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lciencias\lcgomez\LAURA GOMEZ\INFORMES COMITE\COMDIR\INFORMES INVERSION\2019\6- JUNIO\"/>
    </mc:Choice>
  </mc:AlternateContent>
  <bookViews>
    <workbookView xWindow="0" yWindow="0" windowWidth="3600" windowHeight="9480" tabRatio="714" firstSheet="1" activeTab="5"/>
  </bookViews>
  <sheets>
    <sheet name="PLAN INVERSIÓN (INICIAL)" sheetId="4" state="hidden" r:id="rId1"/>
    <sheet name="Portada" sheetId="11" r:id="rId2"/>
    <sheet name="Presentación" sheetId="12" r:id="rId3"/>
    <sheet name="Control de Cambios" sheetId="8" r:id="rId4"/>
    <sheet name="PLAN INVERSIÓN Y GASTO P - 2019" sheetId="10" r:id="rId5"/>
    <sheet name="tabla de cambios" sheetId="9" r:id="rId6"/>
    <sheet name="PROYECTOS INSCRITOS CARA POSTER" sheetId="5" state="hidden" r:id="rId7"/>
  </sheets>
  <definedNames>
    <definedName name="_xlnm.Print_Area" localSheetId="0">'PLAN INVERSIÓN (INICIAL)'!$A$1:$L$14</definedName>
    <definedName name="_xlnm.Print_Area" localSheetId="4">'PLAN INVERSIÓN Y GASTO P - 2019'!$A$1:$M$57</definedName>
    <definedName name="_xlnm.Print_Area" localSheetId="2">Presentación!$B$1:$F$40</definedName>
    <definedName name="_xlnm.Print_Area" localSheetId="6">'PROYECTOS INSCRITOS CARA POSTER'!$A$1:$C$16</definedName>
    <definedName name="_xlnm.Print_Titles" localSheetId="4">'PLAN INVERSIÓN Y GASTO P - 2019'!$1:$7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10" l="1"/>
  <c r="J44" i="10"/>
  <c r="K35" i="10"/>
  <c r="J35" i="10"/>
  <c r="K30" i="10"/>
  <c r="J30" i="10"/>
  <c r="K25" i="10"/>
  <c r="J25" i="10"/>
  <c r="K21" i="10"/>
  <c r="J21" i="10"/>
  <c r="J14" i="10"/>
  <c r="J12" i="10"/>
  <c r="K56" i="10" l="1"/>
  <c r="J56" i="10"/>
  <c r="I56" i="10"/>
  <c r="H56" i="10"/>
  <c r="L56" i="10" s="1"/>
  <c r="L55" i="10"/>
  <c r="L54" i="10"/>
  <c r="L53" i="10"/>
  <c r="L52" i="10"/>
  <c r="L51" i="10"/>
  <c r="L50" i="10"/>
  <c r="L49" i="10"/>
  <c r="L48" i="10"/>
  <c r="L47" i="10"/>
  <c r="L46" i="10"/>
  <c r="L45" i="10"/>
  <c r="I44" i="10"/>
  <c r="H44" i="10"/>
  <c r="L44" i="10" s="1"/>
  <c r="L43" i="10"/>
  <c r="L42" i="10"/>
  <c r="L41" i="10"/>
  <c r="L40" i="10"/>
  <c r="L39" i="10"/>
  <c r="L38" i="10"/>
  <c r="L37" i="10"/>
  <c r="L36" i="10"/>
  <c r="I35" i="10"/>
  <c r="H35" i="10"/>
  <c r="L35" i="10" s="1"/>
  <c r="L34" i="10"/>
  <c r="L33" i="10"/>
  <c r="L32" i="10"/>
  <c r="L31" i="10"/>
  <c r="I30" i="10"/>
  <c r="H30" i="10"/>
  <c r="L29" i="10"/>
  <c r="L28" i="10"/>
  <c r="L27" i="10"/>
  <c r="L26" i="10"/>
  <c r="L30" i="10" s="1"/>
  <c r="M25" i="10"/>
  <c r="I25" i="10"/>
  <c r="H25" i="10"/>
  <c r="L24" i="10"/>
  <c r="L23" i="10"/>
  <c r="L22" i="10"/>
  <c r="L25" i="10" s="1"/>
  <c r="I21" i="10"/>
  <c r="H21" i="10"/>
  <c r="L20" i="10"/>
  <c r="L19" i="10"/>
  <c r="L18" i="10"/>
  <c r="L17" i="10"/>
  <c r="L16" i="10"/>
  <c r="L15" i="10"/>
  <c r="K14" i="10"/>
  <c r="J57" i="10"/>
  <c r="I14" i="10"/>
  <c r="I57" i="10" s="1"/>
  <c r="H14" i="10"/>
  <c r="L13" i="10"/>
  <c r="L14" i="10" s="1"/>
  <c r="F13" i="10"/>
  <c r="K12" i="10"/>
  <c r="K57" i="10" s="1"/>
  <c r="I12" i="10"/>
  <c r="H12" i="10"/>
  <c r="H57" i="10" s="1"/>
  <c r="L11" i="10"/>
  <c r="H10" i="10"/>
  <c r="L10" i="10" s="1"/>
  <c r="L9" i="10"/>
  <c r="L12" i="10" s="1"/>
  <c r="L8" i="10"/>
  <c r="L21" i="10" l="1"/>
  <c r="L57" i="10"/>
  <c r="J9" i="4"/>
  <c r="I9" i="4"/>
  <c r="H9" i="4"/>
</calcChain>
</file>

<file path=xl/comments1.xml><?xml version="1.0" encoding="utf-8"?>
<comments xmlns="http://schemas.openxmlformats.org/spreadsheetml/2006/main">
  <authors>
    <author>Leonardo Briceno Moreno</author>
  </authors>
  <commentList>
    <comment ref="C5" authorId="0" shapeId="0">
      <text>
        <r>
          <rPr>
            <b/>
            <sz val="9"/>
            <color indexed="81"/>
            <rFont val="Tahoma"/>
            <family val="2"/>
          </rPr>
          <t>Leonardo Briceno Moreno:</t>
        </r>
        <r>
          <rPr>
            <sz val="9"/>
            <color indexed="81"/>
            <rFont val="Tahoma"/>
            <family val="2"/>
          </rPr>
          <t xml:space="preserve">
Modificado</t>
        </r>
      </text>
    </comment>
    <comment ref="F5" authorId="0" shapeId="0">
      <text>
        <r>
          <rPr>
            <b/>
            <sz val="9"/>
            <color indexed="81"/>
            <rFont val="Tahoma"/>
            <family val="2"/>
          </rPr>
          <t>Leonardo Briceno Moreno:</t>
        </r>
        <r>
          <rPr>
            <sz val="9"/>
            <color indexed="81"/>
            <rFont val="Tahoma"/>
            <family val="2"/>
          </rPr>
          <t xml:space="preserve">
Modificado</t>
        </r>
      </text>
    </comment>
    <comment ref="G5" authorId="0" shapeId="0">
      <text>
        <r>
          <rPr>
            <b/>
            <sz val="9"/>
            <color indexed="81"/>
            <rFont val="Tahoma"/>
            <family val="2"/>
          </rPr>
          <t>Leonardo Briceno Moreno:</t>
        </r>
        <r>
          <rPr>
            <sz val="9"/>
            <color indexed="81"/>
            <rFont val="Tahoma"/>
            <family val="2"/>
          </rPr>
          <t xml:space="preserve">
Modificado</t>
        </r>
      </text>
    </comment>
    <comment ref="H5" authorId="0" shapeId="0">
      <text>
        <r>
          <rPr>
            <b/>
            <sz val="9"/>
            <color indexed="81"/>
            <rFont val="Tahoma"/>
            <family val="2"/>
          </rPr>
          <t>Leonardo Briceno Moreno:</t>
        </r>
        <r>
          <rPr>
            <sz val="9"/>
            <color indexed="81"/>
            <rFont val="Tahoma"/>
            <family val="2"/>
          </rPr>
          <t xml:space="preserve">
Modificado</t>
        </r>
      </text>
    </comment>
  </commentList>
</comments>
</file>

<file path=xl/comments2.xml><?xml version="1.0" encoding="utf-8"?>
<comments xmlns="http://schemas.openxmlformats.org/spreadsheetml/2006/main">
  <authors>
    <author>Luis Felipe Giraldo Romero</author>
    <author>Laura Cristina Gomez Rodriguez</author>
  </authors>
  <commentList>
    <comment ref="A1" authorId="0" shapeId="0">
      <text>
        <r>
          <rPr>
            <b/>
            <sz val="14"/>
            <color indexed="81"/>
            <rFont val="Tahoma"/>
            <family val="2"/>
          </rPr>
          <t>OAP:</t>
        </r>
        <r>
          <rPr>
            <sz val="14"/>
            <color indexed="81"/>
            <rFont val="Tahoma"/>
            <family val="2"/>
          </rPr>
          <t xml:space="preserve">
Es de resaltar que el presente formato se compone de cara frontal y cara posterior.</t>
        </r>
      </text>
    </comment>
    <comment ref="H36" authorId="1" shapeId="0">
      <text>
        <r>
          <rPr>
            <b/>
            <sz val="9"/>
            <color indexed="81"/>
            <rFont val="Tahoma"/>
            <family val="2"/>
          </rPr>
          <t>Laura Cristina Gomez Rodriguez:</t>
        </r>
        <r>
          <rPr>
            <sz val="9"/>
            <color indexed="81"/>
            <rFont val="Tahoma"/>
            <family val="2"/>
          </rPr>
          <t xml:space="preserve">
Pacto por la innovación 1530 millones
Alianzas por la innovación 1200 millones
Sistemas de innovación 2070 millones
</t>
        </r>
      </text>
    </comment>
    <comment ref="H37" authorId="1" shapeId="0">
      <text>
        <r>
          <rPr>
            <b/>
            <sz val="9"/>
            <color indexed="81"/>
            <rFont val="Tahoma"/>
            <family val="2"/>
          </rPr>
          <t>Laura Cristina Gomez Rodriguez:</t>
        </r>
        <r>
          <rPr>
            <sz val="9"/>
            <color indexed="81"/>
            <rFont val="Tahoma"/>
            <family val="2"/>
          </rPr>
          <t xml:space="preserve">
Convocatoria para el apoyo de proyectos de desarrollo y validación comercial de prototipos funcionales de tecnologías de alto riesgo tecnológico y alto potencial comercial</t>
        </r>
      </text>
    </comment>
    <comment ref="H40" authorId="1" shapeId="0">
      <text>
        <r>
          <rPr>
            <b/>
            <sz val="9"/>
            <color indexed="81"/>
            <rFont val="Tahoma"/>
            <family val="2"/>
          </rPr>
          <t>Laura Cristina Gomez Rodriguez:</t>
        </r>
        <r>
          <rPr>
            <sz val="9"/>
            <color indexed="81"/>
            <rFont val="Tahoma"/>
            <family val="2"/>
          </rPr>
          <t xml:space="preserve">
Beneficios tributarios 292.678.851
Ingreso no constitutivo de renta 62.134.132
Excención del iva 45.187.017
</t>
        </r>
      </text>
    </comment>
    <comment ref="H46" authorId="1" shapeId="0">
      <text>
        <r>
          <rPr>
            <b/>
            <sz val="9"/>
            <color indexed="81"/>
            <rFont val="Tahoma"/>
            <family val="2"/>
          </rPr>
          <t>Laura Cristina Gomez Rodriguez:</t>
        </r>
        <r>
          <rPr>
            <sz val="9"/>
            <color indexed="81"/>
            <rFont val="Tahoma"/>
            <family val="2"/>
          </rPr>
          <t xml:space="preserve">
Política CTeI Jóvenes (Integración mapeo y gestión territorial)
467464000
Comunidad Jóvenes Investigadores e Innovadores
249990618
Gestión Territorial
10000000
</t>
        </r>
      </text>
    </comment>
    <comment ref="H47" authorId="1" shapeId="0">
      <text>
        <r>
          <rPr>
            <b/>
            <sz val="9"/>
            <color indexed="81"/>
            <rFont val="Tahoma"/>
            <family val="2"/>
          </rPr>
          <t>Laura Cristina Gomez Rodriguez:</t>
        </r>
        <r>
          <rPr>
            <sz val="9"/>
            <color indexed="81"/>
            <rFont val="Tahoma"/>
            <family val="2"/>
          </rPr>
          <t xml:space="preserve">
Gestión territorial
1467545382
Lineamientos pedagógicos y metodológicos
500000000
Ondas
1455000000
Proyectos especiales
300000000
Implementación de comunidad
550000000</t>
        </r>
      </text>
    </comment>
    <comment ref="H49" authorId="1" shapeId="0">
      <text>
        <r>
          <rPr>
            <b/>
            <sz val="9"/>
            <color indexed="81"/>
            <rFont val="Tahoma"/>
            <family val="2"/>
          </rPr>
          <t>Laura Cristina Gomez Rodriguez:</t>
        </r>
        <r>
          <rPr>
            <sz val="9"/>
            <color indexed="81"/>
            <rFont val="Tahoma"/>
            <family val="2"/>
          </rPr>
          <t xml:space="preserve">
contenidos multiformato 999 millones
proyectos especiales 375 millones</t>
        </r>
      </text>
    </comment>
    <comment ref="H53" authorId="1" shapeId="0">
      <text>
        <r>
          <rPr>
            <b/>
            <sz val="9"/>
            <color indexed="81"/>
            <rFont val="Tahoma"/>
            <family val="2"/>
          </rPr>
          <t>Laura Cristina Gomez Rodriguez:</t>
        </r>
        <r>
          <rPr>
            <sz val="9"/>
            <color indexed="81"/>
            <rFont val="Tahoma"/>
            <family val="2"/>
          </rPr>
          <t xml:space="preserve">
a ciencia cierta 50 millones
apropiate 400 millones
centros de ciencia 238 millones
</t>
        </r>
      </text>
    </comment>
    <comment ref="H54" authorId="1" shapeId="0">
      <text>
        <r>
          <rPr>
            <b/>
            <sz val="9"/>
            <color indexed="81"/>
            <rFont val="Tahoma"/>
            <family val="2"/>
          </rPr>
          <t>Laura Cristina Gomez Rodriguez:</t>
        </r>
        <r>
          <rPr>
            <sz val="9"/>
            <color indexed="81"/>
            <rFont val="Tahoma"/>
            <family val="2"/>
          </rPr>
          <t xml:space="preserve">
ideas para el cambio 
</t>
        </r>
      </text>
    </comment>
    <comment ref="H55" authorId="1" shapeId="0">
      <text>
        <r>
          <rPr>
            <b/>
            <sz val="9"/>
            <color indexed="81"/>
            <rFont val="Tahoma"/>
            <family val="2"/>
          </rPr>
          <t>Laura Cristina Gomez Rodriguez:</t>
        </r>
        <r>
          <rPr>
            <sz val="9"/>
            <color indexed="81"/>
            <rFont val="Tahoma"/>
            <family val="2"/>
          </rPr>
          <t xml:space="preserve">
ideas para el cambio
</t>
        </r>
      </text>
    </comment>
  </commentList>
</comments>
</file>

<file path=xl/sharedStrings.xml><?xml version="1.0" encoding="utf-8"?>
<sst xmlns="http://schemas.openxmlformats.org/spreadsheetml/2006/main" count="190" uniqueCount="155">
  <si>
    <t>OBJETIVO ESTRATÉGICO</t>
  </si>
  <si>
    <t>ÁREA RESPONSABLE</t>
  </si>
  <si>
    <t>CÓDIGO DEL  PROYECTO DE  INVERSIÓN</t>
  </si>
  <si>
    <t>PROYECTO DE INVERSIÓN</t>
  </si>
  <si>
    <t>ACTIVIDADES DEL GASTO</t>
  </si>
  <si>
    <t>INDICADOR</t>
  </si>
  <si>
    <t>META SUIFP</t>
  </si>
  <si>
    <t>RECURSOS FINANCIEROS</t>
  </si>
  <si>
    <t>OBSERVACIONES</t>
  </si>
  <si>
    <t>MODIFICACIONES</t>
  </si>
  <si>
    <t>DISPONIBLE</t>
  </si>
  <si>
    <t>Subtotal</t>
  </si>
  <si>
    <r>
      <rPr>
        <b/>
        <sz val="11"/>
        <color theme="1"/>
        <rFont val="Arial"/>
        <family val="2"/>
      </rPr>
      <t>VERSIÓN:</t>
    </r>
    <r>
      <rPr>
        <sz val="11"/>
        <color theme="1"/>
        <rFont val="Arial"/>
        <family val="2"/>
      </rPr>
      <t xml:space="preserve"> 00</t>
    </r>
  </si>
  <si>
    <r>
      <rPr>
        <b/>
        <sz val="11"/>
        <color theme="1"/>
        <rFont val="Arial"/>
        <family val="2"/>
      </rPr>
      <t>FECHA:</t>
    </r>
    <r>
      <rPr>
        <sz val="11"/>
        <color theme="1"/>
        <rFont val="Arial"/>
        <family val="2"/>
      </rPr>
      <t xml:space="preserve"> 2016-07-11</t>
    </r>
  </si>
  <si>
    <t>PLAN ANUAL DE INVERSIÓN</t>
  </si>
  <si>
    <r>
      <rPr>
        <b/>
        <sz val="11"/>
        <color theme="1"/>
        <rFont val="Arial"/>
        <family val="2"/>
      </rPr>
      <t>CÓDIGO:</t>
    </r>
    <r>
      <rPr>
        <sz val="11"/>
        <color theme="1"/>
        <rFont val="Arial"/>
        <family val="2"/>
      </rPr>
      <t xml:space="preserve"> G101PR01F10</t>
    </r>
  </si>
  <si>
    <t>APROPIACIÓN VIGENTE</t>
  </si>
  <si>
    <t>Codigo BPIN</t>
  </si>
  <si>
    <r>
      <t xml:space="preserve">Artículo 77 de la Ley 1474 de 2011: 
</t>
    </r>
    <r>
      <rPr>
        <b/>
        <sz val="11"/>
        <color theme="1"/>
        <rFont val="Calibri"/>
        <family val="2"/>
        <scheme val="minor"/>
      </rPr>
      <t xml:space="preserve">Publicación proyectos de inversión. </t>
    </r>
    <r>
      <rPr>
        <sz val="11"/>
        <color theme="1"/>
        <rFont val="Calibri"/>
        <family val="2"/>
        <scheme val="minor"/>
      </rPr>
      <t>Sin perjuicio de lo ordenado en los artículos 27 y 49 de la Ley 152 de 1994 y como mecanismo de mayor transparencia en la contratación pública, todas las entidades del orden nacional, departamental, municipal y distrital deberán publicar en sus respectivas páginas web cada proyecto de inversión, ordenado según la fecha de inscripción en el Banco de Programas y Proyectos de Inversión nacional, departamental, municipal o distrital, según el caso.</t>
    </r>
  </si>
  <si>
    <t>INDICADOR DE PRODUCTO</t>
  </si>
  <si>
    <t>CRÉDITOS</t>
  </si>
  <si>
    <t xml:space="preserve">CÓDIGO PRESUPUESTAL </t>
  </si>
  <si>
    <t>APROPIACIÓN CON VIGENCIAS FUTURAS</t>
  </si>
  <si>
    <t>MODIFICACIONES EN TRÁMITE*</t>
  </si>
  <si>
    <t>META DE LA VIGENCIA SUIFP</t>
  </si>
  <si>
    <t>Código presupuestal</t>
  </si>
  <si>
    <t>Proyecto de Inversión</t>
  </si>
  <si>
    <t>Mejorar la calidad
y el impacto de la
investigación y la
transferencia de
conocimiento y
tecnología</t>
  </si>
  <si>
    <t>Generar vínculos
entre los actores
del SNCTI y
actores
internacionales
estrategicos</t>
  </si>
  <si>
    <t>Desarrollar sistema e institucionalidad habilitante para la CTeI
Convertir a COLCIENCIAS en Ágil, Moderna y Transparente</t>
  </si>
  <si>
    <t>Convertir a COLCIENCIAS en Ágil, Moderna y Transparente</t>
  </si>
  <si>
    <t>Dirección de Fomento a la Investigación</t>
  </si>
  <si>
    <t>Equipo de Internacionalización</t>
  </si>
  <si>
    <t>Dirección Adminstrativa y Financiera</t>
  </si>
  <si>
    <t>Oficina de Tecnologías de la Información y comunicaciones TIC</t>
  </si>
  <si>
    <t>Apoyar financiera y tecnicamente los programas y proyectos de investigación en salud</t>
  </si>
  <si>
    <t>Apoyar las actividades de movilidad, eventos y seguimiento de la Entidad</t>
  </si>
  <si>
    <t>Posdoctores apoyados</t>
  </si>
  <si>
    <t>Programas y Proyectos Cofinanciados en líneas prioritarias en salud</t>
  </si>
  <si>
    <t>Areas técnicas apoyadas a través de la contraración de personal requerido</t>
  </si>
  <si>
    <t>3902-1000-6</t>
  </si>
  <si>
    <t>3902-1000-5</t>
  </si>
  <si>
    <t>3902-1000-7</t>
  </si>
  <si>
    <t>3901-1000-7</t>
  </si>
  <si>
    <t>3901-1000-6</t>
  </si>
  <si>
    <t>3903-1000-4</t>
  </si>
  <si>
    <t>3904-1000-4</t>
  </si>
  <si>
    <t>3904-1000-5</t>
  </si>
  <si>
    <t>Apoyo al fomento y desarrollo de la apropiación social de la CTeI ASCTI Nacional</t>
  </si>
  <si>
    <t>Mejoramiento del impacto de la Investigación científica en el sector salud</t>
  </si>
  <si>
    <t>Dirección y Desarrollo Tecnológico e innovación</t>
  </si>
  <si>
    <t>Dirección de Mentalidad y Cultura</t>
  </si>
  <si>
    <t>Apoyo a la sofisticación y diversificación de sectores productivos a través de la I+D+i Nacional</t>
  </si>
  <si>
    <t xml:space="preserve">Capacitación de recursos humanos para la investigación </t>
  </si>
  <si>
    <t>Desarrollo de vocaciones científicas y capacidades para la investigación en niños y jóvenes a nivel Nacional</t>
  </si>
  <si>
    <t xml:space="preserve">Generar una cultura que valore y gestione el conocimiento y la innovación
</t>
  </si>
  <si>
    <t>Promover el desarrollo tecnológico y la innovación como motor de crecimiento empresarial y del emprendimiento</t>
  </si>
  <si>
    <t xml:space="preserve"> Empresas apoyadas procesos de innovación 
</t>
  </si>
  <si>
    <t>Empresas apoyadas en procesos de innovación</t>
  </si>
  <si>
    <t>N/A</t>
  </si>
  <si>
    <t>Solicitudes de patentes</t>
  </si>
  <si>
    <t>Créditos educativos condonables para la realización de estudios de doctorado en el exterior Otorgados</t>
  </si>
  <si>
    <t>FECHA</t>
  </si>
  <si>
    <t>CAMBIOS</t>
  </si>
  <si>
    <t>ENTE APROBADOR</t>
  </si>
  <si>
    <t>VERSIÓN</t>
  </si>
  <si>
    <t>Versión inicial del Plan de Anual de Inversión</t>
  </si>
  <si>
    <t xml:space="preserve">COMDIR </t>
  </si>
  <si>
    <t>Fortalecimiento de las capacidadesde los actores del SNCTeI para la generación de conocimiento a nivel nacional</t>
  </si>
  <si>
    <t>Situación Actual</t>
  </si>
  <si>
    <t>Tendencia de Cambio</t>
  </si>
  <si>
    <t>Proyecto</t>
  </si>
  <si>
    <t>Ajuste Solicitado</t>
  </si>
  <si>
    <t>Justificación/Efectos</t>
  </si>
  <si>
    <t>PLAN ANUAL DE INVERSIÓN Y GASTO PÚBLICO</t>
  </si>
  <si>
    <r>
      <rPr>
        <b/>
        <sz val="11"/>
        <color theme="1"/>
        <rFont val="Arial"/>
        <family val="2"/>
      </rPr>
      <t>VERSIÓN:</t>
    </r>
    <r>
      <rPr>
        <sz val="11"/>
        <color theme="1"/>
        <rFont val="Arial"/>
        <family val="2"/>
      </rPr>
      <t xml:space="preserve"> 02</t>
    </r>
  </si>
  <si>
    <r>
      <rPr>
        <b/>
        <sz val="11"/>
        <color theme="1"/>
        <rFont val="Arial"/>
        <family val="2"/>
      </rPr>
      <t>FECHA:</t>
    </r>
    <r>
      <rPr>
        <sz val="11"/>
        <color theme="1"/>
        <rFont val="Arial"/>
        <family val="2"/>
      </rPr>
      <t xml:space="preserve"> 2019-01-25</t>
    </r>
  </si>
  <si>
    <t>APROPIACIÓN INICIAL</t>
  </si>
  <si>
    <t>APROPIACION VIGENTE*</t>
  </si>
  <si>
    <t>CONTRA  CRÉDITOS</t>
  </si>
  <si>
    <r>
      <rPr>
        <b/>
        <sz val="8"/>
        <rFont val="Arial"/>
        <family val="2"/>
      </rPr>
      <t>Capacitación de recursos</t>
    </r>
    <r>
      <rPr>
        <sz val="8"/>
        <rFont val="Arial"/>
        <family val="2"/>
      </rPr>
      <t xml:space="preserve"> humanos para la investigación Nacional</t>
    </r>
  </si>
  <si>
    <t>Créditos educativos condonables para la realización de estudios de maestria en el exterior Otorgados</t>
  </si>
  <si>
    <t>Apoyar la financiaciación de es estudios de maestria en el exterior en áreas generales a través del programa "crédito-beca" con Colfuturo</t>
  </si>
  <si>
    <t>Financiar estudios de posdoctorado</t>
  </si>
  <si>
    <t>Financiar estudios de doctorado en el exterior</t>
  </si>
  <si>
    <t>Recursos girados al FFJC</t>
  </si>
  <si>
    <t>Recursos  comprometidos con vigencia futura (cohortes   2015 y 2016)</t>
  </si>
  <si>
    <r>
      <rPr>
        <b/>
        <sz val="8"/>
        <rFont val="Arial"/>
        <family val="2"/>
      </rPr>
      <t>Fortalecimiento de las capacidades</t>
    </r>
    <r>
      <rPr>
        <sz val="8"/>
        <rFont val="Arial"/>
        <family val="2"/>
      </rPr>
      <t>de los actores del SNCTeI para la generación de conocimiento a nivel nacional</t>
    </r>
  </si>
  <si>
    <t xml:space="preserve">Investigadores reconocidos </t>
  </si>
  <si>
    <t>Verificación de criterios</t>
  </si>
  <si>
    <t>Seleccionar actores</t>
  </si>
  <si>
    <t xml:space="preserve">Bases de datos disponibles para consulta por actores del SNCTI </t>
  </si>
  <si>
    <t>Adquirir herramientas para obtener datos de CTeI</t>
  </si>
  <si>
    <t>Realizar pagos de acceso a herramientas de CTeI</t>
  </si>
  <si>
    <t xml:space="preserve">Proyectos financiados para la investigación y generación de nuevo conocimiento </t>
  </si>
  <si>
    <t>Evaluar propuestas</t>
  </si>
  <si>
    <t>Contratar financiables</t>
  </si>
  <si>
    <r>
      <t>Apoyo fortalecimiento de la</t>
    </r>
    <r>
      <rPr>
        <b/>
        <sz val="8"/>
        <color theme="1"/>
        <rFont val="Arial"/>
        <family val="2"/>
      </rPr>
      <t xml:space="preserve"> transferencia internacional</t>
    </r>
    <r>
      <rPr>
        <sz val="8"/>
        <color theme="1"/>
        <rFont val="Arial"/>
        <family val="2"/>
      </rPr>
      <t xml:space="preserve"> de conocimiento a los actores del SNCTI nivel nacional</t>
    </r>
  </si>
  <si>
    <t>Acuerdos de cooperación obtenidos</t>
  </si>
  <si>
    <t>Participar en los escenarios de internacionalización de CTeI.</t>
  </si>
  <si>
    <t>Gestionar alianzas Internacionales que promuevan el fortalecimiento de la CTeI en Colombia.</t>
  </si>
  <si>
    <t>Gestionar actividades que involucren la CTeI de Colombia en el ámbito Internacional.</t>
  </si>
  <si>
    <r>
      <rPr>
        <b/>
        <sz val="8"/>
        <rFont val="Arial"/>
        <family val="2"/>
      </rPr>
      <t>Administración sistema</t>
    </r>
    <r>
      <rPr>
        <sz val="8"/>
        <rFont val="Arial"/>
        <family val="2"/>
      </rPr>
      <t xml:space="preserve"> nacional de ciencia y tecnología nacional</t>
    </r>
  </si>
  <si>
    <t>Eventos realizados</t>
  </si>
  <si>
    <t>Apoyar las áreas técnicas de la Entidad con el talento humano requerido</t>
  </si>
  <si>
    <t>Espacios en medios masivos de comunicación dedicados a temas de CTeI</t>
  </si>
  <si>
    <t>Gestionar espacios con medios de comunicación para la divulgación sobre información en medios de comunicación</t>
  </si>
  <si>
    <t>Estudios para planeación y formulación de políticas</t>
  </si>
  <si>
    <t>Evaluar las iniciativas de política para afrontar los grandes retos nacionales</t>
  </si>
  <si>
    <t>3901-1000-5</t>
  </si>
  <si>
    <t>Apoyo al proceso de transformación digital para la gestión y prestación de servicios de ti en el sector CTI y a nivel  nacional</t>
  </si>
  <si>
    <t xml:space="preserve">Documentos de política </t>
  </si>
  <si>
    <t>Implementar, Mantener y Madurar el Modelo de Seguridad y Privacidad de la Información en la Entidad</t>
  </si>
  <si>
    <t>Indice de Gobierno en Línea  (**)</t>
  </si>
  <si>
    <t>100%</t>
  </si>
  <si>
    <t>Desarrollar o Adquirir, implementar y dar soporte a aplicaciones que apalanquen los procesos misionales y de apoyo a la gestión</t>
  </si>
  <si>
    <t>Realizar la gestión de los servicios tecnológicos de la Entidad</t>
  </si>
  <si>
    <t>Suministrar la infraestructura tecnológica que soporte los servicios tecnológicos y los sistemas de información de la Entidad</t>
  </si>
  <si>
    <t>Convocatoria a las consultoras que realizaran el entrenamiento</t>
  </si>
  <si>
    <t>Acuerdos de transferencia</t>
  </si>
  <si>
    <t xml:space="preserve">Proyectos de fortalecimiento de Actores (CDT, CIP, OTRI, PCTI y Centros de Excelencia Biotecnología  </t>
  </si>
  <si>
    <t>Apoyo a la creación de Spin Off</t>
  </si>
  <si>
    <t>Bioproductos</t>
  </si>
  <si>
    <t>Convocatoria a través de instrumento público para proyectos de I+D+I (Convocatoria Bioproductos Colombia Bio)</t>
  </si>
  <si>
    <t>Evaluación de proyectos postulados a Beneficios tributarios</t>
  </si>
  <si>
    <t>Ventanilla abierta Beneficios tributarios</t>
  </si>
  <si>
    <t xml:space="preserve">Invitación directa </t>
  </si>
  <si>
    <t>Talleres para la formulación de proyectos en CTeI</t>
  </si>
  <si>
    <t>Convotaria a través de instrumento público- identificación de productos a proteger</t>
  </si>
  <si>
    <t>Estudio de impacto</t>
  </si>
  <si>
    <t>Evaluación de impacto programa de beneficios tributarios</t>
  </si>
  <si>
    <t>Jóvenes y niños apoyados</t>
  </si>
  <si>
    <t>Generar incentivos para que jóvenes con vocación científica accedan y aprovechen espacios de fortalecimiento de sus capacidades para la investigación e innovación (jóvenes investigadores)</t>
  </si>
  <si>
    <t>Documentos de política</t>
  </si>
  <si>
    <t>Desarrollar estrategias de reconocimiento y articulación de actores del programa de fortalecimiento de las vocaciones científicas en Instituciones educativas (jóvenes investigadores)</t>
  </si>
  <si>
    <t>Diseñar e implementar estrategias de capacitación a maestros vinculados al programa de fomento a vocaciones científicas</t>
  </si>
  <si>
    <t>Brindar apoyo técnico y financiero para el desarrollo de actividades que generen y fortalezcan vocaciones científicas en niños y jóvenes del país</t>
  </si>
  <si>
    <t>Estrategias</t>
  </si>
  <si>
    <t>Producir contenidos multiformatos con temáticas en Ciencia, Tecnología e Innovación</t>
  </si>
  <si>
    <t>Producir activaciones regionales de carácter inspirador con temáticas en CTeI</t>
  </si>
  <si>
    <t>Fortalecer la plataforma web y los canales digitales para la difusión de la CTeI</t>
  </si>
  <si>
    <t>Diseñar e implementar estrategias para el acceso a la información científica por parte de los actores del sistema</t>
  </si>
  <si>
    <t>Desarrollar espacios de reflexión y diálogo sobre cultura y Apropiación Social de CTeI en Centros de Ciencia o estrategias similares</t>
  </si>
  <si>
    <t>Acompañar técnicamente el desarrollo de procesos de Apropiación Social de CTeI a partir del diálogo e intercambio de conocimientos</t>
  </si>
  <si>
    <t>Diseñar e implementar convocatorias para la solución de problemas y la promoción de procesos de Apropiación Social de CTeI a partir del el diálogo e intercambio de conocimiento</t>
  </si>
  <si>
    <t xml:space="preserve"> </t>
  </si>
  <si>
    <t>PRESENTACIÓN DEL PLAN ANUAL DE INVERSIÓN 2019</t>
  </si>
  <si>
    <t xml:space="preserve">De acuerdo con lo planteado en el Plan Estratégico Institucional (PEI) 2019-2022 se establecen para la vigencia 2019 los proyectos de inversión a través de los cuales se ejecutan los recursos provenientes del Presupuesto General de la Nación (PGN) y que fueron establecidos en el Decreto de Liquidación del Presupuesto (Decreto 2467 del 28 de diciembre de 2018). Así mismo, este documento registra, por proyecto de inversión, las actividades y las metas en consonancia con los objetivos institucionales.
</t>
  </si>
  <si>
    <t>31 de enero de 2019</t>
  </si>
  <si>
    <t>Distribución Presupuestal</t>
  </si>
  <si>
    <t>Traslado interno de recursos entre actividades del gasto</t>
  </si>
  <si>
    <t>25 de junio de 2019</t>
  </si>
  <si>
    <t>CONTROL DE CAMBIOS AL PLAN DE ANUAL DE INVERSIÓN 2019</t>
  </si>
  <si>
    <t>En la versión inicial del Plan de inversión, se distribuyeron los recursos de acuerdo a la asignación registrada en SUIFP y  al nuevo catálogo de clasificación presupuestal, posteriormente se verifican las iniciativas de cada proyecto encontrando déficit en alguna de ellas, por lo que se hace necesario hacer traslado de recursos entre actividades del gasto para cumplir con los compromisos adquiridos.</t>
  </si>
  <si>
    <t>El ajuste realizado al plan de inversión no implica ningún cambio en metas ni indicadores, teniendo en cuenta que es redistribución entre actividades del gasto del mismo proyecto.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</si>
</sst>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1" formatCode="_-* #,##0_-;\-* #,##0_-;_-* &quot;-&quot;_-;_-@_-"/>
    <numFmt numFmtId="164" formatCode="_-&quot;$&quot;* #,##0_-;\-&quot;$&quot;* #,##0_-;_-&quot;$&quot;* &quot;-&quot;??_-;_-@_-"/>
    <numFmt numFmtId="166" formatCode="[$-240A]d&quot; de &quot;mmmm&quot; de &quot;yyyy;@"/>
  </numFmts>
  <fonts count="30" x14ac:knownFonts="1">
    <font>
      <sz val="11"/>
      <color theme="1"/>
      <name val="Calibri"/>
      <family val="2"/>
      <scheme val="minor"/>
    </font>
    <font>
      <sz val="11"/>
      <color theme="1"/>
      <name val="Arial"/>
      <family val="2"/>
    </font>
    <font>
      <sz val="8"/>
      <name val="Arial"/>
      <family val="2"/>
    </font>
    <font>
      <b/>
      <sz val="12"/>
      <color theme="0"/>
      <name val="Arial"/>
      <family val="2"/>
    </font>
    <font>
      <b/>
      <sz val="8"/>
      <name val="Arial"/>
      <family val="2"/>
    </font>
    <font>
      <b/>
      <sz val="9"/>
      <name val="Arial"/>
      <family val="2"/>
    </font>
    <font>
      <sz val="11"/>
      <name val="Arial"/>
      <family val="2"/>
    </font>
    <font>
      <b/>
      <sz val="11"/>
      <color theme="1"/>
      <name val="Arial"/>
      <family val="2"/>
    </font>
    <font>
      <b/>
      <sz val="11"/>
      <color theme="1"/>
      <name val="Calibri"/>
      <family val="2"/>
      <scheme val="minor"/>
    </font>
    <font>
      <sz val="9"/>
      <color indexed="81"/>
      <name val="Tahoma"/>
      <family val="2"/>
    </font>
    <font>
      <b/>
      <sz val="9"/>
      <color indexed="81"/>
      <name val="Tahoma"/>
      <family val="2"/>
    </font>
    <font>
      <b/>
      <sz val="14"/>
      <color indexed="81"/>
      <name val="Tahoma"/>
      <family val="2"/>
    </font>
    <font>
      <sz val="14"/>
      <color indexed="81"/>
      <name val="Tahoma"/>
      <family val="2"/>
    </font>
    <font>
      <sz val="11"/>
      <color theme="1"/>
      <name val="Calibri"/>
      <family val="2"/>
      <scheme val="minor"/>
    </font>
    <font>
      <b/>
      <sz val="16"/>
      <name val="Arial"/>
      <family val="2"/>
    </font>
    <font>
      <b/>
      <sz val="11"/>
      <color theme="0"/>
      <name val="Arial"/>
      <family val="2"/>
    </font>
    <font>
      <sz val="8"/>
      <color theme="1"/>
      <name val="Arial"/>
      <family val="2"/>
    </font>
    <font>
      <b/>
      <sz val="8"/>
      <color theme="0"/>
      <name val="Arial"/>
      <family val="2"/>
    </font>
    <font>
      <sz val="8"/>
      <color theme="0"/>
      <name val="Arial"/>
      <family val="2"/>
    </font>
    <font>
      <b/>
      <sz val="8"/>
      <color theme="1"/>
      <name val="Arial"/>
      <family val="2"/>
    </font>
    <font>
      <sz val="10"/>
      <color theme="1"/>
      <name val="Segoe UI"/>
      <family val="2"/>
    </font>
    <font>
      <b/>
      <sz val="12"/>
      <color theme="0"/>
      <name val="Segoe UI"/>
      <family val="2"/>
    </font>
    <font>
      <sz val="11"/>
      <color theme="1"/>
      <name val="Segoe UI"/>
      <family val="2"/>
    </font>
    <font>
      <b/>
      <sz val="11"/>
      <color theme="1"/>
      <name val="Segoe UI"/>
      <family val="2"/>
    </font>
    <font>
      <b/>
      <sz val="14"/>
      <color theme="0"/>
      <name val="Segoe UI"/>
      <family val="2"/>
    </font>
    <font>
      <sz val="11"/>
      <name val="Segoe UI"/>
      <family val="2"/>
    </font>
    <font>
      <sz val="12"/>
      <name val="Segoe UI"/>
      <family val="2"/>
    </font>
    <font>
      <b/>
      <sz val="14"/>
      <name val="Segoe UI"/>
      <family val="2"/>
    </font>
    <font>
      <b/>
      <sz val="18"/>
      <color theme="0"/>
      <name val="Segoe UI"/>
      <family val="2"/>
    </font>
    <font>
      <sz val="16"/>
      <name val="Segoe UI"/>
      <family val="2"/>
    </font>
  </fonts>
  <fills count="9">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theme="0" tint="-0.14999847407452621"/>
        <bgColor indexed="64"/>
      </patternFill>
    </fill>
    <fill>
      <patternFill patternType="solid">
        <fgColor theme="9"/>
        <bgColor indexed="64"/>
      </patternFill>
    </fill>
    <fill>
      <patternFill patternType="solid">
        <fgColor rgb="FF3366CC"/>
        <bgColor indexed="64"/>
      </patternFill>
    </fill>
    <fill>
      <patternFill patternType="solid">
        <fgColor rgb="FF0070C0"/>
        <bgColor indexed="64"/>
      </patternFill>
    </fill>
    <fill>
      <patternFill patternType="solid">
        <fgColor theme="8"/>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1" fontId="13" fillId="0" borderId="0" applyFont="0" applyFill="0" applyBorder="0" applyAlignment="0" applyProtection="0"/>
    <xf numFmtId="9" fontId="13" fillId="0" borderId="0" applyFont="0" applyFill="0" applyBorder="0" applyAlignment="0" applyProtection="0"/>
    <xf numFmtId="42" fontId="13" fillId="0" borderId="0" applyFont="0" applyFill="0" applyBorder="0" applyAlignment="0" applyProtection="0"/>
  </cellStyleXfs>
  <cellXfs count="172">
    <xf numFmtId="0" fontId="0" fillId="0" borderId="0" xfId="0"/>
    <xf numFmtId="0" fontId="1" fillId="2" borderId="0" xfId="0" applyFont="1" applyFill="1"/>
    <xf numFmtId="0" fontId="1" fillId="0" borderId="0" xfId="0" applyFont="1"/>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2" borderId="0" xfId="0" applyFont="1" applyFill="1"/>
    <xf numFmtId="0" fontId="2" fillId="0" borderId="0" xfId="0" applyFont="1" applyFill="1"/>
    <xf numFmtId="0" fontId="2" fillId="2" borderId="3" xfId="0" applyFont="1" applyFill="1" applyBorder="1" applyAlignment="1">
      <alignment horizontal="left" vertical="center" wrapText="1"/>
    </xf>
    <xf numFmtId="0" fontId="2" fillId="0" borderId="3" xfId="0" applyFont="1" applyFill="1" applyBorder="1" applyAlignment="1">
      <alignment horizontal="right"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0" borderId="13" xfId="0" applyFont="1" applyFill="1" applyBorder="1" applyAlignment="1">
      <alignment horizontal="right" vertical="center" wrapText="1"/>
    </xf>
    <xf numFmtId="164" fontId="2" fillId="0" borderId="13"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0" fontId="5" fillId="4" borderId="16" xfId="0" applyFont="1" applyFill="1" applyBorder="1" applyAlignment="1" applyProtection="1">
      <alignment horizontal="center" vertical="center" wrapText="1"/>
      <protection locked="0"/>
    </xf>
    <xf numFmtId="0" fontId="5" fillId="4" borderId="16" xfId="0" applyFont="1" applyFill="1" applyBorder="1" applyAlignment="1">
      <alignment horizontal="left" vertical="center" wrapText="1"/>
    </xf>
    <xf numFmtId="0" fontId="5" fillId="4" borderId="16" xfId="0" applyFont="1" applyFill="1" applyBorder="1" applyAlignment="1">
      <alignment horizontal="right" vertical="center" wrapText="1"/>
    </xf>
    <xf numFmtId="164" fontId="5" fillId="4" borderId="16" xfId="0" applyNumberFormat="1" applyFont="1" applyFill="1" applyBorder="1" applyAlignment="1">
      <alignment horizontal="center" vertical="center" wrapText="1"/>
    </xf>
    <xf numFmtId="164" fontId="5" fillId="4" borderId="17" xfId="0" applyNumberFormat="1" applyFont="1" applyFill="1" applyBorder="1" applyAlignment="1">
      <alignment horizontal="center" vertical="center" wrapText="1"/>
    </xf>
    <xf numFmtId="0" fontId="6" fillId="2" borderId="0" xfId="0" applyFont="1" applyFill="1"/>
    <xf numFmtId="0" fontId="1" fillId="2" borderId="1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3" borderId="13" xfId="0" applyFont="1" applyFill="1" applyBorder="1" applyAlignment="1">
      <alignment horizontal="center" vertical="center" wrapText="1"/>
    </xf>
    <xf numFmtId="1" fontId="2" fillId="2" borderId="13" xfId="0" applyNumberFormat="1" applyFont="1" applyFill="1" applyBorder="1" applyAlignment="1">
      <alignment horizontal="right" vertical="center" wrapText="1"/>
    </xf>
    <xf numFmtId="0" fontId="2" fillId="2" borderId="13" xfId="0" applyFont="1" applyFill="1" applyBorder="1" applyAlignment="1">
      <alignment horizontal="right" vertical="center" wrapText="1"/>
    </xf>
    <xf numFmtId="0" fontId="0" fillId="2" borderId="0" xfId="0" applyFill="1" applyBorder="1"/>
    <xf numFmtId="0" fontId="0" fillId="2" borderId="0" xfId="0" applyFill="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1" fillId="0" borderId="13"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vertical="center" wrapText="1"/>
    </xf>
    <xf numFmtId="42" fontId="2" fillId="0" borderId="8" xfId="3" applyFont="1" applyFill="1" applyBorder="1" applyAlignment="1">
      <alignment vertical="center" wrapText="1"/>
    </xf>
    <xf numFmtId="0" fontId="16" fillId="0" borderId="0" xfId="0" applyFont="1"/>
    <xf numFmtId="0" fontId="2" fillId="0" borderId="13" xfId="0" applyFont="1" applyFill="1" applyBorder="1" applyAlignment="1">
      <alignment horizontal="justify" vertical="center" wrapText="1"/>
    </xf>
    <xf numFmtId="0" fontId="2" fillId="0" borderId="13" xfId="0" applyFont="1" applyFill="1" applyBorder="1" applyAlignment="1">
      <alignment horizontal="center" vertical="center" wrapText="1"/>
    </xf>
    <xf numFmtId="41" fontId="2" fillId="0" borderId="13" xfId="1" applyFont="1" applyFill="1" applyBorder="1" applyAlignment="1">
      <alignment horizontal="right" vertical="center" wrapText="1"/>
    </xf>
    <xf numFmtId="0" fontId="16" fillId="0" borderId="13" xfId="0" applyFont="1" applyFill="1" applyBorder="1" applyAlignment="1">
      <alignment horizontal="center" vertical="center" wrapText="1"/>
    </xf>
    <xf numFmtId="0" fontId="17" fillId="7" borderId="13" xfId="0" applyFont="1" applyFill="1" applyBorder="1" applyAlignment="1" applyProtection="1">
      <alignment horizontal="justify" vertical="center" wrapText="1"/>
      <protection locked="0"/>
    </xf>
    <xf numFmtId="0" fontId="17" fillId="7" borderId="13" xfId="0" applyFont="1" applyFill="1" applyBorder="1" applyAlignment="1">
      <alignment horizontal="justify" vertical="center" wrapText="1"/>
    </xf>
    <xf numFmtId="0" fontId="17" fillId="7" borderId="13" xfId="0" applyFont="1" applyFill="1" applyBorder="1" applyAlignment="1" applyProtection="1">
      <alignment horizontal="left" vertical="center" wrapText="1"/>
      <protection locked="0"/>
    </xf>
    <xf numFmtId="41" fontId="17" fillId="7" borderId="13" xfId="1" applyFont="1" applyFill="1" applyBorder="1" applyAlignment="1">
      <alignment horizontal="right" vertical="center" wrapText="1"/>
    </xf>
    <xf numFmtId="164" fontId="18" fillId="7" borderId="13" xfId="0" applyNumberFormat="1" applyFont="1" applyFill="1" applyBorder="1" applyAlignment="1">
      <alignment horizontal="center" vertical="center" wrapText="1"/>
    </xf>
    <xf numFmtId="0" fontId="2" fillId="0" borderId="13" xfId="0" applyFont="1" applyFill="1" applyBorder="1" applyAlignment="1" applyProtection="1">
      <alignment vertical="center" wrapText="1"/>
      <protection locked="0"/>
    </xf>
    <xf numFmtId="0" fontId="2" fillId="2" borderId="13" xfId="0" applyFont="1" applyFill="1" applyBorder="1" applyAlignment="1">
      <alignment horizontal="justify" vertical="center" wrapText="1"/>
    </xf>
    <xf numFmtId="41" fontId="2" fillId="0" borderId="26" xfId="1" applyFont="1" applyFill="1" applyBorder="1" applyAlignment="1">
      <alignment horizontal="center" vertical="center" wrapText="1"/>
    </xf>
    <xf numFmtId="0" fontId="16" fillId="0" borderId="13" xfId="0" applyFont="1" applyFill="1" applyBorder="1" applyAlignment="1">
      <alignment horizontal="justify" vertical="center" wrapText="1"/>
    </xf>
    <xf numFmtId="41" fontId="16" fillId="0" borderId="13" xfId="1" applyFont="1" applyFill="1" applyBorder="1" applyAlignment="1">
      <alignment horizontal="right" vertical="center" wrapText="1"/>
    </xf>
    <xf numFmtId="164" fontId="16" fillId="0" borderId="13" xfId="0" applyNumberFormat="1" applyFont="1" applyFill="1" applyBorder="1" applyAlignment="1">
      <alignment horizontal="center" vertical="center" wrapText="1"/>
    </xf>
    <xf numFmtId="0" fontId="2" fillId="0" borderId="13" xfId="0" applyFont="1" applyFill="1" applyBorder="1" applyAlignment="1">
      <alignment horizontal="left" vertical="center" wrapText="1"/>
    </xf>
    <xf numFmtId="41" fontId="2" fillId="0" borderId="13" xfId="1" applyFont="1" applyFill="1" applyBorder="1" applyAlignment="1">
      <alignment horizontal="center" vertical="center" wrapText="1"/>
    </xf>
    <xf numFmtId="41" fontId="2" fillId="0" borderId="13" xfId="1" applyFont="1" applyFill="1" applyBorder="1" applyAlignment="1">
      <alignment vertical="center" wrapText="1"/>
    </xf>
    <xf numFmtId="0" fontId="4" fillId="0" borderId="13" xfId="0" applyFont="1" applyFill="1" applyBorder="1" applyAlignment="1">
      <alignment vertical="center" wrapText="1"/>
    </xf>
    <xf numFmtId="42" fontId="17" fillId="7" borderId="13" xfId="3" applyFont="1" applyFill="1" applyBorder="1" applyAlignment="1" applyProtection="1">
      <alignment horizontal="justify" vertical="center" wrapText="1"/>
      <protection locked="0"/>
    </xf>
    <xf numFmtId="0" fontId="21" fillId="8" borderId="13" xfId="0" applyFont="1" applyFill="1" applyBorder="1" applyAlignment="1">
      <alignment horizontal="center" vertical="center"/>
    </xf>
    <xf numFmtId="0" fontId="21" fillId="8" borderId="13" xfId="0" applyFont="1" applyFill="1" applyBorder="1" applyAlignment="1">
      <alignment horizontal="center" vertical="center" wrapText="1"/>
    </xf>
    <xf numFmtId="0" fontId="22" fillId="0" borderId="0" xfId="0" applyFont="1"/>
    <xf numFmtId="0" fontId="20" fillId="0" borderId="13" xfId="0" applyFont="1" applyBorder="1" applyAlignment="1">
      <alignment horizontal="left" vertical="center" wrapText="1"/>
    </xf>
    <xf numFmtId="0" fontId="22" fillId="0" borderId="13" xfId="0" applyFont="1" applyBorder="1" applyAlignment="1">
      <alignment horizontal="center" vertical="center" wrapText="1"/>
    </xf>
    <xf numFmtId="0" fontId="22" fillId="0" borderId="13" xfId="0" applyFont="1" applyBorder="1" applyAlignment="1">
      <alignment horizontal="center" vertical="center"/>
    </xf>
    <xf numFmtId="0" fontId="22" fillId="0" borderId="13" xfId="0" applyFont="1" applyBorder="1" applyAlignment="1">
      <alignment horizontal="left" vertical="center" wrapText="1"/>
    </xf>
    <xf numFmtId="0" fontId="22" fillId="0" borderId="13" xfId="0" applyFont="1" applyBorder="1" applyAlignment="1">
      <alignment horizontal="center"/>
    </xf>
    <xf numFmtId="0" fontId="22" fillId="0" borderId="0" xfId="0" applyFont="1" applyAlignment="1">
      <alignment horizontal="center"/>
    </xf>
    <xf numFmtId="0" fontId="20" fillId="0" borderId="0" xfId="0" applyFont="1"/>
    <xf numFmtId="0" fontId="25" fillId="0" borderId="13" xfId="0" applyFont="1" applyFill="1" applyBorder="1" applyAlignment="1">
      <alignment horizontal="center" vertical="center" wrapText="1"/>
    </xf>
    <xf numFmtId="0" fontId="25" fillId="0" borderId="13" xfId="0" applyFont="1" applyFill="1" applyBorder="1" applyAlignment="1">
      <alignment horizontal="left" vertical="center"/>
    </xf>
    <xf numFmtId="0" fontId="26" fillId="0" borderId="13" xfId="0" applyFont="1" applyFill="1" applyBorder="1" applyAlignment="1">
      <alignment horizontal="center" vertical="center" wrapText="1"/>
    </xf>
    <xf numFmtId="0" fontId="27" fillId="0" borderId="13" xfId="0" applyFont="1" applyFill="1" applyBorder="1" applyAlignment="1">
      <alignment horizontal="center" vertical="center"/>
    </xf>
    <xf numFmtId="0" fontId="20" fillId="0" borderId="13" xfId="0" applyFont="1" applyBorder="1" applyAlignment="1">
      <alignment vertical="center" wrapText="1"/>
    </xf>
    <xf numFmtId="0" fontId="22" fillId="2" borderId="0" xfId="0" applyFont="1" applyFill="1"/>
    <xf numFmtId="0" fontId="24" fillId="2" borderId="0" xfId="0" applyFont="1" applyFill="1" applyBorder="1" applyAlignment="1">
      <alignment horizontal="center" vertical="center"/>
    </xf>
    <xf numFmtId="49" fontId="22" fillId="2" borderId="0" xfId="0" applyNumberFormat="1" applyFont="1" applyFill="1" applyBorder="1" applyAlignment="1">
      <alignment vertical="center" wrapText="1"/>
    </xf>
    <xf numFmtId="0" fontId="22" fillId="2" borderId="0" xfId="0" applyFont="1" applyFill="1" applyBorder="1" applyAlignment="1">
      <alignment vertical="center" wrapText="1"/>
    </xf>
    <xf numFmtId="166" fontId="25" fillId="0" borderId="13"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 fillId="2" borderId="13" xfId="0" applyFont="1" applyFill="1" applyBorder="1" applyAlignment="1">
      <alignment horizontal="center"/>
    </xf>
    <xf numFmtId="0" fontId="7" fillId="2" borderId="13"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49" fontId="22" fillId="0" borderId="0" xfId="0" applyNumberFormat="1" applyFont="1" applyFill="1" applyBorder="1" applyAlignment="1">
      <alignment horizontal="left" vertical="center" wrapText="1"/>
    </xf>
    <xf numFmtId="0" fontId="28" fillId="7" borderId="0" xfId="0" applyFont="1" applyFill="1" applyBorder="1" applyAlignment="1">
      <alignment horizontal="center" vertical="center"/>
    </xf>
    <xf numFmtId="0" fontId="29" fillId="2" borderId="0" xfId="0" applyFont="1" applyFill="1" applyBorder="1" applyAlignment="1">
      <alignment horizontal="justify" vertical="center" wrapText="1"/>
    </xf>
    <xf numFmtId="49" fontId="22" fillId="2" borderId="0"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24" fillId="8"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13" xfId="0" applyFont="1" applyFill="1" applyBorder="1" applyAlignment="1">
      <alignment horizontal="center" vertical="center" wrapText="1" readingOrder="1"/>
    </xf>
    <xf numFmtId="0" fontId="2" fillId="0" borderId="13" xfId="0" applyFont="1" applyFill="1" applyBorder="1" applyAlignment="1" applyProtection="1">
      <alignment horizontal="justify" vertical="center" wrapText="1"/>
      <protection locked="0"/>
    </xf>
    <xf numFmtId="0" fontId="4" fillId="0" borderId="8" xfId="0" applyFont="1" applyFill="1" applyBorder="1" applyAlignment="1">
      <alignment horizontal="center" vertical="center" wrapText="1" readingOrder="1"/>
    </xf>
    <xf numFmtId="0" fontId="4" fillId="0" borderId="12" xfId="0" applyFont="1" applyFill="1" applyBorder="1" applyAlignment="1">
      <alignment horizontal="center" vertical="center" wrapText="1" readingOrder="1"/>
    </xf>
    <xf numFmtId="0" fontId="4" fillId="0" borderId="26" xfId="0" applyFont="1" applyFill="1" applyBorder="1" applyAlignment="1">
      <alignment horizontal="center" vertical="center" wrapText="1" readingOrder="1"/>
    </xf>
    <xf numFmtId="9" fontId="2" fillId="0" borderId="8" xfId="2" applyFont="1" applyFill="1" applyBorder="1" applyAlignment="1">
      <alignment horizontal="center" vertical="center" wrapText="1"/>
    </xf>
    <xf numFmtId="9" fontId="2" fillId="0" borderId="12" xfId="2" applyFont="1" applyFill="1" applyBorder="1" applyAlignment="1">
      <alignment horizontal="center" vertical="center" wrapText="1"/>
    </xf>
    <xf numFmtId="9" fontId="2" fillId="0" borderId="26" xfId="2"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readingOrder="1"/>
    </xf>
    <xf numFmtId="0" fontId="2" fillId="2" borderId="13"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8" xfId="0" applyFont="1" applyFill="1" applyBorder="1" applyAlignment="1">
      <alignment horizontal="center" vertical="center" wrapText="1" readingOrder="1"/>
    </xf>
    <xf numFmtId="0" fontId="4" fillId="2" borderId="12" xfId="0" applyFont="1" applyFill="1" applyBorder="1" applyAlignment="1">
      <alignment horizontal="center" vertical="center" wrapText="1" readingOrder="1"/>
    </xf>
    <xf numFmtId="0" fontId="4" fillId="2" borderId="26" xfId="0" applyFont="1" applyFill="1" applyBorder="1" applyAlignment="1">
      <alignment horizontal="center" vertical="center" wrapText="1" readingOrder="1"/>
    </xf>
    <xf numFmtId="0" fontId="2" fillId="0" borderId="8"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4" fillId="2" borderId="8" xfId="0" applyFont="1" applyFill="1" applyBorder="1" applyAlignment="1">
      <alignment horizontal="center" vertical="center" readingOrder="1"/>
    </xf>
    <xf numFmtId="0" fontId="4" fillId="2" borderId="12" xfId="0" applyFont="1" applyFill="1" applyBorder="1" applyAlignment="1">
      <alignment horizontal="center" vertical="center" readingOrder="1"/>
    </xf>
    <xf numFmtId="0" fontId="4" fillId="2" borderId="26" xfId="0" applyFont="1" applyFill="1" applyBorder="1" applyAlignment="1">
      <alignment horizontal="center" vertical="center" readingOrder="1"/>
    </xf>
    <xf numFmtId="0" fontId="16" fillId="0" borderId="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6" xfId="0"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41" fontId="2" fillId="0" borderId="8" xfId="1" applyFont="1" applyFill="1" applyBorder="1" applyAlignment="1">
      <alignment horizontal="center" vertical="center" wrapText="1"/>
    </xf>
    <xf numFmtId="41" fontId="2" fillId="0" borderId="26" xfId="1"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4" fillId="2" borderId="13" xfId="0" applyFont="1" applyFill="1" applyBorder="1" applyAlignment="1">
      <alignment horizontal="center" vertical="center"/>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0" fillId="0" borderId="0" xfId="0" applyAlignment="1">
      <alignment horizontal="left" vertical="center" wrapText="1"/>
    </xf>
    <xf numFmtId="0" fontId="20" fillId="0" borderId="13" xfId="0" applyFont="1" applyBorder="1" applyAlignment="1">
      <alignment horizontal="center" vertical="center" wrapText="1"/>
    </xf>
    <xf numFmtId="0" fontId="26" fillId="0" borderId="13" xfId="0" applyFont="1" applyFill="1" applyBorder="1" applyAlignment="1">
      <alignment horizontal="center" vertical="center"/>
    </xf>
    <xf numFmtId="166" fontId="25" fillId="0" borderId="8" xfId="0" applyNumberFormat="1" applyFont="1" applyFill="1" applyBorder="1" applyAlignment="1">
      <alignment horizontal="center" vertical="center" wrapText="1"/>
    </xf>
    <xf numFmtId="166" fontId="25" fillId="0" borderId="26" xfId="0" applyNumberFormat="1" applyFont="1" applyFill="1" applyBorder="1" applyAlignment="1">
      <alignment horizontal="center" vertical="center" wrapText="1"/>
    </xf>
  </cellXfs>
  <cellStyles count="4">
    <cellStyle name="Millares [0]" xfId="1" builtinId="6"/>
    <cellStyle name="Moneda [0]" xfId="3"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0</xdr:row>
      <xdr:rowOff>120650</xdr:rowOff>
    </xdr:from>
    <xdr:to>
      <xdr:col>2</xdr:col>
      <xdr:colOff>634307</xdr:colOff>
      <xdr:row>2</xdr:row>
      <xdr:rowOff>180975</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20650"/>
          <a:ext cx="3618807" cy="67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400050</xdr:colOff>
      <xdr:row>5</xdr:row>
      <xdr:rowOff>76200</xdr:rowOff>
    </xdr:from>
    <xdr:to>
      <xdr:col>9</xdr:col>
      <xdr:colOff>400050</xdr:colOff>
      <xdr:row>14</xdr:row>
      <xdr:rowOff>95250</xdr:rowOff>
    </xdr:to>
    <xdr:cxnSp macro="">
      <xdr:nvCxnSpPr>
        <xdr:cNvPr id="2" name="AutoShape 4"/>
        <xdr:cNvCxnSpPr>
          <a:cxnSpLocks noChangeShapeType="1"/>
        </xdr:cNvCxnSpPr>
      </xdr:nvCxnSpPr>
      <xdr:spPr bwMode="auto">
        <a:xfrm>
          <a:off x="5438775" y="1038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44</xdr:row>
      <xdr:rowOff>133350</xdr:rowOff>
    </xdr:from>
    <xdr:ext cx="76200" cy="438150"/>
    <xdr:sp macro="" textlink="">
      <xdr:nvSpPr>
        <xdr:cNvPr id="3" name="Text Box 5"/>
        <xdr:cNvSpPr txBox="1">
          <a:spLocks noChangeArrowheads="1"/>
        </xdr:cNvSpPr>
      </xdr:nvSpPr>
      <xdr:spPr bwMode="auto">
        <a:xfrm>
          <a:off x="3009900" y="7915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4</xdr:row>
      <xdr:rowOff>33056</xdr:rowOff>
    </xdr:from>
    <xdr:to>
      <xdr:col>9</xdr:col>
      <xdr:colOff>28015</xdr:colOff>
      <xdr:row>8</xdr:row>
      <xdr:rowOff>71156</xdr:rowOff>
    </xdr:to>
    <xdr:sp macro="" textlink="">
      <xdr:nvSpPr>
        <xdr:cNvPr id="4" name="Text Box 6"/>
        <xdr:cNvSpPr txBox="1">
          <a:spLocks noChangeArrowheads="1"/>
        </xdr:cNvSpPr>
      </xdr:nvSpPr>
      <xdr:spPr bwMode="auto">
        <a:xfrm>
          <a:off x="3723713" y="804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Narrow" pitchFamily="34" charset="0"/>
              <a:cs typeface="Times New Roman"/>
            </a:rPr>
            <a:t>2019</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184358</xdr:colOff>
      <xdr:row>33</xdr:row>
      <xdr:rowOff>67005</xdr:rowOff>
    </xdr:from>
    <xdr:to>
      <xdr:col>8</xdr:col>
      <xdr:colOff>474030</xdr:colOff>
      <xdr:row>37</xdr:row>
      <xdr:rowOff>158373</xdr:rowOff>
    </xdr:to>
    <xdr:sp macro="" textlink="">
      <xdr:nvSpPr>
        <xdr:cNvPr id="5" name="Text Box 9"/>
        <xdr:cNvSpPr txBox="1">
          <a:spLocks noChangeArrowheads="1"/>
        </xdr:cNvSpPr>
      </xdr:nvSpPr>
      <xdr:spPr bwMode="auto">
        <a:xfrm>
          <a:off x="898733" y="5943930"/>
          <a:ext cx="3852022"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Arial Narrow"/>
            </a:rPr>
            <a:t>Versión 02</a:t>
          </a:r>
        </a:p>
        <a:p>
          <a:pPr algn="ctr" rtl="0">
            <a:defRPr sz="1000"/>
          </a:pPr>
          <a:r>
            <a:rPr lang="en-US" sz="1800" b="0" i="0" u="none" strike="noStrike" baseline="0">
              <a:solidFill>
                <a:sysClr val="windowText" lastClr="000000"/>
              </a:solidFill>
              <a:latin typeface="Arial Narrow"/>
            </a:rPr>
            <a:t>25 junio de 2019</a:t>
          </a:r>
        </a:p>
      </xdr:txBody>
    </xdr:sp>
    <xdr:clientData/>
  </xdr:twoCellAnchor>
  <xdr:twoCellAnchor>
    <xdr:from>
      <xdr:col>1</xdr:col>
      <xdr:colOff>485775</xdr:colOff>
      <xdr:row>14</xdr:row>
      <xdr:rowOff>95250</xdr:rowOff>
    </xdr:from>
    <xdr:to>
      <xdr:col>9</xdr:col>
      <xdr:colOff>400050</xdr:colOff>
      <xdr:row>14</xdr:row>
      <xdr:rowOff>95250</xdr:rowOff>
    </xdr:to>
    <xdr:cxnSp macro="">
      <xdr:nvCxnSpPr>
        <xdr:cNvPr id="6" name="AutoShape 10"/>
        <xdr:cNvCxnSpPr>
          <a:cxnSpLocks noChangeShapeType="1"/>
        </xdr:cNvCxnSpPr>
      </xdr:nvCxnSpPr>
      <xdr:spPr bwMode="auto">
        <a:xfrm flipH="1">
          <a:off x="657225" y="2771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18</xdr:row>
      <xdr:rowOff>30256</xdr:rowOff>
    </xdr:from>
    <xdr:to>
      <xdr:col>9</xdr:col>
      <xdr:colOff>434229</xdr:colOff>
      <xdr:row>26</xdr:row>
      <xdr:rowOff>159684</xdr:rowOff>
    </xdr:to>
    <xdr:sp macro="" textlink="">
      <xdr:nvSpPr>
        <xdr:cNvPr id="7" name="Rectangle 11"/>
        <xdr:cNvSpPr>
          <a:spLocks noChangeArrowheads="1"/>
        </xdr:cNvSpPr>
      </xdr:nvSpPr>
      <xdr:spPr bwMode="auto">
        <a:xfrm>
          <a:off x="335056" y="3240181"/>
          <a:ext cx="5137898" cy="1653428"/>
        </a:xfrm>
        <a:prstGeom prst="rect">
          <a:avLst/>
        </a:prstGeom>
        <a:solidFill>
          <a:srgbClr val="0070C0"/>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400" b="1" i="0" u="none" strike="noStrike" baseline="0">
              <a:solidFill>
                <a:srgbClr val="FFFFFF"/>
              </a:solidFill>
              <a:latin typeface="Arial Narrow"/>
            </a:rPr>
            <a:t>PLAN ANUAL DE INVERSIÓN Y GASTO PÚBLICO</a:t>
          </a:r>
        </a:p>
        <a:p>
          <a:pPr algn="ctr" rtl="0">
            <a:defRPr sz="1000"/>
          </a:pPr>
          <a:r>
            <a:rPr lang="en-US" sz="2400" b="1" i="0" u="none" strike="noStrike" baseline="0">
              <a:solidFill>
                <a:srgbClr val="FFFFFF"/>
              </a:solidFill>
              <a:latin typeface="Arial Narrow"/>
            </a:rPr>
            <a:t>2019</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33</xdr:row>
      <xdr:rowOff>66675</xdr:rowOff>
    </xdr:from>
    <xdr:to>
      <xdr:col>9</xdr:col>
      <xdr:colOff>400050</xdr:colOff>
      <xdr:row>43</xdr:row>
      <xdr:rowOff>104775</xdr:rowOff>
    </xdr:to>
    <xdr:cxnSp macro="">
      <xdr:nvCxnSpPr>
        <xdr:cNvPr id="8" name="AutoShape 12"/>
        <xdr:cNvCxnSpPr>
          <a:cxnSpLocks noChangeShapeType="1"/>
        </xdr:cNvCxnSpPr>
      </xdr:nvCxnSpPr>
      <xdr:spPr bwMode="auto">
        <a:xfrm>
          <a:off x="5438775" y="5943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30</xdr:row>
      <xdr:rowOff>95250</xdr:rowOff>
    </xdr:from>
    <xdr:to>
      <xdr:col>9</xdr:col>
      <xdr:colOff>400050</xdr:colOff>
      <xdr:row>30</xdr:row>
      <xdr:rowOff>95250</xdr:rowOff>
    </xdr:to>
    <xdr:cxnSp macro="">
      <xdr:nvCxnSpPr>
        <xdr:cNvPr id="9" name="AutoShape 13"/>
        <xdr:cNvCxnSpPr>
          <a:cxnSpLocks noChangeShapeType="1"/>
        </xdr:cNvCxnSpPr>
      </xdr:nvCxnSpPr>
      <xdr:spPr bwMode="auto">
        <a:xfrm flipH="1">
          <a:off x="657225" y="5400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30</xdr:row>
      <xdr:rowOff>95250</xdr:rowOff>
    </xdr:from>
    <xdr:to>
      <xdr:col>9</xdr:col>
      <xdr:colOff>400050</xdr:colOff>
      <xdr:row>43</xdr:row>
      <xdr:rowOff>104775</xdr:rowOff>
    </xdr:to>
    <xdr:cxnSp macro="">
      <xdr:nvCxnSpPr>
        <xdr:cNvPr id="10" name="AutoShape 14"/>
        <xdr:cNvCxnSpPr>
          <a:cxnSpLocks noChangeShapeType="1"/>
        </xdr:cNvCxnSpPr>
      </xdr:nvCxnSpPr>
      <xdr:spPr bwMode="auto">
        <a:xfrm>
          <a:off x="5438775" y="5400675"/>
          <a:ext cx="0" cy="2295525"/>
        </a:xfrm>
        <a:prstGeom prst="straightConnector1">
          <a:avLst/>
        </a:prstGeom>
        <a:noFill/>
        <a:ln w="9525">
          <a:solidFill>
            <a:srgbClr val="000000"/>
          </a:solidFill>
          <a:round/>
          <a:headEnd/>
          <a:tailEnd/>
        </a:ln>
      </xdr:spPr>
    </xdr:cxnSp>
    <xdr:clientData/>
  </xdr:twoCellAnchor>
  <xdr:twoCellAnchor editAs="oneCell">
    <xdr:from>
      <xdr:col>1</xdr:col>
      <xdr:colOff>420873</xdr:colOff>
      <xdr:row>39</xdr:row>
      <xdr:rowOff>44304</xdr:rowOff>
    </xdr:from>
    <xdr:to>
      <xdr:col>8</xdr:col>
      <xdr:colOff>609158</xdr:colOff>
      <xdr:row>44</xdr:row>
      <xdr:rowOff>69073</xdr:rowOff>
    </xdr:to>
    <xdr:pic>
      <xdr:nvPicPr>
        <xdr:cNvPr id="11" name="Imagen 10"/>
        <xdr:cNvPicPr>
          <a:picLocks noChangeAspect="1"/>
        </xdr:cNvPicPr>
      </xdr:nvPicPr>
      <xdr:blipFill>
        <a:blip xmlns:r="http://schemas.openxmlformats.org/officeDocument/2006/relationships" r:embed="rId1"/>
        <a:stretch>
          <a:fillRect/>
        </a:stretch>
      </xdr:blipFill>
      <xdr:spPr>
        <a:xfrm>
          <a:off x="592323" y="7064229"/>
          <a:ext cx="4293560" cy="786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412750</xdr:colOff>
      <xdr:row>1</xdr:row>
      <xdr:rowOff>79375</xdr:rowOff>
    </xdr:from>
    <xdr:to>
      <xdr:col>1</xdr:col>
      <xdr:colOff>4698609</xdr:colOff>
      <xdr:row>3</xdr:row>
      <xdr:rowOff>459174</xdr:rowOff>
    </xdr:to>
    <xdr:pic>
      <xdr:nvPicPr>
        <xdr:cNvPr id="2" name="Imagen 1"/>
        <xdr:cNvPicPr>
          <a:picLocks noChangeAspect="1"/>
        </xdr:cNvPicPr>
      </xdr:nvPicPr>
      <xdr:blipFill>
        <a:blip xmlns:r="http://schemas.openxmlformats.org/officeDocument/2006/relationships" r:embed="rId1"/>
        <a:stretch>
          <a:fillRect/>
        </a:stretch>
      </xdr:blipFill>
      <xdr:spPr>
        <a:xfrm>
          <a:off x="793750" y="269875"/>
          <a:ext cx="4285859" cy="792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145676</xdr:colOff>
      <xdr:row>0</xdr:row>
      <xdr:rowOff>44823</xdr:rowOff>
    </xdr:from>
    <xdr:to>
      <xdr:col>3</xdr:col>
      <xdr:colOff>532279</xdr:colOff>
      <xdr:row>2</xdr:row>
      <xdr:rowOff>173690</xdr:rowOff>
    </xdr:to>
    <xdr:pic>
      <xdr:nvPicPr>
        <xdr:cNvPr id="2" name="Imagen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76" y="44823"/>
          <a:ext cx="4663328" cy="86229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219075</xdr:colOff>
      <xdr:row>2</xdr:row>
      <xdr:rowOff>314325</xdr:rowOff>
    </xdr:from>
    <xdr:to>
      <xdr:col>3</xdr:col>
      <xdr:colOff>1066800</xdr:colOff>
      <xdr:row>2</xdr:row>
      <xdr:rowOff>675132</xdr:rowOff>
    </xdr:to>
    <xdr:sp macro="" textlink="">
      <xdr:nvSpPr>
        <xdr:cNvPr id="5" name="Flecha izquierda y derecha 4"/>
        <xdr:cNvSpPr/>
      </xdr:nvSpPr>
      <xdr:spPr>
        <a:xfrm>
          <a:off x="6400800" y="1771650"/>
          <a:ext cx="847725" cy="360807"/>
        </a:xfrm>
        <a:prstGeom prst="lef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228600</xdr:colOff>
      <xdr:row>1</xdr:row>
      <xdr:rowOff>333375</xdr:rowOff>
    </xdr:from>
    <xdr:to>
      <xdr:col>3</xdr:col>
      <xdr:colOff>1076325</xdr:colOff>
      <xdr:row>1</xdr:row>
      <xdr:rowOff>694182</xdr:rowOff>
    </xdr:to>
    <xdr:sp macro="" textlink="">
      <xdr:nvSpPr>
        <xdr:cNvPr id="6" name="Flecha izquierda y derecha 5"/>
        <xdr:cNvSpPr/>
      </xdr:nvSpPr>
      <xdr:spPr>
        <a:xfrm>
          <a:off x="6410325" y="771525"/>
          <a:ext cx="847725" cy="360807"/>
        </a:xfrm>
        <a:prstGeom prst="lef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14"/>
  <sheetViews>
    <sheetView topLeftCell="A4" zoomScaleNormal="100" workbookViewId="0">
      <selection activeCell="C5" sqref="C5:C6"/>
    </sheetView>
  </sheetViews>
  <sheetFormatPr baseColWidth="10" defaultColWidth="11.5703125" defaultRowHeight="14.25" x14ac:dyDescent="0.2"/>
  <cols>
    <col min="1" max="2" width="26" style="2" customWidth="1"/>
    <col min="3" max="3" width="19.42578125" style="2" customWidth="1"/>
    <col min="4" max="4" width="20.5703125" style="2" customWidth="1"/>
    <col min="5" max="5" width="18.28515625" style="2" customWidth="1"/>
    <col min="6" max="6" width="17.42578125" style="2" customWidth="1"/>
    <col min="7" max="7" width="11.28515625" style="2" customWidth="1"/>
    <col min="8" max="8" width="26.5703125" style="2" customWidth="1"/>
    <col min="9" max="9" width="22.28515625" style="2" customWidth="1"/>
    <col min="10" max="10" width="18.42578125" style="2" customWidth="1"/>
    <col min="11" max="11" width="28.28515625" style="2" customWidth="1"/>
    <col min="12" max="12" width="4.85546875" style="2" customWidth="1"/>
    <col min="13" max="16384" width="11.5703125" style="2"/>
  </cols>
  <sheetData>
    <row r="1" spans="1:12" ht="24" customHeight="1" x14ac:dyDescent="0.2">
      <c r="A1" s="100"/>
      <c r="B1" s="100"/>
      <c r="C1" s="100"/>
      <c r="D1" s="101" t="s">
        <v>14</v>
      </c>
      <c r="E1" s="101"/>
      <c r="F1" s="101"/>
      <c r="G1" s="101"/>
      <c r="H1" s="101"/>
      <c r="I1" s="101"/>
      <c r="J1" s="101"/>
      <c r="K1" s="24" t="s">
        <v>15</v>
      </c>
      <c r="L1" s="1"/>
    </row>
    <row r="2" spans="1:12" ht="24.75" customHeight="1" x14ac:dyDescent="0.2">
      <c r="A2" s="100"/>
      <c r="B2" s="100"/>
      <c r="C2" s="100"/>
      <c r="D2" s="101"/>
      <c r="E2" s="101"/>
      <c r="F2" s="101"/>
      <c r="G2" s="101"/>
      <c r="H2" s="101"/>
      <c r="I2" s="101"/>
      <c r="J2" s="101"/>
      <c r="K2" s="24" t="s">
        <v>12</v>
      </c>
      <c r="L2" s="1"/>
    </row>
    <row r="3" spans="1:12" ht="26.25" customHeight="1" x14ac:dyDescent="0.2">
      <c r="A3" s="100"/>
      <c r="B3" s="100"/>
      <c r="C3" s="100"/>
      <c r="D3" s="101"/>
      <c r="E3" s="101"/>
      <c r="F3" s="101"/>
      <c r="G3" s="101"/>
      <c r="H3" s="101"/>
      <c r="I3" s="101"/>
      <c r="J3" s="101"/>
      <c r="K3" s="24" t="s">
        <v>13</v>
      </c>
      <c r="L3" s="1"/>
    </row>
    <row r="4" spans="1:12" ht="22.9" customHeight="1" thickBot="1" x14ac:dyDescent="0.25">
      <c r="A4" s="3"/>
      <c r="B4" s="3"/>
      <c r="C4" s="3"/>
      <c r="D4" s="4"/>
      <c r="E4" s="5"/>
      <c r="F4" s="5"/>
      <c r="G4" s="6"/>
      <c r="H4" s="7"/>
      <c r="I4" s="8"/>
      <c r="J4" s="8"/>
      <c r="K4" s="8"/>
      <c r="L4" s="1"/>
    </row>
    <row r="5" spans="1:12" ht="24.6" customHeight="1" x14ac:dyDescent="0.2">
      <c r="A5" s="102" t="s">
        <v>0</v>
      </c>
      <c r="B5" s="104" t="s">
        <v>1</v>
      </c>
      <c r="C5" s="106" t="s">
        <v>2</v>
      </c>
      <c r="D5" s="108" t="s">
        <v>3</v>
      </c>
      <c r="E5" s="108" t="s">
        <v>4</v>
      </c>
      <c r="F5" s="106" t="s">
        <v>5</v>
      </c>
      <c r="G5" s="106" t="s">
        <v>6</v>
      </c>
      <c r="H5" s="110" t="s">
        <v>7</v>
      </c>
      <c r="I5" s="110"/>
      <c r="J5" s="111"/>
      <c r="K5" s="87" t="s">
        <v>8</v>
      </c>
      <c r="L5" s="1"/>
    </row>
    <row r="6" spans="1:12" ht="29.45" customHeight="1" thickBot="1" x14ac:dyDescent="0.25">
      <c r="A6" s="103"/>
      <c r="B6" s="105"/>
      <c r="C6" s="107"/>
      <c r="D6" s="109"/>
      <c r="E6" s="109"/>
      <c r="F6" s="107"/>
      <c r="G6" s="107"/>
      <c r="H6" s="25" t="s">
        <v>16</v>
      </c>
      <c r="I6" s="25" t="s">
        <v>9</v>
      </c>
      <c r="J6" s="26" t="s">
        <v>10</v>
      </c>
      <c r="K6" s="88"/>
      <c r="L6" s="1"/>
    </row>
    <row r="7" spans="1:12" x14ac:dyDescent="0.2">
      <c r="A7" s="89"/>
      <c r="B7" s="92"/>
      <c r="C7" s="95"/>
      <c r="D7" s="98"/>
      <c r="E7" s="9"/>
      <c r="F7" s="9"/>
      <c r="G7" s="10"/>
      <c r="H7" s="11"/>
      <c r="I7" s="11"/>
      <c r="J7" s="11"/>
      <c r="K7" s="12"/>
      <c r="L7" s="1"/>
    </row>
    <row r="8" spans="1:12" ht="14.45" customHeight="1" x14ac:dyDescent="0.2">
      <c r="A8" s="90"/>
      <c r="B8" s="93"/>
      <c r="C8" s="96"/>
      <c r="D8" s="99"/>
      <c r="E8" s="13"/>
      <c r="F8" s="13"/>
      <c r="G8" s="14"/>
      <c r="H8" s="15"/>
      <c r="I8" s="16"/>
      <c r="J8" s="16"/>
      <c r="K8" s="17"/>
      <c r="L8" s="1"/>
    </row>
    <row r="9" spans="1:12" ht="15" customHeight="1" thickBot="1" x14ac:dyDescent="0.25">
      <c r="A9" s="91"/>
      <c r="B9" s="94"/>
      <c r="C9" s="97"/>
      <c r="D9" s="18" t="s">
        <v>11</v>
      </c>
      <c r="E9" s="19"/>
      <c r="F9" s="19"/>
      <c r="G9" s="20"/>
      <c r="H9" s="21">
        <f>+SUM(H7:H8)</f>
        <v>0</v>
      </c>
      <c r="I9" s="21">
        <f>+SUM(I7:I8)</f>
        <v>0</v>
      </c>
      <c r="J9" s="21">
        <f>+SUM(J7:J8)</f>
        <v>0</v>
      </c>
      <c r="K9" s="22"/>
      <c r="L9" s="1"/>
    </row>
    <row r="10" spans="1:12" x14ac:dyDescent="0.2">
      <c r="A10" s="23"/>
      <c r="B10" s="23"/>
      <c r="C10" s="23"/>
      <c r="D10" s="23"/>
      <c r="E10" s="23"/>
      <c r="F10" s="23"/>
      <c r="G10" s="23"/>
      <c r="H10" s="23"/>
      <c r="I10" s="1"/>
      <c r="J10" s="1"/>
      <c r="K10" s="1"/>
      <c r="L10" s="1"/>
    </row>
    <row r="11" spans="1:12" x14ac:dyDescent="0.2">
      <c r="A11" s="23"/>
      <c r="B11" s="23"/>
      <c r="C11" s="23"/>
      <c r="D11" s="23"/>
      <c r="E11" s="23"/>
      <c r="F11" s="23"/>
      <c r="G11" s="23"/>
      <c r="H11" s="23"/>
      <c r="I11" s="1"/>
      <c r="J11" s="1"/>
      <c r="K11" s="1"/>
      <c r="L11" s="1"/>
    </row>
    <row r="12" spans="1:12" x14ac:dyDescent="0.2">
      <c r="H12" s="1"/>
      <c r="I12" s="1"/>
      <c r="J12" s="1"/>
      <c r="K12" s="1"/>
      <c r="L12" s="1"/>
    </row>
    <row r="13" spans="1:12" x14ac:dyDescent="0.2">
      <c r="H13" s="1"/>
      <c r="I13" s="1"/>
      <c r="J13" s="1"/>
      <c r="K13" s="1"/>
      <c r="L13" s="1"/>
    </row>
    <row r="14" spans="1:12" x14ac:dyDescent="0.2">
      <c r="H14" s="1"/>
      <c r="I14" s="1"/>
      <c r="J14" s="1"/>
      <c r="K14" s="1"/>
      <c r="L14" s="1"/>
    </row>
  </sheetData>
  <mergeCells count="15">
    <mergeCell ref="A1:C3"/>
    <mergeCell ref="D1:J3"/>
    <mergeCell ref="A5:A6"/>
    <mergeCell ref="B5:B6"/>
    <mergeCell ref="C5:C6"/>
    <mergeCell ref="D5:D6"/>
    <mergeCell ref="E5:E6"/>
    <mergeCell ref="F5:F6"/>
    <mergeCell ref="G5:G6"/>
    <mergeCell ref="H5:J5"/>
    <mergeCell ref="K5:K6"/>
    <mergeCell ref="A7:A9"/>
    <mergeCell ref="B7:B9"/>
    <mergeCell ref="C7:C9"/>
    <mergeCell ref="D7:D8"/>
  </mergeCells>
  <pageMargins left="0.25" right="0.25" top="0.75" bottom="0.75" header="0.3" footer="0.3"/>
  <pageSetup scale="4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view="pageBreakPreview" zoomScale="86" zoomScaleNormal="96" zoomScaleSheetLayoutView="86" workbookViewId="0">
      <selection activeCell="M17" sqref="M17"/>
    </sheetView>
  </sheetViews>
  <sheetFormatPr baseColWidth="10" defaultColWidth="11.42578125" defaultRowHeight="15" x14ac:dyDescent="0.25"/>
  <cols>
    <col min="1" max="1" width="2.5703125" style="31" customWidth="1"/>
    <col min="2" max="2" width="8.140625" style="31" customWidth="1"/>
    <col min="3" max="5" width="8" style="31" customWidth="1"/>
    <col min="6" max="6" width="11.42578125" style="31"/>
    <col min="7" max="8" width="9" style="31" customWidth="1"/>
    <col min="9" max="16384" width="11.42578125" style="31"/>
  </cols>
  <sheetData>
    <row r="1" spans="2:10" x14ac:dyDescent="0.25">
      <c r="B1" s="30"/>
      <c r="C1" s="30"/>
      <c r="D1" s="30"/>
      <c r="E1" s="30"/>
      <c r="F1" s="30"/>
      <c r="G1" s="30"/>
      <c r="H1" s="30"/>
      <c r="I1" s="30"/>
      <c r="J1" s="30"/>
    </row>
    <row r="2" spans="2:10" ht="15.75" thickBot="1" x14ac:dyDescent="0.3">
      <c r="B2" s="30"/>
      <c r="C2" s="30"/>
      <c r="D2" s="30"/>
      <c r="E2" s="30"/>
      <c r="F2" s="30"/>
      <c r="G2" s="30"/>
      <c r="H2" s="30"/>
      <c r="I2" s="30"/>
      <c r="J2" s="30"/>
    </row>
    <row r="3" spans="2:10" x14ac:dyDescent="0.25">
      <c r="B3" s="32"/>
      <c r="C3" s="33"/>
      <c r="D3" s="33"/>
      <c r="E3" s="33"/>
      <c r="F3" s="33"/>
      <c r="G3" s="33"/>
      <c r="H3" s="33"/>
      <c r="I3" s="33"/>
      <c r="J3" s="34"/>
    </row>
    <row r="4" spans="2:10" x14ac:dyDescent="0.25">
      <c r="B4" s="35"/>
      <c r="C4" s="30"/>
      <c r="D4" s="30"/>
      <c r="E4" s="30"/>
      <c r="F4" s="30"/>
      <c r="G4" s="30"/>
      <c r="H4" s="30"/>
      <c r="I4" s="30"/>
      <c r="J4" s="36"/>
    </row>
    <row r="5" spans="2:10" x14ac:dyDescent="0.25">
      <c r="B5" s="35"/>
      <c r="C5" s="30"/>
      <c r="D5" s="30"/>
      <c r="E5" s="30"/>
      <c r="F5" s="30"/>
      <c r="G5" s="30"/>
      <c r="H5" s="30"/>
      <c r="I5" s="30"/>
      <c r="J5" s="36"/>
    </row>
    <row r="6" spans="2:10" x14ac:dyDescent="0.25">
      <c r="B6" s="35"/>
      <c r="C6" s="30"/>
      <c r="D6" s="30"/>
      <c r="E6" s="30"/>
      <c r="F6" s="30"/>
      <c r="G6" s="30"/>
      <c r="H6" s="30"/>
      <c r="I6" s="30"/>
      <c r="J6" s="36"/>
    </row>
    <row r="7" spans="2:10" x14ac:dyDescent="0.25">
      <c r="B7" s="35"/>
      <c r="C7" s="30"/>
      <c r="D7" s="30"/>
      <c r="E7" s="30"/>
      <c r="F7" s="30"/>
      <c r="G7" s="30"/>
      <c r="H7" s="30"/>
      <c r="I7" s="30"/>
      <c r="J7" s="36"/>
    </row>
    <row r="8" spans="2:10" x14ac:dyDescent="0.25">
      <c r="B8" s="35"/>
      <c r="C8" s="30"/>
      <c r="D8" s="30"/>
      <c r="E8" s="30"/>
      <c r="F8" s="30"/>
      <c r="G8" s="30"/>
      <c r="H8" s="30"/>
      <c r="I8" s="30"/>
      <c r="J8" s="36"/>
    </row>
    <row r="9" spans="2:10" x14ac:dyDescent="0.25">
      <c r="B9" s="35"/>
      <c r="C9" s="30"/>
      <c r="D9" s="30"/>
      <c r="E9" s="30"/>
      <c r="F9" s="30"/>
      <c r="G9" s="30"/>
      <c r="H9" s="30"/>
      <c r="I9" s="30"/>
      <c r="J9" s="36"/>
    </row>
    <row r="10" spans="2:10" x14ac:dyDescent="0.25">
      <c r="B10" s="35"/>
      <c r="C10" s="30"/>
      <c r="D10" s="30"/>
      <c r="E10" s="30"/>
      <c r="F10" s="30"/>
      <c r="G10" s="30"/>
      <c r="H10" s="30"/>
      <c r="I10" s="30"/>
      <c r="J10" s="36"/>
    </row>
    <row r="11" spans="2:10" x14ac:dyDescent="0.25">
      <c r="B11" s="35"/>
      <c r="C11" s="30"/>
      <c r="D11" s="30"/>
      <c r="E11" s="30"/>
      <c r="F11" s="30"/>
      <c r="G11" s="30"/>
      <c r="H11" s="30"/>
      <c r="I11" s="30"/>
      <c r="J11" s="36"/>
    </row>
    <row r="12" spans="2:10" x14ac:dyDescent="0.25">
      <c r="B12" s="35"/>
      <c r="C12" s="30"/>
      <c r="D12" s="30"/>
      <c r="E12" s="30"/>
      <c r="F12" s="30"/>
      <c r="G12" s="30"/>
      <c r="H12" s="30"/>
      <c r="I12" s="30"/>
      <c r="J12" s="36"/>
    </row>
    <row r="13" spans="2:10" x14ac:dyDescent="0.25">
      <c r="B13" s="35"/>
      <c r="C13" s="30"/>
      <c r="D13" s="30"/>
      <c r="E13" s="30"/>
      <c r="F13" s="30"/>
      <c r="G13" s="30"/>
      <c r="H13" s="30"/>
      <c r="I13" s="30"/>
      <c r="J13" s="36"/>
    </row>
    <row r="14" spans="2:10" x14ac:dyDescent="0.25">
      <c r="B14" s="35"/>
      <c r="C14" s="30"/>
      <c r="D14" s="30"/>
      <c r="E14" s="30"/>
      <c r="F14" s="30"/>
      <c r="G14" s="30"/>
      <c r="H14" s="30"/>
      <c r="I14" s="30"/>
      <c r="J14" s="36"/>
    </row>
    <row r="15" spans="2:10" x14ac:dyDescent="0.25">
      <c r="B15" s="35"/>
      <c r="C15" s="30"/>
      <c r="D15" s="30"/>
      <c r="E15" s="30"/>
      <c r="F15" s="30"/>
      <c r="G15" s="30"/>
      <c r="H15" s="30"/>
      <c r="I15" s="30"/>
      <c r="J15" s="36"/>
    </row>
    <row r="16" spans="2:10" ht="6" customHeight="1" x14ac:dyDescent="0.25">
      <c r="B16" s="35"/>
      <c r="C16" s="30"/>
      <c r="D16" s="30"/>
      <c r="E16" s="30"/>
      <c r="F16" s="30"/>
      <c r="G16" s="30"/>
      <c r="H16" s="30"/>
      <c r="I16" s="30"/>
      <c r="J16" s="36"/>
    </row>
    <row r="17" spans="2:10" ht="6" customHeight="1" x14ac:dyDescent="0.25">
      <c r="B17" s="35"/>
      <c r="C17" s="30"/>
      <c r="D17" s="30"/>
      <c r="E17" s="30"/>
      <c r="F17" s="30"/>
      <c r="G17" s="30"/>
      <c r="H17" s="30"/>
      <c r="I17" s="30"/>
      <c r="J17" s="36"/>
    </row>
    <row r="18" spans="2:10" x14ac:dyDescent="0.25">
      <c r="B18" s="35"/>
      <c r="C18" s="30"/>
      <c r="D18" s="30"/>
      <c r="E18" s="30"/>
      <c r="F18" s="30"/>
      <c r="G18" s="30"/>
      <c r="H18" s="30"/>
      <c r="I18" s="30"/>
      <c r="J18" s="36"/>
    </row>
    <row r="19" spans="2:10" x14ac:dyDescent="0.25">
      <c r="B19" s="35"/>
      <c r="C19" s="30"/>
      <c r="D19" s="30"/>
      <c r="E19" s="30"/>
      <c r="F19" s="30"/>
      <c r="G19" s="30"/>
      <c r="H19" s="30"/>
      <c r="I19" s="30"/>
      <c r="J19" s="36"/>
    </row>
    <row r="20" spans="2:10" x14ac:dyDescent="0.25">
      <c r="B20" s="35"/>
      <c r="C20" s="30"/>
      <c r="D20" s="30"/>
      <c r="E20" s="30"/>
      <c r="F20" s="30"/>
      <c r="G20" s="30"/>
      <c r="H20" s="30"/>
      <c r="I20" s="30"/>
      <c r="J20" s="36"/>
    </row>
    <row r="21" spans="2:10" x14ac:dyDescent="0.25">
      <c r="B21" s="35"/>
      <c r="C21" s="30"/>
      <c r="D21" s="30"/>
      <c r="E21" s="30"/>
      <c r="F21" s="30"/>
      <c r="G21" s="30"/>
      <c r="H21" s="30"/>
      <c r="I21" s="30"/>
      <c r="J21" s="36"/>
    </row>
    <row r="22" spans="2:10" x14ac:dyDescent="0.25">
      <c r="B22" s="35"/>
      <c r="C22" s="30"/>
      <c r="D22" s="30"/>
      <c r="E22" s="30"/>
      <c r="F22" s="30"/>
      <c r="G22" s="30"/>
      <c r="H22" s="30"/>
      <c r="I22" s="30"/>
      <c r="J22" s="36"/>
    </row>
    <row r="23" spans="2:10" x14ac:dyDescent="0.25">
      <c r="B23" s="35"/>
      <c r="C23" s="30"/>
      <c r="D23" s="30"/>
      <c r="E23" s="30"/>
      <c r="F23" s="30"/>
      <c r="G23" s="30"/>
      <c r="H23" s="30"/>
      <c r="I23" s="30"/>
      <c r="J23" s="36"/>
    </row>
    <row r="24" spans="2:10" x14ac:dyDescent="0.25">
      <c r="B24" s="35"/>
      <c r="C24" s="30"/>
      <c r="D24" s="30"/>
      <c r="E24" s="30"/>
      <c r="F24" s="30"/>
      <c r="G24" s="30"/>
      <c r="H24" s="30"/>
      <c r="I24" s="30"/>
      <c r="J24" s="36"/>
    </row>
    <row r="25" spans="2:10" x14ac:dyDescent="0.25">
      <c r="B25" s="35"/>
      <c r="C25" s="30"/>
      <c r="D25" s="30"/>
      <c r="E25" s="30"/>
      <c r="F25" s="30"/>
      <c r="G25" s="30"/>
      <c r="H25" s="30"/>
      <c r="I25" s="30"/>
      <c r="J25" s="36"/>
    </row>
    <row r="26" spans="2:10" x14ac:dyDescent="0.25">
      <c r="B26" s="35"/>
      <c r="C26" s="30"/>
      <c r="D26" s="30"/>
      <c r="E26" s="30"/>
      <c r="F26" s="30"/>
      <c r="G26" s="30"/>
      <c r="H26" s="30"/>
      <c r="I26" s="30"/>
      <c r="J26" s="36"/>
    </row>
    <row r="27" spans="2:10" x14ac:dyDescent="0.25">
      <c r="B27" s="35"/>
      <c r="C27" s="30"/>
      <c r="D27" s="30"/>
      <c r="E27" s="30"/>
      <c r="F27" s="30"/>
      <c r="G27" s="30"/>
      <c r="H27" s="30"/>
      <c r="I27" s="30"/>
      <c r="J27" s="36"/>
    </row>
    <row r="28" spans="2:10" x14ac:dyDescent="0.25">
      <c r="B28" s="35"/>
      <c r="C28" s="30"/>
      <c r="D28" s="30"/>
      <c r="E28" s="30"/>
      <c r="F28" s="30"/>
      <c r="G28" s="30"/>
      <c r="H28" s="30"/>
      <c r="I28" s="30"/>
      <c r="J28" s="36"/>
    </row>
    <row r="29" spans="2:10" ht="7.5" customHeight="1" x14ac:dyDescent="0.25">
      <c r="B29" s="35"/>
      <c r="C29" s="30"/>
      <c r="D29" s="30"/>
      <c r="E29" s="30"/>
      <c r="F29" s="30"/>
      <c r="G29" s="30"/>
      <c r="H29" s="30"/>
      <c r="I29" s="30"/>
      <c r="J29" s="36"/>
    </row>
    <row r="30" spans="2:10" ht="7.5" customHeight="1" x14ac:dyDescent="0.25">
      <c r="B30" s="35"/>
      <c r="C30" s="30"/>
      <c r="D30" s="30"/>
      <c r="E30" s="30"/>
      <c r="F30" s="30"/>
      <c r="G30" s="30"/>
      <c r="H30" s="30"/>
      <c r="I30" s="30"/>
      <c r="J30" s="36"/>
    </row>
    <row r="31" spans="2:10" x14ac:dyDescent="0.25">
      <c r="B31" s="35"/>
      <c r="C31" s="30"/>
      <c r="D31" s="30"/>
      <c r="E31" s="30"/>
      <c r="F31" s="30"/>
      <c r="G31" s="30"/>
      <c r="H31" s="30"/>
      <c r="I31" s="30"/>
      <c r="J31" s="36"/>
    </row>
    <row r="32" spans="2:10" x14ac:dyDescent="0.25">
      <c r="B32" s="35"/>
      <c r="C32" s="30"/>
      <c r="D32" s="30"/>
      <c r="E32" s="30"/>
      <c r="F32" s="30"/>
      <c r="G32" s="30"/>
      <c r="H32" s="30"/>
      <c r="I32" s="30"/>
      <c r="J32" s="36"/>
    </row>
    <row r="33" spans="2:19" x14ac:dyDescent="0.25">
      <c r="B33" s="35"/>
      <c r="C33" s="30"/>
      <c r="D33" s="30"/>
      <c r="E33" s="30"/>
      <c r="F33" s="30"/>
      <c r="G33" s="30"/>
      <c r="H33" s="30"/>
      <c r="I33" s="30"/>
      <c r="J33" s="36"/>
    </row>
    <row r="34" spans="2:19" x14ac:dyDescent="0.25">
      <c r="B34" s="35"/>
      <c r="C34" s="30"/>
      <c r="D34" s="30"/>
      <c r="E34" s="30"/>
      <c r="F34" s="30"/>
      <c r="G34" s="30"/>
      <c r="H34" s="30"/>
      <c r="I34" s="30"/>
      <c r="J34" s="36"/>
      <c r="S34" s="31" t="s">
        <v>145</v>
      </c>
    </row>
    <row r="35" spans="2:19" x14ac:dyDescent="0.25">
      <c r="B35" s="35"/>
      <c r="C35" s="30"/>
      <c r="D35" s="30"/>
      <c r="E35" s="30"/>
      <c r="F35" s="30"/>
      <c r="G35" s="30"/>
      <c r="H35" s="30"/>
      <c r="I35" s="30"/>
      <c r="J35" s="36"/>
    </row>
    <row r="36" spans="2:19" x14ac:dyDescent="0.25">
      <c r="B36" s="35"/>
      <c r="C36" s="30"/>
      <c r="D36" s="30"/>
      <c r="E36" s="30"/>
      <c r="F36" s="30"/>
      <c r="G36" s="30"/>
      <c r="H36" s="30"/>
      <c r="I36" s="30"/>
      <c r="J36" s="36"/>
    </row>
    <row r="37" spans="2:19" x14ac:dyDescent="0.25">
      <c r="B37" s="35"/>
      <c r="C37" s="30"/>
      <c r="D37" s="30"/>
      <c r="E37" s="30"/>
      <c r="F37" s="30"/>
      <c r="G37" s="30"/>
      <c r="H37" s="30"/>
      <c r="I37" s="30"/>
      <c r="J37" s="36"/>
    </row>
    <row r="38" spans="2:19" x14ac:dyDescent="0.25">
      <c r="B38" s="35"/>
      <c r="C38" s="30"/>
      <c r="D38" s="30"/>
      <c r="E38" s="30"/>
      <c r="F38" s="30"/>
      <c r="G38" s="30"/>
      <c r="H38" s="30"/>
      <c r="I38" s="30"/>
      <c r="J38" s="36"/>
    </row>
    <row r="39" spans="2:19" x14ac:dyDescent="0.25">
      <c r="B39" s="35"/>
      <c r="C39" s="30"/>
      <c r="D39" s="30"/>
      <c r="E39" s="30"/>
      <c r="F39" s="30"/>
      <c r="G39" s="30"/>
      <c r="H39" s="30"/>
      <c r="I39" s="30"/>
      <c r="J39" s="36"/>
    </row>
    <row r="40" spans="2:19" ht="7.5" customHeight="1" x14ac:dyDescent="0.25">
      <c r="B40" s="35"/>
      <c r="C40" s="30"/>
      <c r="D40" s="30"/>
      <c r="E40" s="30"/>
      <c r="F40" s="30"/>
      <c r="G40" s="30"/>
      <c r="H40" s="30"/>
      <c r="I40" s="30"/>
      <c r="J40" s="36"/>
    </row>
    <row r="41" spans="2:19" ht="7.5" customHeight="1" x14ac:dyDescent="0.25">
      <c r="B41" s="35"/>
      <c r="C41" s="30"/>
      <c r="D41" s="30"/>
      <c r="E41" s="30"/>
      <c r="F41" s="30"/>
      <c r="G41" s="30"/>
      <c r="H41" s="30"/>
      <c r="I41" s="30"/>
      <c r="J41" s="36"/>
    </row>
    <row r="42" spans="2:19" x14ac:dyDescent="0.25">
      <c r="B42" s="35"/>
      <c r="C42" s="30"/>
      <c r="D42" s="30"/>
      <c r="E42" s="30"/>
      <c r="F42" s="30"/>
      <c r="G42" s="30"/>
      <c r="H42" s="30"/>
      <c r="I42" s="30"/>
      <c r="J42" s="36"/>
    </row>
    <row r="43" spans="2:19" x14ac:dyDescent="0.25">
      <c r="B43" s="35"/>
      <c r="C43" s="30"/>
      <c r="D43" s="30"/>
      <c r="E43" s="30"/>
      <c r="F43" s="30"/>
      <c r="G43" s="30"/>
      <c r="H43" s="30"/>
      <c r="I43" s="30"/>
      <c r="J43" s="36"/>
    </row>
    <row r="44" spans="2:19" x14ac:dyDescent="0.25">
      <c r="B44" s="35"/>
      <c r="C44" s="30"/>
      <c r="D44" s="30"/>
      <c r="E44" s="30"/>
      <c r="F44" s="30"/>
      <c r="G44" s="30"/>
      <c r="H44" s="30"/>
      <c r="I44" s="30"/>
      <c r="J44" s="36"/>
    </row>
    <row r="45" spans="2:19" x14ac:dyDescent="0.25">
      <c r="B45" s="35"/>
      <c r="C45" s="30"/>
      <c r="D45" s="30"/>
      <c r="E45" s="30"/>
      <c r="F45" s="30"/>
      <c r="G45" s="30"/>
      <c r="H45" s="30"/>
      <c r="I45" s="30"/>
      <c r="J45" s="36"/>
    </row>
    <row r="46" spans="2:19" x14ac:dyDescent="0.25">
      <c r="B46" s="35"/>
      <c r="C46" s="30"/>
      <c r="D46" s="30"/>
      <c r="E46" s="30"/>
      <c r="F46" s="30"/>
      <c r="G46" s="30"/>
      <c r="H46" s="30"/>
      <c r="I46" s="30"/>
      <c r="J46" s="36"/>
    </row>
    <row r="47" spans="2:19" x14ac:dyDescent="0.25">
      <c r="B47" s="35"/>
      <c r="C47" s="30"/>
      <c r="D47" s="30"/>
      <c r="E47" s="30"/>
      <c r="F47" s="30"/>
      <c r="G47" s="30"/>
      <c r="H47" s="30"/>
      <c r="I47" s="30"/>
      <c r="J47" s="36"/>
    </row>
    <row r="48" spans="2:19" ht="15.75" thickBot="1" x14ac:dyDescent="0.3">
      <c r="B48" s="37"/>
      <c r="C48" s="38"/>
      <c r="D48" s="38"/>
      <c r="E48" s="38"/>
      <c r="F48" s="38"/>
      <c r="G48" s="38"/>
      <c r="H48" s="38"/>
      <c r="I48" s="38"/>
      <c r="J48" s="39"/>
    </row>
    <row r="49" spans="2:10" x14ac:dyDescent="0.25">
      <c r="B49" s="30"/>
      <c r="C49" s="30"/>
      <c r="D49" s="30"/>
      <c r="E49" s="30"/>
      <c r="F49" s="30"/>
      <c r="G49" s="30"/>
      <c r="H49" s="30"/>
      <c r="I49" s="30"/>
      <c r="J49" s="30"/>
    </row>
  </sheetData>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0"/>
  <sheetViews>
    <sheetView view="pageBreakPreview" zoomScale="60" zoomScaleNormal="70" workbookViewId="0">
      <selection activeCell="I14" sqref="I14"/>
    </sheetView>
  </sheetViews>
  <sheetFormatPr baseColWidth="10" defaultColWidth="11.42578125" defaultRowHeight="16.5" x14ac:dyDescent="0.3"/>
  <cols>
    <col min="1" max="1" width="5.7109375" style="82" customWidth="1"/>
    <col min="2" max="2" width="81" style="82" customWidth="1"/>
    <col min="3" max="5" width="11.42578125" style="82"/>
    <col min="6" max="6" width="1.5703125" style="82" customWidth="1"/>
    <col min="7" max="7" width="6.7109375" style="82" customWidth="1"/>
    <col min="8" max="16384" width="11.42578125" style="82"/>
  </cols>
  <sheetData>
    <row r="3" spans="2:6" x14ac:dyDescent="0.3">
      <c r="B3" s="69"/>
    </row>
    <row r="4" spans="2:6" ht="57.75" customHeight="1" x14ac:dyDescent="0.3"/>
    <row r="5" spans="2:6" ht="39" customHeight="1" x14ac:dyDescent="0.3">
      <c r="B5" s="113" t="s">
        <v>146</v>
      </c>
      <c r="C5" s="113"/>
      <c r="D5" s="113"/>
      <c r="E5" s="113"/>
      <c r="F5" s="113"/>
    </row>
    <row r="6" spans="2:6" ht="29.25" customHeight="1" x14ac:dyDescent="0.3">
      <c r="B6" s="83"/>
      <c r="C6" s="83"/>
      <c r="D6" s="83"/>
      <c r="E6" s="83"/>
      <c r="F6" s="83"/>
    </row>
    <row r="7" spans="2:6" ht="205.5" customHeight="1" x14ac:dyDescent="0.3">
      <c r="B7" s="114" t="s">
        <v>147</v>
      </c>
      <c r="C7" s="114"/>
      <c r="D7" s="114"/>
      <c r="E7" s="114"/>
      <c r="F7" s="114"/>
    </row>
    <row r="8" spans="2:6" x14ac:dyDescent="0.3">
      <c r="B8" s="115"/>
      <c r="C8" s="115"/>
      <c r="D8" s="115"/>
      <c r="E8" s="115"/>
      <c r="F8" s="115"/>
    </row>
    <row r="9" spans="2:6" x14ac:dyDescent="0.3">
      <c r="B9" s="115"/>
      <c r="C9" s="115"/>
      <c r="D9" s="115"/>
      <c r="E9" s="115"/>
      <c r="F9" s="115"/>
    </row>
    <row r="10" spans="2:6" x14ac:dyDescent="0.3">
      <c r="B10" s="115"/>
      <c r="C10" s="115"/>
      <c r="D10" s="115"/>
      <c r="E10" s="115"/>
      <c r="F10" s="115"/>
    </row>
    <row r="11" spans="2:6" x14ac:dyDescent="0.3">
      <c r="B11" s="115"/>
      <c r="C11" s="115"/>
      <c r="D11" s="115"/>
      <c r="E11" s="115"/>
      <c r="F11" s="115"/>
    </row>
    <row r="12" spans="2:6" x14ac:dyDescent="0.3">
      <c r="B12" s="84"/>
      <c r="C12" s="84"/>
      <c r="D12" s="84"/>
      <c r="E12" s="84"/>
      <c r="F12" s="84"/>
    </row>
    <row r="13" spans="2:6" x14ac:dyDescent="0.3">
      <c r="B13" s="84"/>
      <c r="C13" s="84"/>
      <c r="D13" s="84"/>
      <c r="E13" s="84"/>
      <c r="F13" s="84"/>
    </row>
    <row r="14" spans="2:6" x14ac:dyDescent="0.3">
      <c r="B14" s="84"/>
      <c r="C14" s="84"/>
      <c r="D14" s="84"/>
      <c r="E14" s="84"/>
      <c r="F14" s="84"/>
    </row>
    <row r="15" spans="2:6" x14ac:dyDescent="0.3">
      <c r="B15" s="85"/>
      <c r="C15" s="85"/>
      <c r="D15" s="85"/>
      <c r="E15" s="85"/>
      <c r="F15" s="85"/>
    </row>
    <row r="16" spans="2:6" x14ac:dyDescent="0.3">
      <c r="B16" s="85"/>
      <c r="C16" s="85"/>
      <c r="D16" s="85"/>
      <c r="E16" s="85"/>
      <c r="F16" s="85"/>
    </row>
    <row r="17" spans="2:6" x14ac:dyDescent="0.3">
      <c r="B17" s="85"/>
      <c r="C17" s="85"/>
      <c r="D17" s="85"/>
      <c r="E17" s="85"/>
      <c r="F17" s="85"/>
    </row>
    <row r="18" spans="2:6" x14ac:dyDescent="0.3">
      <c r="B18" s="112"/>
      <c r="C18" s="112"/>
      <c r="D18" s="112"/>
      <c r="E18" s="112"/>
      <c r="F18" s="112"/>
    </row>
    <row r="19" spans="2:6" x14ac:dyDescent="0.3">
      <c r="B19" s="85"/>
      <c r="C19" s="85"/>
      <c r="D19" s="85"/>
      <c r="E19" s="85"/>
      <c r="F19" s="85"/>
    </row>
    <row r="20" spans="2:6" x14ac:dyDescent="0.3">
      <c r="B20" s="85"/>
      <c r="C20" s="85"/>
      <c r="D20" s="85"/>
      <c r="E20" s="85"/>
      <c r="F20" s="85"/>
    </row>
    <row r="21" spans="2:6" x14ac:dyDescent="0.3">
      <c r="B21" s="85"/>
      <c r="C21" s="85"/>
      <c r="D21" s="85"/>
      <c r="E21" s="85"/>
      <c r="F21" s="85"/>
    </row>
    <row r="22" spans="2:6" x14ac:dyDescent="0.3">
      <c r="B22" s="85"/>
      <c r="C22" s="85"/>
      <c r="D22" s="85"/>
      <c r="E22" s="85"/>
      <c r="F22" s="85"/>
    </row>
    <row r="23" spans="2:6" x14ac:dyDescent="0.3">
      <c r="B23" s="85"/>
      <c r="C23" s="85"/>
      <c r="D23" s="85"/>
      <c r="E23" s="85"/>
      <c r="F23" s="85"/>
    </row>
    <row r="24" spans="2:6" x14ac:dyDescent="0.3">
      <c r="B24" s="85"/>
      <c r="C24" s="85"/>
      <c r="D24" s="85"/>
      <c r="E24" s="85"/>
      <c r="F24" s="85"/>
    </row>
    <row r="25" spans="2:6" x14ac:dyDescent="0.3">
      <c r="B25" s="85"/>
      <c r="C25" s="85"/>
      <c r="D25" s="85"/>
      <c r="E25" s="85"/>
      <c r="F25" s="85"/>
    </row>
    <row r="26" spans="2:6" x14ac:dyDescent="0.3">
      <c r="B26" s="85"/>
      <c r="C26" s="85"/>
      <c r="D26" s="85"/>
      <c r="E26" s="85"/>
      <c r="F26" s="85"/>
    </row>
    <row r="27" spans="2:6" x14ac:dyDescent="0.3">
      <c r="B27" s="85"/>
      <c r="C27" s="85"/>
      <c r="D27" s="85"/>
      <c r="E27" s="85"/>
      <c r="F27" s="85"/>
    </row>
    <row r="28" spans="2:6" x14ac:dyDescent="0.3">
      <c r="B28" s="85"/>
      <c r="C28" s="85"/>
      <c r="D28" s="85"/>
      <c r="E28" s="85"/>
      <c r="F28" s="85"/>
    </row>
    <row r="29" spans="2:6" x14ac:dyDescent="0.3">
      <c r="B29" s="85"/>
      <c r="C29" s="85"/>
      <c r="D29" s="85"/>
      <c r="E29" s="85"/>
      <c r="F29" s="85"/>
    </row>
    <row r="30" spans="2:6" x14ac:dyDescent="0.3">
      <c r="B30" s="85"/>
      <c r="C30" s="85"/>
      <c r="D30" s="85"/>
      <c r="E30" s="85"/>
      <c r="F30" s="85"/>
    </row>
    <row r="31" spans="2:6" x14ac:dyDescent="0.3">
      <c r="B31" s="85"/>
      <c r="C31" s="85"/>
      <c r="D31" s="85"/>
      <c r="E31" s="85"/>
      <c r="F31" s="85"/>
    </row>
    <row r="32" spans="2:6" x14ac:dyDescent="0.3">
      <c r="B32" s="85"/>
      <c r="C32" s="85"/>
      <c r="D32" s="85"/>
      <c r="E32" s="85"/>
      <c r="F32" s="85"/>
    </row>
    <row r="33" spans="2:6" x14ac:dyDescent="0.3">
      <c r="B33" s="112"/>
      <c r="C33" s="112"/>
      <c r="D33" s="112"/>
      <c r="E33" s="112"/>
      <c r="F33" s="112"/>
    </row>
    <row r="34" spans="2:6" x14ac:dyDescent="0.3">
      <c r="B34" s="85"/>
      <c r="C34" s="85"/>
      <c r="D34" s="85"/>
      <c r="E34" s="85"/>
      <c r="F34" s="85"/>
    </row>
    <row r="35" spans="2:6" x14ac:dyDescent="0.3">
      <c r="B35" s="85"/>
      <c r="C35" s="85"/>
      <c r="D35" s="85"/>
      <c r="E35" s="85"/>
      <c r="F35" s="85"/>
    </row>
    <row r="36" spans="2:6" x14ac:dyDescent="0.3">
      <c r="B36" s="85"/>
      <c r="C36" s="85"/>
      <c r="D36" s="85"/>
      <c r="E36" s="85"/>
      <c r="F36" s="85"/>
    </row>
    <row r="37" spans="2:6" x14ac:dyDescent="0.3">
      <c r="B37" s="116"/>
      <c r="C37" s="116"/>
      <c r="D37" s="116"/>
      <c r="E37" s="116"/>
      <c r="F37" s="116"/>
    </row>
    <row r="38" spans="2:6" x14ac:dyDescent="0.3">
      <c r="B38" s="112"/>
      <c r="C38" s="112"/>
      <c r="D38" s="112"/>
      <c r="E38" s="112"/>
      <c r="F38" s="112"/>
    </row>
    <row r="39" spans="2:6" x14ac:dyDescent="0.3">
      <c r="B39" s="112"/>
      <c r="C39" s="112"/>
      <c r="D39" s="112"/>
      <c r="E39" s="112"/>
      <c r="F39" s="112"/>
    </row>
    <row r="40" spans="2:6" x14ac:dyDescent="0.3">
      <c r="B40" s="112"/>
      <c r="C40" s="112"/>
      <c r="D40" s="112"/>
      <c r="E40" s="112"/>
      <c r="F40" s="112"/>
    </row>
  </sheetData>
  <mergeCells count="12">
    <mergeCell ref="B40:F40"/>
    <mergeCell ref="B5:F5"/>
    <mergeCell ref="B7:F7"/>
    <mergeCell ref="B8:F8"/>
    <mergeCell ref="B9:F9"/>
    <mergeCell ref="B10:F10"/>
    <mergeCell ref="B11:F11"/>
    <mergeCell ref="B18:F18"/>
    <mergeCell ref="B33:F33"/>
    <mergeCell ref="B37:F37"/>
    <mergeCell ref="B38:F38"/>
    <mergeCell ref="B39:F39"/>
  </mergeCells>
  <pageMargins left="0.7" right="0.7" top="0.75" bottom="0.75" header="0.3" footer="0.3"/>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selection activeCell="B3" sqref="B3"/>
    </sheetView>
  </sheetViews>
  <sheetFormatPr baseColWidth="10" defaultColWidth="11.42578125" defaultRowHeight="14.25" x14ac:dyDescent="0.25"/>
  <cols>
    <col min="1" max="2" width="35.28515625" style="76" customWidth="1"/>
    <col min="3" max="3" width="55.85546875" style="76" customWidth="1"/>
    <col min="4" max="4" width="16.7109375" style="76" customWidth="1"/>
    <col min="5" max="5" width="13.42578125" style="76" customWidth="1"/>
    <col min="6" max="6" width="11.42578125" style="76"/>
    <col min="7" max="7" width="15.140625" style="76" bestFit="1" customWidth="1"/>
    <col min="8" max="16384" width="11.42578125" style="76"/>
  </cols>
  <sheetData>
    <row r="2" spans="1:5" ht="20.25" x14ac:dyDescent="0.25">
      <c r="A2" s="117" t="s">
        <v>152</v>
      </c>
      <c r="B2" s="117"/>
      <c r="C2" s="117"/>
      <c r="D2" s="117"/>
      <c r="E2" s="117"/>
    </row>
    <row r="4" spans="1:5" ht="34.5" x14ac:dyDescent="0.25">
      <c r="A4" s="67" t="s">
        <v>62</v>
      </c>
      <c r="B4" s="67" t="s">
        <v>26</v>
      </c>
      <c r="C4" s="67" t="s">
        <v>63</v>
      </c>
      <c r="D4" s="68" t="s">
        <v>64</v>
      </c>
      <c r="E4" s="67" t="s">
        <v>65</v>
      </c>
    </row>
    <row r="5" spans="1:5" ht="20.25" x14ac:dyDescent="0.25">
      <c r="A5" s="86" t="s">
        <v>148</v>
      </c>
      <c r="B5" s="77"/>
      <c r="C5" s="78" t="s">
        <v>66</v>
      </c>
      <c r="D5" s="79" t="s">
        <v>67</v>
      </c>
      <c r="E5" s="80">
        <v>1</v>
      </c>
    </row>
    <row r="6" spans="1:5" ht="121.5" customHeight="1" x14ac:dyDescent="0.25">
      <c r="A6" s="170" t="s">
        <v>151</v>
      </c>
      <c r="B6" s="70" t="s">
        <v>68</v>
      </c>
      <c r="C6" s="81" t="s">
        <v>153</v>
      </c>
      <c r="D6" s="169" t="s">
        <v>67</v>
      </c>
      <c r="E6" s="80">
        <v>2</v>
      </c>
    </row>
    <row r="7" spans="1:5" ht="119.25" customHeight="1" x14ac:dyDescent="0.25">
      <c r="A7" s="171"/>
      <c r="B7" s="70" t="s">
        <v>53</v>
      </c>
      <c r="C7" s="81" t="s">
        <v>153</v>
      </c>
      <c r="D7" s="169" t="s">
        <v>67</v>
      </c>
      <c r="E7" s="80">
        <v>2</v>
      </c>
    </row>
  </sheetData>
  <mergeCells count="2">
    <mergeCell ref="A2:E2"/>
    <mergeCell ref="A6:A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7"/>
  <sheetViews>
    <sheetView topLeftCell="D50" zoomScale="85" zoomScaleNormal="85" workbookViewId="0">
      <selection activeCell="D49" sqref="D49:D55"/>
    </sheetView>
  </sheetViews>
  <sheetFormatPr baseColWidth="10" defaultColWidth="11.5703125" defaultRowHeight="14.25" x14ac:dyDescent="0.2"/>
  <cols>
    <col min="1" max="1" width="21.28515625" style="2" customWidth="1"/>
    <col min="2" max="2" width="20.42578125" style="2" customWidth="1"/>
    <col min="3" max="3" width="22.42578125" style="2" customWidth="1"/>
    <col min="4" max="4" width="29.42578125" style="2" customWidth="1"/>
    <col min="5" max="5" width="21.5703125" style="2" customWidth="1"/>
    <col min="6" max="6" width="18.5703125" style="2" customWidth="1"/>
    <col min="7" max="8" width="23.28515625" style="2" customWidth="1"/>
    <col min="9" max="9" width="19.5703125" style="2" customWidth="1"/>
    <col min="10" max="10" width="16.140625" style="2" customWidth="1"/>
    <col min="11" max="11" width="14.85546875" style="2" customWidth="1"/>
    <col min="12" max="12" width="18.42578125" style="2" customWidth="1"/>
    <col min="13" max="13" width="21.85546875" style="2" customWidth="1"/>
    <col min="14" max="14" width="2.140625" style="2" customWidth="1"/>
    <col min="15" max="16384" width="11.5703125" style="2"/>
  </cols>
  <sheetData>
    <row r="1" spans="1:13" ht="33" customHeight="1" x14ac:dyDescent="0.2">
      <c r="A1" s="100"/>
      <c r="B1" s="100"/>
      <c r="C1" s="100"/>
      <c r="D1" s="163" t="s">
        <v>74</v>
      </c>
      <c r="E1" s="163"/>
      <c r="F1" s="163"/>
      <c r="G1" s="163"/>
      <c r="H1" s="163"/>
      <c r="I1" s="163"/>
      <c r="J1" s="163"/>
      <c r="K1" s="163"/>
      <c r="L1" s="163"/>
      <c r="M1" s="24" t="s">
        <v>15</v>
      </c>
    </row>
    <row r="2" spans="1:13" ht="24.75" customHeight="1" x14ac:dyDescent="0.2">
      <c r="A2" s="100"/>
      <c r="B2" s="100"/>
      <c r="C2" s="100"/>
      <c r="D2" s="163"/>
      <c r="E2" s="163"/>
      <c r="F2" s="163"/>
      <c r="G2" s="163"/>
      <c r="H2" s="163"/>
      <c r="I2" s="163"/>
      <c r="J2" s="163"/>
      <c r="K2" s="163"/>
      <c r="L2" s="163"/>
      <c r="M2" s="40" t="s">
        <v>75</v>
      </c>
    </row>
    <row r="3" spans="1:13" ht="26.25" customHeight="1" x14ac:dyDescent="0.2">
      <c r="A3" s="100"/>
      <c r="B3" s="100"/>
      <c r="C3" s="100"/>
      <c r="D3" s="163"/>
      <c r="E3" s="163"/>
      <c r="F3" s="163"/>
      <c r="G3" s="163"/>
      <c r="H3" s="163"/>
      <c r="I3" s="163"/>
      <c r="J3" s="163"/>
      <c r="K3" s="163"/>
      <c r="L3" s="163"/>
      <c r="M3" s="40" t="s">
        <v>76</v>
      </c>
    </row>
    <row r="4" spans="1:13" ht="22.9" customHeight="1" x14ac:dyDescent="0.2">
      <c r="A4" s="3"/>
      <c r="B4" s="3"/>
      <c r="C4" s="3"/>
      <c r="D4" s="4"/>
      <c r="E4" s="4"/>
      <c r="F4" s="4"/>
      <c r="G4" s="5"/>
      <c r="H4" s="6"/>
      <c r="I4" s="7"/>
      <c r="J4" s="8"/>
      <c r="L4" s="8"/>
      <c r="M4" s="8"/>
    </row>
    <row r="5" spans="1:13" ht="33" customHeight="1" x14ac:dyDescent="0.2">
      <c r="A5" s="164" t="s">
        <v>0</v>
      </c>
      <c r="B5" s="164" t="s">
        <v>1</v>
      </c>
      <c r="C5" s="164" t="s">
        <v>21</v>
      </c>
      <c r="D5" s="164" t="s">
        <v>3</v>
      </c>
      <c r="E5" s="164" t="s">
        <v>19</v>
      </c>
      <c r="F5" s="164" t="s">
        <v>24</v>
      </c>
      <c r="G5" s="164" t="s">
        <v>4</v>
      </c>
      <c r="H5" s="165" t="s">
        <v>7</v>
      </c>
      <c r="I5" s="166"/>
      <c r="J5" s="166"/>
      <c r="K5" s="166"/>
      <c r="L5" s="160"/>
      <c r="M5" s="155" t="s">
        <v>8</v>
      </c>
    </row>
    <row r="6" spans="1:13" ht="33" customHeight="1" x14ac:dyDescent="0.2">
      <c r="A6" s="164"/>
      <c r="B6" s="164"/>
      <c r="C6" s="164"/>
      <c r="D6" s="164"/>
      <c r="E6" s="164"/>
      <c r="F6" s="164"/>
      <c r="G6" s="164"/>
      <c r="H6" s="158" t="s">
        <v>77</v>
      </c>
      <c r="I6" s="159" t="s">
        <v>22</v>
      </c>
      <c r="J6" s="161" t="s">
        <v>23</v>
      </c>
      <c r="K6" s="162"/>
      <c r="L6" s="155" t="s">
        <v>78</v>
      </c>
      <c r="M6" s="156"/>
    </row>
    <row r="7" spans="1:13" ht="52.5" customHeight="1" x14ac:dyDescent="0.2">
      <c r="A7" s="160"/>
      <c r="B7" s="160"/>
      <c r="C7" s="160"/>
      <c r="D7" s="160"/>
      <c r="E7" s="160"/>
      <c r="F7" s="160"/>
      <c r="G7" s="160"/>
      <c r="H7" s="158"/>
      <c r="I7" s="160"/>
      <c r="J7" s="41" t="s">
        <v>20</v>
      </c>
      <c r="K7" s="41" t="s">
        <v>79</v>
      </c>
      <c r="L7" s="157"/>
      <c r="M7" s="157"/>
    </row>
    <row r="8" spans="1:13" s="46" customFormat="1" ht="65.25" customHeight="1" x14ac:dyDescent="0.2">
      <c r="A8" s="134" t="s">
        <v>27</v>
      </c>
      <c r="B8" s="134" t="s">
        <v>31</v>
      </c>
      <c r="C8" s="122" t="s">
        <v>40</v>
      </c>
      <c r="D8" s="140" t="s">
        <v>80</v>
      </c>
      <c r="E8" s="42" t="s">
        <v>81</v>
      </c>
      <c r="F8" s="43">
        <v>1200</v>
      </c>
      <c r="G8" s="44" t="s">
        <v>82</v>
      </c>
      <c r="H8" s="45">
        <v>58807836000</v>
      </c>
      <c r="I8" s="15"/>
      <c r="J8" s="15"/>
      <c r="K8" s="15"/>
      <c r="L8" s="15">
        <f>+H8+I8+J8-K8</f>
        <v>58807836000</v>
      </c>
      <c r="M8" s="15"/>
    </row>
    <row r="9" spans="1:13" s="46" customFormat="1" ht="28.5" customHeight="1" x14ac:dyDescent="0.2">
      <c r="A9" s="135"/>
      <c r="B9" s="135"/>
      <c r="C9" s="123"/>
      <c r="D9" s="141"/>
      <c r="E9" s="47" t="s">
        <v>37</v>
      </c>
      <c r="F9" s="48">
        <v>200</v>
      </c>
      <c r="G9" s="47" t="s">
        <v>83</v>
      </c>
      <c r="H9" s="49">
        <v>19326800000</v>
      </c>
      <c r="I9" s="15"/>
      <c r="J9" s="15"/>
      <c r="K9" s="15">
        <v>750000000</v>
      </c>
      <c r="L9" s="15">
        <f t="shared" ref="L9:L57" si="0">+H9+I9+J9-K9</f>
        <v>18576800000</v>
      </c>
      <c r="M9" s="15"/>
    </row>
    <row r="10" spans="1:13" s="46" customFormat="1" ht="61.5" customHeight="1" x14ac:dyDescent="0.2">
      <c r="A10" s="135"/>
      <c r="B10" s="135"/>
      <c r="C10" s="123"/>
      <c r="D10" s="141"/>
      <c r="E10" s="47" t="s">
        <v>61</v>
      </c>
      <c r="F10" s="48">
        <v>300</v>
      </c>
      <c r="G10" s="47" t="s">
        <v>84</v>
      </c>
      <c r="H10" s="15">
        <f>24625365680-1680</f>
        <v>24625364000</v>
      </c>
      <c r="I10" s="15"/>
      <c r="J10" s="15">
        <v>750000000</v>
      </c>
      <c r="K10" s="15"/>
      <c r="L10" s="15">
        <f>+H10+I10+J10-K10</f>
        <v>25375364000</v>
      </c>
      <c r="M10" s="15"/>
    </row>
    <row r="11" spans="1:13" s="46" customFormat="1" ht="46.5" customHeight="1" x14ac:dyDescent="0.2">
      <c r="A11" s="135"/>
      <c r="B11" s="135"/>
      <c r="C11" s="123"/>
      <c r="D11" s="142"/>
      <c r="E11" s="47" t="s">
        <v>85</v>
      </c>
      <c r="F11" s="50" t="s">
        <v>59</v>
      </c>
      <c r="G11" s="47" t="s">
        <v>86</v>
      </c>
      <c r="H11" s="49"/>
      <c r="I11" s="15">
        <v>72740095320</v>
      </c>
      <c r="J11" s="15"/>
      <c r="K11" s="15"/>
      <c r="L11" s="15">
        <f t="shared" si="0"/>
        <v>72740095320</v>
      </c>
      <c r="M11" s="15"/>
    </row>
    <row r="12" spans="1:13" s="46" customFormat="1" ht="11.25" x14ac:dyDescent="0.2">
      <c r="A12" s="135"/>
      <c r="B12" s="135"/>
      <c r="C12" s="124"/>
      <c r="D12" s="51" t="s">
        <v>11</v>
      </c>
      <c r="E12" s="52"/>
      <c r="F12" s="53"/>
      <c r="G12" s="52"/>
      <c r="H12" s="54">
        <f>SUM(H8:H11)</f>
        <v>102760000000</v>
      </c>
      <c r="I12" s="54">
        <f>SUM(I8:I11)</f>
        <v>72740095320</v>
      </c>
      <c r="J12" s="54">
        <f>SUM(J8:J11)</f>
        <v>750000000</v>
      </c>
      <c r="K12" s="54">
        <f>SUM(K8:K11)</f>
        <v>750000000</v>
      </c>
      <c r="L12" s="54">
        <f>SUM(L8:L11)</f>
        <v>175500095320</v>
      </c>
      <c r="M12" s="55"/>
    </row>
    <row r="13" spans="1:13" s="46" customFormat="1" ht="47.25" customHeight="1" x14ac:dyDescent="0.2">
      <c r="A13" s="135"/>
      <c r="B13" s="135"/>
      <c r="C13" s="137" t="s">
        <v>41</v>
      </c>
      <c r="D13" s="56" t="s">
        <v>49</v>
      </c>
      <c r="E13" s="47" t="s">
        <v>38</v>
      </c>
      <c r="F13" s="48">
        <f>53+25</f>
        <v>78</v>
      </c>
      <c r="G13" s="47" t="s">
        <v>35</v>
      </c>
      <c r="H13" s="49">
        <v>50000000000</v>
      </c>
      <c r="I13" s="15">
        <v>0</v>
      </c>
      <c r="J13" s="15"/>
      <c r="K13" s="15"/>
      <c r="L13" s="15">
        <f>+H13+I13+J13-K13</f>
        <v>50000000000</v>
      </c>
      <c r="M13" s="15"/>
    </row>
    <row r="14" spans="1:13" s="46" customFormat="1" ht="16.5" customHeight="1" x14ac:dyDescent="0.2">
      <c r="A14" s="135"/>
      <c r="B14" s="135"/>
      <c r="C14" s="139"/>
      <c r="D14" s="51" t="s">
        <v>11</v>
      </c>
      <c r="E14" s="52"/>
      <c r="F14" s="53"/>
      <c r="G14" s="52"/>
      <c r="H14" s="54">
        <f>SUM(H13:H13)</f>
        <v>50000000000</v>
      </c>
      <c r="I14" s="54">
        <f>SUM(I13:I13)</f>
        <v>0</v>
      </c>
      <c r="J14" s="54">
        <f>SUM(J13:J13)</f>
        <v>0</v>
      </c>
      <c r="K14" s="54">
        <f>SUM(K13:K13)</f>
        <v>0</v>
      </c>
      <c r="L14" s="54">
        <f>SUM(L13:L13)</f>
        <v>50000000000</v>
      </c>
      <c r="M14" s="55"/>
    </row>
    <row r="15" spans="1:13" s="46" customFormat="1" ht="15.75" customHeight="1" x14ac:dyDescent="0.2">
      <c r="A15" s="135"/>
      <c r="B15" s="135"/>
      <c r="C15" s="137" t="s">
        <v>42</v>
      </c>
      <c r="D15" s="134" t="s">
        <v>87</v>
      </c>
      <c r="E15" s="143" t="s">
        <v>88</v>
      </c>
      <c r="F15" s="153">
        <v>13000</v>
      </c>
      <c r="G15" s="57" t="s">
        <v>89</v>
      </c>
      <c r="H15" s="153">
        <v>4070000000</v>
      </c>
      <c r="I15" s="151"/>
      <c r="J15" s="151">
        <v>30000000</v>
      </c>
      <c r="K15" s="151"/>
      <c r="L15" s="151">
        <f>+H15+I15+J15-K15</f>
        <v>4100000000</v>
      </c>
      <c r="M15" s="151"/>
    </row>
    <row r="16" spans="1:13" s="46" customFormat="1" ht="11.25" x14ac:dyDescent="0.2">
      <c r="A16" s="135"/>
      <c r="B16" s="135"/>
      <c r="C16" s="138"/>
      <c r="D16" s="135"/>
      <c r="E16" s="144"/>
      <c r="F16" s="154"/>
      <c r="G16" s="57" t="s">
        <v>90</v>
      </c>
      <c r="H16" s="154"/>
      <c r="I16" s="152"/>
      <c r="J16" s="152"/>
      <c r="K16" s="152"/>
      <c r="L16" s="152">
        <f t="shared" si="0"/>
        <v>0</v>
      </c>
      <c r="M16" s="152"/>
    </row>
    <row r="17" spans="1:13" s="46" customFormat="1" ht="22.5" x14ac:dyDescent="0.2">
      <c r="A17" s="135"/>
      <c r="B17" s="135"/>
      <c r="C17" s="138"/>
      <c r="D17" s="135"/>
      <c r="E17" s="143" t="s">
        <v>91</v>
      </c>
      <c r="F17" s="118">
        <v>2</v>
      </c>
      <c r="G17" s="57" t="s">
        <v>92</v>
      </c>
      <c r="H17" s="153">
        <v>3030000000</v>
      </c>
      <c r="I17" s="151"/>
      <c r="J17" s="151"/>
      <c r="K17" s="151">
        <v>30000000</v>
      </c>
      <c r="L17" s="151">
        <f>+H17+I17+J17-K17</f>
        <v>3000000000</v>
      </c>
      <c r="M17" s="151"/>
    </row>
    <row r="18" spans="1:13" s="46" customFormat="1" ht="22.5" x14ac:dyDescent="0.2">
      <c r="A18" s="135"/>
      <c r="B18" s="135"/>
      <c r="C18" s="138"/>
      <c r="D18" s="135"/>
      <c r="E18" s="144"/>
      <c r="F18" s="119"/>
      <c r="G18" s="57" t="s">
        <v>93</v>
      </c>
      <c r="H18" s="154"/>
      <c r="I18" s="152"/>
      <c r="J18" s="152"/>
      <c r="K18" s="152"/>
      <c r="L18" s="152">
        <f t="shared" si="0"/>
        <v>0</v>
      </c>
      <c r="M18" s="152"/>
    </row>
    <row r="19" spans="1:13" s="46" customFormat="1" ht="30.75" customHeight="1" x14ac:dyDescent="0.2">
      <c r="A19" s="135"/>
      <c r="B19" s="135"/>
      <c r="C19" s="138"/>
      <c r="D19" s="135"/>
      <c r="E19" s="143" t="s">
        <v>94</v>
      </c>
      <c r="F19" s="118">
        <v>92</v>
      </c>
      <c r="G19" s="57" t="s">
        <v>95</v>
      </c>
      <c r="H19" s="58">
        <v>1500000000</v>
      </c>
      <c r="I19" s="16"/>
      <c r="J19" s="16"/>
      <c r="K19" s="16"/>
      <c r="L19" s="16">
        <f t="shared" si="0"/>
        <v>1500000000</v>
      </c>
      <c r="M19" s="16"/>
    </row>
    <row r="20" spans="1:13" s="46" customFormat="1" ht="30" customHeight="1" x14ac:dyDescent="0.2">
      <c r="A20" s="135"/>
      <c r="B20" s="135"/>
      <c r="C20" s="138"/>
      <c r="D20" s="136"/>
      <c r="E20" s="144"/>
      <c r="F20" s="119"/>
      <c r="G20" s="57" t="s">
        <v>96</v>
      </c>
      <c r="H20" s="49">
        <v>49394000000</v>
      </c>
      <c r="I20" s="16"/>
      <c r="J20" s="16"/>
      <c r="K20" s="16"/>
      <c r="L20" s="16">
        <f t="shared" si="0"/>
        <v>49394000000</v>
      </c>
      <c r="M20" s="16"/>
    </row>
    <row r="21" spans="1:13" s="46" customFormat="1" ht="28.5" customHeight="1" x14ac:dyDescent="0.2">
      <c r="A21" s="136"/>
      <c r="B21" s="136"/>
      <c r="C21" s="139"/>
      <c r="D21" s="51" t="s">
        <v>11</v>
      </c>
      <c r="E21" s="52"/>
      <c r="F21" s="53"/>
      <c r="G21" s="52"/>
      <c r="H21" s="54">
        <f>SUM(H15:H20)</f>
        <v>57994000000</v>
      </c>
      <c r="I21" s="54">
        <f t="shared" ref="I21" si="1">SUM(I20)</f>
        <v>0</v>
      </c>
      <c r="J21" s="54">
        <f>SUM(J15:J20)</f>
        <v>30000000</v>
      </c>
      <c r="K21" s="54">
        <f>SUM(K15:K20)</f>
        <v>30000000</v>
      </c>
      <c r="L21" s="54">
        <f>SUM(L15:L20)</f>
        <v>57994000000</v>
      </c>
      <c r="M21" s="55"/>
    </row>
    <row r="22" spans="1:13" s="46" customFormat="1" ht="39" customHeight="1" x14ac:dyDescent="0.2">
      <c r="A22" s="134" t="s">
        <v>28</v>
      </c>
      <c r="B22" s="134" t="s">
        <v>32</v>
      </c>
      <c r="C22" s="145" t="s">
        <v>43</v>
      </c>
      <c r="D22" s="134" t="s">
        <v>97</v>
      </c>
      <c r="E22" s="148" t="s">
        <v>98</v>
      </c>
      <c r="F22" s="148">
        <v>2</v>
      </c>
      <c r="G22" s="59" t="s">
        <v>99</v>
      </c>
      <c r="H22" s="60">
        <v>504800000</v>
      </c>
      <c r="I22" s="61"/>
      <c r="J22" s="61"/>
      <c r="K22" s="61"/>
      <c r="L22" s="61">
        <f>+H22+I22+J22-K22</f>
        <v>504800000</v>
      </c>
      <c r="M22" s="61"/>
    </row>
    <row r="23" spans="1:13" s="46" customFormat="1" ht="36" customHeight="1" x14ac:dyDescent="0.2">
      <c r="A23" s="135"/>
      <c r="B23" s="135"/>
      <c r="C23" s="146"/>
      <c r="D23" s="135"/>
      <c r="E23" s="149"/>
      <c r="F23" s="149"/>
      <c r="G23" s="59" t="s">
        <v>100</v>
      </c>
      <c r="H23" s="60">
        <v>424570765</v>
      </c>
      <c r="I23" s="15"/>
      <c r="J23" s="15"/>
      <c r="K23" s="15"/>
      <c r="L23" s="61">
        <f>+H23+I23+J23-K23</f>
        <v>424570765</v>
      </c>
      <c r="M23" s="15"/>
    </row>
    <row r="24" spans="1:13" s="46" customFormat="1" ht="36" customHeight="1" x14ac:dyDescent="0.2">
      <c r="A24" s="135"/>
      <c r="B24" s="135"/>
      <c r="C24" s="146"/>
      <c r="D24" s="135"/>
      <c r="E24" s="150"/>
      <c r="F24" s="150"/>
      <c r="G24" s="59" t="s">
        <v>101</v>
      </c>
      <c r="H24" s="60">
        <v>1013629235</v>
      </c>
      <c r="I24" s="15"/>
      <c r="J24" s="15"/>
      <c r="K24" s="15"/>
      <c r="L24" s="15">
        <f t="shared" si="0"/>
        <v>1013629235</v>
      </c>
      <c r="M24" s="15"/>
    </row>
    <row r="25" spans="1:13" s="46" customFormat="1" ht="11.25" x14ac:dyDescent="0.2">
      <c r="A25" s="136"/>
      <c r="B25" s="136"/>
      <c r="C25" s="147"/>
      <c r="D25" s="51" t="s">
        <v>11</v>
      </c>
      <c r="E25" s="52"/>
      <c r="F25" s="53"/>
      <c r="G25" s="52"/>
      <c r="H25" s="54">
        <f t="shared" ref="H25:M25" si="2">SUM(H22:H24)</f>
        <v>1943000000</v>
      </c>
      <c r="I25" s="54">
        <f t="shared" si="2"/>
        <v>0</v>
      </c>
      <c r="J25" s="54">
        <f>SUM(J22:J24)</f>
        <v>0</v>
      </c>
      <c r="K25" s="54">
        <f>SUM(K22:K24)</f>
        <v>0</v>
      </c>
      <c r="L25" s="54">
        <f t="shared" si="2"/>
        <v>1943000000</v>
      </c>
      <c r="M25" s="55">
        <f t="shared" si="2"/>
        <v>0</v>
      </c>
    </row>
    <row r="26" spans="1:13" s="46" customFormat="1" ht="41.25" customHeight="1" x14ac:dyDescent="0.2">
      <c r="A26" s="130" t="s">
        <v>29</v>
      </c>
      <c r="B26" s="130" t="s">
        <v>33</v>
      </c>
      <c r="C26" s="129" t="s">
        <v>44</v>
      </c>
      <c r="D26" s="131" t="s">
        <v>102</v>
      </c>
      <c r="E26" s="47" t="s">
        <v>103</v>
      </c>
      <c r="F26" s="48">
        <v>280</v>
      </c>
      <c r="G26" s="47" t="s">
        <v>36</v>
      </c>
      <c r="H26" s="49">
        <v>800000000</v>
      </c>
      <c r="I26" s="16"/>
      <c r="J26" s="16"/>
      <c r="K26" s="16"/>
      <c r="L26" s="16">
        <f t="shared" si="0"/>
        <v>800000000</v>
      </c>
      <c r="M26" s="16"/>
    </row>
    <row r="27" spans="1:13" s="46" customFormat="1" ht="33.75" x14ac:dyDescent="0.2">
      <c r="A27" s="130"/>
      <c r="B27" s="130"/>
      <c r="C27" s="129"/>
      <c r="D27" s="132"/>
      <c r="E27" s="47" t="s">
        <v>39</v>
      </c>
      <c r="F27" s="48">
        <v>37</v>
      </c>
      <c r="G27" s="47" t="s">
        <v>104</v>
      </c>
      <c r="H27" s="49">
        <v>8500000000</v>
      </c>
      <c r="I27" s="16"/>
      <c r="J27" s="16"/>
      <c r="K27" s="16"/>
      <c r="L27" s="16">
        <f t="shared" si="0"/>
        <v>8500000000</v>
      </c>
      <c r="M27" s="16"/>
    </row>
    <row r="28" spans="1:13" s="46" customFormat="1" ht="50.25" customHeight="1" x14ac:dyDescent="0.2">
      <c r="A28" s="130"/>
      <c r="B28" s="130"/>
      <c r="C28" s="129"/>
      <c r="D28" s="132"/>
      <c r="E28" s="47" t="s">
        <v>105</v>
      </c>
      <c r="F28" s="48">
        <v>3500</v>
      </c>
      <c r="G28" s="47" t="s">
        <v>106</v>
      </c>
      <c r="H28" s="49">
        <v>600000000</v>
      </c>
      <c r="I28" s="16"/>
      <c r="J28" s="16"/>
      <c r="K28" s="16"/>
      <c r="L28" s="16">
        <f t="shared" si="0"/>
        <v>600000000</v>
      </c>
      <c r="M28" s="16"/>
    </row>
    <row r="29" spans="1:13" s="46" customFormat="1" ht="42.75" customHeight="1" x14ac:dyDescent="0.2">
      <c r="A29" s="130"/>
      <c r="B29" s="130"/>
      <c r="C29" s="129"/>
      <c r="D29" s="133"/>
      <c r="E29" s="47" t="s">
        <v>107</v>
      </c>
      <c r="F29" s="48">
        <v>2</v>
      </c>
      <c r="G29" s="47" t="s">
        <v>108</v>
      </c>
      <c r="H29" s="49">
        <v>1000000000</v>
      </c>
      <c r="I29" s="16"/>
      <c r="J29" s="16"/>
      <c r="K29" s="16"/>
      <c r="L29" s="16">
        <f t="shared" si="0"/>
        <v>1000000000</v>
      </c>
      <c r="M29" s="16"/>
    </row>
    <row r="30" spans="1:13" s="46" customFormat="1" ht="11.25" x14ac:dyDescent="0.2">
      <c r="A30" s="130"/>
      <c r="B30" s="130"/>
      <c r="C30" s="129"/>
      <c r="D30" s="51" t="s">
        <v>11</v>
      </c>
      <c r="E30" s="52"/>
      <c r="F30" s="53"/>
      <c r="G30" s="52"/>
      <c r="H30" s="54">
        <f>SUM(H26:H29)</f>
        <v>10900000000</v>
      </c>
      <c r="I30" s="54">
        <f>SUM(I26:I29)</f>
        <v>0</v>
      </c>
      <c r="J30" s="54">
        <f>SUM(J26:J29)</f>
        <v>0</v>
      </c>
      <c r="K30" s="54">
        <f>SUM(K26:K29)</f>
        <v>0</v>
      </c>
      <c r="L30" s="54">
        <f>SUM(L26:L29)</f>
        <v>10900000000</v>
      </c>
      <c r="M30" s="55"/>
    </row>
    <row r="31" spans="1:13" s="46" customFormat="1" ht="59.25" customHeight="1" x14ac:dyDescent="0.2">
      <c r="A31" s="134" t="s">
        <v>30</v>
      </c>
      <c r="B31" s="134" t="s">
        <v>34</v>
      </c>
      <c r="C31" s="137" t="s">
        <v>109</v>
      </c>
      <c r="D31" s="140" t="s">
        <v>110</v>
      </c>
      <c r="E31" s="47" t="s">
        <v>111</v>
      </c>
      <c r="F31" s="48">
        <v>2</v>
      </c>
      <c r="G31" s="47" t="s">
        <v>112</v>
      </c>
      <c r="H31" s="49">
        <v>140000000</v>
      </c>
      <c r="I31" s="15"/>
      <c r="J31" s="15"/>
      <c r="K31" s="15"/>
      <c r="L31" s="15">
        <f t="shared" si="0"/>
        <v>140000000</v>
      </c>
      <c r="M31" s="15"/>
    </row>
    <row r="32" spans="1:13" s="46" customFormat="1" ht="81.75" customHeight="1" x14ac:dyDescent="0.2">
      <c r="A32" s="135"/>
      <c r="B32" s="135"/>
      <c r="C32" s="138"/>
      <c r="D32" s="141"/>
      <c r="E32" s="118" t="s">
        <v>113</v>
      </c>
      <c r="F32" s="125" t="s">
        <v>114</v>
      </c>
      <c r="G32" s="47" t="s">
        <v>115</v>
      </c>
      <c r="H32" s="49">
        <v>434000000</v>
      </c>
      <c r="I32" s="15"/>
      <c r="J32" s="15"/>
      <c r="K32" s="15"/>
      <c r="L32" s="15">
        <f t="shared" si="0"/>
        <v>434000000</v>
      </c>
      <c r="M32" s="15"/>
    </row>
    <row r="33" spans="1:13" s="46" customFormat="1" ht="55.5" customHeight="1" x14ac:dyDescent="0.2">
      <c r="A33" s="135"/>
      <c r="B33" s="135"/>
      <c r="C33" s="138"/>
      <c r="D33" s="141"/>
      <c r="E33" s="93"/>
      <c r="F33" s="126"/>
      <c r="G33" s="47" t="s">
        <v>116</v>
      </c>
      <c r="H33" s="49">
        <v>518000000</v>
      </c>
      <c r="I33" s="15"/>
      <c r="J33" s="15"/>
      <c r="K33" s="15"/>
      <c r="L33" s="15">
        <f t="shared" si="0"/>
        <v>518000000</v>
      </c>
      <c r="M33" s="15"/>
    </row>
    <row r="34" spans="1:13" s="46" customFormat="1" ht="63.75" customHeight="1" x14ac:dyDescent="0.2">
      <c r="A34" s="135"/>
      <c r="B34" s="135"/>
      <c r="C34" s="138"/>
      <c r="D34" s="142"/>
      <c r="E34" s="119"/>
      <c r="F34" s="127"/>
      <c r="G34" s="47" t="s">
        <v>117</v>
      </c>
      <c r="H34" s="49">
        <v>3571000000</v>
      </c>
      <c r="I34" s="15"/>
      <c r="J34" s="15"/>
      <c r="K34" s="15"/>
      <c r="L34" s="15">
        <f t="shared" si="0"/>
        <v>3571000000</v>
      </c>
      <c r="M34" s="15"/>
    </row>
    <row r="35" spans="1:13" s="46" customFormat="1" ht="11.25" x14ac:dyDescent="0.2">
      <c r="A35" s="136"/>
      <c r="B35" s="136"/>
      <c r="C35" s="139"/>
      <c r="D35" s="51" t="s">
        <v>11</v>
      </c>
      <c r="E35" s="52"/>
      <c r="F35" s="53"/>
      <c r="G35" s="52"/>
      <c r="H35" s="54">
        <f>SUM(H31:H34)</f>
        <v>4663000000</v>
      </c>
      <c r="I35" s="54">
        <f>SUM(I31:I34)</f>
        <v>0</v>
      </c>
      <c r="J35" s="54">
        <f>SUM(J31:J34)</f>
        <v>0</v>
      </c>
      <c r="K35" s="54">
        <f>SUM(K31:K34)</f>
        <v>0</v>
      </c>
      <c r="L35" s="54">
        <f t="shared" si="0"/>
        <v>4663000000</v>
      </c>
      <c r="M35" s="55"/>
    </row>
    <row r="36" spans="1:13" s="46" customFormat="1" ht="51.75" customHeight="1" x14ac:dyDescent="0.2">
      <c r="A36" s="128" t="s">
        <v>56</v>
      </c>
      <c r="B36" s="128" t="s">
        <v>50</v>
      </c>
      <c r="C36" s="129" t="s">
        <v>45</v>
      </c>
      <c r="D36" s="121" t="s">
        <v>52</v>
      </c>
      <c r="E36" s="62" t="s">
        <v>57</v>
      </c>
      <c r="F36" s="48">
        <v>930</v>
      </c>
      <c r="G36" s="47" t="s">
        <v>118</v>
      </c>
      <c r="H36" s="49">
        <v>4800000000</v>
      </c>
      <c r="I36" s="15"/>
      <c r="J36" s="15"/>
      <c r="K36" s="15"/>
      <c r="L36" s="15">
        <f t="shared" si="0"/>
        <v>4800000000</v>
      </c>
      <c r="M36" s="15"/>
    </row>
    <row r="37" spans="1:13" s="46" customFormat="1" ht="63.75" customHeight="1" x14ac:dyDescent="0.2">
      <c r="A37" s="128"/>
      <c r="B37" s="128"/>
      <c r="C37" s="129"/>
      <c r="D37" s="121"/>
      <c r="E37" s="47" t="s">
        <v>119</v>
      </c>
      <c r="F37" s="48">
        <v>5</v>
      </c>
      <c r="G37" s="47" t="s">
        <v>120</v>
      </c>
      <c r="H37" s="49">
        <v>5500000000</v>
      </c>
      <c r="I37" s="15"/>
      <c r="J37" s="15"/>
      <c r="K37" s="15"/>
      <c r="L37" s="15">
        <f t="shared" si="0"/>
        <v>5500000000</v>
      </c>
      <c r="M37" s="15"/>
    </row>
    <row r="38" spans="1:13" s="46" customFormat="1" ht="40.5" customHeight="1" x14ac:dyDescent="0.2">
      <c r="A38" s="128"/>
      <c r="B38" s="128"/>
      <c r="C38" s="129"/>
      <c r="D38" s="121"/>
      <c r="E38" s="47" t="s">
        <v>58</v>
      </c>
      <c r="F38" s="48">
        <v>12</v>
      </c>
      <c r="G38" s="47" t="s">
        <v>121</v>
      </c>
      <c r="H38" s="49">
        <v>1500000000</v>
      </c>
      <c r="I38" s="15"/>
      <c r="J38" s="15"/>
      <c r="K38" s="15"/>
      <c r="L38" s="15">
        <f t="shared" si="0"/>
        <v>1500000000</v>
      </c>
      <c r="M38" s="15"/>
    </row>
    <row r="39" spans="1:13" s="46" customFormat="1" ht="63" customHeight="1" x14ac:dyDescent="0.2">
      <c r="A39" s="128"/>
      <c r="B39" s="128"/>
      <c r="C39" s="129"/>
      <c r="D39" s="121"/>
      <c r="E39" s="47" t="s">
        <v>122</v>
      </c>
      <c r="F39" s="48">
        <v>10</v>
      </c>
      <c r="G39" s="47" t="s">
        <v>123</v>
      </c>
      <c r="H39" s="49">
        <v>1000000000</v>
      </c>
      <c r="I39" s="15"/>
      <c r="J39" s="15"/>
      <c r="K39" s="15"/>
      <c r="L39" s="15">
        <f t="shared" si="0"/>
        <v>1000000000</v>
      </c>
      <c r="M39" s="15"/>
    </row>
    <row r="40" spans="1:13" s="46" customFormat="1" ht="33.75" x14ac:dyDescent="0.2">
      <c r="A40" s="128"/>
      <c r="B40" s="128"/>
      <c r="C40" s="129"/>
      <c r="D40" s="121"/>
      <c r="E40" s="47" t="s">
        <v>124</v>
      </c>
      <c r="F40" s="48">
        <v>410</v>
      </c>
      <c r="G40" s="47" t="s">
        <v>125</v>
      </c>
      <c r="H40" s="49">
        <v>400000000</v>
      </c>
      <c r="I40" s="15"/>
      <c r="J40" s="15"/>
      <c r="K40" s="15"/>
      <c r="L40" s="15">
        <f t="shared" si="0"/>
        <v>400000000</v>
      </c>
      <c r="M40" s="15"/>
    </row>
    <row r="41" spans="1:13" s="46" customFormat="1" ht="35.25" customHeight="1" x14ac:dyDescent="0.2">
      <c r="A41" s="128"/>
      <c r="B41" s="128"/>
      <c r="C41" s="129"/>
      <c r="D41" s="121"/>
      <c r="E41" s="47" t="s">
        <v>126</v>
      </c>
      <c r="F41" s="48">
        <v>1</v>
      </c>
      <c r="G41" s="47" t="s">
        <v>127</v>
      </c>
      <c r="H41" s="49">
        <v>400000000</v>
      </c>
      <c r="I41" s="15"/>
      <c r="J41" s="15"/>
      <c r="K41" s="15"/>
      <c r="L41" s="15">
        <f t="shared" si="0"/>
        <v>400000000</v>
      </c>
      <c r="M41" s="15"/>
    </row>
    <row r="42" spans="1:13" s="46" customFormat="1" ht="51" customHeight="1" x14ac:dyDescent="0.2">
      <c r="A42" s="128"/>
      <c r="B42" s="128"/>
      <c r="C42" s="129"/>
      <c r="D42" s="121"/>
      <c r="E42" s="47" t="s">
        <v>60</v>
      </c>
      <c r="F42" s="48">
        <v>500</v>
      </c>
      <c r="G42" s="47" t="s">
        <v>128</v>
      </c>
      <c r="H42" s="49">
        <v>2800000000</v>
      </c>
      <c r="I42" s="15"/>
      <c r="J42" s="15"/>
      <c r="K42" s="15"/>
      <c r="L42" s="15">
        <f t="shared" si="0"/>
        <v>2800000000</v>
      </c>
      <c r="M42" s="15"/>
    </row>
    <row r="43" spans="1:13" s="46" customFormat="1" ht="46.5" customHeight="1" x14ac:dyDescent="0.2">
      <c r="A43" s="128"/>
      <c r="B43" s="128"/>
      <c r="C43" s="129"/>
      <c r="D43" s="121"/>
      <c r="E43" s="47" t="s">
        <v>129</v>
      </c>
      <c r="F43" s="48">
        <v>1</v>
      </c>
      <c r="G43" s="47" t="s">
        <v>130</v>
      </c>
      <c r="H43" s="49">
        <v>100000000</v>
      </c>
      <c r="I43" s="15"/>
      <c r="J43" s="15"/>
      <c r="K43" s="15"/>
      <c r="L43" s="15">
        <f t="shared" si="0"/>
        <v>100000000</v>
      </c>
      <c r="M43" s="15"/>
    </row>
    <row r="44" spans="1:13" s="46" customFormat="1" ht="11.25" x14ac:dyDescent="0.2">
      <c r="A44" s="128"/>
      <c r="B44" s="128"/>
      <c r="C44" s="129"/>
      <c r="D44" s="51" t="s">
        <v>11</v>
      </c>
      <c r="E44" s="52"/>
      <c r="F44" s="53"/>
      <c r="G44" s="52"/>
      <c r="H44" s="54">
        <f>SUM(H36:H43)</f>
        <v>16500000000</v>
      </c>
      <c r="I44" s="54">
        <f t="shared" ref="I44" si="3">SUM(I36:I40)</f>
        <v>0</v>
      </c>
      <c r="J44" s="54">
        <f>SUM(J36:J43)</f>
        <v>0</v>
      </c>
      <c r="K44" s="54">
        <f>SUM(K36:K43)</f>
        <v>0</v>
      </c>
      <c r="L44" s="54">
        <f t="shared" si="0"/>
        <v>16500000000</v>
      </c>
      <c r="M44" s="55"/>
    </row>
    <row r="45" spans="1:13" s="46" customFormat="1" ht="81" customHeight="1" x14ac:dyDescent="0.2">
      <c r="A45" s="118" t="s">
        <v>55</v>
      </c>
      <c r="B45" s="118" t="s">
        <v>51</v>
      </c>
      <c r="C45" s="120" t="s">
        <v>46</v>
      </c>
      <c r="D45" s="121" t="s">
        <v>54</v>
      </c>
      <c r="E45" s="47" t="s">
        <v>131</v>
      </c>
      <c r="F45" s="48">
        <v>338</v>
      </c>
      <c r="G45" s="47" t="s">
        <v>132</v>
      </c>
      <c r="H45" s="49">
        <v>6000000000</v>
      </c>
      <c r="I45" s="15"/>
      <c r="J45" s="15"/>
      <c r="K45" s="15"/>
      <c r="L45" s="15">
        <f t="shared" si="0"/>
        <v>6000000000</v>
      </c>
      <c r="M45" s="15"/>
    </row>
    <row r="46" spans="1:13" s="46" customFormat="1" ht="92.25" customHeight="1" x14ac:dyDescent="0.2">
      <c r="A46" s="93"/>
      <c r="B46" s="93"/>
      <c r="C46" s="120"/>
      <c r="D46" s="121"/>
      <c r="E46" s="47" t="s">
        <v>133</v>
      </c>
      <c r="F46" s="48" t="s">
        <v>59</v>
      </c>
      <c r="G46" s="47" t="s">
        <v>134</v>
      </c>
      <c r="H46" s="49">
        <v>727454618</v>
      </c>
      <c r="I46" s="15"/>
      <c r="J46" s="15"/>
      <c r="K46" s="15"/>
      <c r="L46" s="15">
        <f t="shared" si="0"/>
        <v>727454618</v>
      </c>
      <c r="M46" s="15"/>
    </row>
    <row r="47" spans="1:13" s="46" customFormat="1" ht="69.75" customHeight="1" x14ac:dyDescent="0.2">
      <c r="A47" s="93"/>
      <c r="B47" s="93"/>
      <c r="C47" s="120"/>
      <c r="D47" s="121"/>
      <c r="E47" s="47" t="s">
        <v>59</v>
      </c>
      <c r="F47" s="48" t="s">
        <v>59</v>
      </c>
      <c r="G47" s="47" t="s">
        <v>135</v>
      </c>
      <c r="H47" s="49">
        <v>1050000000</v>
      </c>
      <c r="I47" s="15"/>
      <c r="J47" s="15"/>
      <c r="K47" s="15"/>
      <c r="L47" s="15">
        <f t="shared" si="0"/>
        <v>1050000000</v>
      </c>
      <c r="M47" s="15"/>
    </row>
    <row r="48" spans="1:13" s="46" customFormat="1" ht="67.5" x14ac:dyDescent="0.2">
      <c r="A48" s="93"/>
      <c r="B48" s="93"/>
      <c r="C48" s="120"/>
      <c r="D48" s="121"/>
      <c r="E48" s="47" t="s">
        <v>131</v>
      </c>
      <c r="F48" s="63">
        <v>3500</v>
      </c>
      <c r="G48" s="47" t="s">
        <v>136</v>
      </c>
      <c r="H48" s="49">
        <v>3222545382</v>
      </c>
      <c r="I48" s="15"/>
      <c r="J48" s="15"/>
      <c r="K48" s="15"/>
      <c r="L48" s="15">
        <f>+H48+I48+J48-K48</f>
        <v>3222545382</v>
      </c>
      <c r="M48" s="15"/>
    </row>
    <row r="49" spans="1:13" s="46" customFormat="1" ht="57.75" customHeight="1" x14ac:dyDescent="0.2">
      <c r="A49" s="93"/>
      <c r="B49" s="93"/>
      <c r="C49" s="122" t="s">
        <v>47</v>
      </c>
      <c r="D49" s="121" t="s">
        <v>48</v>
      </c>
      <c r="E49" s="47" t="s">
        <v>137</v>
      </c>
      <c r="F49" s="64">
        <v>1</v>
      </c>
      <c r="G49" s="47" t="s">
        <v>138</v>
      </c>
      <c r="H49" s="60">
        <v>1374000000</v>
      </c>
      <c r="I49" s="15"/>
      <c r="J49" s="15"/>
      <c r="K49" s="15"/>
      <c r="L49" s="15">
        <f t="shared" si="0"/>
        <v>1374000000</v>
      </c>
      <c r="M49" s="15"/>
    </row>
    <row r="50" spans="1:13" s="46" customFormat="1" ht="51" customHeight="1" x14ac:dyDescent="0.2">
      <c r="A50" s="93"/>
      <c r="B50" s="93"/>
      <c r="C50" s="123"/>
      <c r="D50" s="121"/>
      <c r="E50" s="47" t="s">
        <v>137</v>
      </c>
      <c r="F50" s="64">
        <v>1</v>
      </c>
      <c r="G50" s="47" t="s">
        <v>139</v>
      </c>
      <c r="H50" s="60">
        <v>465000000</v>
      </c>
      <c r="I50" s="15"/>
      <c r="J50" s="15"/>
      <c r="K50" s="15"/>
      <c r="L50" s="15">
        <f t="shared" si="0"/>
        <v>465000000</v>
      </c>
      <c r="M50" s="15"/>
    </row>
    <row r="51" spans="1:13" s="46" customFormat="1" ht="51" customHeight="1" x14ac:dyDescent="0.2">
      <c r="A51" s="93"/>
      <c r="B51" s="93"/>
      <c r="C51" s="123"/>
      <c r="D51" s="121"/>
      <c r="E51" s="47" t="s">
        <v>137</v>
      </c>
      <c r="F51" s="64">
        <v>1</v>
      </c>
      <c r="G51" s="47" t="s">
        <v>140</v>
      </c>
      <c r="H51" s="60">
        <v>223000000</v>
      </c>
      <c r="I51" s="15"/>
      <c r="J51" s="15"/>
      <c r="K51" s="15"/>
      <c r="L51" s="15">
        <f t="shared" si="0"/>
        <v>223000000</v>
      </c>
      <c r="M51" s="15"/>
    </row>
    <row r="52" spans="1:13" s="46" customFormat="1" ht="58.5" customHeight="1" x14ac:dyDescent="0.2">
      <c r="A52" s="93"/>
      <c r="B52" s="93"/>
      <c r="C52" s="123"/>
      <c r="D52" s="121"/>
      <c r="E52" s="47" t="s">
        <v>137</v>
      </c>
      <c r="F52" s="64">
        <v>1</v>
      </c>
      <c r="G52" s="47" t="s">
        <v>141</v>
      </c>
      <c r="H52" s="60">
        <v>100000000</v>
      </c>
      <c r="I52" s="15"/>
      <c r="J52" s="15"/>
      <c r="K52" s="15"/>
      <c r="L52" s="15">
        <f t="shared" si="0"/>
        <v>100000000</v>
      </c>
      <c r="M52" s="15"/>
    </row>
    <row r="53" spans="1:13" s="46" customFormat="1" ht="79.5" customHeight="1" x14ac:dyDescent="0.2">
      <c r="A53" s="93"/>
      <c r="B53" s="93"/>
      <c r="C53" s="123"/>
      <c r="D53" s="121"/>
      <c r="E53" s="47" t="s">
        <v>137</v>
      </c>
      <c r="F53" s="64">
        <v>1</v>
      </c>
      <c r="G53" s="47" t="s">
        <v>142</v>
      </c>
      <c r="H53" s="60">
        <v>688000000</v>
      </c>
      <c r="I53" s="15"/>
      <c r="J53" s="15"/>
      <c r="K53" s="15"/>
      <c r="L53" s="15">
        <f t="shared" si="0"/>
        <v>688000000</v>
      </c>
      <c r="M53" s="15"/>
    </row>
    <row r="54" spans="1:13" s="46" customFormat="1" ht="80.25" customHeight="1" x14ac:dyDescent="0.2">
      <c r="A54" s="93"/>
      <c r="B54" s="93"/>
      <c r="C54" s="123"/>
      <c r="D54" s="121"/>
      <c r="E54" s="47" t="s">
        <v>137</v>
      </c>
      <c r="F54" s="64">
        <v>1</v>
      </c>
      <c r="G54" s="47" t="s">
        <v>143</v>
      </c>
      <c r="H54" s="60">
        <v>650000000</v>
      </c>
      <c r="I54" s="15"/>
      <c r="J54" s="15"/>
      <c r="K54" s="15"/>
      <c r="L54" s="15">
        <f t="shared" si="0"/>
        <v>650000000</v>
      </c>
      <c r="M54" s="15"/>
    </row>
    <row r="55" spans="1:13" s="46" customFormat="1" ht="95.25" customHeight="1" x14ac:dyDescent="0.2">
      <c r="A55" s="93"/>
      <c r="B55" s="93"/>
      <c r="C55" s="123"/>
      <c r="D55" s="121"/>
      <c r="E55" s="47" t="s">
        <v>137</v>
      </c>
      <c r="F55" s="64">
        <v>1</v>
      </c>
      <c r="G55" s="47" t="s">
        <v>144</v>
      </c>
      <c r="H55" s="60">
        <v>1500000000</v>
      </c>
      <c r="I55" s="15"/>
      <c r="J55" s="15"/>
      <c r="K55" s="15"/>
      <c r="L55" s="15">
        <f t="shared" si="0"/>
        <v>1500000000</v>
      </c>
      <c r="M55" s="15"/>
    </row>
    <row r="56" spans="1:13" s="46" customFormat="1" ht="11.25" x14ac:dyDescent="0.2">
      <c r="A56" s="119"/>
      <c r="B56" s="119"/>
      <c r="C56" s="124"/>
      <c r="D56" s="51" t="s">
        <v>11</v>
      </c>
      <c r="E56" s="52"/>
      <c r="F56" s="53"/>
      <c r="G56" s="52"/>
      <c r="H56" s="54">
        <f>SUM(H45:H55)</f>
        <v>16000000000</v>
      </c>
      <c r="I56" s="54">
        <f>SUM(I45:I49)</f>
        <v>0</v>
      </c>
      <c r="J56" s="54">
        <f>SUM(J45:J49)</f>
        <v>0</v>
      </c>
      <c r="K56" s="54">
        <f>SUM(K45:K49)</f>
        <v>0</v>
      </c>
      <c r="L56" s="54">
        <f t="shared" si="0"/>
        <v>16000000000</v>
      </c>
      <c r="M56" s="55"/>
    </row>
    <row r="57" spans="1:13" s="46" customFormat="1" ht="11.25" x14ac:dyDescent="0.2">
      <c r="A57" s="44"/>
      <c r="B57" s="44"/>
      <c r="C57" s="65"/>
      <c r="D57" s="66" t="s">
        <v>11</v>
      </c>
      <c r="E57" s="66"/>
      <c r="F57" s="66"/>
      <c r="G57" s="66"/>
      <c r="H57" s="66">
        <f>+H12+H14+H25+H30+H35+H44+H56+H21</f>
        <v>260760000000</v>
      </c>
      <c r="I57" s="66">
        <f>+I12+I14+I25+I30+I35+I44+I56+I21</f>
        <v>72740095320</v>
      </c>
      <c r="J57" s="66">
        <f>+J12+J14+J25+J30+J35+J44+J56+J21</f>
        <v>780000000</v>
      </c>
      <c r="K57" s="66">
        <f>+K12+K14+K25+K30+K35+K44+K56+K21</f>
        <v>780000000</v>
      </c>
      <c r="L57" s="66">
        <f t="shared" si="0"/>
        <v>333500095320</v>
      </c>
      <c r="M57" s="66"/>
    </row>
  </sheetData>
  <mergeCells count="66">
    <mergeCell ref="A1:C3"/>
    <mergeCell ref="D1:L3"/>
    <mergeCell ref="A5:A7"/>
    <mergeCell ref="B5:B7"/>
    <mergeCell ref="C5:C7"/>
    <mergeCell ref="D5:D7"/>
    <mergeCell ref="E5:E7"/>
    <mergeCell ref="F5:F7"/>
    <mergeCell ref="G5:G7"/>
    <mergeCell ref="H5:L5"/>
    <mergeCell ref="M5:M7"/>
    <mergeCell ref="H6:H7"/>
    <mergeCell ref="I6:I7"/>
    <mergeCell ref="J6:K6"/>
    <mergeCell ref="L6:L7"/>
    <mergeCell ref="J15:J16"/>
    <mergeCell ref="K15:K16"/>
    <mergeCell ref="L15:L16"/>
    <mergeCell ref="M15:M16"/>
    <mergeCell ref="E17:E18"/>
    <mergeCell ref="F17:F18"/>
    <mergeCell ref="H17:H18"/>
    <mergeCell ref="I17:I18"/>
    <mergeCell ref="J17:J18"/>
    <mergeCell ref="K17:K18"/>
    <mergeCell ref="E15:E16"/>
    <mergeCell ref="F15:F16"/>
    <mergeCell ref="H15:H16"/>
    <mergeCell ref="I15:I16"/>
    <mergeCell ref="L17:L18"/>
    <mergeCell ref="M17:M18"/>
    <mergeCell ref="E19:E20"/>
    <mergeCell ref="F19:F20"/>
    <mergeCell ref="A22:A25"/>
    <mergeCell ref="B22:B25"/>
    <mergeCell ref="C22:C25"/>
    <mergeCell ref="D22:D24"/>
    <mergeCell ref="E22:E24"/>
    <mergeCell ref="F22:F24"/>
    <mergeCell ref="C15:C21"/>
    <mergeCell ref="D15:D20"/>
    <mergeCell ref="A8:A21"/>
    <mergeCell ref="B8:B21"/>
    <mergeCell ref="C8:C12"/>
    <mergeCell ref="D8:D11"/>
    <mergeCell ref="C13:C14"/>
    <mergeCell ref="A26:A30"/>
    <mergeCell ref="B26:B30"/>
    <mergeCell ref="C26:C30"/>
    <mergeCell ref="D26:D29"/>
    <mergeCell ref="A31:A35"/>
    <mergeCell ref="B31:B35"/>
    <mergeCell ref="C31:C35"/>
    <mergeCell ref="D31:D34"/>
    <mergeCell ref="E32:E34"/>
    <mergeCell ref="F32:F34"/>
    <mergeCell ref="A36:A44"/>
    <mergeCell ref="B36:B44"/>
    <mergeCell ref="C36:C44"/>
    <mergeCell ref="D36:D43"/>
    <mergeCell ref="A45:A56"/>
    <mergeCell ref="B45:B56"/>
    <mergeCell ref="C45:C48"/>
    <mergeCell ref="D45:D48"/>
    <mergeCell ref="C49:C56"/>
    <mergeCell ref="D49:D55"/>
  </mergeCells>
  <pageMargins left="0.23622047244094491" right="0.23622047244094491" top="0.74803149606299213" bottom="0.74803149606299213" header="0.31496062992125984" footer="0.31496062992125984"/>
  <pageSetup scale="49"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workbookViewId="0">
      <selection activeCell="E8" sqref="E8"/>
    </sheetView>
  </sheetViews>
  <sheetFormatPr baseColWidth="10" defaultRowHeight="16.5" x14ac:dyDescent="0.3"/>
  <cols>
    <col min="1" max="1" width="38" style="75" customWidth="1"/>
    <col min="2" max="2" width="30.85546875" style="75" customWidth="1"/>
    <col min="3" max="3" width="23.85546875" style="75" customWidth="1"/>
    <col min="4" max="4" width="18.85546875" style="75" customWidth="1"/>
    <col min="5" max="5" width="51.140625" style="75" customWidth="1"/>
    <col min="6" max="16384" width="11.42578125" style="69"/>
  </cols>
  <sheetData>
    <row r="1" spans="1:5" ht="34.5" x14ac:dyDescent="0.3">
      <c r="A1" s="67" t="s">
        <v>71</v>
      </c>
      <c r="B1" s="67" t="s">
        <v>69</v>
      </c>
      <c r="C1" s="67" t="s">
        <v>72</v>
      </c>
      <c r="D1" s="68" t="s">
        <v>70</v>
      </c>
      <c r="E1" s="67" t="s">
        <v>73</v>
      </c>
    </row>
    <row r="2" spans="1:5" ht="83.25" customHeight="1" x14ac:dyDescent="0.3">
      <c r="A2" s="70" t="s">
        <v>68</v>
      </c>
      <c r="B2" s="168" t="s">
        <v>149</v>
      </c>
      <c r="C2" s="71" t="s">
        <v>150</v>
      </c>
      <c r="D2" s="72"/>
      <c r="E2" s="73" t="s">
        <v>154</v>
      </c>
    </row>
    <row r="3" spans="1:5" ht="79.5" customHeight="1" x14ac:dyDescent="0.3">
      <c r="A3" s="70" t="s">
        <v>53</v>
      </c>
      <c r="B3" s="168" t="s">
        <v>149</v>
      </c>
      <c r="C3" s="71" t="s">
        <v>150</v>
      </c>
      <c r="D3" s="74"/>
      <c r="E3" s="73" t="s">
        <v>154</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E6" sqref="E6"/>
    </sheetView>
  </sheetViews>
  <sheetFormatPr baseColWidth="10" defaultRowHeight="15" x14ac:dyDescent="0.25"/>
  <cols>
    <col min="1" max="1" width="15.85546875" bestFit="1" customWidth="1"/>
    <col min="2" max="2" width="18.42578125" bestFit="1" customWidth="1"/>
    <col min="3" max="3" width="81.85546875" customWidth="1"/>
  </cols>
  <sheetData>
    <row r="1" spans="1:3" ht="31.5" x14ac:dyDescent="0.25">
      <c r="A1" s="27" t="s">
        <v>17</v>
      </c>
      <c r="B1" s="27" t="s">
        <v>25</v>
      </c>
      <c r="C1" s="27" t="s">
        <v>26</v>
      </c>
    </row>
    <row r="2" spans="1:3" x14ac:dyDescent="0.25">
      <c r="A2" s="28"/>
      <c r="B2" s="29"/>
      <c r="C2" s="13"/>
    </row>
    <row r="3" spans="1:3" x14ac:dyDescent="0.25">
      <c r="A3" s="28"/>
      <c r="B3" s="29"/>
      <c r="C3" s="13"/>
    </row>
    <row r="4" spans="1:3" x14ac:dyDescent="0.25">
      <c r="A4" s="28"/>
      <c r="B4" s="29"/>
      <c r="C4" s="13"/>
    </row>
    <row r="5" spans="1:3" x14ac:dyDescent="0.25">
      <c r="A5" s="28"/>
      <c r="B5" s="29"/>
      <c r="C5" s="13"/>
    </row>
    <row r="6" spans="1:3" x14ac:dyDescent="0.25">
      <c r="A6" s="28"/>
      <c r="B6" s="29"/>
      <c r="C6" s="13"/>
    </row>
    <row r="7" spans="1:3" x14ac:dyDescent="0.25">
      <c r="A7" s="28"/>
      <c r="B7" s="29"/>
      <c r="C7" s="13"/>
    </row>
    <row r="8" spans="1:3" x14ac:dyDescent="0.25">
      <c r="A8" s="28"/>
      <c r="B8" s="29"/>
      <c r="C8" s="13"/>
    </row>
    <row r="9" spans="1:3" x14ac:dyDescent="0.25">
      <c r="A9" s="28"/>
      <c r="B9" s="29"/>
      <c r="C9" s="13"/>
    </row>
    <row r="10" spans="1:3" x14ac:dyDescent="0.25">
      <c r="A10" s="28"/>
      <c r="B10" s="29"/>
      <c r="C10" s="13"/>
    </row>
    <row r="15" spans="1:3" ht="85.5" customHeight="1" x14ac:dyDescent="0.25">
      <c r="A15" s="167" t="s">
        <v>18</v>
      </c>
      <c r="B15" s="167"/>
      <c r="C15" s="167"/>
    </row>
  </sheetData>
  <mergeCells count="1">
    <mergeCell ref="A15:C15"/>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PLAN INVERSIÓN (INICIAL)</vt:lpstr>
      <vt:lpstr>Portada</vt:lpstr>
      <vt:lpstr>Presentación</vt:lpstr>
      <vt:lpstr>Control de Cambios</vt:lpstr>
      <vt:lpstr>PLAN INVERSIÓN Y GASTO P - 2019</vt:lpstr>
      <vt:lpstr>tabla de cambios</vt:lpstr>
      <vt:lpstr>PROYECTOS INSCRITOS CARA POSTER</vt:lpstr>
      <vt:lpstr>'PLAN INVERSIÓN (INICIAL)'!Área_de_impresión</vt:lpstr>
      <vt:lpstr>'PLAN INVERSIÓN Y GASTO P - 2019'!Área_de_impresión</vt:lpstr>
      <vt:lpstr>Presentación!Área_de_impresión</vt:lpstr>
      <vt:lpstr>'PROYECTOS INSCRITOS CARA POSTER'!Área_de_impresión</vt:lpstr>
      <vt:lpstr>'PLAN INVERSIÓN Y GASTO P - 2019'!Títulos_a_imprimir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Laura Cristina Gomez Rodriguez</cp:lastModifiedBy>
  <cp:lastPrinted>2019-06-20T20:54:35Z</cp:lastPrinted>
  <dcterms:created xsi:type="dcterms:W3CDTF">2016-06-27T17:22:37Z</dcterms:created>
  <dcterms:modified xsi:type="dcterms:W3CDTF">2019-06-20T20:57:18Z</dcterms:modified>
</cp:coreProperties>
</file>