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Diana Coronado\OneDrive\Escritorio\MINCIENCIAS\FORMATOS PAA\Presentaciones PAA diciembre\"/>
    </mc:Choice>
  </mc:AlternateContent>
  <xr:revisionPtr revIDLastSave="0" documentId="8_{1A35FEC9-B281-4CE5-B788-5B37B278085D}" xr6:coauthVersionLast="47" xr6:coauthVersionMax="47" xr10:uidLastSave="{00000000-0000-0000-0000-000000000000}"/>
  <bookViews>
    <workbookView xWindow="-110" yWindow="-110" windowWidth="19420" windowHeight="10300" xr2:uid="{00000000-000D-0000-FFFF-FFFF00000000}"/>
  </bookViews>
  <sheets>
    <sheet name="SEGUIMIENTO PAA" sheetId="1" r:id="rId1"/>
    <sheet name="Instrucciones Formato" sheetId="2" r:id="rId2"/>
    <sheet name="Hoja2" sheetId="4" state="hidden" r:id="rId3"/>
  </sheets>
  <definedNames>
    <definedName name="_xlnm._FilterDatabase" localSheetId="0" hidden="1">'SEGUIMIENTO PAA'!$A$6:$JE$88</definedName>
    <definedName name="_xlnm.Print_Area" localSheetId="0">'SEGUIMIENTO PAA'!$A$1:$AA$14</definedName>
    <definedName name="_xlnm.Print_Titles" localSheetId="0">'SEGUIMIENTO PAA'!$1:$6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75" i="1" l="1"/>
  <c r="K74" i="1"/>
  <c r="K10" i="1" l="1"/>
  <c r="K61" i="1"/>
  <c r="K46" i="1" l="1"/>
  <c r="K47" i="1" l="1"/>
  <c r="K33" i="1"/>
  <c r="K32" i="1"/>
  <c r="K41" i="1" l="1"/>
  <c r="K73" i="1"/>
  <c r="K72" i="1"/>
  <c r="K71" i="1"/>
  <c r="K70" i="1"/>
  <c r="K69" i="1"/>
  <c r="K68" i="1"/>
  <c r="K67" i="1"/>
  <c r="K66" i="1"/>
  <c r="J65" i="1"/>
  <c r="K65" i="1" s="1"/>
  <c r="K64" i="1"/>
  <c r="J63" i="1"/>
  <c r="K63" i="1" s="1"/>
  <c r="K62" i="1"/>
  <c r="K60" i="1"/>
  <c r="K59" i="1"/>
  <c r="K58" i="1"/>
  <c r="K57" i="1"/>
  <c r="K56" i="1"/>
  <c r="K55" i="1"/>
  <c r="K54" i="1"/>
  <c r="K53" i="1"/>
  <c r="K52" i="1"/>
  <c r="K51" i="1"/>
  <c r="K50" i="1"/>
  <c r="K49" i="1"/>
  <c r="K45" i="1"/>
  <c r="K44" i="1"/>
  <c r="K42" i="1"/>
  <c r="K40" i="1"/>
  <c r="J38" i="1"/>
  <c r="K38" i="1" s="1"/>
  <c r="K37" i="1"/>
  <c r="K36" i="1"/>
  <c r="K35" i="1"/>
  <c r="J34" i="1"/>
  <c r="K34" i="1" s="1"/>
  <c r="K31" i="1"/>
  <c r="K30" i="1"/>
  <c r="K29" i="1"/>
  <c r="K28" i="1"/>
  <c r="K27" i="1"/>
  <c r="K26" i="1"/>
  <c r="K25" i="1"/>
  <c r="J24" i="1"/>
  <c r="K24" i="1" s="1"/>
  <c r="J23" i="1"/>
  <c r="K23" i="1" s="1"/>
  <c r="J22" i="1"/>
  <c r="K22" i="1" s="1"/>
  <c r="K21" i="1"/>
  <c r="K20" i="1"/>
  <c r="K17" i="1"/>
  <c r="K16" i="1"/>
  <c r="K15" i="1"/>
  <c r="J14" i="1"/>
  <c r="K14" i="1" s="1"/>
  <c r="J13" i="1"/>
  <c r="K13" i="1" s="1"/>
  <c r="K12" i="1"/>
  <c r="K11" i="1"/>
  <c r="K9" i="1"/>
  <c r="K8" i="1"/>
  <c r="K7" i="1"/>
</calcChain>
</file>

<file path=xl/sharedStrings.xml><?xml version="1.0" encoding="utf-8"?>
<sst xmlns="http://schemas.openxmlformats.org/spreadsheetml/2006/main" count="1471" uniqueCount="419">
  <si>
    <t>Estado de solicitud de vigencias futuras</t>
  </si>
  <si>
    <t>¿Se requieren vigencias futuras?</t>
  </si>
  <si>
    <t>Valor estimado en la vigencia actual</t>
  </si>
  <si>
    <t>Valor total estimado</t>
  </si>
  <si>
    <t>Fuente de los recursos</t>
  </si>
  <si>
    <t xml:space="preserve">Modalidad de selección </t>
  </si>
  <si>
    <t>Descripción</t>
  </si>
  <si>
    <t>MATRIZ DE SEGUIMIENTO AL PLAN ANUAL DE ADQUISICIONES</t>
  </si>
  <si>
    <t>Fecha estimada de presentación de ofertas
(mes)</t>
  </si>
  <si>
    <t>Ubicación</t>
  </si>
  <si>
    <t>Nombre del responsable</t>
  </si>
  <si>
    <t>Teléfono del responsable</t>
  </si>
  <si>
    <t>Correo electrónico del responsable</t>
  </si>
  <si>
    <t>SEGUIMIENTO PAA</t>
  </si>
  <si>
    <t>Observaciones</t>
  </si>
  <si>
    <t>Estado</t>
  </si>
  <si>
    <t>Cantidad de bienes o servicios adquiridos</t>
  </si>
  <si>
    <t xml:space="preserve">Precio unitario de los bienes o servicios adquiridos </t>
  </si>
  <si>
    <t>No.  de CDP</t>
  </si>
  <si>
    <t>Código del 
rubro afectado</t>
  </si>
  <si>
    <t>Fecha de suscripción del contrato</t>
  </si>
  <si>
    <t>Códigos UNSPSC
(cada código separado por ;)</t>
  </si>
  <si>
    <t>Fecha estimada de inicio de proceso de selección
(mes)</t>
  </si>
  <si>
    <t>Duración estimada del contrato (número)</t>
  </si>
  <si>
    <t>Duración estimada del contrato (intervalo: días, meses, años)</t>
  </si>
  <si>
    <t>Unidad de contratación
(referencia)</t>
  </si>
  <si>
    <t>Fecha de apertura del proceso
(mes)</t>
  </si>
  <si>
    <r>
      <t>Descripción:</t>
    </r>
    <r>
      <rPr>
        <sz val="11"/>
        <rFont val="Arial Narrow"/>
        <family val="2"/>
      </rPr>
      <t xml:space="preserve"> Registrar el nombre del bien o servicio a adquirir, esta descripción será el insumo para precisar el objeto contractual.</t>
    </r>
  </si>
  <si>
    <r>
      <t xml:space="preserve">Fecha estimada de presentación de ofertas (mes): </t>
    </r>
    <r>
      <rPr>
        <sz val="11"/>
        <rFont val="Arial Narrow"/>
        <family val="2"/>
      </rPr>
      <t>Incluir la fecha en que se espera recibir ofertas en el proceso de selección. Ésta deberá calcularse de acuerdo a la naturaleza del proceso de selección.</t>
    </r>
  </si>
  <si>
    <r>
      <t xml:space="preserve">Duración estimada del contrato (número): </t>
    </r>
    <r>
      <rPr>
        <sz val="11"/>
        <rFont val="Arial Narrow"/>
        <family val="2"/>
      </rPr>
      <t>Incluir el tiempo de duración del contrato resultado del proceso contractual en números.</t>
    </r>
  </si>
  <si>
    <r>
      <t>Duración estimada del contrato (intervalo: días, meses, años):</t>
    </r>
    <r>
      <rPr>
        <sz val="11"/>
        <rFont val="Arial Narrow"/>
        <family val="2"/>
      </rPr>
      <t xml:space="preserve"> Incluir si la duración anteriormente establecida es en días, meses o años.</t>
    </r>
  </si>
  <si>
    <r>
      <t xml:space="preserve">Modalidad de selección: </t>
    </r>
    <r>
      <rPr>
        <sz val="11"/>
        <rFont val="Arial Narrow"/>
        <family val="2"/>
      </rPr>
      <t>Seleccionar la modalidad de contratación que le aplique al objeto a contratar.</t>
    </r>
  </si>
  <si>
    <r>
      <t xml:space="preserve">Valor total estimado: </t>
    </r>
    <r>
      <rPr>
        <sz val="11"/>
        <rFont val="Arial Narrow"/>
        <family val="2"/>
      </rPr>
      <t>Diligenciar el valor total estimado de la necesidad.</t>
    </r>
  </si>
  <si>
    <r>
      <t xml:space="preserve">Valor estimado en la vigencia actual: </t>
    </r>
    <r>
      <rPr>
        <sz val="11"/>
        <rFont val="Arial Narrow"/>
        <family val="2"/>
      </rPr>
      <t>Registrar el valor de la adquisición para la vigencia actual  (valores absolutos, sin decimales).</t>
    </r>
  </si>
  <si>
    <r>
      <t>¿Se requieren vigencias futuras?:</t>
    </r>
    <r>
      <rPr>
        <sz val="11"/>
        <rFont val="Arial Narrow"/>
        <family val="2"/>
      </rPr>
      <t xml:space="preserve"> Seleccionar SI o NO requiere vigencia futura</t>
    </r>
  </si>
  <si>
    <r>
      <t xml:space="preserve">Estado de solicitud de vigencias futuras: </t>
    </r>
    <r>
      <rPr>
        <sz val="11"/>
        <rFont val="Arial Narrow"/>
        <family val="2"/>
      </rPr>
      <t>Seleccionar el estado en que se encuentra la solicitud de la vigencia futura.</t>
    </r>
  </si>
  <si>
    <r>
      <t xml:space="preserve">Unidad de contratación (referencia):  </t>
    </r>
    <r>
      <rPr>
        <sz val="11"/>
        <rFont val="Arial Narrow"/>
        <family val="2"/>
      </rPr>
      <t>Es la unidad de compras a nombre del cual se publica el PAA que en todos los casos será Secretaría General.</t>
    </r>
  </si>
  <si>
    <r>
      <t xml:space="preserve">Ubicación: </t>
    </r>
    <r>
      <rPr>
        <sz val="11"/>
        <rFont val="Arial Narrow"/>
        <family val="2"/>
      </rPr>
      <t>Incluir Colombia.</t>
    </r>
  </si>
  <si>
    <r>
      <t xml:space="preserve">Fecha de apertura del proceso (mes): </t>
    </r>
    <r>
      <rPr>
        <sz val="11"/>
        <rFont val="Arial Narrow"/>
        <family val="2"/>
      </rPr>
      <t>Incluir la fecha en que se publicó el proceso en plataforma SECOP II</t>
    </r>
  </si>
  <si>
    <r>
      <t xml:space="preserve">Código del rubro afectado: </t>
    </r>
    <r>
      <rPr>
        <sz val="11"/>
        <rFont val="Arial Narrow"/>
        <family val="2"/>
      </rPr>
      <t>Incluir el código del rubro del CDP que se afectó con la contratación</t>
    </r>
  </si>
  <si>
    <r>
      <t>Fecha de suscripción del contrato:</t>
    </r>
    <r>
      <rPr>
        <sz val="11"/>
        <rFont val="Arial Narrow"/>
        <family val="2"/>
      </rPr>
      <t xml:space="preserve"> Incluir la fecha en se suscribió el contrato en plataforma SECOP II</t>
    </r>
  </si>
  <si>
    <r>
      <t xml:space="preserve">Observaciones: </t>
    </r>
    <r>
      <rPr>
        <sz val="11"/>
        <rFont val="Arial Narrow"/>
        <family val="2"/>
      </rPr>
      <t>Incluir si se tienen observaciones adicionales a la contratación de relevancia</t>
    </r>
  </si>
  <si>
    <r>
      <t xml:space="preserve">Precio unitario de los bienes o servicios adquiridos: </t>
    </r>
    <r>
      <rPr>
        <sz val="11"/>
        <rFont val="Arial Narrow"/>
        <family val="2"/>
      </rPr>
      <t>Incluir el valor total de los bienes o servicios adquiridos</t>
    </r>
  </si>
  <si>
    <r>
      <t xml:space="preserve">Cantidad de bienes o servicios adquiridos: </t>
    </r>
    <r>
      <rPr>
        <sz val="11"/>
        <rFont val="Arial Narrow"/>
        <family val="2"/>
      </rPr>
      <t>Incluir número y nombre de elementos que se adquirieron o en caso de servicios, el nombre de los mismos</t>
    </r>
  </si>
  <si>
    <r>
      <t xml:space="preserve">No.  de CDP: </t>
    </r>
    <r>
      <rPr>
        <sz val="11"/>
        <rFont val="Arial Narrow"/>
        <family val="2"/>
      </rPr>
      <t>Incluir el número del CDP</t>
    </r>
  </si>
  <si>
    <t>Instrucciones para el diligenciamiento 
Matriz de Seguimiento al Plan Anual de Adquisiciones</t>
  </si>
  <si>
    <r>
      <t>Códigos UNSPSC (cada código separado por ;):</t>
    </r>
    <r>
      <rPr>
        <sz val="11"/>
        <rFont val="Arial Narrow"/>
        <family val="2"/>
      </rPr>
      <t xml:space="preserve"> Registrar el código o códigos que requiera el bien o servicio, si requiere incluir varios códigos UNSPSC estos deben estar separados por “;”(punto y coma) no introduzca espacios al inicio, final de cada código, Entre o caracteres diferentes. Para acceder al Clasificador de Bienes y Servicios ingrese a http://www.colombiacompra.gov.co/es/ compradores. Para consultar la guía para clasificar ingrese a http://www.colombiacompra.gov.co/sites/default/files/manuales/manualclasificador.pdf.</t>
    </r>
  </si>
  <si>
    <r>
      <t xml:space="preserve">Estado: </t>
    </r>
    <r>
      <rPr>
        <sz val="11"/>
        <rFont val="Arial Narrow"/>
        <family val="2"/>
      </rPr>
      <t>Incluir el estado en que se encuentra el proceso (Ejemplo: Radicado en Segel, Publicado, Contrato suscrito, Contrato en ejecución, etc.)</t>
    </r>
  </si>
  <si>
    <t>PLAN ANUAL DE ADQUISICIONES 20XX</t>
  </si>
  <si>
    <r>
      <t>Fecha estimada de inicio de proceso de selección (mes):</t>
    </r>
    <r>
      <rPr>
        <sz val="11"/>
        <rFont val="Arial Narrow"/>
        <family val="2"/>
      </rPr>
      <t xml:space="preserve"> Incluir la fecha en que se espera adquirir el bien o servicio. Ésta será la fecha en que se publicará el proceso en la Plataforma SECOP II</t>
    </r>
  </si>
  <si>
    <t>CÓDIGO: D101PR01F09</t>
  </si>
  <si>
    <r>
      <t xml:space="preserve">Nombre del responsable: </t>
    </r>
    <r>
      <rPr>
        <sz val="11"/>
        <rFont val="Arial Narrow"/>
        <family val="2"/>
      </rPr>
      <t>Incluir los nombres de la persona responsable de la adquisición. Viceministro, Director Técnico o Jefe de área.</t>
    </r>
  </si>
  <si>
    <r>
      <t xml:space="preserve">Teléfono del responsable: </t>
    </r>
    <r>
      <rPr>
        <sz val="11"/>
        <rFont val="Arial Narrow"/>
        <family val="2"/>
      </rPr>
      <t>Incluir el teléfono de la persona responsable de la adquisición. Viceministro, Director Técnico o Jefe de área</t>
    </r>
  </si>
  <si>
    <t>VERSIÓN: 01</t>
  </si>
  <si>
    <t>FECHA: 2020-10-09</t>
  </si>
  <si>
    <r>
      <t xml:space="preserve">Fuente de los recursos: </t>
    </r>
    <r>
      <rPr>
        <sz val="11"/>
        <rFont val="Arial Narrow"/>
        <family val="2"/>
      </rPr>
      <t>Incluir el código y nombre de cualquiera de las fuentes de los recursos a ejecutar por el Ministerio, incluyendo el rubro correspondiente ya sea funcionamiento o inversión.</t>
    </r>
  </si>
  <si>
    <r>
      <rPr>
        <b/>
        <sz val="11"/>
        <rFont val="Arial Narrow"/>
        <family val="2"/>
      </rPr>
      <t>Correo electrónico del responsable:</t>
    </r>
    <r>
      <rPr>
        <sz val="11"/>
        <rFont val="Arial Narrow"/>
        <family val="2"/>
      </rPr>
      <t xml:space="preserve"> Incluir el correo electrónico de la persona responsable de la adquisición. Viceministro, Director Técnico o Jefe de área</t>
    </r>
  </si>
  <si>
    <r>
      <t xml:space="preserve">Nota 1: </t>
    </r>
    <r>
      <rPr>
        <sz val="11"/>
        <color theme="1"/>
        <rFont val="Arial Narrow"/>
        <family val="2"/>
      </rPr>
      <t xml:space="preserve">Las casillas correspondientes al seguimiento del PAA, deberán ser diligenciadas cada vez que se realicen ajustes al mismo. </t>
    </r>
  </si>
  <si>
    <r>
      <t xml:space="preserve">Nota: 2: </t>
    </r>
    <r>
      <rPr>
        <sz val="11"/>
        <color theme="1"/>
        <rFont val="Arial Narrow"/>
        <family val="2"/>
      </rPr>
      <t>Minciencias debe elaborar un Plan Anual de Adquisiciones, el cual debe contener toda la lista de bienes, obras y servicios que pretenden adquirir durante el año. En el Plan Anual de Adquisiciones, debe señalar la necesidad y cuando conoce el bien, obra o servicio que satisface esa nece­sidad debe identificarlo utilizando el Clasificador de Bienes y Servicios, e indicar el valor estimado del contrato, el tipo de recursos, bien sea PGN o SGR, así como el rubro ya sea funcionamiento o inversión, con cargo a los cuales pagará el bien, obra o servicio, la modalidad de selección del contratista, y la fecha aproximada en la cual  iniciará el Proceso de Contratación.</t>
    </r>
  </si>
  <si>
    <t>Enero</t>
  </si>
  <si>
    <t>Meses</t>
  </si>
  <si>
    <t>Contratación directa</t>
  </si>
  <si>
    <t>Sistema General de Regalías</t>
  </si>
  <si>
    <t>No</t>
  </si>
  <si>
    <t>N/A</t>
  </si>
  <si>
    <t xml:space="preserve">Dirección de Inteligencia de Recursos de la CTeI </t>
  </si>
  <si>
    <t>Contratos de prestación de servicios profesionales o de apoyo a la gestión de las áreas misionales</t>
  </si>
  <si>
    <t>Presupuesto General de la Nación</t>
  </si>
  <si>
    <t>Secretaría General</t>
  </si>
  <si>
    <t>Contratos de prestación de servicios profesionales o de apoyo a la gestión de las áreas de apoyo</t>
  </si>
  <si>
    <t xml:space="preserve">Presupuesto General de la Nación </t>
  </si>
  <si>
    <t>Nelson Andrés Calderón Guzmán</t>
  </si>
  <si>
    <t>nacalderon@minciencias.gov.co</t>
  </si>
  <si>
    <t>Servicios Inmobiliarios - Alquiler y arrendamiento de propiedades o edificaciones</t>
  </si>
  <si>
    <t>Febrero</t>
  </si>
  <si>
    <t>Contratos de prestación de servicios profesionales o de apoyo a la gestión para ejercer la correcta vigilancia de los recursos a proyectos ejecutados por entidades de naturaleza privada y financiados con recursos del Sistema General de Regalías</t>
  </si>
  <si>
    <t>Sistema General de Regalias</t>
  </si>
  <si>
    <t xml:space="preserve">Selección abreviada - Acuerdo Marco de Precios </t>
  </si>
  <si>
    <t>Presupuesto General de la Nación  y  Sistema General de Regalías</t>
  </si>
  <si>
    <t>Leydi Bibiana Patino Amaya</t>
  </si>
  <si>
    <t>6258480 Ext. 7200</t>
  </si>
  <si>
    <t>lbpatino@minciencias.gov.co</t>
  </si>
  <si>
    <t>Servicio de mantenimiento preventivo y correctivo, incluyendo el suministro de repuestos, mano de obra y accesorios para cada uno de los vehículos que conforman el parque automotor de  MINCIENCIAS</t>
  </si>
  <si>
    <t>Abril</t>
  </si>
  <si>
    <t>Mayo</t>
  </si>
  <si>
    <t>Mínima cuantía</t>
  </si>
  <si>
    <t>92121504; 92101501</t>
  </si>
  <si>
    <t>Convenio Interadministrativo Unidad Nacional de Protección</t>
  </si>
  <si>
    <t>Marzo</t>
  </si>
  <si>
    <t>Contratación directa - Convenio Interadministrativo</t>
  </si>
  <si>
    <t>6258480 Ext. 7203</t>
  </si>
  <si>
    <t>SOAT Seguro obligatorio para el parque automotor de Minciencias</t>
  </si>
  <si>
    <t>Uso de áreas comunes (Ductos del Edificio T7/T8)</t>
  </si>
  <si>
    <t>Adquisición de elementos de ferretería, eléctricos o electrónicos</t>
  </si>
  <si>
    <t>Arrendamiento parqueadero para vehículo</t>
  </si>
  <si>
    <t>Servicio de vigilancia y seguridad privada</t>
  </si>
  <si>
    <t>Selección Abreviada por Menor Cuantía</t>
  </si>
  <si>
    <t>44111900;
44121800
44101800;
44121900
44121500;
44122000
44121600;
44122100
44121700;
44111500</t>
  </si>
  <si>
    <t>Suministro de papelería y útiles de escritorio</t>
  </si>
  <si>
    <t>Póliza de seguros todo riesgo para los vehículos de la entidad</t>
  </si>
  <si>
    <t>Julio</t>
  </si>
  <si>
    <t>Agosto</t>
  </si>
  <si>
    <t>Junio</t>
  </si>
  <si>
    <t>Servicio de bodegaje y custodia documental</t>
  </si>
  <si>
    <t>76111501;
90101700;</t>
  </si>
  <si>
    <t>Adquisición del servicio integral de Aseo y Cafetería incluido el suministro de insumos</t>
  </si>
  <si>
    <t>Suministro de combustible parque automotor de la Entidad</t>
  </si>
  <si>
    <t>Programa de seguros que se requiere para mantener protegidos todos los bienes e intereses patrimoniales y de los que llegare a ser responsable de la entidad.</t>
  </si>
  <si>
    <t>Recarga y mantenimiento de extintores de MINCIENCIAS</t>
  </si>
  <si>
    <t>Septiembre</t>
  </si>
  <si>
    <t>Minima cuantía</t>
  </si>
  <si>
    <t>Suministro de certificados digitales de función pública con los cupos de emisión y sus correspondientes dispositivos criptográficos de almacenamiento digital TOKEN, de acuerdo con la necesidad de la Entidad.</t>
  </si>
  <si>
    <t>meses</t>
  </si>
  <si>
    <t>Bogotá, D.C.</t>
  </si>
  <si>
    <t>81111800; 81111808; 43222500; 43233200; 32151800</t>
  </si>
  <si>
    <t>Octubre</t>
  </si>
  <si>
    <t>Noviembre</t>
  </si>
  <si>
    <t>Mínima Cuantía</t>
  </si>
  <si>
    <t>Subasta Inversa</t>
  </si>
  <si>
    <t>Si</t>
  </si>
  <si>
    <t>6258480 Ext. 7500</t>
  </si>
  <si>
    <t>Contratar la prestación de servicios profesionales para realizar una auditoria de seguimiento a la certificación del Sistema de Gestión de Calidad de la Entidad, de acuerdo requisitos en la norma técnica internacional ISO 9001:2015</t>
  </si>
  <si>
    <t>6258480 Ext. 3300</t>
  </si>
  <si>
    <t>CONTRATADO</t>
  </si>
  <si>
    <t>53101502;53101504;53101602;53101604;53111601;53111602</t>
  </si>
  <si>
    <t xml:space="preserve">Dotación a que tienen derecho los servidores públicos del Ministerio. </t>
  </si>
  <si>
    <t>eguerra@minciencias.gov.co</t>
  </si>
  <si>
    <t>jfsaldana@minciencias.gov.co</t>
  </si>
  <si>
    <t>Acuerdo Marco de Precios</t>
  </si>
  <si>
    <t xml:space="preserve"> 80111600;80101506</t>
  </si>
  <si>
    <t>Contratación Directa</t>
  </si>
  <si>
    <t xml:space="preserve">Yolanda Acevedo Rojas </t>
  </si>
  <si>
    <t>6258481 Ext. 3500</t>
  </si>
  <si>
    <t xml:space="preserve">yacevedo@minciencias.gov.co </t>
  </si>
  <si>
    <t xml:space="preserve">Contratos de prestación de servicios profesionales o de apoyo a la gestión de los proyectos financiados con recursos del presupuesto de funcionamiento del  Sistema General de Regalías, asignado al Ministerio de Ciecia, Tecnología e Innovación </t>
  </si>
  <si>
    <t>Juan de Jesús Reyes Rodríguez</t>
  </si>
  <si>
    <t>jdjreyes@minciencias.gov.co</t>
  </si>
  <si>
    <t>81111501;
 81111503;
 81111504;
 81111508</t>
  </si>
  <si>
    <t xml:space="preserve">Prestar el servicio bajo la modalidad de arrendamiento (Software as a Service – SaaS) del Sistema Administrativo y Financiero WEBSAFI ERP y soporte por bolsa de horas.
</t>
  </si>
  <si>
    <t>Erick de Jesús Guerra Alemán</t>
  </si>
  <si>
    <t xml:space="preserve">6258084 Ext. 3500 </t>
  </si>
  <si>
    <t>72151700;
 46171600;
 72151500;
 92121700;
 81112200;</t>
  </si>
  <si>
    <t>Adquisición Sistema RFID</t>
  </si>
  <si>
    <t>6258084 Ext. 3500</t>
  </si>
  <si>
    <t>NO</t>
  </si>
  <si>
    <t>Concuso de Méritos Abierto</t>
  </si>
  <si>
    <t>43231500; 43232100;43232300 ;43231500;43232600
;43232100</t>
  </si>
  <si>
    <t xml:space="preserve">Licencia anual de Adobe que contiene los programas necesarios para el desarrollo de piezas gráficas y otros productos derivados de la Estrategia de Divulgación y Comunicación pública de la CTeI </t>
  </si>
  <si>
    <t xml:space="preserve">meses </t>
  </si>
  <si>
    <t>Prestar servicio de almacenamiento y bodegaje de los bienes y activos pertenecientes a la estrategia de Divulgación y Comunicación Pública de la CTeI</t>
  </si>
  <si>
    <t xml:space="preserve">Dirección Administrativa y Financiera </t>
  </si>
  <si>
    <t>Selección Abreviada menor cuantía</t>
  </si>
  <si>
    <t>81111500;
43231513</t>
  </si>
  <si>
    <t>Realizar consultoría para la implementación de los Servicios Ciudadanos Digitales en Minciencias</t>
  </si>
  <si>
    <t>43212200; 
 43233000; 
 43232300; 
 43233400; 
 43201800; 
 81111800; 
 81112000; 
 81112200; 
 43232309;
 81112006;</t>
  </si>
  <si>
    <t>Servicio de backup en la nube de la información institucional</t>
  </si>
  <si>
    <t>42172001;
93141808;
55121700;
49201600;
93141808</t>
  </si>
  <si>
    <t>Adquisición de elementos requeridos para la ejecución de actividades del programa de medicina preventiva, seguridad industrial es higiene ocupacional del Sistema de Gestión de Seguridad y Salud en el Trabajo del Ministerio de Ciencia, Tecnología e Innovación”</t>
  </si>
  <si>
    <t>Minima Cuantia</t>
  </si>
  <si>
    <t>Fredy Saldaña</t>
  </si>
  <si>
    <t>81111501;
  81111503;
  81111504;
  81111508;43231500;43232300 43233000;43232700;43232800 81112200</t>
  </si>
  <si>
    <t>43211600; 43211700; 43211800; 44102200; 44103000; 44103100; 43202002</t>
  </si>
  <si>
    <t>Renovar el licenciamiento de las herramientas para: la gestión de LOGS, análisis y detección  de vulnerabilidades, y auditoría para la infraestructura tecnológica</t>
  </si>
  <si>
    <t>92121700;
 81112200;
 81111800;
 81111500;
 72151500;
 72151700;
 46171600;
 43223300;
 43211700;
 41111900;
 39121500;</t>
  </si>
  <si>
    <t>Soporte tecnológico BMS</t>
  </si>
  <si>
    <t>81111501; 81111503; 81111504; 81111508;</t>
  </si>
  <si>
    <t xml:space="preserve">Adquirir una solución basada en software denominada “Aplicación Basada en Búsqueda Empresarial” </t>
  </si>
  <si>
    <t>43233701;
 43232804;
 81112210;
 81112300;
 81112200;
 81111800;
 81111500;
 43222605;
 43222609; 
 43221700;
  43222612;
  43221500;
  81111803;</t>
  </si>
  <si>
    <t>Adquisición de soluciones tecnológicas y licenciamiento para fortalecimiento de la infraestructura tecnologica del Ministerio de Ciencia Tecnología e Innovación.</t>
  </si>
  <si>
    <t>Licitación Publica</t>
  </si>
  <si>
    <t>43222640;43223108</t>
  </si>
  <si>
    <t>Proyecto solución red inalámbrica en la nube, que incluya soporte y mantenimiento</t>
  </si>
  <si>
    <t>43231511;81111820;81111509; 81112201</t>
  </si>
  <si>
    <t>Renovación del registro direccionamiento público</t>
  </si>
  <si>
    <t>81112200;
43233200; 
43222500;
 43222503; 
43233205; 
81111500; 
81112200;43222503;43233205</t>
  </si>
  <si>
    <t>Suministro de soluciones, licenciamiento y servicios de seguridad informática para el Ministerio de Ciencia Tecnología e Innovación.</t>
  </si>
  <si>
    <t>Servicio de operador logisitico para la llegada a región por parte del grupo de capacidades regionales con el objeto de apoyar la construcción Plan Nacional de Desarrollo 2022-2022, asi como el desarrollo de los ejercicios de Planeación de la Inversión con los 33 consejos departamentales de Ciencia, Tecnología e Innovación y contrucción y socialización del nuevo decreto reglamentación Codecti (Equipo de capacidades regionales)</t>
  </si>
  <si>
    <t>Selección abreviada menor cuantía</t>
  </si>
  <si>
    <t>Dirección de Capacidades y Divulgación de la CTeI</t>
  </si>
  <si>
    <t>Nelsón Andrés Calderón Guzmán</t>
  </si>
  <si>
    <t>Renovación y adquisición de licenciamiento Microsoft y servicios especializados para el Ministerio de Ciencia, Tecnología e Innovación</t>
  </si>
  <si>
    <t>Licencia de la plataforma de comunicación y colaboración Google Workspace</t>
  </si>
  <si>
    <t>80101500;86111600;81131500</t>
  </si>
  <si>
    <t xml:space="preserve">Prestación del servicio de medición  del Clima y  Cultura Organizacional y en el  Ministerio  de Ciencia , Tecnología e Innovación, MINCIENCIAS. vigencia 2022
</t>
  </si>
  <si>
    <t xml:space="preserve"> Minima Cuantia</t>
  </si>
  <si>
    <t>Secretario General - Direccón de Talento Humano</t>
  </si>
  <si>
    <t>85122201;
 85111604;
 85101706;
 85101707;
 85101502</t>
  </si>
  <si>
    <t>Contratación de la prestación del servicios para la ejecucion de actividades derivadas del programa de medicina preventiva de el Sistema de Gestion de Seguridad y Salud en el Trabajo del Ministerio de Ciencia , Tecnología e Innovación, MINCIENCIAS.</t>
  </si>
  <si>
    <t>Secretaria General - Direccón de Talento Humano</t>
  </si>
  <si>
    <t xml:space="preserve">Contribuir al mejoramiento institucional, fortaleciendo las competencias laborales, conocimientos y habilidades de formación, evidenciadas en el diagnóstico de necesidades, promoviendo el desarrollo integral de los servidores. </t>
  </si>
  <si>
    <t>julio</t>
  </si>
  <si>
    <t>46181804;
 42131606;
 42132201;
 42182201;
 41112224;
 46181504;
 46181501;
 46182001;
 93141808;</t>
  </si>
  <si>
    <t>Suministro de elementos de bioseguridad para prevenir, contener y mitigar los efectos de la Pandemia del coronavirus COVID-19, elementos de protección personal y elementos de medicina preventiva y seguridad industrial para el Ministerio de Ciencia, Tecnología e Innovación.</t>
  </si>
  <si>
    <t>Instrumento de demanda agregada</t>
  </si>
  <si>
    <t>472 - Contratar la prestación de los servicios de correo certificado en sus diferentes modalidades y el servicio de mensajería especializada, de acuerdo con las necesidades del Ministerio de Ciencia Tecnología e innovación – Minciencias.</t>
  </si>
  <si>
    <t>Renovación del soporte, la garantía y contratación del mantenimiento para la solución de bases de datos y herramientas de capa media Oracle.</t>
  </si>
  <si>
    <t>84131501;
84131503;
84131512;
84131600;</t>
  </si>
  <si>
    <t>86111700;</t>
  </si>
  <si>
    <t>Programa de Bilinguismo</t>
  </si>
  <si>
    <t>contratación Directa</t>
  </si>
  <si>
    <t xml:space="preserve">Realizar el proceso de evaluación de los requisitos de calidad establecidos en la Norma Técnica de Calidad del Proceso Estadístico (NTC PE1000:2020) implementado en las siguientes operaciones estadísticas:
- Caracterización de las capacidades nacionales de ciencia, tecnología e innovación para grupos de investigación e investigadores 
- Indexación de Revistas Científicas Nacionales Especializadas por el Ministerio de Ciencia Tecnología e Innovación </t>
  </si>
  <si>
    <t>Contratar la prestación de servicios profesionales para realizar una auditoria de certificación del Sistema de Gestión de la Innovación, de acuerdo requisitos en la norma técnica internacional NTC 5801:2018</t>
  </si>
  <si>
    <t>81111501;
 81111503;
 81111504;
 81111508;</t>
  </si>
  <si>
    <t>Renovar los servicios de soporte técnico, actualización y mantenimiento de la licencia de uso del software SUITE VISIÓN EMPRESARIAL – GINA.</t>
  </si>
  <si>
    <t>43231500;
 43232100;
 43232300;
 43232600;
 81111800;
  43231500;
 43232800;43232900;
 81112200;43232801
 43231500;43232300;43233000 43232700;43232800;81112200</t>
  </si>
  <si>
    <t>Adquirir y renovar las licencias de las diferentes herramientas de apoyo informático y de servidores y soporte especializado, para el Ministerio de Ciencia Tecnología e Innovación.</t>
  </si>
  <si>
    <t>81111820;
 72103302;
 43191504;</t>
  </si>
  <si>
    <t>Renovación soporte y garantía extendida de la planta telefónica, incluye la renovación de un licenciamiento por suscripción anual.</t>
  </si>
  <si>
    <t>Suministro e instalación de la solución de firma digital que incluye garantía, servicio de soporte, mantenimiento preventivo y/o correctivo, actualización de versiones del software, soporte especializado, certificados digitales para el Ministerio de Ciencia, Tecnología e Innovación - Minciencias.
  Nube.</t>
  </si>
  <si>
    <t>Mes</t>
  </si>
  <si>
    <t xml:space="preserve">Septiembre </t>
  </si>
  <si>
    <t>Servicio de internet para el Misterio de Ciencia, Tecnología e Innovación</t>
  </si>
  <si>
    <t>Años</t>
  </si>
  <si>
    <t>Por tramitar</t>
  </si>
  <si>
    <t>Suministro de tiquetes aéreos nacionales e internacionales para el Ministerio de Ciencia, Tecnología e Innovación- MINCIENCIAS</t>
  </si>
  <si>
    <t>Acuerdo Marco / Licitación Pública</t>
  </si>
  <si>
    <t>92101501;
92121504</t>
  </si>
  <si>
    <t>Transformar el sistema de gestión documental del Ministerio</t>
  </si>
  <si>
    <t>Automatización de plataforma de servicios administrativos</t>
  </si>
  <si>
    <t>Didhier Mosquera</t>
  </si>
  <si>
    <t>dmosquera@minciencias.gov.co</t>
  </si>
  <si>
    <t xml:space="preserve"> Tiquetes </t>
  </si>
  <si>
    <t>C-3901-1000-6-0-3901005-02</t>
  </si>
  <si>
    <t>A-02-02-02-007-002</t>
  </si>
  <si>
    <t>Servicio de arrendamiento</t>
  </si>
  <si>
    <t>ENERO</t>
  </si>
  <si>
    <t>A-02-02-02-007-003</t>
  </si>
  <si>
    <t>3.128.000 </t>
  </si>
  <si>
    <t>A-02-02-02-007-001</t>
  </si>
  <si>
    <t>ABRIL</t>
  </si>
  <si>
    <t>RETIRADO PAA</t>
  </si>
  <si>
    <t>FEBRERO</t>
  </si>
  <si>
    <t>MARZO</t>
  </si>
  <si>
    <r>
      <t xml:space="preserve">CGDI 24/02/22: </t>
    </r>
    <r>
      <rPr>
        <sz val="10"/>
        <color theme="1"/>
        <rFont val="Arial Narrow"/>
        <family val="2"/>
      </rPr>
      <t>La OTS</t>
    </r>
    <r>
      <rPr>
        <sz val="10"/>
        <color rgb="FF0000CC"/>
        <rFont val="Arial Narrow"/>
        <family val="2"/>
      </rPr>
      <t xml:space="preserve">I </t>
    </r>
    <r>
      <rPr>
        <sz val="10"/>
        <color theme="1"/>
        <rFont val="Arial Narrow"/>
        <family val="2"/>
      </rPr>
      <t xml:space="preserve"> solicita ajustar: Fecha estimada de inicio del proceso de selección: Marzo de 2022
Fecha estimada de presentación de ofertas: Abril de 2022
Duración: 8 meses
Valor total estimado: $351.583.334
Valor estimado en la vigencia actual: $351.583.334</t>
    </r>
  </si>
  <si>
    <r>
      <rPr>
        <sz val="10"/>
        <color rgb="FF0000CC"/>
        <rFont val="Arial Narrow"/>
        <family val="2"/>
      </rPr>
      <t>"CGDI 24/02/22:</t>
    </r>
    <r>
      <rPr>
        <sz val="10"/>
        <color theme="1"/>
        <rFont val="Arial Narrow"/>
        <family val="2"/>
      </rPr>
      <t xml:space="preserve"> La OTSI  </t>
    </r>
    <r>
      <rPr>
        <sz val="10"/>
        <color theme="8" tint="-0.249977111117893"/>
        <rFont val="Arial Narrow"/>
        <family val="2"/>
      </rPr>
      <t>s</t>
    </r>
    <r>
      <rPr>
        <sz val="10"/>
        <color theme="1"/>
        <rFont val="Arial Narrow"/>
        <family val="2"/>
      </rPr>
      <t>olicita ajustar: se solicita retiro del PAA,De los recursos inicialmente programados para este proceso ($275 millones) se asignarán $205 millones para la contratación del mantenimiento y soporte de los productos Tableau; y $70 millones para la adquisición de equipos de cómputo tipo portátil que requiere la Entidad. Se solicitará la inclusión en el PAA, de estos dos procesos .</t>
    </r>
  </si>
  <si>
    <t xml:space="preserve"> 80101505; 80101507</t>
  </si>
  <si>
    <t>Fortalecimiento del Sistema de Gestión Documental de la Entidad, a través de la implementación de las funcionalidades necesarias para la planificación, manejo y organización de los documentos recibidos y producidos por el Ministerio de Ciencia, Tecnología e Innovación, durante todo el ciclo de vida de los mismos</t>
  </si>
  <si>
    <t xml:space="preserve">43232100; 43232300; 80101500; 81111700 </t>
  </si>
  <si>
    <t>Contratar el mantenimiento y soporte de los productos Tableau  para el Ministerio de Ciencia, Tecnología e Innovación - Minciencias</t>
  </si>
  <si>
    <t>Adquisición de equipos de cómputo tipo portátil para los usuarios del Ministerio de Ciencia Tecnología e Innovación</t>
  </si>
  <si>
    <t>Prestar los servicios profesionales a la Dirección de Talento Humano del Ministerio de Ciencia, Tecnología e Innovación para realizar las actividades de ejecución del Plan de Bienestar Social e Incentivos del Ministerio, de conformidad con el proceso y los procedimientos definidos por el Ministerio y las normas que regulan la materia.</t>
  </si>
  <si>
    <t>93141808; 85121700</t>
  </si>
  <si>
    <t>Apoyar la intervención del riesgo psicosocial del Ministerio de Ciencia, Tecnología e Innovación - MINCIENCIAS, en cumplimiento de la Resolución No. 2646 de 2008 del Ministerio de Protección Social y la Resolución 2404 de 2019 expedida por el Ministerio de Trabajo.</t>
  </si>
  <si>
    <r>
      <t xml:space="preserve">CGDI 15/02/22: </t>
    </r>
    <r>
      <rPr>
        <sz val="10"/>
        <color theme="1"/>
        <rFont val="Arial Narrow"/>
        <family val="2"/>
      </rPr>
      <t>La DAF  solicita ajustar: Valor total estimado: $197.281.546
Valor estimado en la vigencia actual: $197.281.546</t>
    </r>
  </si>
  <si>
    <t>A-02-02-01-002-003/ A-02-02-01-002-007/A-02-02-01-003-002/A-02-02-01-003-005/A-02-02-01-003-008/A-02-02-01-003-006/A-02-02-01-004-003/A-02-02-02-008-005</t>
  </si>
  <si>
    <t>Servicio de cafetaeria y Aseo</t>
  </si>
  <si>
    <r>
      <rPr>
        <sz val="10"/>
        <color rgb="FF0000CC"/>
        <rFont val="Arial Narrow"/>
        <family val="2"/>
      </rPr>
      <t xml:space="preserve">CGDI 24/02/22: </t>
    </r>
    <r>
      <rPr>
        <sz val="10"/>
        <color theme="1"/>
        <rFont val="Arial Narrow"/>
        <family val="2"/>
      </rPr>
      <t>La DAF  solicita ajustar: Código UNSPSC: 14111506; 44111900; 44121800; 44101800; 44121900; 44121500; 44122000; 44121600; 44122100; 44121700; 44111500
Fecha estimada de inicio de proceso de selección (mes): Abril
Fecha estimada de presentación de ofertas (mes): Mayo</t>
    </r>
  </si>
  <si>
    <r>
      <t xml:space="preserve">CGDI 24/02/22: </t>
    </r>
    <r>
      <rPr>
        <sz val="10"/>
        <color theme="1"/>
        <rFont val="Arial Narrow"/>
        <family val="2"/>
      </rPr>
      <t>La DAF  solicita ajustar</t>
    </r>
    <r>
      <rPr>
        <sz val="10"/>
        <color rgb="FF0000CC"/>
        <rFont val="Arial Narrow"/>
        <family val="2"/>
      </rPr>
      <t xml:space="preserve">: </t>
    </r>
    <r>
      <rPr>
        <sz val="10"/>
        <color theme="1"/>
        <rFont val="Arial Narrow"/>
        <family val="2"/>
      </rPr>
      <t>Código UNSPSC: 31162800; 30191800; 39121700
Valor total estimado: $40.000.000
Valor estimado en la vigencia actual: $40.000.000</t>
    </r>
  </si>
  <si>
    <r>
      <t xml:space="preserve">CGDI 24/02/22: </t>
    </r>
    <r>
      <rPr>
        <sz val="10"/>
        <color theme="1"/>
        <rFont val="Arial Narrow"/>
        <family val="2"/>
      </rPr>
      <t>La DAF  solicita ajustar</t>
    </r>
    <r>
      <rPr>
        <sz val="10"/>
        <color rgb="FF0000CC"/>
        <rFont val="Arial Narrow"/>
        <family val="2"/>
      </rPr>
      <t>:C</t>
    </r>
    <r>
      <rPr>
        <sz val="10"/>
        <color theme="1"/>
        <rFont val="Arial Narrow"/>
        <family val="2"/>
      </rPr>
      <t>ódigo UNSPSC: 84131500; 84131600
Fecha estimada de presentación de ofertas (mes): Julio
Valor total estimado: $580.864.006
Valor estimado en la vigencia actual: $580.864.006</t>
    </r>
  </si>
  <si>
    <t>JUNIO</t>
  </si>
  <si>
    <t>41112200;40101900</t>
  </si>
  <si>
    <t xml:space="preserve">Adquisición termohigrómetros (datalogers) para el monitoreo de condiciones ambientales y control de humedad relativa de los depósitos ubicados en el Ministerio destinados para el almacenamiento de los archivos institucionales.
</t>
  </si>
  <si>
    <t xml:space="preserve">Secretaria General </t>
  </si>
  <si>
    <t>Niyereth Zambrano Perea</t>
  </si>
  <si>
    <t>nzambrano@minciencias.gov.co</t>
  </si>
  <si>
    <r>
      <t>CGDI 29/03/22:</t>
    </r>
    <r>
      <rPr>
        <sz val="10"/>
        <color theme="1"/>
        <rFont val="Arial Narrow"/>
        <family val="2"/>
      </rPr>
      <t xml:space="preserve"> La DAF solicita la inclusiòn de un nuevo proceso: Descripción del proceso: 41112200 / 40101900– Adquisición termohigrómetros (datalogers) para el monitoreo de condiciones ambientales y control de humedad relativa de los depósitos ubicados en el Ministerio destinados para el almacenamiento de los archivos institucionales.
Campo original que se desea ajustar:
Código UNSPSC: 41112200 / 40101900
Fecha estimada de inicio de proceso de selección: Mayo de 2022
Fecha estimada de presentación de ofertas (mes): Junio de 2022
Duración estimada del contrato (meses): 2 meses
Modalidad de selección: Mínima cuantía
Fuente de los recursos: Presupuesto General de la Nación
Valor total estimado: $6.500.000
¿Se requieren vigencias futuras? NO
Nombre del responsable: Niyereth Zambrano Perea
Motivo de la solicitud de ajuste: En cumplimiento al Plan de Conservación Documental del SIC del Ministerio y el Acuerdo 049 del 2000 emitido por el AGN, es necesario monitorear, registrar y realizar a los archivos del Ministerio acciones de mejora sobre factores medioambientales tales como la humedad relativa y la temperatura, los cuales se encuentran almacenados en nueve (9) depósitos en las instalaciones de la Entidad.</t>
    </r>
  </si>
  <si>
    <t>PUBLICADO</t>
  </si>
  <si>
    <t>POLIZAS</t>
  </si>
  <si>
    <t>JULIO</t>
  </si>
  <si>
    <r>
      <rPr>
        <sz val="10"/>
        <color rgb="FF0000CC"/>
        <rFont val="Arial Narrow"/>
        <family val="2"/>
      </rPr>
      <t>CGDI 11/04/22: La Direccion de Capacidades  solicita eliminar del PAA:</t>
    </r>
    <r>
      <rPr>
        <sz val="10"/>
        <color theme="1"/>
        <rFont val="Arial Narrow"/>
        <family val="2"/>
      </rPr>
      <t xml:space="preserve">Se realizó solicitud a la Oficina de Tecnologías y Sistemas de Información para incluir la licencia de Adobe en los procesos a cargo de la OTSI, por lo cual se requiere eliminar este proceso. </t>
    </r>
  </si>
  <si>
    <r>
      <rPr>
        <b/>
        <sz val="10"/>
        <color rgb="FF0000CC"/>
        <rFont val="Arial Narrow"/>
        <family val="2"/>
      </rPr>
      <t>CGDI 11/04/22: La Direccion de Capacidades</t>
    </r>
    <r>
      <rPr>
        <sz val="10"/>
        <color rgb="FF0000CC"/>
        <rFont val="Arial Narrow"/>
        <family val="2"/>
      </rPr>
      <t xml:space="preserve"> </t>
    </r>
    <r>
      <rPr>
        <sz val="10"/>
        <color theme="1"/>
        <rFont val="Arial Narrow"/>
        <family val="2"/>
      </rPr>
      <t xml:space="preserve">solicita eliminacion del PAA :, debido a que los recursos aprobados en el proyecto de inversión de Capacidades Regionales, se adicionó en su totalidad al Convenio 80740-405-2021 con la OEI y estas actividades se realizarían a través del mencionado convenio. </t>
    </r>
  </si>
  <si>
    <r>
      <rPr>
        <b/>
        <sz val="10"/>
        <color rgb="FF0000CC"/>
        <rFont val="Arial Narrow"/>
        <family val="2"/>
      </rPr>
      <t>CGDI 24/02/22</t>
    </r>
    <r>
      <rPr>
        <b/>
        <sz val="10"/>
        <color theme="1"/>
        <rFont val="Arial Narrow"/>
        <family val="2"/>
      </rPr>
      <t>:</t>
    </r>
    <r>
      <rPr>
        <sz val="10"/>
        <color theme="1"/>
        <rFont val="Arial Narrow"/>
        <family val="2"/>
      </rPr>
      <t xml:space="preserve"> La OTSI  solicita Inlcusiòn nuevo proceso: Código UNSPSC: 43232100; 43232300; 80101500; 81111700 
Descripción: Contratar el mantenimiento y soporte de los productos Tableau  para el Ministerio de Ciencia, Tecnología e Innovación - Minciencias
Fecha estimada de inicio de proceso de selección: Marzo de 2022
Fecha estimada de presentación de ofertas: Abril de 2022
Duración estimada del contrato: 8 meses
Modalidad de selección: Subasta Inversa
Fuente de los recursos: Presupuesto General de la Nación
Valor total estimado: $205.000.000
Valor estimado en la vigencia actual: $205.000.000
¿Se requieren vigencias futuras? No
Estado de solicitud de vigencias futuras: N.A.
Unidad de contratación: Secretaría General
Nombre del responsable: Erick Guerra Alemán</t>
    </r>
  </si>
  <si>
    <r>
      <rPr>
        <b/>
        <sz val="10"/>
        <color rgb="FF0000CC"/>
        <rFont val="Arial Narrow"/>
        <family val="2"/>
      </rPr>
      <t>CGDI 24/02/22</t>
    </r>
    <r>
      <rPr>
        <b/>
        <sz val="10"/>
        <color theme="1"/>
        <rFont val="Arial Narrow"/>
        <family val="2"/>
      </rPr>
      <t>:</t>
    </r>
    <r>
      <rPr>
        <sz val="10"/>
        <color theme="1"/>
        <rFont val="Arial Narrow"/>
        <family val="2"/>
      </rPr>
      <t xml:space="preserve"> La OTSI  solicita ajustar :Fecha estimada de presentación de ofertas: Abril de 2022
Duración: 8 meses</t>
    </r>
  </si>
  <si>
    <r>
      <rPr>
        <b/>
        <sz val="10"/>
        <color rgb="FF0000CC"/>
        <rFont val="Arial Narrow"/>
        <family val="2"/>
      </rPr>
      <t>CGDI 28/01/22</t>
    </r>
    <r>
      <rPr>
        <sz val="10"/>
        <color theme="1"/>
        <rFont val="Arial Narrow"/>
        <family val="2"/>
      </rPr>
      <t>: La DTH  solicita ajustar: Fecha estimada de inicio de proceso como se va a ejecutar: Febrero
Fecha estimada de presentación de ofertas: Marzo 2022
Valor total estimado como se va a ejecutar: 10.000.000
Modalidad de selección como se va a ejecutar: Mínima Cuantía</t>
    </r>
  </si>
  <si>
    <r>
      <rPr>
        <b/>
        <sz val="10"/>
        <color rgb="FF0000CC"/>
        <rFont val="Arial Narrow"/>
        <family val="2"/>
      </rPr>
      <t>CGDI 24/02/22:</t>
    </r>
    <r>
      <rPr>
        <sz val="10"/>
        <color theme="1"/>
        <rFont val="Arial Narrow"/>
        <family val="2"/>
      </rPr>
      <t xml:space="preserve"> La OTSI  solicita ajustar: Fecha estimada de inicio del proceso de selección: Abril de 2022
Fecha estimada de presentación de ofertas: Abril de 2022
Modalidad de selección: Mínima cuantía</t>
    </r>
  </si>
  <si>
    <r>
      <rPr>
        <b/>
        <sz val="10"/>
        <color rgb="FF0000CC"/>
        <rFont val="Arial Narrow"/>
        <family val="2"/>
      </rPr>
      <t>CGDI 25/01/22</t>
    </r>
    <r>
      <rPr>
        <sz val="10"/>
        <color rgb="FF0000CC"/>
        <rFont val="Arial Narrow"/>
        <family val="2"/>
      </rPr>
      <t>:</t>
    </r>
    <r>
      <rPr>
        <sz val="10"/>
        <color theme="1"/>
        <rFont val="Arial Narrow"/>
        <family val="2"/>
      </rPr>
      <t xml:space="preserve"> La DAF  solicita ajustar: el objeto del proceso Prestar el servicio de transporte aéreo de pasajeros en vuelos de operación no regular y suministro de tiquetes aéreos nacionales e internacionales de acuerdo con las necesidades del Ministerio de Ciencia, Tecnología e Innovación.. Fecha estimada de presentaciòn de Ofertas. Enero, Modalidad de Contrataciòn- Contratacion directa Convenio Interadministrativo</t>
    </r>
  </si>
  <si>
    <r>
      <rPr>
        <b/>
        <sz val="10"/>
        <color rgb="FF0000CC"/>
        <rFont val="Arial Narrow"/>
        <family val="2"/>
      </rPr>
      <t>CGDI 24/02/22</t>
    </r>
    <r>
      <rPr>
        <b/>
        <sz val="10"/>
        <color theme="1"/>
        <rFont val="Arial Narrow"/>
        <family val="2"/>
      </rPr>
      <t>:</t>
    </r>
    <r>
      <rPr>
        <sz val="10"/>
        <color theme="1"/>
        <rFont val="Arial Narrow"/>
        <family val="2"/>
      </rPr>
      <t xml:space="preserve"> La DAF  solicita ajustar: Fecha estimada de inicio de proceso de selección (mes): Abril
Fecha estimada de presentación de ofertas (mes): Mayo
Valor total estimado: $45.000.000
Valor estimado en la vigencia actual: $45.000.000</t>
    </r>
  </si>
  <si>
    <r>
      <t>CGDI 11/04/22: La OTSI  solicita ajuste:</t>
    </r>
    <r>
      <rPr>
        <sz val="10"/>
        <color theme="1"/>
        <rFont val="Arial Narrow"/>
        <family val="2"/>
      </rPr>
      <t xml:space="preserve"> Fecha estimada de inicio del proceso de selección: abril de 2022
Valor total estimado: $550.633.666
Valor estimado en la vigencia actual: $ 550.633.666                                       Motivo de la solicitud de ajuste:</t>
    </r>
    <r>
      <rPr>
        <b/>
        <sz val="10"/>
        <color rgb="FF0000CC"/>
        <rFont val="Arial Narrow"/>
        <family val="2"/>
      </rPr>
      <t xml:space="preserve"> </t>
    </r>
    <r>
      <rPr>
        <sz val="10"/>
        <color theme="1"/>
        <rFont val="Arial Narrow"/>
        <family val="2"/>
      </rPr>
      <t>La OTSI adelantó el estudio de mercado, y se obtuvo como resultado un presupuesto superior al inicialmente programado en $50.633.666 para poder cubrir las necesidades de licenciamiento de la Entidad (840 licencias), por esta razón se solicita el ajuste en el presupuesto. Adicionalmente, se solicita adelantar la fecha de inicio del proceso, para el mes de abril y llevar a cabo el proceso a través de Colombia Compra Eficiente, pues de acuerdo con el presupuesto ajustado, al cambiar mes es posible que se generen cambios por posibles ajustes en la TRM.
Impacto sobre los recursos asignados:                                                                Los $50.633.666 que se requieren adicionalmente se tomarán del presupuesto asignado al proceso de la herramienta de búsqueda empresarial que tenía asignado $45 millones y se solicitó el retiro del PAA .Los recursos adicionales requeridos $4,4 millones se asignarán del proceso de renovación de la herramienta Tableau que liberó $16 millones respecto a lo planeado inicialmente.</t>
    </r>
  </si>
  <si>
    <r>
      <t xml:space="preserve">CGDI 11/04/22: </t>
    </r>
    <r>
      <rPr>
        <sz val="10"/>
        <color theme="1"/>
        <rFont val="Arial Narrow"/>
        <family val="2"/>
      </rPr>
      <t>La OTSI  solicita ajuste: Fecha estimada de inicio del proceso de selección: Abril de 2022 Se solicita al comité autorizar el ajuste para adelantar la fecha de apertura del proceso, dado que a la fecha se realizó la simulación, y debe hacerse el proceso en el mes de abril, para que el presupuesto establecido se mantenga y no se generen posibles ajustes al iniciar el mes de mayo, por posibles ajustes en la TRM.</t>
    </r>
  </si>
  <si>
    <t>Realizar la adquisición de cintas LTO 7 marca HP para el Ministerio de Ciencia, Tecnología e Innovación – Minciencias.</t>
  </si>
  <si>
    <t>Grandes Suoperficies</t>
  </si>
  <si>
    <t>A-02-02-02-008-005</t>
  </si>
  <si>
    <t>Prestacion de servicios vigilancia</t>
  </si>
  <si>
    <t>MAYO</t>
  </si>
  <si>
    <t>suministro</t>
  </si>
  <si>
    <t xml:space="preserve"> C-3901-1000-5-0-3901007-02</t>
  </si>
  <si>
    <t>compraventa</t>
  </si>
  <si>
    <t>A-02-02-01-003-005      A-02-02-01-003-006  A-02-02-01-003-008  A-02-02-01-004-002  A-02-02-01-004-005  A-02-02-01-004-007</t>
  </si>
  <si>
    <t>41222  / 41122 / 41322/ 41022</t>
  </si>
  <si>
    <t xml:space="preserve">A-02-02-01-002-008/   A-02-02-01-002-008   /A-02-02-01-002-008 / A-02-02-01-002-008                       </t>
  </si>
  <si>
    <t>210379,41 / $3.144.051,23 / $761.156,01/$525.086,31</t>
  </si>
  <si>
    <t>A-02-02-01-003-006/ A-02-02-01-004-004/A-02-02-01-004-007/A-02-02-01-004-008</t>
  </si>
  <si>
    <t xml:space="preserve">C-3901-1000-5-0-3901007-02 </t>
  </si>
  <si>
    <t xml:space="preserve">Contratar el mantenimiento preventivo para el parque tecnológico y bolsa de repuestos, para el Ministerio de Ciencia, Tecnología e Innovación
</t>
  </si>
  <si>
    <t>PLAN ANUAL DE ADQUISICIONES 2022</t>
  </si>
  <si>
    <t>C-3901-1000-5-0-3901007-02</t>
  </si>
  <si>
    <t xml:space="preserve">Prestacion de servicios </t>
  </si>
  <si>
    <t>A-02-02-01-003-001/,A-02-02-01-003-002/A-02-02-01-003-004/A-02-
02-01-003-005/A-02-02-01-003-006/A-02-02-01-003-007/A-02-02-01-003-008/A-02-02-01-004-001/A-02-02-02-004-002/A-02-02-01-004-003/A-02-02-01-004-004/A-02-02-01-004-006/A-02-02-01-004-007/A-02-02-01-004-008/02-01-004-009</t>
  </si>
  <si>
    <t>A-02-02-02-008-003</t>
  </si>
  <si>
    <t>A-02-02-02-008-007</t>
  </si>
  <si>
    <t xml:space="preserve">    
C-3901-1000-5-0-3901007-02</t>
  </si>
  <si>
    <r>
      <rPr>
        <b/>
        <sz val="10"/>
        <color rgb="FF0000CC"/>
        <rFont val="Arial Narrow"/>
        <family val="2"/>
      </rPr>
      <t>CGDI 24/02/22:</t>
    </r>
    <r>
      <rPr>
        <b/>
        <sz val="10"/>
        <color theme="1"/>
        <rFont val="Arial Narrow"/>
        <family val="2"/>
      </rPr>
      <t xml:space="preserve"> </t>
    </r>
    <r>
      <rPr>
        <b/>
        <sz val="10"/>
        <color rgb="FF0000CC"/>
        <rFont val="Arial Narrow"/>
        <family val="2"/>
      </rPr>
      <t xml:space="preserve">La OTSI  </t>
    </r>
    <r>
      <rPr>
        <sz val="10"/>
        <color rgb="FF0000CC"/>
        <rFont val="Arial Narrow"/>
        <family val="2"/>
      </rPr>
      <t>solicita Inlcusiòn nuevo proceso: Código UNSPSC: 43211508;</t>
    </r>
    <r>
      <rPr>
        <sz val="10"/>
        <color theme="1"/>
        <rFont val="Arial Narrow"/>
        <family val="2"/>
      </rPr>
      <t xml:space="preserve">
Descripción: – Adquisición de equipos de cómputo tipo portátil para los usuarios del Ministerio de Ciencia Tecnología e Innovación 
Fecha estimada de inicio de proceso de selección: Marzo de 2022
Fecha estimada de presentación de ofertas: Marzo de 2022
Duración estimada del contrato: 5 meses
Modalidad de selección: Selección Abreviada - Acuerdo Marco de Precios
Fuente de los recursos: Presupuesto General de la Nación
Valor total estimado: $98.416.666
Valor estimado en la vigencia actual: $98.416.666
¿Se requieren vigencias futuras? No
Estado de solicitud de vigencias futuras: N.A.
Unidad de contratación: Secretaría General
Nombre del responsable: Erick Guerra Alemán                                                        </t>
    </r>
    <r>
      <rPr>
        <b/>
        <sz val="10"/>
        <color rgb="FF0000CC"/>
        <rFont val="Arial Narrow"/>
        <family val="2"/>
      </rPr>
      <t xml:space="preserve">CGDI 24/02/22: La OTSI </t>
    </r>
    <r>
      <rPr>
        <sz val="10"/>
        <color theme="1"/>
        <rFont val="Arial Narrow"/>
        <family val="2"/>
      </rPr>
      <t xml:space="preserve">solicita ajutes:                                                                 Fecha estimada de inicio del proceso de selección: Abril de 2022
Fecha estimada de presentación de ofertas: Abril de 2022
</t>
    </r>
    <r>
      <rPr>
        <sz val="10"/>
        <color rgb="FF0000CC"/>
        <rFont val="Arial Narrow"/>
        <family val="2"/>
      </rPr>
      <t xml:space="preserve">Motivo de la solicitud de ajuste: </t>
    </r>
    <r>
      <rPr>
        <sz val="10"/>
        <color theme="1"/>
        <rFont val="Arial Narrow"/>
        <family val="2"/>
      </rPr>
      <t xml:space="preserve">Se solicita al comité autorizar los cambios descritos anteriormente, debido a que se generaron demoras para iniciar el proceso por el inicio de un nuevo acuerdo marco de precios para la compra de equipos de cómputo.  El proceso ya se encuentra radicado en SEGEL.                                                         </t>
    </r>
    <r>
      <rPr>
        <b/>
        <sz val="10"/>
        <color rgb="FF3366CC"/>
        <rFont val="Arial Narrow"/>
        <family val="2"/>
      </rPr>
      <t>CGDI 28/04/22:</t>
    </r>
    <r>
      <rPr>
        <sz val="10"/>
        <color theme="1"/>
        <rFont val="Arial Narrow"/>
        <family val="2"/>
      </rPr>
      <t xml:space="preserve"> La OTSI solicita ajutes:    Fecha estimada de inicio del proceso de selección: Mayo de 2022
Fecha estimada de presentación de ofertas: Mayol de 2022</t>
    </r>
  </si>
  <si>
    <r>
      <t xml:space="preserve">CGDI 28/04/22: </t>
    </r>
    <r>
      <rPr>
        <sz val="10"/>
        <color theme="1"/>
        <rFont val="Arial Narrow"/>
        <family val="2"/>
      </rPr>
      <t xml:space="preserve">La OTSI  solicita ajuste Descripción: Renovación tecnológica de la solución inalámbrica que incluye soporte y mantenimiento, para el Ministerio de Ciencia, Tecnología e Innovación - MINCIENCIAS
Fecha estimada de inicio del proceso de selección: Mayo de 2022
Fecha estimada de presentación de ofertas: Junio de 2022
Duración: 6 meses                                                                                                             </t>
    </r>
    <r>
      <rPr>
        <b/>
        <sz val="10"/>
        <color rgb="FF0000CC"/>
        <rFont val="Arial Narrow"/>
        <family val="2"/>
      </rPr>
      <t>CGDI 26/05/22:</t>
    </r>
    <r>
      <rPr>
        <sz val="10"/>
        <color theme="1"/>
        <rFont val="Arial Narrow"/>
        <family val="2"/>
      </rPr>
      <t xml:space="preserve"> La OTSI  solicita ajuste Descripción:Código UNSPSC: 43222640; 43232804; 81112308; 81112203; 81111500
Descripción: Suministro, instalación y configuración de la solución de red inalámbrica en alta disponibilidad, que incluya garantía, soporte y mantenimiento para el Ministerio de Ciencia, Tecnología e Innovación - MINCIENCIAS.
Fecha estimada de inicio del proceso de selección: junio de 2022
Fecha estimada de presentación de ofertas: julio de 2022
Duración: 5 meses
Valor total estimado: $150.000.000,00
Valor estimado en la vigencia actual: $150.000.000,00                                          </t>
    </r>
    <r>
      <rPr>
        <sz val="10"/>
        <color rgb="FF0000CC"/>
        <rFont val="Arial Narrow"/>
        <family val="2"/>
      </rPr>
      <t xml:space="preserve"> </t>
    </r>
    <r>
      <rPr>
        <b/>
        <sz val="10"/>
        <color theme="1"/>
        <rFont val="Arial Narrow"/>
        <family val="2"/>
      </rPr>
      <t>Motivo de la solicitud de ajuste:</t>
    </r>
    <r>
      <rPr>
        <sz val="10"/>
        <color theme="1"/>
        <rFont val="Arial Narrow"/>
        <family val="2"/>
      </rPr>
      <t xml:space="preserve"> Se solicita al comité autorizar los cambios descritos anteriormente, debido a que una vez realizado el estudio de mercado se encuentra que lo más favorable para la Entidad es abrir el proceso a varias marcas, asegurando la pluralidad de oferentes.  Lo anterior, considerando que para realizar la renovación tecnológica de la marca de la solución que posee la Entidad, se estima un presupuesto superior al requerido para otras soluciones que cumplen las especificaciones técnicas definidas por la OTSI.</t>
    </r>
  </si>
  <si>
    <r>
      <rPr>
        <b/>
        <sz val="10"/>
        <color rgb="FF0000CC"/>
        <rFont val="Arial Narrow"/>
        <family val="2"/>
      </rPr>
      <t>CGDI 24/02/22:</t>
    </r>
    <r>
      <rPr>
        <sz val="10"/>
        <color rgb="FF0000CC"/>
        <rFont val="Arial Narrow"/>
        <family val="2"/>
      </rPr>
      <t xml:space="preserve"> </t>
    </r>
    <r>
      <rPr>
        <sz val="10"/>
        <color theme="1"/>
        <rFont val="Arial Narrow"/>
        <family val="2"/>
      </rPr>
      <t>La OTSI  solicita ajustar :</t>
    </r>
    <r>
      <rPr>
        <sz val="10"/>
        <color rgb="FF0000CC"/>
        <rFont val="Arial Narrow"/>
        <family val="2"/>
      </rPr>
      <t xml:space="preserve"> </t>
    </r>
    <r>
      <rPr>
        <sz val="10"/>
        <color theme="1"/>
        <rFont val="Arial Narrow"/>
        <family val="2"/>
      </rPr>
      <t>Descripción: Contratar el mantenimiento preventivo para el parque tecnológico y bolsa de repuestos, para el Ministerio de Ciencia, Tecnología e Innovación
Fecha estimada de inicio del proceso de selección: Marzo de 2022
Fecha estimada de presentación de ofertas: Abril de 2022
Duración: 8 meses
Valor total estimado: $45.000.000
Valor estimado en la vigencia actual: $45.000.000</t>
    </r>
  </si>
  <si>
    <r>
      <rPr>
        <b/>
        <sz val="10"/>
        <color rgb="FF0000CC"/>
        <rFont val="Arial Narrow"/>
        <family val="2"/>
      </rPr>
      <t>"CGDI 24/02/22:</t>
    </r>
    <r>
      <rPr>
        <sz val="10"/>
        <color theme="1"/>
        <rFont val="Arial Narrow"/>
        <family val="2"/>
      </rPr>
      <t xml:space="preserve"> La OTSI </t>
    </r>
    <r>
      <rPr>
        <sz val="10"/>
        <color rgb="FF0000CC"/>
        <rFont val="Arial Narrow"/>
        <family val="2"/>
      </rPr>
      <t xml:space="preserve"> </t>
    </r>
    <r>
      <rPr>
        <sz val="10"/>
        <color theme="1"/>
        <rFont val="Arial Narrow"/>
        <family val="2"/>
      </rPr>
      <t xml:space="preserve">solicita ajustar: Fecha estimada de inicio del proceso de selección: Abril de 2022
Fecha estimada de presentación de ofertas: Mayo de 2022
Valor total estimado: $45.000.000
Valor estimado en la vigencia actual: $45.000.000.                                                       </t>
    </r>
    <r>
      <rPr>
        <b/>
        <sz val="10"/>
        <color rgb="FF0000CC"/>
        <rFont val="Arial Narrow"/>
        <family val="2"/>
      </rPr>
      <t>CGDI 29/03/22</t>
    </r>
    <r>
      <rPr>
        <sz val="10"/>
        <color rgb="FF0000CC"/>
        <rFont val="Arial Narrow"/>
        <family val="2"/>
      </rPr>
      <t xml:space="preserve">: </t>
    </r>
    <r>
      <rPr>
        <sz val="10"/>
        <color theme="1"/>
        <rFont val="Arial Narrow"/>
        <family val="2"/>
      </rPr>
      <t>La OTSI  solicita solicita al comité autorizar el retiro del proceso del Plan Anual de Adquisiciones, considerando que según revisión del tema realizada con MinTIC se adelantarán acciones para la implementación de los servicios ciudadanos digitales con el apoyo de dicha Entidad y la Agencia Nacional Digital.Los recursos que se liberan se asignarán al proceso de contratación que tiene por objeto el suministro de soluciones, licenciamiento y servicios de seguridad informática para el Ministerio de Ciencia Tecnología e Innovación, el cual de acuerdo con ajustes realizados en el alcance inicialmente definido requiere la asignación de $45 millones.</t>
    </r>
  </si>
  <si>
    <r>
      <rPr>
        <b/>
        <sz val="10"/>
        <color rgb="FF0000CC"/>
        <rFont val="Arial Narrow"/>
        <family val="2"/>
      </rPr>
      <t xml:space="preserve">CGDI 15/02/22: </t>
    </r>
    <r>
      <rPr>
        <sz val="10"/>
        <color rgb="FF0000CC"/>
        <rFont val="Arial Narrow"/>
        <family val="2"/>
      </rPr>
      <t xml:space="preserve">La DAF  solicita ajustar: </t>
    </r>
    <r>
      <rPr>
        <sz val="10"/>
        <color theme="1"/>
        <rFont val="Arial Narrow"/>
        <family val="2"/>
      </rPr>
      <t xml:space="preserve">Código UNSPSC: 53101502; 53101504; 53101602; 53101604; 53101902; 53102002; 53111601; 53111602
Fecha estimada de inicio de proceso de selección (mes): Mayo
Fecha estimada de presentación de ofertas (mes): Junio                                          </t>
    </r>
    <r>
      <rPr>
        <b/>
        <sz val="10"/>
        <color rgb="FF0000CC"/>
        <rFont val="Arial Narrow"/>
        <family val="2"/>
      </rPr>
      <t xml:space="preserve">CGDI 11/04/22  La DAF  </t>
    </r>
    <r>
      <rPr>
        <sz val="10"/>
        <color rgb="FF0000CC"/>
        <rFont val="Arial Narrow"/>
        <family val="2"/>
      </rPr>
      <t>solicita ajustar:</t>
    </r>
    <r>
      <rPr>
        <sz val="10"/>
        <color theme="1"/>
        <rFont val="Arial Narrow"/>
        <family val="2"/>
      </rPr>
      <t>: Código UNSPSC: 53101602; 53101604; 53101902; 53101904; 53111601; 53111602; 53102502
Fecha estimada de inicio de proceso de selección (mes): Abril
Fecha estimada de presentación de ofertas (mes): Abril</t>
    </r>
  </si>
  <si>
    <r>
      <t>CGDI 15/02/22:</t>
    </r>
    <r>
      <rPr>
        <sz val="10"/>
        <color theme="1"/>
        <rFont val="Arial Narrow"/>
        <family val="2"/>
      </rPr>
      <t xml:space="preserve"> La DAF  solicita ajustar: Código UNSPSC: 92121502; 92121504
Valor total estimado: $203.350.258
Valor estimado en la vigencia actual: $203.350.258       </t>
    </r>
    <r>
      <rPr>
        <sz val="10"/>
        <color rgb="FF0000CC"/>
        <rFont val="Arial Narrow"/>
        <family val="2"/>
      </rPr>
      <t xml:space="preserve">                                         </t>
    </r>
    <r>
      <rPr>
        <b/>
        <sz val="10"/>
        <color rgb="FF0000CC"/>
        <rFont val="Arial Narrow"/>
        <family val="2"/>
      </rPr>
      <t xml:space="preserve">CGDI 08/03/22: </t>
    </r>
    <r>
      <rPr>
        <sz val="10"/>
        <color theme="1"/>
        <rFont val="Arial Narrow"/>
        <family val="2"/>
      </rPr>
      <t>La DAF  solicita ajustar</t>
    </r>
    <r>
      <rPr>
        <b/>
        <sz val="10"/>
        <color theme="1"/>
        <rFont val="Arial Narrow"/>
        <family val="2"/>
      </rPr>
      <t xml:space="preserve">: </t>
    </r>
    <r>
      <rPr>
        <sz val="10"/>
        <color theme="1"/>
        <rFont val="Arial Narrow"/>
        <family val="2"/>
      </rPr>
      <t>Codigos UNSPC: 84131500; 84131600 Fecha estimada de presentaciòn de Ofertas. Febrero Fecha estimada de inicio de proceso de selección (mes): Marzo</t>
    </r>
  </si>
  <si>
    <r>
      <rPr>
        <b/>
        <sz val="10"/>
        <color rgb="FF0000CC"/>
        <rFont val="Arial Narrow"/>
        <family val="2"/>
      </rPr>
      <t>CGDI 11/04/22</t>
    </r>
    <r>
      <rPr>
        <sz val="10"/>
        <color rgb="FF0000CC"/>
        <rFont val="Arial Narrow"/>
        <family val="2"/>
      </rPr>
      <t xml:space="preserve">: </t>
    </r>
    <r>
      <rPr>
        <sz val="10"/>
        <color theme="1"/>
        <rFont val="Arial Narrow"/>
        <family val="2"/>
      </rPr>
      <t xml:space="preserve">La Direccion de Capacidades  solicita ajustar:Fecha estimada de inicio de proceso de selección (mes): Julio
Fecha estimada de presentación de ofertas (mes): Agosto
Valor total estimado: $32.000.000
Duración estimada: 12 meses                                                                                 Motivo de la solicitud de ajuste: el presupuesto con el cual se financiaría este contrato proviene del Sistema General de Regalías, en el cual la norma permite suscribir contratos que superen la vigencia actual, siempre y cuando exista apropiación. Para este caso y con el fin de optimizar los procesos, en el rubro de Servicios Inmobiliarios del presupuesto de funcionamiento del SGR incorporado al Ministerio, existe la apropiación suficiente para realizar la contratación por 1 año, una vez concluya el contrato actual de arrendamiento que termina en agosto de 2022 y que fue prorrogado en el mes de abril de 2022.   </t>
    </r>
  </si>
  <si>
    <r>
      <rPr>
        <b/>
        <sz val="10"/>
        <color rgb="FF0000CC"/>
        <rFont val="Arial Narrow"/>
        <family val="2"/>
      </rPr>
      <t>CGDI 28/01/22:</t>
    </r>
    <r>
      <rPr>
        <b/>
        <sz val="10"/>
        <color theme="1"/>
        <rFont val="Arial Narrow"/>
        <family val="2"/>
      </rPr>
      <t xml:space="preserve"> </t>
    </r>
    <r>
      <rPr>
        <sz val="10"/>
        <color theme="1"/>
        <rFont val="Arial Narrow"/>
        <family val="2"/>
      </rPr>
      <t>DTH solicito la inclusiòn de un nuevo proces</t>
    </r>
    <r>
      <rPr>
        <sz val="10"/>
        <color rgb="FF0000CC"/>
        <rFont val="Arial Narrow"/>
        <family val="2"/>
      </rPr>
      <t xml:space="preserve">o: </t>
    </r>
    <r>
      <rPr>
        <sz val="10"/>
        <color theme="1"/>
        <rFont val="Arial Narrow"/>
        <family val="2"/>
      </rPr>
      <t xml:space="preserve">Fecha estimada de inicio de proceso de selección: Febrero 
Fecha estimada de presentación de ofertas: Marzo 
Duración estimada del contrato: Nueve (9) meses
Modalidad de selección: Mínima cuantía 
Fuente de los recursos: Presupuesto General de la Nación
Valor total estimado: $45.000.000
Valor estimado en la vigencia actual: $45.000.000
¿Se requieren vigencias futuras?: N/A
Unidad de contratación: 	Dirección de Talento Humano 
Nombre del responsable: Jhon Freddy Saldaña </t>
    </r>
  </si>
  <si>
    <r>
      <rPr>
        <b/>
        <sz val="10"/>
        <color rgb="FF0000CC"/>
        <rFont val="Arial Narrow"/>
        <family val="2"/>
      </rPr>
      <t>CGDI 24/02/22:</t>
    </r>
    <r>
      <rPr>
        <sz val="10"/>
        <color theme="1"/>
        <rFont val="Arial Narrow"/>
        <family val="2"/>
      </rPr>
      <t xml:space="preserve"> La OTS</t>
    </r>
    <r>
      <rPr>
        <sz val="10"/>
        <color rgb="FF0000CC"/>
        <rFont val="Arial Narrow"/>
        <family val="2"/>
      </rPr>
      <t xml:space="preserve">I </t>
    </r>
    <r>
      <rPr>
        <sz val="10"/>
        <color theme="1"/>
        <rFont val="Arial Narrow"/>
        <family val="2"/>
      </rPr>
      <t xml:space="preserve"> solicita ajustar</t>
    </r>
    <r>
      <rPr>
        <sz val="10"/>
        <color rgb="FF0000CC"/>
        <rFont val="Arial Narrow"/>
        <family val="2"/>
      </rPr>
      <t xml:space="preserve"> :</t>
    </r>
    <r>
      <rPr>
        <sz val="10"/>
        <color theme="1"/>
        <rFont val="Arial Narrow"/>
        <family val="2"/>
      </rPr>
      <t xml:space="preserve"> Descripción: Renovación del servicio de soporte de la suite de mesa de servicios de TI (CA), que incluye  soporte especializado
Fecha estimada de inicio del proceso de selección: Marzo de 2022
Fecha estimada de presentación de ofertas: Abril de 2022
Duración: 8 meses
Valor total estimado: $360.000.000
Valor estimado en la vigencia actual: $360.000.000.                                                 </t>
    </r>
    <r>
      <rPr>
        <b/>
        <sz val="10"/>
        <color rgb="FF0000CC"/>
        <rFont val="Arial Narrow"/>
        <family val="2"/>
      </rPr>
      <t>CGDI 29/03/22:</t>
    </r>
    <r>
      <rPr>
        <sz val="10"/>
        <color theme="1"/>
        <rFont val="Arial Narrow"/>
        <family val="2"/>
      </rPr>
      <t xml:space="preserve"> La OTSI  solicita ajustar : Fecha estimada de inicio del proceso de selección: Abril de 2022
Fecha estimada de presentación de ofertas: Mayo de 2022
Duración: 7 meses                                                                                                                  La OTSI realizó la definición de la ficha técnica y estudio de mercado.  El 18 de marzo se solicitó la definición de indicadores financieros, y se estima recibir estos el 25 de marzo y proceder a radicar el proceso en SEGEL, por lo anterior, el proceso no alcanzaría a publicarse en SECOP en el mes de marzo, de acuerdo con lo planeado inicialmente.</t>
    </r>
  </si>
  <si>
    <r>
      <t>CGDI 24/02/22:</t>
    </r>
    <r>
      <rPr>
        <sz val="10"/>
        <color rgb="FF0000CC"/>
        <rFont val="Arial Narrow"/>
        <family val="2"/>
      </rPr>
      <t xml:space="preserve"> </t>
    </r>
    <r>
      <rPr>
        <sz val="10"/>
        <color theme="1"/>
        <rFont val="Arial Narrow"/>
        <family val="2"/>
      </rPr>
      <t xml:space="preserve">La OTSI  solicita ajustar: Fecha estimada de inicio del proceso de selección: Abril de 2022
Fecha estimada de presentación de ofertas: Abril de 2022.                                     </t>
    </r>
    <r>
      <rPr>
        <b/>
        <sz val="10"/>
        <color rgb="FF0000CC"/>
        <rFont val="Arial Narrow"/>
        <family val="2"/>
      </rPr>
      <t xml:space="preserve">CGDI 29/03/22: </t>
    </r>
    <r>
      <rPr>
        <sz val="10"/>
        <color theme="1"/>
        <rFont val="Arial Narrow"/>
        <family val="2"/>
      </rPr>
      <t xml:space="preserve">La OTSI  solicita ajustar: Fecha estimada de inicio del proceso de selección: Junio de 2022
Fecha estimada de presentación de ofertas: Julio de 2022
Duración: 5 meses                                                                                                    Motivo de la solicitud de ajuste: Se solicita al comité autorizar los cambios descritos anteriormente, debido a que este proceso tiene asignado en el Plan Anual de Adquisiciones $45 millones y de acuerdo con la revisión de soluciones existentes en el mercado que cumplan con los requerimientos técnicos definidos, se requiere aproximadamente $140 millones, por lo tanto, solo se podrán asignar recursos adicionales al proceso hasta contar con los recursos requeridos, los cuales deben gestionar o asignar de procesos que se adjudiquen por menor valor                                                                                            </t>
    </r>
    <r>
      <rPr>
        <b/>
        <sz val="10"/>
        <color rgb="FF0000CC"/>
        <rFont val="Arial Narrow"/>
        <family val="2"/>
      </rPr>
      <t xml:space="preserve">CGDI 11/04/22: La OTSI  solicita Eliminar del PAA: </t>
    </r>
    <r>
      <rPr>
        <sz val="10"/>
        <color theme="1"/>
        <rFont val="Arial Narrow"/>
        <family val="2"/>
      </rPr>
      <t>Motivo de la solicitud de ajuste: La OTSI realizó el estudio de mercado para llevar a cabo este proceso y se obtuvo como resultado que se requiere un presupuesto estimado de $140 millones de pesos, lo cuales a la fecha no se tienen disponibles entre los recursos asignados a la OTSI.  Por lo anterior, se solicita el retiro de este proceso, mientras se gestionan recursos para poder adelantarlo.
Impacto sobre los recursos asignados: Se liberan $45 millones, que se asignarán al proceso de licenciamiento Google Workspace que requiere recursos adicionales para cubrir las necesidades actuales de la Entidad  (renovación de 840 licencias).</t>
    </r>
  </si>
  <si>
    <t>A-02-02-01-003-003</t>
  </si>
  <si>
    <t>A-02-02-01-004-003</t>
  </si>
  <si>
    <r>
      <rPr>
        <b/>
        <sz val="10"/>
        <color rgb="FF0000CC"/>
        <rFont val="Arial Narrow"/>
        <family val="2"/>
      </rPr>
      <t>CGDI 24/02/22</t>
    </r>
    <r>
      <rPr>
        <sz val="10"/>
        <color rgb="FF0000CC"/>
        <rFont val="Arial Narrow"/>
        <family val="2"/>
      </rPr>
      <t>:</t>
    </r>
    <r>
      <rPr>
        <sz val="10"/>
        <color theme="1"/>
        <rFont val="Arial Narrow"/>
        <family val="2"/>
      </rPr>
      <t xml:space="preserve"> La OTSI  solicita Inlcusiòn nuevo proceso: Código UNSPSC: 80101505; 80101507
Descripción: Fortalecimiento del Sistema de Gestión Documental de la Entidad, a través de la implementación de las funcionalidades necesarias para la planificación, manejo y organización de los documentos recibidos y producidos por el Ministerio de Ciencia, Tecnología e Innovación, durante todo el ciclo de vida de los mismos.
Fecha estimada de inicio de proceso de selección: Marzo de 2022
Fecha estimada de presentación de ofertas: Mayo de 2022
Duración estimada del contrato: 7 meses
Modalidad de selección: Licitación Pública
Fuente de los recursos: Presupuesto General de la Nación
Valor total estimado: $4.000.000.000
Valor estimado en la vigencia actual: $4.000.000.000
¿Se requieren vigencias futuras? No
Estado de solicitud de vigencias futuras: N.A.
Unidad de contratación: Secretaría General
Nombre del responsable: Erick Guerra Alemán                                                        </t>
    </r>
    <r>
      <rPr>
        <b/>
        <sz val="10"/>
        <color rgb="FF0000CC"/>
        <rFont val="Arial Narrow"/>
        <family val="2"/>
      </rPr>
      <t>CGDI 29/03/22</t>
    </r>
    <r>
      <rPr>
        <b/>
        <sz val="10"/>
        <color theme="1"/>
        <rFont val="Arial Narrow"/>
        <family val="2"/>
      </rPr>
      <t xml:space="preserve">: </t>
    </r>
    <r>
      <rPr>
        <sz val="10"/>
        <color theme="1"/>
        <rFont val="Arial Narrow"/>
        <family val="2"/>
      </rPr>
      <t xml:space="preserve">La OTSI  solicita el ajuste:Fecha estimada de inicio del proceso de selección: Abril de 2022
Fecha estimada de presentación de ofertas: Junio de 2022
Duración: 6 meses                                                                                                            </t>
    </r>
    <r>
      <rPr>
        <b/>
        <sz val="10"/>
        <color rgb="FF0000CC"/>
        <rFont val="Arial Narrow"/>
        <family val="2"/>
      </rPr>
      <t xml:space="preserve">Motivo de la solicitud de ajuste: </t>
    </r>
    <r>
      <rPr>
        <sz val="10"/>
        <color theme="1"/>
        <rFont val="Arial Narrow"/>
        <family val="2"/>
      </rPr>
      <t xml:space="preserve">Se solicita al comité autorizar los cambios en la fecha de inicio del proceso de contratación, la fecha de presentación de ofertas y la duración, debido a que una vez definida la ficha técnica, actualmente se avanza en el estudio de mercado para el proceso, y la elaboración de estudios previos.                                                                                               </t>
    </r>
    <r>
      <rPr>
        <b/>
        <sz val="10"/>
        <color rgb="FF3366CC"/>
        <rFont val="Arial Narrow"/>
        <family val="2"/>
      </rPr>
      <t>CGDI 28/04/22:</t>
    </r>
    <r>
      <rPr>
        <sz val="10"/>
        <color theme="1"/>
        <rFont val="Arial Narrow"/>
        <family val="2"/>
      </rPr>
      <t xml:space="preserve"> La OTSI  solicita el ajuste:Descripción: Suscripción bajo la modalidad cloud SaaS (Software as a Services)  de un Sistema Integral de Documentos Electrónicos de Archivo (SGDEA)  que incluya funcionalidades nativas  para la automatización de procesos con Business Process Management – BPMN 2.0 y módulo de atención de Peticiones, Quejas, Reclamos, Denuncias y Sugerencias (PQRDS) que le permita al Ministerio de Ciencia, Tecnología e Innovación avanzar en su proceso de transformación digital y mejoramiento de los servicios al ciudadano
Fecha estimada de inicio del proceso de selección: Junio de 2022
Fecha estimada de presentación de ofertas: Julio de 2022
Duración: 5 meses
Modalidad de selección: Acuerdo Marco de Precios                                        Motivo de la solicitud de ajuste: Inicialmente se consideró el fortalecimiento del sistema de gestión documental Orfeo, el cual presenta  una gran obsolescencia tecnológica de acuerdo con lo identificado por la consultoría realizada en 2021 por el Archivo General de la Nación.  Al avanzar en el estudio de soluciones existentes en el mercado, se identifican sistemas de gestión de documentos electrónicos disponibles en Colombia Compra Eficiente, lo cual se presenta a consideración del Despacho del Ministro y de las áreas funcionales Gestión Documental y Atención al Ciudadano, en aras de validar el cumplimiento. Se realizan acercamientos con proveedores de las soluciones a evaluar, identificando que éstas mejoran  sustancialmente las capacidades respecto a la solución actual.</t>
    </r>
  </si>
  <si>
    <r>
      <rPr>
        <sz val="10"/>
        <color rgb="FF0000CC"/>
        <rFont val="Arial Narrow"/>
        <family val="2"/>
      </rPr>
      <t>CGDI 15/02/22: La DAF  solicita ajustar:</t>
    </r>
    <r>
      <rPr>
        <sz val="10"/>
        <color theme="1"/>
        <rFont val="Arial Narrow"/>
        <family val="2"/>
      </rPr>
      <t xml:space="preserve"> Codigos UNSPC: 84131500; 84131600 Fecha estimada de presentaciòn de Ofertas. Febrero.                                  </t>
    </r>
    <r>
      <rPr>
        <sz val="10"/>
        <color rgb="FF0000CC"/>
        <rFont val="Arial Narrow"/>
        <family val="2"/>
      </rPr>
      <t xml:space="preserve">CGDI 14/06/22: </t>
    </r>
    <r>
      <rPr>
        <sz val="10"/>
        <color theme="1"/>
        <rFont val="Arial Narrow"/>
        <family val="2"/>
      </rPr>
      <t>La DAF  solicita ajustar: Fecha estimada de inicio de proceso de selección (mes): Julio
Fecha estimada de presentación de ofertas (mes): Agosto
Duración estimada del contrato (número): 12 meses
 Motivo de la solicitud de ajuste: Se hace necesario que el contrato del corredor de seguros se ejecute de manera paralela al plazo de ejecución del programa de seguros de la Entidad.</t>
    </r>
  </si>
  <si>
    <t>AGOSTO</t>
  </si>
  <si>
    <r>
      <rPr>
        <b/>
        <sz val="10"/>
        <color rgb="FF0000CC"/>
        <rFont val="Arial Narrow"/>
        <family val="2"/>
      </rPr>
      <t>CGDI 24/02/22</t>
    </r>
    <r>
      <rPr>
        <sz val="10"/>
        <color rgb="FF0000CC"/>
        <rFont val="Arial Narrow"/>
        <family val="2"/>
      </rPr>
      <t xml:space="preserve">: </t>
    </r>
    <r>
      <rPr>
        <sz val="10"/>
        <color theme="1"/>
        <rFont val="Arial Narrow"/>
        <family val="2"/>
      </rPr>
      <t xml:space="preserve">La OTSI  solicita ajustar: Fecha estimada de inicio del proceso de selección: Abril de 2022
Fecha estimada de presentación de ofertas: Abril de 2022
Modalidad de selección: Mínima cuantía                                                                              Motivo de la solicitud de ajuste: El proceso de contratación inicialmente estaba programado como una contratación directa porque había un proveedor de la solución RFID.  De acuerdo con la información validada por los responsables de adelantar el proceso, ya hay varios posibles oferentes del sistema RFID, por lo tanto, la modalidad de selección de acuerdo  con el valor estimado del proceso es una mínima cuantía.  Inicialmente el proceso de contratación se había programado para realizarlo en el mes de enero, contemplando la entrada en vigencia de la ley de garantías, y ahora se solicita el ajuste en la fecha para iniciar el proceso y recibir ofertas en el mes de abril.                                                                                                    </t>
    </r>
    <r>
      <rPr>
        <b/>
        <sz val="10"/>
        <color rgb="FF3366CC"/>
        <rFont val="Arial Narrow"/>
        <family val="2"/>
      </rPr>
      <t>GDI 28/04/22</t>
    </r>
    <r>
      <rPr>
        <sz val="10"/>
        <color rgb="FF3366CC"/>
        <rFont val="Arial Narrow"/>
        <family val="2"/>
      </rPr>
      <t xml:space="preserve">: </t>
    </r>
    <r>
      <rPr>
        <sz val="10"/>
        <color theme="1"/>
        <rFont val="Arial Narrow"/>
        <family val="2"/>
      </rPr>
      <t>La OTSI  solicita ajustar: Fecha estimada de inicio del proceso de selección: Mayo de 2022
Fecha estimada de presentación de ofertas: Mayo de 2022</t>
    </r>
  </si>
  <si>
    <r>
      <t>CGDI 23/06/22.</t>
    </r>
    <r>
      <rPr>
        <sz val="10"/>
        <color theme="1"/>
        <rFont val="Arial Narrow"/>
        <family val="2"/>
      </rPr>
      <t xml:space="preserve"> La DTH  solicita eliminacion del proceso :Motivo de la solicitud de ajuste: Se solicita eliminación del proceso de contratación teniendo en cuenta las disposiciones
normativas establecidas en la Resolución 692 de 2022 expedida por el Ministerio de Salud y Protección Social a través de la cual se
definieron los criterios y condiciones para el desarrollo de las actividades económicas, sociales, culturales y del Estado en el marco de la
emergencia sanitaria y adoptó el protocolo de bioseguridad para la ejecución de estas y en la cual se recomienda el uso obligatorio de
tapabocas para personas con comorbilidades, cuadros gripales y personas no vacunadas. Así mismo la Dirección de Talento Humano cuenta
con disponibilidad representativa de tapabocas en el almacén de la entidad por lo que no se requiere adelantar proceso de compra adicional
para entrega en los casos relacionados y teniendo en cuenta que la emergencia sanitaria esta decretada hasta el 30 de junio de 2022.</t>
    </r>
  </si>
  <si>
    <r>
      <rPr>
        <b/>
        <sz val="10"/>
        <color rgb="FF0000CC"/>
        <rFont val="Arial Narrow"/>
        <family val="2"/>
      </rPr>
      <t>CGDI 29/03/22</t>
    </r>
    <r>
      <rPr>
        <b/>
        <sz val="10"/>
        <color theme="1"/>
        <rFont val="Arial Narrow"/>
        <family val="2"/>
      </rPr>
      <t>:</t>
    </r>
    <r>
      <rPr>
        <sz val="10"/>
        <color theme="1"/>
        <rFont val="Arial Narrow"/>
        <family val="2"/>
      </rPr>
      <t xml:space="preserve"> La OTSI  solicita el ajuste:Valor total estimado: $1.825.000.000      Motivo de la solicitud de ajuste: Se solicita al comité autorizar los cambios descritos antes, debido a que se ajustó el alcance del proceso, incluyendo en esta licitación el firewall, que inicialmente estaba previsto en el proceso que tiene por objeto el suministro de soluciones, licenciamiento y servicios de seguridad informática, esto de acuerdo con el análisis técnico y económico realizado en los estudios previos de los dos procesos.                                                              </t>
    </r>
    <r>
      <rPr>
        <b/>
        <sz val="10"/>
        <color rgb="FF0000CC"/>
        <rFont val="Arial Narrow"/>
        <family val="2"/>
      </rPr>
      <t xml:space="preserve">CGDI 29/03/22: </t>
    </r>
    <r>
      <rPr>
        <sz val="10"/>
        <color theme="1"/>
        <rFont val="Arial Narrow"/>
        <family val="2"/>
      </rPr>
      <t>La OTSI  solicita el ajuste:Fecha estimada de inicio del proceso de selección: Mayo de 2022
Fecha estimada de presentación de ofertas: Julio de 2022
Duración: 5 meses</t>
    </r>
  </si>
  <si>
    <r>
      <rPr>
        <b/>
        <sz val="10"/>
        <color rgb="FF0000CC"/>
        <rFont val="Arial Narrow"/>
        <family val="2"/>
      </rPr>
      <t>CGDI 29/03/22: La OTSI</t>
    </r>
    <r>
      <rPr>
        <sz val="10"/>
        <color rgb="FF0000CC"/>
        <rFont val="Arial Narrow"/>
        <family val="2"/>
      </rPr>
      <t xml:space="preserve">  </t>
    </r>
    <r>
      <rPr>
        <sz val="10"/>
        <color theme="1"/>
        <rFont val="Arial Narrow"/>
        <family val="2"/>
      </rPr>
      <t xml:space="preserve">solicita ajuste: </t>
    </r>
    <r>
      <rPr>
        <sz val="10"/>
        <color rgb="FF0000CC"/>
        <rFont val="Arial Narrow"/>
        <family val="2"/>
      </rPr>
      <t xml:space="preserve"> </t>
    </r>
    <r>
      <rPr>
        <sz val="10"/>
        <color theme="1"/>
        <rFont val="Arial Narrow"/>
        <family val="2"/>
      </rPr>
      <t xml:space="preserve">Valor total estimado: $866.000.000 Modalidad de selección: Subasta inversa                                                             Motivo de la solicitud de ajuste: Se solicita al comité autorizar los cambios descritos antes, debido a que se disminuyó el alcance de este proceso, de acuerdo con el análisis técnico y económico realizado en los estudios previos, de este proceso se retira el firewall, el cual se adiciona la proceso que tiene por objeto la adquisición de soluciones tecnológicas y licenciamiento para fortalecimiento de la infraestructura tecnológica del Ministerio, de acuerdo con el análisis técnico realizado en los estudios previos para esta contratación.  Según los ajustes realizados, los bienes y servicios a contratar son de características técnicas uniformes, razón por la cual se debe cambiar la modalidad de selección.                                                                                                        </t>
    </r>
    <r>
      <rPr>
        <b/>
        <sz val="10"/>
        <color rgb="FF3366CC"/>
        <rFont val="Arial Narrow"/>
        <family val="2"/>
      </rPr>
      <t xml:space="preserve">CGDI 28/04/22: La OTSI  </t>
    </r>
    <r>
      <rPr>
        <sz val="10"/>
        <color theme="1"/>
        <rFont val="Arial Narrow"/>
        <family val="2"/>
      </rPr>
      <t xml:space="preserve">solicita ajuste: Fecha estimada de inicio del proceso de selección: Mayo de 2022
Fecha estimada de presentación de ofertas: Junio de 2022
Duración: 5 meses
Valor total estimado y Valor estimado en la vigencia actual: : $961.000.000        </t>
    </r>
    <r>
      <rPr>
        <b/>
        <sz val="10"/>
        <color rgb="FF0000CC"/>
        <rFont val="Arial Narrow"/>
        <family val="2"/>
      </rPr>
      <t xml:space="preserve">CGDI 03/06/22: </t>
    </r>
    <r>
      <rPr>
        <sz val="10"/>
        <color theme="1"/>
        <rFont val="Arial Narrow"/>
        <family val="2"/>
      </rPr>
      <t xml:space="preserve">La OTSI  solicita ajuste: Fecha estimada de inicio del proceso de selección: Junio de 2022
Fecha estimada de presentación de ofertas: Julio de 2022
Duración del contrato: 4 meses  </t>
    </r>
    <r>
      <rPr>
        <b/>
        <sz val="10"/>
        <color theme="1"/>
        <rFont val="Arial Narrow"/>
        <family val="2"/>
      </rPr>
      <t>Motivo de la solicitud de ajuste:</t>
    </r>
    <r>
      <rPr>
        <sz val="10"/>
        <color theme="1"/>
        <rFont val="Arial Narrow"/>
        <family val="2"/>
      </rPr>
      <t xml:space="preserve"> Los documentos del proceso de contratación fueron revisados por la Secretaría General, y la OTSI recibió observaciones el 31 de mayo para realizar ajustes en el estudio de sector, lo cual se encuentra en subsanación por parte del equipo de contratación y el equipo técnico de la OTSI</t>
    </r>
  </si>
  <si>
    <r>
      <rPr>
        <b/>
        <sz val="10"/>
        <color rgb="FF0000CC"/>
        <rFont val="Arial Narrow"/>
        <family val="2"/>
      </rPr>
      <t xml:space="preserve">CGDI 11/04/22: La OTSI  </t>
    </r>
    <r>
      <rPr>
        <sz val="10"/>
        <color theme="1"/>
        <rFont val="Arial Narrow"/>
        <family val="2"/>
      </rPr>
      <t>solicita eliminar: Motivo : se solicita el retiro del proceso de renovación del registro de direccionamiento público del PAA,  debido a que una vez revisado y analizado el proceso se identificó que no se requiere la renovación en este año del pool de direcciones para el Ministerio. Se liberan $4 millones que se asignarán a otros procesos que según resultado del estudio de mercado lo requieran.</t>
    </r>
  </si>
  <si>
    <t>Contratar un intermediario de seguros, legalmente establecido en Colombia y autorizado por la superintendencia financiera, para que preste al Ministerio de Ciencia, Tecnología e Innovación los servicios de intermediación y asesoría integral en la elaboración, contratación, administración, ejecución y manejo de las pólizas que integran el programa de seguros que se requiere para la protección de sus activos, bienes, intereses patrimoniales o de aquellos a su cargo o bajo</t>
  </si>
  <si>
    <r>
      <t xml:space="preserve">CGDI 26/05/22: </t>
    </r>
    <r>
      <rPr>
        <sz val="10"/>
        <color theme="1"/>
        <rFont val="Arial Narrow"/>
        <family val="2"/>
      </rPr>
      <t>La DAF, solicitio el ajuste a :</t>
    </r>
    <r>
      <rPr>
        <b/>
        <sz val="10"/>
        <color rgb="FF0000CC"/>
        <rFont val="Arial Narrow"/>
        <family val="2"/>
      </rPr>
      <t xml:space="preserve"> </t>
    </r>
    <r>
      <rPr>
        <sz val="10"/>
        <color theme="1"/>
        <rFont val="Arial Narrow"/>
        <family val="2"/>
      </rPr>
      <t xml:space="preserve">Descripción del proceso: 84131500; 84131600; Programa de seguros que se requiere para mantener protegidos todos los bienes e intereses patrimoniales y de los que llegare a ser responsable de la entidad.
Campo original que se desea ajustar:
Fecha estimada de presentación de ofertas (mes): Julio
3. Campo con el ajuste realizado:
Fecha estimada de presentación de ofertas (mes): Agosto
4. Motivo de la solicitud de ajuste: Se solicita la modificación a la fecha inicialmente estimada de presentación de ofertas, para garantizar los tiempos del proceso de contratación.                                                                               </t>
    </r>
    <r>
      <rPr>
        <b/>
        <sz val="10"/>
        <color rgb="FF0000CC"/>
        <rFont val="Arial Narrow"/>
        <family val="2"/>
      </rPr>
      <t xml:space="preserve">CGDI 14/06/22: </t>
    </r>
    <r>
      <rPr>
        <sz val="10"/>
        <color theme="1"/>
        <rFont val="Arial Narrow"/>
        <family val="2"/>
      </rPr>
      <t xml:space="preserve">La DAF, solicitio el ajuste a :Valor total estimado: $ 642.168.038
Valor estimado en la vigencia actual: $ 642.168.038
Duración estimada del contrato (número): 12 meses
4. Motivo de la solicitud de ajuste: Concierne la solicitud de modificación en el tiempo y el valor, teniendo en cuenta el análisis efectuado por el corredor de seguros respecto de la situación actual del mercado asegurador lo que permite garantizar el debido amparo de los bienes e intereses patrimoniales de la entidad.                                                                                       </t>
    </r>
    <r>
      <rPr>
        <b/>
        <sz val="10"/>
        <color rgb="FF0000CC"/>
        <rFont val="Arial Narrow"/>
        <family val="2"/>
      </rPr>
      <t>CGDI 29/06/22:</t>
    </r>
    <r>
      <rPr>
        <sz val="10"/>
        <color theme="1"/>
        <rFont val="Arial Narrow"/>
        <family val="2"/>
      </rPr>
      <t xml:space="preserve"> Campo original que se desea ajustar:
Modalidad de selección: Selección abreviada menor cuantía
3. Campo con el ajuste realizado:
Modalidad de selección: Licitación pública
4. Motivo de la solicitud de ajuste: Tiene fundamento en que las condiciones del mercado asegurador han cambiado, se incrementó significativamente el valor de las primas por lo cual el valor total estimado para el proceso de seguros aumentó, lo que genera un cambio en la modalidad de contratación atendiendo también a las cuantías autorizadas para el Ministerio.</t>
    </r>
  </si>
  <si>
    <r>
      <t xml:space="preserve">CGDI 24/02/22: </t>
    </r>
    <r>
      <rPr>
        <sz val="10"/>
        <color theme="1"/>
        <rFont val="Arial Narrow"/>
        <family val="2"/>
      </rPr>
      <t xml:space="preserve">La DAF  solicita ajustar: Fecha estimada de inicio de proceso de selección (mes): Mayo
Fecha estimada de presentación de ofertas (mes): Junio
4. Motivo de la solicitud de ajuste: Se realiza modificación dado que de acuerdo a lo señalado en el Acuerdo marco de precios, las ordenes de compra que se deriven del mismo se podrán suscribir máximo el 9 de julio de 2022.                                                                                                   </t>
    </r>
    <r>
      <rPr>
        <b/>
        <sz val="10"/>
        <color rgb="FF0000CC"/>
        <rFont val="Arial Narrow"/>
        <family val="2"/>
      </rPr>
      <t xml:space="preserve">CGDI 14/06/22: </t>
    </r>
    <r>
      <rPr>
        <sz val="10"/>
        <color theme="1"/>
        <rFont val="Arial Narrow"/>
        <family val="2"/>
      </rPr>
      <t xml:space="preserve">La DAF  solicita ajustar: Fecha estimada de inicio de proceso de selección (mes): Julio
Fecha estimada de presentación de ofertas (mes): Agosto
Motivo de la solicitud de ajuste: Teniendo que el Acuerdo Marco de Precios fue prorrogado el pasado 8 de junio de 2022 hasta junio de 2023 lo que permite adelantar el proceso a través de la tienda virtual de Colombia Compra Eficiente.                                                                                 </t>
    </r>
    <r>
      <rPr>
        <b/>
        <sz val="10"/>
        <color rgb="FF0000CC"/>
        <rFont val="Arial Narrow"/>
        <family val="2"/>
      </rPr>
      <t>CGDI 29/06/22:la DAF</t>
    </r>
    <r>
      <rPr>
        <sz val="10"/>
        <color theme="1"/>
        <rFont val="Arial Narrow"/>
        <family val="2"/>
      </rPr>
      <t>Campo original que se desea ajustar:
Modalidad de selección: Selección abreviada - acuerdo marco
Campo con el ajuste realizado:
Modalidad de selección: Mínima cuantíaDe acuerdo con lo señalado en el concepto No C – 105 de 2022, emitido por Colombia Compra las reglas a aplicar para la contratación que no supere el 10% de la menor cuantía de la entidad independientemente del objeto, deberá ser de acuerdo al procedimiento de la mínima cuantía, grandes superficies conforme el Decreto 1860 del 2021, y no por una Selección Abreviada por Acuerdo Marco.</t>
    </r>
  </si>
  <si>
    <t>53101602; 53101604; 53101902; 53101904; 53111601; 53111602; 53102502</t>
  </si>
  <si>
    <t>Dotación a que tienen derecho los servidores públicos del Ministerio.</t>
  </si>
  <si>
    <t>mes</t>
  </si>
  <si>
    <r>
      <t>CGDI 26/06/22:</t>
    </r>
    <r>
      <rPr>
        <sz val="10"/>
        <color theme="1"/>
        <rFont val="Arial Narrow"/>
        <family val="2"/>
      </rPr>
      <t>La DAF, solicitio la inclusion de este nuevo proceso  :Código UNSPSC: 53101602; 53101604; 53101902; 53101904; 53111601; 53111602; 53102502
Descripción: Dotación a que tienen derecho los servidores públicos del Ministerio
Fecha estimada de inicio de proceso de selección: Julio de 2022
Fecha estimada de presentación de ofertas (mes): Agosto de 2022
Duración estimada del contrato (meses): 1 mes
Modalidad de selección: Mínima cuantía
Fuente de los recursos: Presupuesto General de la Nación
Valor total estimado: $ 8.000.000
Valor estimado en la vigencia actual: $ 21.430.500
¿Se requieren vigencias futuras? NO
Nombre del responsable: Niyereth Zambrano Perea
3. Motivo de la solicitud de ajuste: Atendiendo lo señalado en el concepto No. C – 105 de 2022, emitido por Colombia Compra “cuando el valor del     objeto no exceda del 10% de la menor cuantía del presupuesto de la entidad, se debe adelantar mediante procedimiento de mínima cuantía. Por lo tanto, en virtud del artículo 30 de la Ley 2069 de 2020, la contratación cuyo valor no exceda el 10 por ciento de la menor cuantía de la entidad estatal independientemente de su objeto –lo cual incluye los bienes y servicios de características técnicas uniformes– se efectuará a través de la modalidad de selección de mínima cuantía”, grandes superficies conforme el Decreto 1860 del 2021, y no por una Selección Abreviada por Acuerdo Marco.
4. Impacto sobre los recursos asignados: no tiene impacto en los recursos asignados.</t>
    </r>
  </si>
  <si>
    <r>
      <rPr>
        <b/>
        <sz val="10"/>
        <color rgb="FF0000CC"/>
        <rFont val="Arial Narrow"/>
        <family val="2"/>
      </rPr>
      <t>CGDI 11/04/22:</t>
    </r>
    <r>
      <rPr>
        <sz val="10"/>
        <color theme="1"/>
        <rFont val="Arial Narrow"/>
        <family val="2"/>
      </rPr>
      <t xml:space="preserve"> :La Direccion de Capacidades  solicita ajustar:Fecha estimada de inicio de proceso de selección (mes): Junio
Fecha estimada de presentación de ofertas (mes): Julio
Valor total estimado: $2.400.000
Duración estimada: 6 meses                                                                                     Motivo de la solicitud de ajuste: Se solicita ajuste en la fecha de iniciación del proceso, valor y duración del contrato, teniendo en cuenta que se realizó la contratación de la bodega a través del contrato de administración de proyecto 720-2019, hasta el mes de junio de 2022.  Dado que no existen más recursos del mencionado contrato, se requiere realizar el proceso una vez concluya la Ley de Garantias.                                                                                                    </t>
    </r>
    <r>
      <rPr>
        <b/>
        <sz val="10"/>
        <color rgb="FF0000CC"/>
        <rFont val="Arial Narrow"/>
        <family val="2"/>
      </rPr>
      <t xml:space="preserve">CGDI 11/07/22: </t>
    </r>
    <r>
      <rPr>
        <sz val="10"/>
        <color theme="1"/>
        <rFont val="Arial Narrow"/>
        <family val="2"/>
      </rPr>
      <t>La Direccion de Capacidades solicita eliminar el proceso:Motivo de la solicitud de eliminación: Se solicita eliminar este proceso, debido a que no se va a realizar un nuevo proceso de contratación, dado que no existen recursos del PGN para su financiación.  Como alternativa, se financió la prórroga del contrato actual a través del contrato de Administrador de Proyecto 720-2019.</t>
    </r>
  </si>
  <si>
    <r>
      <rPr>
        <b/>
        <sz val="10"/>
        <color rgb="FF0000CC"/>
        <rFont val="Arial Narrow"/>
        <family val="2"/>
      </rPr>
      <t>CGDI 28/01/22</t>
    </r>
    <r>
      <rPr>
        <sz val="10"/>
        <color rgb="FF0000CC"/>
        <rFont val="Arial Narrow"/>
        <family val="2"/>
      </rPr>
      <t>:</t>
    </r>
    <r>
      <rPr>
        <sz val="10"/>
        <color theme="1"/>
        <rFont val="Arial Narrow"/>
        <family val="2"/>
      </rPr>
      <t xml:space="preserve"> DTH solicito la inclusiòn de un nuevo proces</t>
    </r>
    <r>
      <rPr>
        <sz val="10"/>
        <color rgb="FF0000CC"/>
        <rFont val="Arial Narrow"/>
        <family val="2"/>
      </rPr>
      <t>o:</t>
    </r>
    <r>
      <rPr>
        <sz val="10"/>
        <color theme="1"/>
        <rFont val="Arial Narrow"/>
        <family val="2"/>
      </rPr>
      <t xml:space="preserve"> Fecha estimada de inicio de proceso de selección: Marzo 
Fecha estimada de presentación de ofertas: Abril
Duración estimada del contrato: Nueve (9) meses
Modalidad de selección: Menor cuantía 
Fuente de los recursos: Presupuesto General de la Nación
Valor total estimado: $180.000.000
Valor estimado en la vigencia actual:$180.000.000 
¿Se requieren vigencias futuras?: N/A
Estado de solicitud de vigencias futuras: N/A
Unidad de contratación: 	Dirección de Talento Humano 
Nombre del responsable: Jhon Freddy Saldaña </t>
    </r>
    <r>
      <rPr>
        <sz val="10"/>
        <color rgb="FF0000CC"/>
        <rFont val="Arial Narrow"/>
        <family val="2"/>
      </rPr>
      <t xml:space="preserve">                                                      </t>
    </r>
    <r>
      <rPr>
        <b/>
        <sz val="10"/>
        <color rgb="FF0000CC"/>
        <rFont val="Arial Narrow"/>
        <family val="2"/>
      </rPr>
      <t xml:space="preserve">CGDI CGDI 29/03/22: </t>
    </r>
    <r>
      <rPr>
        <sz val="10"/>
        <color theme="1"/>
        <rFont val="Arial Narrow"/>
        <family val="2"/>
      </rPr>
      <t xml:space="preserve">DTH solicito el ajuste: Fecha estimada de inicio del proceso de selección:  Abril de 2022
Fecha estimada presentación de ofertas: Mayo  de 2022
Duración: Ocho (8) meses                                                                                              Motivo de la solicitud de ajuste: Retraso en el envió de las cotizaciones por parte de los proveedores.                                                                                                         </t>
    </r>
    <r>
      <rPr>
        <b/>
        <sz val="10"/>
        <color rgb="FF0000CC"/>
        <rFont val="Arial Narrow"/>
        <family val="2"/>
      </rPr>
      <t>CGDI 02/05/22:</t>
    </r>
    <r>
      <rPr>
        <sz val="10"/>
        <color theme="1"/>
        <rFont val="Arial Narrow"/>
        <family val="2"/>
      </rPr>
      <t xml:space="preserve"> DTH solicito el ajuste:Fecha estimada de inicio del proceso de selección: Abril de 2022
Fecha estimada presentación de ofertas: Mayo de 2022
Duración: Ocho (8) meses                                                                                               </t>
    </r>
    <r>
      <rPr>
        <b/>
        <sz val="10"/>
        <color rgb="FF0000CC"/>
        <rFont val="Arial Narrow"/>
        <family val="2"/>
      </rPr>
      <t>CGDI 23/06/22</t>
    </r>
    <r>
      <rPr>
        <sz val="10"/>
        <color theme="1"/>
        <rFont val="Arial Narrow"/>
        <family val="2"/>
      </rPr>
      <t xml:space="preserve">: DTH solicito el ajuste:Fecha estimada de inicio del proceso de selección: junio de 2022
Fecha estimada presentación de ofertas: julio de 2022
Duración: seis (6) meses                                                                                                  </t>
    </r>
    <r>
      <rPr>
        <b/>
        <sz val="10"/>
        <color rgb="FF0000CC"/>
        <rFont val="Arial Narrow"/>
        <family val="2"/>
      </rPr>
      <t>CGDI 29/06/22</t>
    </r>
    <r>
      <rPr>
        <sz val="10"/>
        <color rgb="FF0000CC"/>
        <rFont val="Arial Narrow"/>
        <family val="2"/>
      </rPr>
      <t xml:space="preserve"> </t>
    </r>
    <r>
      <rPr>
        <sz val="10"/>
        <color theme="1"/>
        <rFont val="Arial Narrow"/>
        <family val="2"/>
      </rPr>
      <t>La DTH solicto el ajuste : Fecha estimada de inicio del proceso de selección:  Julio de 2022
Fecha estimada presentación de ofertas: Julio de 2022
Duración: Cinco (5) meses</t>
    </r>
  </si>
  <si>
    <t xml:space="preserve">
2/06/22</t>
  </si>
  <si>
    <r>
      <t xml:space="preserve">CGDI 26/05/22: </t>
    </r>
    <r>
      <rPr>
        <sz val="10"/>
        <color theme="1"/>
        <rFont val="Arial Narrow"/>
        <family val="2"/>
      </rPr>
      <t>La DTH  solicita ajuste:                                                                  Fecha estimada de inicio de proceso como se va a ejecutar: Junio 2022
Fecha estimada de presentación de ofertas: Julio 2022</t>
    </r>
    <r>
      <rPr>
        <b/>
        <sz val="10"/>
        <color rgb="FF0000CC"/>
        <rFont val="Arial Narrow"/>
        <family val="2"/>
      </rPr>
      <t xml:space="preserve"> Motivo de la solicitud de ajuste:</t>
    </r>
    <r>
      <rPr>
        <sz val="10"/>
        <color theme="1"/>
        <rFont val="Arial Narrow"/>
        <family val="2"/>
      </rPr>
      <t xml:space="preserve"> Atentamente se solicita ajustar fecha de inicio del presente proceso
contractual teniendo en cuenta que se debe socializar con la Comisión de Personal, según la normatividad y
competencia de este, para que se genere las observaciones necesarias y/o ajustes correspondientes.                                                                                                                </t>
    </r>
    <r>
      <rPr>
        <b/>
        <sz val="10"/>
        <color rgb="FF0000CC"/>
        <rFont val="Arial Narrow"/>
        <family val="2"/>
      </rPr>
      <t>CGDI 29/06/22: L</t>
    </r>
    <r>
      <rPr>
        <sz val="10"/>
        <color theme="1"/>
        <rFont val="Arial Narrow"/>
        <family val="2"/>
      </rPr>
      <t>a DTH  solicita ajuste: Campo con el ajuste realizado. 
Fecha estimada de inicio de proceso como se va a ejecutar: Julio  2022
Fecha estimada de presentación de ofertas: Agosto 2022
Valor total estimado como se va a ejecutar: 35.000.000
Modalidad de selección como se va a ejecutar: Mínima Cuantía</t>
    </r>
  </si>
  <si>
    <t>SIN CONTRATAR</t>
  </si>
  <si>
    <t>A-02-02-01-004-005</t>
  </si>
  <si>
    <t>$             698.292 </t>
  </si>
  <si>
    <r>
      <rPr>
        <b/>
        <sz val="10"/>
        <color rgb="FF0000CC"/>
        <rFont val="Arial Narrow"/>
        <family val="2"/>
      </rPr>
      <t>CGDI 11/07/22</t>
    </r>
    <r>
      <rPr>
        <sz val="10"/>
        <color theme="1"/>
        <rFont val="Arial Narrow"/>
        <family val="2"/>
      </rPr>
      <t xml:space="preserve"> La Secretaria Tecnica del OCAD  solicto la incluir de una nueva linea para la contratacion de personal por prestacion de servicios.                                                                                                                                                                 Descripción del proceso: 80111600;80101506; Contratos de prestación de servicios profesionales o de apoyo a la gestión de los proyectos financiados con recursos del presupuesto de funcionamiento del  Sistema General de Regalías, asignado al Ministerio de Ciencia, Tecnología e Innovación 
Campo del proceso:
Código UNSPSC: 80111600;80101506
Fecha estimada de inicio del proceso de selección: Julio de 2022
Fecha estimada de presentación de ofertas: Julio de 2022
Duración estimada del contrato: 6 meses
Modalidad de selección: Contratación directa
Fuente de los recursos: Sistema General de Regalías
Valor total estimado: $1.294.427.873
Valor estimado en la vigencia actual: $1.294.427.873
Nombre del Responsable: Juan de Jesús Reyes Rodriguez
3. Motivo de la solicitud de ajuste:  Se requiere incluir una nueva línea de contratación en el PAA a fin de realizar el proceso de contratación del recurso humano para el segundo semestre de 2022 y que está soportado con los recursos desbloqueados del 10% de la asignación del presupuesto de funcionamiento del SGR, traslados presupuestales al rubro de contratación y liberaciones de saldos no ejecutados de contratos terminados.
5. Impacto sobre los recursos asignados: Ninguno.                </t>
    </r>
  </si>
  <si>
    <r>
      <rPr>
        <b/>
        <sz val="10"/>
        <color rgb="FF0000CC"/>
        <rFont val="Arial Narrow"/>
        <family val="2"/>
      </rPr>
      <t>CGDI 18/07/22</t>
    </r>
    <r>
      <rPr>
        <sz val="10"/>
        <color theme="1"/>
        <rFont val="Arial Narrow"/>
        <family val="2"/>
      </rPr>
      <t xml:space="preserve"> La Secretaria Tecnica del OCAD  solicto el ajuste                          Campo original que se desea ajustar:
Valor total estimado: $1.205.572.127
Duración estimada:  5 meses
3. Campo con el ajuste realizado:
Valor total estimado: $2.500.000.000
Duración estimada: 12 meses
4. Motivo de la solicitud de ajuste: el valor inicial estimado para la contratación del recurso humano que cumple funciones en la Secretaria Técnica del OCAD, correspondió al saldo disponible a diciembre de 2021, sin embargo, la Comisión Rectora del SGR emitió el Acuerdo 08 de el 29 de junio de 2022,  con el cual se autorizó el uso de la apropiación hasta el 100%, de esta manera, se realizó el desbloqueo del 10% de la asignación del bienio 2021-2022, y conjuntamente con la liberación de saldos no ejecutados de contratos terminados, se requiere aumentar este valor al proceso de contratación, considerando que los contratos actuales fueron suscritos en el año 2021, algunos ya terminaron su ejecución y otros se encuentran próximos a finalizar. Con el ajuste al valor del proceso, se garantiza la contratación del recurso humano.</t>
    </r>
  </si>
  <si>
    <t>SEPTIEMBRE</t>
  </si>
  <si>
    <r>
      <rPr>
        <b/>
        <sz val="10"/>
        <color rgb="FF0000CC"/>
        <rFont val="Arial Narrow"/>
        <family val="2"/>
      </rPr>
      <t xml:space="preserve">CGDI 11/04/22: La OTSI  </t>
    </r>
    <r>
      <rPr>
        <sz val="10"/>
        <color theme="1"/>
        <rFont val="Arial Narrow"/>
        <family val="2"/>
      </rPr>
      <t xml:space="preserve">solicita incluision de nuevo proceso: Descripción del proceso: 43202002 - Realizar la adquisición de cintas LTO 7 marca HP para el Ministerio de Ciencia, Tecnología e Innovación – Minciencias.
Campo original que se desea ajustar:
Código UNSPSC: 43202002
Descripción: Realizar la adquisición de cintas LTO 7 marca HP para el Ministerio de Ciencia, Tecnología e Innovación – Minciencias. 
Fecha estimada de inicio de proceso de selección: Mayo de 2022
Fecha estimada de presentación de ofertas: Mayo de 2022
Duración estimada del contrato: 4 meses
Modalidad de selección: Grandes Superficies
Fuente de los recursos: Presupuesto General de la Nación
Valor total estimado: $14.500.000
Valor estimado en la vigencia actual: $14.500.000
¿Se requieren vigencias futuras? No
Estado de solicitud de vigencias futuras: N.A.
Unidad de contratación: Secretaría General
n.  </t>
    </r>
    <r>
      <rPr>
        <b/>
        <sz val="10"/>
        <color theme="1"/>
        <rFont val="Arial Narrow"/>
        <family val="2"/>
      </rPr>
      <t xml:space="preserve">Motivo de la solicitud : </t>
    </r>
    <r>
      <rPr>
        <sz val="10"/>
        <color theme="1"/>
        <rFont val="Arial Narrow"/>
        <family val="2"/>
      </rPr>
      <t xml:space="preserve">Al iniciar la vigencia, por error involuntario el proceso de adquisición de cintas quedó integrado en la descripción del proceso para contratar el mantenimiento de equipos de cómputo, y en el comité del mes de febrero se realizó la solicitud para retirar las cintas de la descripción de dicho proceso.  La Entidad requiere la adquisición de las cintas para realizar el backup de información institucional, proceso que puede adelantarse a través de la plataforma de Colombia Compra Eficiente (Grandes Superficies), por lo anterior, se solicita la inclusión en el PAA.                                                                                                                            </t>
    </r>
    <r>
      <rPr>
        <b/>
        <sz val="10"/>
        <color rgb="FF0000CC"/>
        <rFont val="Arial Narrow"/>
        <family val="2"/>
      </rPr>
      <t xml:space="preserve">CGDI 27/05/22: </t>
    </r>
    <r>
      <rPr>
        <sz val="10"/>
        <color theme="1"/>
        <rFont val="Arial Narrow"/>
        <family val="2"/>
      </rPr>
      <t xml:space="preserve">La OTSI solicita el ajuste en los siguiente: Fecha estimada de inicio del proceso de selección: julio de 2022
Fecha estimada de presentación de ofertas: julio de 2022
Motivo de la solicitud de ajuste: Se solicita al comité autorizar el ajuste en las fechas de inicio del proceso y de presentación de ofertas, debido a que actualmente la DAF no cuenta con recursos de funcionamiento para asignar al proceso, y éste no puede llevarse a cabo con recursos del proyecto de inversión de la OTSI, dado que contempla la adquisición de cintas LTO7 que son utilizadas para realizar el backup 
Impacto sobre los recursos asignados: Se requieren $11,5 millones para llevar a cabo el proceso.                                                                                             </t>
    </r>
    <r>
      <rPr>
        <b/>
        <sz val="10"/>
        <color rgb="FF0000CC"/>
        <rFont val="Arial Narrow"/>
        <family val="2"/>
      </rPr>
      <t>CGDI 27/05/22</t>
    </r>
    <r>
      <rPr>
        <sz val="10"/>
        <color theme="1"/>
        <rFont val="Arial Narrow"/>
        <family val="2"/>
      </rPr>
      <t>: La OTSI solicita el ajuste en lo  siguiente: Fecha estimada de inicio del proceso de selección: Septiembre de 2022
Fecha estimada de presentación de ofertas: Septiembre de 2022
Duración: 3 meses.  Motivo de la solicitud de ajuste: Se solicita el ajuste del proceso, dado que éste debe llevarse a cabo con recursos de funcionamiento y según solicitud realizada por la OTSI, la DAF informa que no hay a la fecha esos recursos disponibiles. Mientras se logra la asignación de los recursos requeridos para el proceso, se solicita al comité autorizar posponer la fecha de inicio del proceso y de recepción de ofertas para el mes de septiembre de 2022.</t>
    </r>
  </si>
  <si>
    <t>43232100;43232300; 80101500;81111700</t>
  </si>
  <si>
    <t>Adquirir la suscripción de la herramienta de Inteligencia de negocios Microsoft Power BI, para el análisis y visualización de datos en el Ministerio de Ciencia, Tecnología e Innovación MINCIENCIAS.</t>
  </si>
  <si>
    <t>81111501; 81111503; 81111504; 81111508; 81112216; 81112106</t>
  </si>
  <si>
    <t>Adquirir la suscripción de la solución en la nube para la plataforma virtual de aprendizaje Open LMS de MinCiencias</t>
  </si>
  <si>
    <r>
      <rPr>
        <b/>
        <sz val="10"/>
        <color rgb="FF0000CC"/>
        <rFont val="Arial Narrow"/>
        <family val="2"/>
      </rPr>
      <t xml:space="preserve">CGDI 28/07/22: La OTSI: </t>
    </r>
    <r>
      <rPr>
        <sz val="10"/>
        <color theme="1"/>
        <rFont val="Arial Narrow"/>
        <family val="2"/>
      </rPr>
      <t xml:space="preserve">solicito la inclusiòn de un nuevo proceso: Descripción: Adquirir la suscripción de la herramienta de Inteligencia de negocios Microsoft Power BI, para el análisis y visualización
de datos en el Ministerio de Ciencia, Tecnología e Innovación MINCIENCIAS
Fecha estimada de inicio de proceso de selección: Agosto de 2022
Fecha estimada de presentación de ofertas: Agosto de 2022
Duración estimada del contrato: 4 meses
Modalidad de selección: Acuerdo Marco de Precios
Fuente de los recursos: Presupuesto General de la Nación
Valor total estimado: $189.000.000
Valor estimado en la vigencia actual: $189.000.000
¿Se requieren vigencias futuras? No
Estado de solicitud de vigencias futuras: N.A.
Unidad de contratación: Secretaría General
Nombre del responsable: Erick Guerra Alemán                                     Motivo de la solicitud de ajuste: Se requiere incluir este proceso de adquisición debido a que al iniciar la vigencia se tenía programada la contratación del mantenimiento y soporte de los productos Tableau, proceso declarado desierto. De acuerdo con la necesidad de la Entidad, y cambios en el esquema de licenciamiento de Tableau, se hizo necesario evalúar otras soluciones, debido a que la Entidad requiere contar con una herramienta para realizar la recolección, procesamiento y análisis de datos para la producción inmediata de estadísticas, mapas temáticos, fichas de información regionales y departamentales; de acuerdo con las necesidades y requerimientos de información tanto de la entidad como del SNCTeI, y la publicación de la información de la Ciencia en Cifras.  </t>
    </r>
  </si>
  <si>
    <r>
      <rPr>
        <b/>
        <sz val="10"/>
        <color rgb="FF0000CC"/>
        <rFont val="Arial Narrow"/>
        <family val="2"/>
      </rPr>
      <t xml:space="preserve">CGDI 28/07/22: La OTSI: </t>
    </r>
    <r>
      <rPr>
        <sz val="10"/>
        <color theme="1"/>
        <rFont val="Arial Narrow"/>
        <family val="2"/>
      </rPr>
      <t>solicito la inclusiòn de un nuevo proceso: Descripción: Adquirir la suscripción de la solución en la nube para la plataforma virtual de aprendizaje Open LMS de MinCiencias.
Fecha estimada de inicio de proceso de selección: Agosto de 2022
Fecha estimada de presentación de ofertas: Agosto de 2022
Duración estimada del contrato: 4 meses
Modalidad de selección: Mínima Cuantía
Fuente de los recursos: Presupuesto General de la Nación
Valor total estimado: $29.000.000
Valor estimado en la vigencia actual: $29.000.000
¿Se requieren vigencias futuras? No
Estado de solicitud de vigencias futuras: N.A.
Unidad de contratación: Secretaría General
Nombre del responsable: Erick Guerra Alemán
Motivo de la solicitud de ajuste: Minciencias cuenta con una plataforma virtual de aprendizaje que está en la nube, con la cual la DGC
(Dirección de Generación de Conocimiento) ha venido desarrollando unos cursos externos dirigidos a editores de revistas, por tal motivo
requiere renovar la suscripción anual de la plataforma virtual para asegurar la continuidad del servicio.</t>
    </r>
  </si>
  <si>
    <r>
      <t xml:space="preserve">CGDI 01/08/22: </t>
    </r>
    <r>
      <rPr>
        <b/>
        <sz val="10"/>
        <rFont val="Arial Narrow"/>
        <family val="2"/>
      </rPr>
      <t>La DAF solicita el ajuste de lo siguiente: Campo con el ajuste realizado:
Fecha estimada de inicio de proceso de selección (mes): Agosto
Fecha estimada de presentación de ofertas (mes): Agosto
4. Motivo de la solicitud de ajuste: Se requiere ajuste debido a que el contrato interadministrativo 349-2020 estuvo en ejecución hasta el día 31
de julio de 2022, impidiendo que el nuevo proceso de contratación directa fuera cargado en plataforma, ya que de acuerdo con la normatividad en
materia contractual no es posible que se tengan vigentes dos (2) contratos con el mismo objeto.</t>
    </r>
  </si>
  <si>
    <t xml:space="preserve">	21/09/2022</t>
  </si>
  <si>
    <t xml:space="preserve"> $1.146.830.468  / $ 645.000.000</t>
  </si>
  <si>
    <t>$ 320.766.741  /  $ 78.702.000 / $160.818.000 / $393.900.000</t>
  </si>
  <si>
    <t>Prestación De Servicios</t>
  </si>
  <si>
    <t>Seguros</t>
  </si>
  <si>
    <t>A-02-02-02-009-003</t>
  </si>
  <si>
    <t>A-02-02-02-009-002</t>
  </si>
  <si>
    <t>CONTRATO INTERADMINISTRATIVO</t>
  </si>
  <si>
    <t>A-02-02-02-006-008</t>
  </si>
  <si>
    <r>
      <t>CGDI 30/09/22:</t>
    </r>
    <r>
      <rPr>
        <sz val="10"/>
        <color theme="1"/>
        <rFont val="Arial Narrow"/>
        <family val="2"/>
      </rPr>
      <t xml:space="preserve"> la DTH solicita la eliminacion del proceso.   . Motivo de la solicitud de ajuste: Se solicita eliminación del proceso debido a que una vez se realizó la revisión en segunda instancia por la Secretaria General, grupo de  contratación, se verificó que realizar un contrato mediante la modalidad de contratación directa – prestación de servicios profesionales, no era viable por cuanto en el mercado existen en pluralidad de  oferentes que pueden prestar el servicio requerido, razón por la es necesario realizar la contratación a través de un proceso de selección, para lo cual deberán realizarse todas las actuaciones correspondientes para determinar la cuantía del proceso y así identificar bajo que modalidad de selección se deberá contratar.  Así las cosas, y teniendo en cuenta que está finalizando el tercer trimestre, no se cuenta con el tiempo suficiente para adelantar este proceso, y lograr una ejecución eficiente de acuerdo con las necesidades que requiere un proceso de bilingüismo.</t>
    </r>
  </si>
  <si>
    <t>OCTUBRE</t>
  </si>
  <si>
    <r>
      <t xml:space="preserve">CGDI 30/09/22: LA OTSI solicita el ajuste: </t>
    </r>
    <r>
      <rPr>
        <sz val="10"/>
        <color theme="1"/>
        <rFont val="Arial Narrow"/>
        <family val="2"/>
      </rPr>
      <t>Campo original que se desea ajustar
Fecha estimada de inicio de proceso:</t>
    </r>
    <r>
      <rPr>
        <b/>
        <sz val="10"/>
        <color rgb="FF0000CC"/>
        <rFont val="Arial Narrow"/>
        <family val="2"/>
      </rPr>
      <t xml:space="preserve"> </t>
    </r>
    <r>
      <rPr>
        <sz val="10"/>
        <color theme="1"/>
        <rFont val="Arial Narrow"/>
        <family val="2"/>
      </rPr>
      <t>Septiembre de 2022
Fecha estimada de presentación de ofertas: Octubre de 2022
Duración del contrato: 2 meses
Valor total estimado: $58.000.000
Valor estimado en la vigencia actual: $58.000.000
3.    Campo con el ajuste realizado. 
Fecha estimada de inicio de proceso: Octubre de 2022
Fecha estimada de presentación de ofertas: Noviembre de 2022
Duración del contrato: 1 mes
Valor total estimado: $45.000.000
Valor estimado en la vigencia actual: $45.000.000
Motivo de la solicitud de ajuste: La Oficina de Tecnologías y Sistemas de Información de acuerdo con la ficha técnica definida para el proceso de contratación adelantó el estudio de mercado, obteniéndose como resultado un presupuesto menor al inicialmente programado ($45.000.000). Se anota que no se ajusta la modalidad de selección pues en la versión del PAA publicada está como una mínima cuantía.</t>
    </r>
  </si>
  <si>
    <r>
      <t>CGDI 30/09/22: LA OTSI solicita el ajuste:</t>
    </r>
    <r>
      <rPr>
        <sz val="10"/>
        <color theme="1"/>
        <rFont val="Arial Narrow"/>
        <family val="2"/>
      </rPr>
      <t xml:space="preserve"> Campo original que se desea ajustar
Fecha estimada de inicio de proceso: Septiembre de 2022
Fecha estimada de presentación de ofertas: Septiembre de 2022
Valor total estimado: $43.000.000
Valor estimado en la vigencia actual: $43.000.000
3.    Campo con el ajuste realizado. 
Fecha estimada de inicio de proceso: Octubre de 2022
Fecha estimada de presentación de ofertas: Octubre de 2022
Valor total estimado: $27.684.098
Valor estimado en la vigencia actual: $27.684.098
Motivo de la solicitud de ajuste: Se ajustó el alcance al servicio por un período de 6 meses, ajustándose el presupuesto a $27.684.098.obteniendo como resultado un presupuesto menor al inicialmente programado ($27.684.098), cotización para proceso de contratación directa recibida en septiembre de 2022, razón por la cual es necesario ajustar el inicio del proceso de contratación en octubre de 2022.  Se realiza el ajuste en tiempo, mientras se evalúa la implementación de la firma digital con el nuevo sistema de gestión documental</t>
    </r>
  </si>
  <si>
    <r>
      <rPr>
        <b/>
        <sz val="10"/>
        <color rgb="FF0000CC"/>
        <rFont val="Arial Narrow"/>
        <family val="2"/>
      </rPr>
      <t xml:space="preserve">CGDI 30/09/22: La OTSI: </t>
    </r>
    <r>
      <rPr>
        <sz val="10"/>
        <color theme="1"/>
        <rFont val="Arial Narrow"/>
        <family val="2"/>
      </rPr>
      <t>Campo original que se desea ajustar
Valor total estimado: $106.000.000
Valor estimado en la vigencia actual: $106.000.000
Duración del contrato: 3 meses
Estado de solicitud de vigencias futuras: No solicitadas
3.    Campo con el ajuste realizado. 
Valor total estimado: $34.635.244
Valor estimado en la vigencia actual: $5.457.000
Duración del contrato: 12 meses
Estado de solicitud de vigencias futuras: Trámite
Motivo de la solicitud de ajuste: Se solicita el ajuste debido a que el valor publicado para el proceso de contratación para la  vigencia actual fue publicado por error, con un valor igual al valor total estimado, y adicionalmente el servicio se requiere por 12 meses ya se que considera realizar una vez se autoricen las vigencias futuras de funcionamiento.</t>
    </r>
  </si>
  <si>
    <r>
      <rPr>
        <b/>
        <sz val="10"/>
        <color rgb="FF0000CC"/>
        <rFont val="Arial Narrow"/>
        <family val="2"/>
      </rPr>
      <t>CGDI 24/02/22</t>
    </r>
    <r>
      <rPr>
        <sz val="10"/>
        <color theme="1"/>
        <rFont val="Arial Narrow"/>
        <family val="2"/>
      </rPr>
      <t xml:space="preserve">: La OTSI  solicita ajustar Fecha estimada de inicio del proceso de selección: Abril de 2022
Fecha estimada de presentación de ofertas: Mayo de 2022
Duración: 7 meses
Modalidad de selección: Selección abreviada por menor cuantía.                       </t>
    </r>
    <r>
      <rPr>
        <b/>
        <sz val="10"/>
        <color rgb="FF0000CC"/>
        <rFont val="Arial Narrow"/>
        <family val="2"/>
      </rPr>
      <t>CGDI 29/03/22</t>
    </r>
    <r>
      <rPr>
        <sz val="10"/>
        <color rgb="FF0000CC"/>
        <rFont val="Arial Narrow"/>
        <family val="2"/>
      </rPr>
      <t>:</t>
    </r>
    <r>
      <rPr>
        <sz val="10"/>
        <color theme="1"/>
        <rFont val="Arial Narrow"/>
        <family val="2"/>
      </rPr>
      <t xml:space="preserve"> La OTSI  solicita ajustar : Fecha estimada de inicio del proceso de selección: Junio de 2022
Fecha estimada de presentación de ofertas: Julio de 2022
Modalidad de selección: subasta inversa
Duración: 5 meses                                                                                             Motivo de la solicitud de ajuste: El presente proceso tiene asignado $50 millones en el PAA, y en el estudio de mercado realizado para contratar el soporte tecnológico de elementos del datacenter se obtuvo un presupuesto estimado para estos de aproximadamente $140 millones, sin incluir componentes del sistema de iluminación, control de incendios y control de apertura de puertas de los pisos.  Se deben gestionar recursos adicionales para poder llevar adelante el proceso, razón por la cual se solicita posponer la publicación del proceso para el mes de junio de 2022.  Adicionalmente, con el presupuesto inicial asignado al proceso ($50 millones) por error la modalidad de selección estaba programada como mínima cuantía y debe ser una subasta inversa por ser un proceso de características técnicas uniformes.                                                                         </t>
    </r>
    <r>
      <rPr>
        <b/>
        <sz val="10"/>
        <color rgb="FF0000CC"/>
        <rFont val="Arial Narrow"/>
        <family val="2"/>
      </rPr>
      <t xml:space="preserve">CGDI 03/06/22 : </t>
    </r>
    <r>
      <rPr>
        <sz val="10"/>
        <color theme="1"/>
        <rFont val="Arial Narrow"/>
        <family val="2"/>
      </rPr>
      <t xml:space="preserve">La OTSI  solicita ajustar : Fecha estimada de inicio del proceso de selección: Julio de 2022
Fecha estimada de presentación de ofertas: Agosto de 2022
Duración del contrato: 4 meses
Valor total estimado: $45.000.000
Valor estimado en la vigencia actual: $45.000.000.                                             Motivos: Se solicita al comité autorizar los cambios descritos anteriormente, debido a que la OTSI tuvo que ajustar el alcance del proceso porque no se pudo contar con recursos para el servicio de soporte de la solución completa, entonces se realizará a parte de los componentes de la solución que se encuentran en el datacenter del Ministerio.  De acuerdo con lo anterior, se hace necesario modificar la fecha de inicio del proceso para actualizar el estudio de mercado, la duración y presupuesto resultante del nuevo alcance definido. </t>
    </r>
    <r>
      <rPr>
        <b/>
        <sz val="10"/>
        <color rgb="FF0000CC"/>
        <rFont val="Arial Narrow"/>
        <family val="2"/>
      </rPr>
      <t>CGDI 28/07/22 :</t>
    </r>
    <r>
      <rPr>
        <sz val="10"/>
        <color theme="1"/>
        <rFont val="Arial Narrow"/>
        <family val="2"/>
      </rPr>
      <t xml:space="preserve"> La OTSI solicita ajustar :Fecha estimada de inicio del proceso de selección: Agosto de 2022
Fecha estimada de presentación de ofertas: Septiembre de 2022 Modalidad de Selección: Subasta Inversa 
Duración: 3 meses
Valor total estimado: $154.000.000,00
Valor estimado en la vigencia actual: $154.000.000,00  Motivo de la solicitud de ajuste: Se solicita al comité autorizar los cambios relacionados anteriormente, debido a que el proceso inicialmente se había
definido con un alcance menor dado que no se contaba con suficientes recursos disponibles, y solo cubría parte de equipos de la Solución ubicados en
Centro de Datos de Minciencias, pero es necesario cubrir componentes de la solución, por ejemplo, el sistema de iluminación, el CCTV, control de
incendios, entre otros. De acuerdo con revisión realizada con la DAF, está Dirección confirmó la asignación de $80 millones al proceso, y la OTSI
asignará en total $74 millones (los recursos adicionales, han sido liberados de procesos adjudicados por menor valor respecto a lo programado), para
un presupuesto total estimado de $154 millones. Con el incremento de presupuesto se ajustaría la modalidad de selección y la fecha de inicio para el
mes de agosto, y para adelantar el proceso.                                   </t>
    </r>
    <r>
      <rPr>
        <b/>
        <sz val="10"/>
        <color rgb="FF0000CC"/>
        <rFont val="Arial Narrow"/>
        <family val="2"/>
      </rPr>
      <t>CGDI 30/09/22: La OTSI</t>
    </r>
    <r>
      <rPr>
        <sz val="10"/>
        <color theme="1"/>
        <rFont val="Arial Narrow"/>
        <family val="2"/>
      </rPr>
      <t>:  Campo original que desea ajustar. 
-    Descripción: Soporte tecnológico BMS
Fecha estimada de inicio de proceso: Agosto de 2022
Fecha estimada de presentación de ofertas: Septiembre de 2022
Duración del contrato: 3 meses
Campo con el ajuste realizado. 
Descripción: Contratar los servicios de soporte y mantenimiento para las diversas plataformas tecnológicas existentes en las instalaciones del Ministerio de Ciencia, Tecnología e Innovación – MINCIENCIAS
Fecha estimada de inicio de proceso: Octubre de 2022
Fecha estimada de presentación de ofertas: Noviembre de 2022
Duración del contrato: 1 mes
Motivo de la solicitud de ajuste: El proceso al iniciar la vigencia no contaba con los recursos necesarios por parte de la OTSI, y en julio la DAF, asignó recursos al proceso, y fue necesario ajustar la ficha técnica, el estudio de mercado y los estudios previos para realizar una subasta inversa  (inicialmente estaba planeado un proceso de mínima cuantía), y se presentaron demoras en la recepción de propuestas requeridas para completar el estudio de mercado, razón por la cual se solicita la aprobación para realizar los ajustes indicados en los numerales anteriores.</t>
    </r>
  </si>
  <si>
    <r>
      <t xml:space="preserve">CGDSI 28/07/22: La OTSI </t>
    </r>
    <r>
      <rPr>
        <sz val="10"/>
        <rFont val="Arial Narrow"/>
        <family val="2"/>
      </rPr>
      <t xml:space="preserve">solicta el ajuste en el proceso: Campo con el ajuste realizado.
Fecha estimada de inicio del proceso de selección: Agosto de 2022
Valor total estimado: $450.000.000
Valor estimado en la vigencia actual: $450.000.000  Motivo de la solicitud de ajuste: Se solicita al comité autorizar los cambios descritos anteriormente, debido a que el proceso de contratación al iniciar
la vigencia tenía un alcance mayor, el cual fue revisado de acuerdo con las necesidades de licencias identificadas en las diferentes áreas, y recursos
asignados a un proceso que inicialmente se contemplaba en el alcance de la presente contratación (renovación de la solución CA) el cual fue necesario
realizarlo de manera separada. Estos ajustes dan como resultado la necesidad de modificar el presupuesto. Se están elaborando los estudios previos
por parte de la OTSI conforme al alcance establecido, por tal razón se solicita la modificación de la fecha de inicio del proceso de contratación.                                                                            </t>
    </r>
    <r>
      <rPr>
        <b/>
        <sz val="10"/>
        <color rgb="FF0000CC"/>
        <rFont val="Arial Narrow"/>
        <family val="2"/>
      </rPr>
      <t xml:space="preserve">CGDI 30/09/22: La OTSI: </t>
    </r>
    <r>
      <rPr>
        <sz val="10"/>
        <rFont val="Arial Narrow"/>
        <family val="2"/>
      </rPr>
      <t xml:space="preserve"> Campo original que se desea ajustar
Fecha estimada de inicio de proceso: Agosto de 2022
Fecha estimada de presentación de ofertas: Septiembre de 2022
Duración del contrato: 3 meses
3. Campo con el ajuste realizado. 
Fecha estimada de inicio de proceso: Octubre de 2022
Fecha estimada de presentación de ofertas: Noviembre de 2022
Duración del contrato: 1 mes
Motivo de la solicitud de ajuste: De acuerdo con la recomendación recibida por parte de la Secretaría General, el proceso de contratación en modalidad de selección por subasta inversa en este año debe realizarse por lotes, lo cual generó la necesidad de ajustes en la ficha técnica elaborada por la OTSI y con esto la actualización del estudio de mercado, lo cual tomó más tiempo del inicialmente previsto, razón por la cual se hace necesario solicitar el ajuste de la fecha publicación del proceso y de recepción de ofertas para septiembre y noviembre respectivamente. </t>
    </r>
  </si>
  <si>
    <r>
      <t xml:space="preserve">CGDI 14/06/22: </t>
    </r>
    <r>
      <rPr>
        <sz val="10"/>
        <color theme="1"/>
        <rFont val="Arial Narrow"/>
        <family val="2"/>
      </rPr>
      <t xml:space="preserve">La DAF  solicita ajustar: Fecha estimada de inicio de proceso de selección (mes): Agosto
Fecha estimada de presentación de ofertas (mes): Septiembre
4. Motivo de la solicitud de ajuste: Se solicita la modificación teniendo en cuenta que el contrato actualmente en ejecución cuenta con recursos lo que permite su prórroga hasta el 26 de septiembre de 2022 .                                             </t>
    </r>
    <r>
      <rPr>
        <b/>
        <sz val="10"/>
        <color rgb="FF0000CC"/>
        <rFont val="Arial Narrow"/>
        <family val="2"/>
      </rPr>
      <t xml:space="preserve"> CGDI 14/06/22:</t>
    </r>
    <r>
      <rPr>
        <sz val="10"/>
        <color theme="1"/>
        <rFont val="Arial Narrow"/>
        <family val="2"/>
      </rPr>
      <t xml:space="preserve"> LA DAF  solicita el retiro del proceso          </t>
    </r>
    <r>
      <rPr>
        <b/>
        <sz val="10"/>
        <color rgb="FF0000CC"/>
        <rFont val="Arial Narrow"/>
        <family val="2"/>
      </rPr>
      <t xml:space="preserve">CGDI 30/009/22: LA DAF      </t>
    </r>
    <r>
      <rPr>
        <sz val="10"/>
        <color theme="1"/>
        <rFont val="Arial Narrow"/>
        <family val="2"/>
      </rPr>
      <t xml:space="preserve">                                                          Motivo de la solicitud de retiro: La entidad tiene suscrito el contrato 654 de 2021 con INFOTIC, y una vez analizado se evidencia 	que se puede adicionar por un valor de $ 47.500.000 y prorrogar hasta el 31 de diciembre de 2022, por lo cual no hay necesidad 	de realizar un nuevo proceso de contratación, sino dar continuidad al contrato que se encuentra vigente.     Motivo de la solicitud de retiro: La entidad tiene suscrito el contrato 654 de 2021 con INFOTIC, y una vez analizado se evidencia 	que se puede adicionar por un valor de $ 47.500.000 y prorrogar hasta el 31 de diciembre de 2022, por lo cual no hay necesidad 	de realizar un nuevo proceso de contratación, sino dar continuidad al contrato que se encuentra vigente.
</t>
    </r>
  </si>
  <si>
    <t>43232800, 43232801, 81122000, 43232900</t>
  </si>
  <si>
    <t>Renovar el licenciamiento, soporte y actualizaciones de la herramienta PRTG Network Monitor, que incluya soporte especializado para el Ministerio de Ciencia, Tecnología e Innovación</t>
  </si>
  <si>
    <t>Yesid Ojeda Papagayo</t>
  </si>
  <si>
    <t>yojeda@minciencias.gov.co</t>
  </si>
  <si>
    <t xml:space="preserve">43211503- 43211508 - 43211509 </t>
  </si>
  <si>
    <t>Adquisición de Ipad para el Ministerio de Ciencia, Tecnología e Innovación</t>
  </si>
  <si>
    <t>Grandes Superficies-  Acuerdo Marco de Precios</t>
  </si>
  <si>
    <t xml:space="preserve">43231513, 43232300, 43232500 </t>
  </si>
  <si>
    <t xml:space="preserve"> Renovación y adquisición de licenciamiento Microsoft y servicios especializados para el Ministerio de Ciencia, Tecnología e Innovación</t>
  </si>
  <si>
    <t xml:space="preserve">81112306; 81000000; 82000000; 43000000; 44000000; 81112204 </t>
  </si>
  <si>
    <t>Renovación de la plataforma tecnológica de impresión para el Ministerio de Ciencia, Tecnología e Innovación</t>
  </si>
  <si>
    <t xml:space="preserve">43000000; 43211503; 43211508 </t>
  </si>
  <si>
    <t>Adquisición de equipos de cómputo para el Ministerio de Ciencia, Tecnología e Innovación</t>
  </si>
  <si>
    <t>Dias</t>
  </si>
  <si>
    <t>43232300; 43232500; 43231513</t>
  </si>
  <si>
    <t>Adquirir licencias de uso para la plataforma Google Workspace Enterprise Standard y servicio Single SignOn, incluido el soporte técnico especializado para el Ministerio de Ciencia, Tecnología e Innovación</t>
  </si>
  <si>
    <t xml:space="preserve">53101602; 53101604; 53101902; 53101904; 53111601; 53111602; 53102502 </t>
  </si>
  <si>
    <t>Luz Adriana Figueroa Gómez</t>
  </si>
  <si>
    <t>lafigueroa@minciencias.gov.co</t>
  </si>
  <si>
    <t>Adquisición de Hornos Microondas</t>
  </si>
  <si>
    <t xml:space="preserve">44101600;44101603 </t>
  </si>
  <si>
    <t>Adquisición picadora de papel para el proceso de gestión documental</t>
  </si>
  <si>
    <t>Prestar el servicio de publicación y divulgación en el DIARIO OFICIAL de normas y actos administrativos de carácter general y otros documentos de carácter oficial proferidos por el Ministerio de Ciencia, Tecnología e Innovación</t>
  </si>
  <si>
    <t>yacevedo@minciencias.gov.co</t>
  </si>
  <si>
    <r>
      <rPr>
        <b/>
        <sz val="10"/>
        <color rgb="FF0000CC"/>
        <rFont val="Arial Narrow"/>
        <family val="2"/>
      </rPr>
      <t xml:space="preserve">CGDI 04/10/22: La OTSI </t>
    </r>
    <r>
      <rPr>
        <sz val="10"/>
        <color theme="1"/>
        <rFont val="Arial Narrow"/>
        <family val="2"/>
      </rPr>
      <t xml:space="preserve">Solicita inclusión de proceso: Campo original que se desea ajustar:
Código UNSPSC: 43231513, 43232300, 43232500 
Descripción: Renovación y adquisición de licenciamiento Microsoft y servicios especializados para el Ministerio de Ciencia, Tecnología e Innovación
Fecha estimada de inicio de proceso de selección: Noviembre de 2022
Fecha estimada de presentación de ofertas: Noviembre de 2022
Duración estimada del contrato: 1 mes
Modalidad de selección: Acuerdo Marco de Precios
Fuente de los recursos: Presupuesto General de la Nación 
Valor total estimado: $189.000.000
Valor estimado en la vigencia actual: $189.000.000
¿Se requieren vigencias futuras?  No
Estado de solicitud de vigencias futuras: No
Unidad de contratación: Secretaría General
Nombre del responsable: Yesid Ojeda Papagayo
3. Motivo de la solicitud de ajuste: La Entidad requiere contar con el licenciamiento de herramientas Microsoft Office 365 E3, Project y Visio, para apoyar la gestión de diferentes dependencias.
</t>
    </r>
  </si>
  <si>
    <r>
      <rPr>
        <b/>
        <sz val="10"/>
        <color rgb="FF0000CC"/>
        <rFont val="Arial Narrow"/>
        <family val="2"/>
      </rPr>
      <t>CGDI 04/10/22:</t>
    </r>
    <r>
      <rPr>
        <sz val="10"/>
        <color theme="1"/>
        <rFont val="Arial Narrow"/>
        <family val="2"/>
      </rPr>
      <t xml:space="preserve"> </t>
    </r>
    <r>
      <rPr>
        <b/>
        <sz val="10"/>
        <color rgb="FF0000CC"/>
        <rFont val="Arial Narrow"/>
        <family val="2"/>
      </rPr>
      <t>La OTSI</t>
    </r>
    <r>
      <rPr>
        <sz val="10"/>
        <color theme="1"/>
        <rFont val="Arial Narrow"/>
        <family val="2"/>
      </rPr>
      <t xml:space="preserve">  Solicita inclusión de proceso:
Campo original que se desea ajustar:
Código UNSPSC: 43232800, 43232801, 81122000, 43232900 
Descripción: Renovar el licenciamiento, soporte y actualizaciones de la herramienta PRTG Network Monitor, que incluya soporte especializado para el Ministerio de Ciencia, Tecnología e Innovación
Fecha estimada de inicio de proceso de selección: Octubre de 2022
Fecha estimada de presentación de ofertas: Octubre de 2022
Duración estimada del contrato: 2 meses
Modalidad de selección: Mínima Cuantía
Fuente de los recursos: Presupuesto General de la Nación 
Valor total estimado: $45.000.000
Valor estimado en la vigencia actual: $.45.000.000
¿Se requieren vigencias futuras?  No
Estado de solicitud de vigencias futuras: No
Unidad de contratación: Secretaría General
Nombre del responsable: Yesid Ojeda Papagayo
3. Motivo de la solicitud de ajuste: Se solicita al comité autorizar la inclusión del presente proceso de contratación en el plan anual de adquisiciones, considerando que es necesario contar con el servicio porque a través de esta herramienta se realiza el monitoreo de la disponibilidad de la plataforma tecnológica del Ministerio, y se puede programar a la fecha de acuerdo con recursos que se han liberado a través de diferentes procesos adjudicados por menor valor que el programado.</t>
    </r>
  </si>
  <si>
    <r>
      <rPr>
        <b/>
        <sz val="10"/>
        <color rgb="FF0000CC"/>
        <rFont val="Arial Narrow"/>
        <family val="2"/>
      </rPr>
      <t xml:space="preserve">CGDI 04/10/22:  La OTSI </t>
    </r>
    <r>
      <rPr>
        <sz val="10"/>
        <color theme="1"/>
        <rFont val="Arial Narrow"/>
        <family val="2"/>
      </rPr>
      <t>Solicita inclusión de proceso:  Campo original que se desea ajustar:
Código UNSPSC:
Fecha estimada de inicio de proceso de selección: octubre de 2022
Fecha estimada de presentación de ofertas: Octubre de 2022
Duración estimada del contrato: 1 mes
Modalidad de selección: Grandes Superficies  (Colombia Compra Eficiente)
Fuente de los recursos: Presupuesto General de la Nación 
Valor total estimado: $4.000.000
Valor estimado en la vigencia actual: $.4.000.000
¿Se requieren vigencias futuras?  No
Estado de solicitud de vigencias futuras: No
Unidad de contratación: Secretaría General
Nombre del responsable: Yesid Ojeda Papagayo
3. Motivo de la solicitud de ajuste: Se solicita la inclusión de este proceso de contratación en el Plan Anual de Adquisiciones, atendiendo la solicitud presentada por el Despacho, como una herramienta de apoyo en las actividades a cargo del área.</t>
    </r>
  </si>
  <si>
    <r>
      <t xml:space="preserve"> La OTSI : CGDI 04/10/22:</t>
    </r>
    <r>
      <rPr>
        <sz val="10"/>
        <color theme="1"/>
        <rFont val="Arial Narrow"/>
        <family val="2"/>
      </rPr>
      <t xml:space="preserve"> La OTSI Solicita inclusión de proceso:</t>
    </r>
    <r>
      <rPr>
        <b/>
        <sz val="10"/>
        <color rgb="FF0000CC"/>
        <rFont val="Arial Narrow"/>
        <family val="2"/>
      </rPr>
      <t xml:space="preserve"> </t>
    </r>
    <r>
      <rPr>
        <sz val="10"/>
        <rFont val="Arial Narrow"/>
        <family val="2"/>
      </rPr>
      <t>Campo original que se desea ajustar:
Código UNSPSC: 81112306; 81000000; 82000000; 43000000; 44000000; 81112204 
Descripción: Renovación de la plataforma tecnológica de impresión para el Ministerio de Ciencia, Tecnología e Innovación
Fecha estimada de inicio de proceso de selección: Octubre de 2022
Fecha estimada de presentación de ofertas: Octubre de 2022
Duración estimada del contrato: 2 meses
Modalidad de selección: Acuerdo Marco de Precios
Fuente de los recursos: Presupuesto General de la Nación 
Valor total estimado: $152.432.000
Valor estimado en la vigencia actual: $152.432.000
¿Se requieren vigencias futuras?  No
Estado de solicitud de vigencias futuras: No
Unidad de contratación: Secretaría General
Nombre del responsable: Yesid Ojeda Papagayo
3. Motivo de la solicitud de ajuste: El Ministerio requiere realizar la renovación de equipos y software de la plataforma de impresión porque actualmente presenta obsolescencia tecnológica de la solución, que fue adquirida hace 8 años.</t>
    </r>
  </si>
  <si>
    <r>
      <t xml:space="preserve">CGDI 04/10/22: La OTSI </t>
    </r>
    <r>
      <rPr>
        <sz val="10"/>
        <color theme="1"/>
        <rFont val="Arial Narrow"/>
        <family val="2"/>
      </rPr>
      <t>Solicita inclusión de proceso: Campo original que se desea ajustar</t>
    </r>
    <r>
      <rPr>
        <b/>
        <sz val="10"/>
        <color rgb="FF0000CC"/>
        <rFont val="Arial Narrow"/>
        <family val="2"/>
      </rPr>
      <t xml:space="preserve">:
</t>
    </r>
    <r>
      <rPr>
        <sz val="10"/>
        <rFont val="Arial Narrow"/>
        <family val="2"/>
      </rPr>
      <t>Código UNSPSC: 43000000; 43211503; 43211508
Descripción: Adquisición de equipos de cómputo para el Ministerio de Ciencia, Tecnología e Innovación
Fecha estimada de inicio de proceso de selección: Noviembre de 2022
Fecha estimada de presentación de ofertas: Noviembre de 2022
Duración estimada del contrato: 45 días
Modalidad de selección: Acuerdo Marco de Precios
Fuente de los recursos: Presupuesto General de la Nación 
Valor total estimado: $194.523.950
Valor estimado en la vigencia actual: $194.523.950
¿Se requieren vigencias futuras?  No
Estado de solicitud de vigencias futuras: No
Unidad de contratación: Secretaría General
Nombre del responsable: Yesid Ojeda Papagayo
3. Motivo de la solicitud de ajuste: El Ministerio requiere realizar la renovación de equipos de cómputo porque en la actualidad aproximadamente el 50% de los computadores de la Entidad, presentan obsolescencia tecnológica, los cuales fueron adquiridos hace más de 6 años.</t>
    </r>
  </si>
  <si>
    <r>
      <t>La OTSI CGDI 04/10/22:</t>
    </r>
    <r>
      <rPr>
        <sz val="10"/>
        <color theme="1"/>
        <rFont val="Arial Narrow"/>
        <family val="2"/>
      </rPr>
      <t>Solicita inclusión de proceso:Campo original que se desea ajustar:
Código UNSPSC: 43000000; 43211503; 43211508
Descripción: Adquisición de equipos de cómputo pa</t>
    </r>
    <r>
      <rPr>
        <sz val="10"/>
        <rFont val="Arial Narrow"/>
        <family val="2"/>
      </rPr>
      <t>ra el Ministerio de Ciencia, Tecnología e Innovación
Fecha estimada de inicio de proceso de selección: Octubre de 2022
Fecha estimada de presentación de ofertas: Octubre de 2022
Duración estimada del contrato: 2 meses
Modalidad de selección: Acuerdo Marco de Precios
Fuente de los recursos: Presupuesto General de la Nación 
Valor total estimado: $30.000.000
Valor estimado en la vigencia actual: $30.000.000
¿Se requieren vigencias futuras?  No
Estado de solicitud de vigencias futuras: No
Unidad de contratación: Secretaría General
Nombre del responsable: Yesid Ojeda Papagayo
3. Motivo de la solicitud de ajuste: El Ministerio requiere adquirir 50 nuevas licencias de Google Work Space debido al ingreso a la entidad de nuevos colaboradores y teniendo presente que las licencias adquiridas mediante la Orden de Compra 90808 de 2022 se encuentra en uso en su totalidad</t>
    </r>
  </si>
  <si>
    <r>
      <t xml:space="preserve">CGDI 30/09/22: La DAF </t>
    </r>
    <r>
      <rPr>
        <sz val="10"/>
        <color theme="1"/>
        <rFont val="Arial Narrow"/>
        <family val="2"/>
      </rPr>
      <t>Solicita inclusión de proceso: Campo original que se desea ajustar:
Código UNSPSC: 53101602; 53101604; 53101902; 53101904; 53111601; 53111602; 53102502
Fecha estimada de inicio de proceso de selección: Octubre de 2022
Fecha estimada de presentación de ofertas (mes): Noviembre de 2022
Duración estimada del contrato (meses): 1 mes
Modalidad de selección: Mínima cuantía
Fuente de los recursos: Presupuesto General de la Nación
Valor total estimado: $ 8.000.000
Valor estimado en la vigencia actual: $ 21.430.500
¿Se requieren vigencias futuras? NO
Unidad de contratación: Secretaría General
Nombre del responsable: Luz Adriana Figueroa Gómez
Motivo de la solicitud de ajuste: Se requiere adelantar el proceso de contratación para la 3ª entrega de dotación, sin embargo y de acuerdo con lo señalado en el concepto No C – 105 de 2022, emitido por Colombia Compra las reglas a aplicar para la contratación que no supere el 10% de la menor cuantía de la entidad independientemente del objeto, deberá ser de acuerdo al procedimiento de la mínima cuantía, grandes superficies conforme el Decreto 1860 del 2021, y no por una Selección Abreviada por Acuerdo Marco.</t>
    </r>
  </si>
  <si>
    <r>
      <t xml:space="preserve">CGDI 30/09/22: La La DAF </t>
    </r>
    <r>
      <rPr>
        <sz val="10"/>
        <color theme="1"/>
        <rFont val="Arial Narrow"/>
        <family val="2"/>
      </rPr>
      <t>Solicita inclusión de proceso: Campo original que se desea ajustar:
Código UNSPSC: 52141502
Fecha estimada de inicio de proceso de selección: Octubre de 2022
Fecha estimada de presentación de ofertas (mes): Noviembre de 2022
Duración estimada del contrato (meses): 1 mes
Modalidad de selección: Mínima cuantía
Fuente de los recursos: Presupuesto General de la Nación
Valor total estimado: $ 2.959.600
Valor estimado en la vigencia actual: $ 2.959.600
¿Se requieren vigencias futuras? NO
Unidad de contratación: Secretaría General
Nombre del responsable: Luz Adriana Figueroa Gómez
3. Motivo de la solicitud de ajuste: De acuerdo con la necesidad identificada, y dado que los hornos microondas que se encuentran en uso no permiten nuevos mantenimientos, se hace necesario adquirir nuevos hornos para el 	servicio de la comunidad MINCIENCIAS.</t>
    </r>
  </si>
  <si>
    <r>
      <t xml:space="preserve">CGDI 30/09/22 La DAF </t>
    </r>
    <r>
      <rPr>
        <sz val="10"/>
        <color theme="1"/>
        <rFont val="Arial Narrow"/>
        <family val="2"/>
      </rPr>
      <t>Solicita inclusión de proceso: Campo original que se desea ajustar:
Código UNSPSC: 44101600 / 44101603 
Fecha estimada de inicio de proceso de selección: Octubre de 2021
Fecha estimada de presentación de ofertas (mes): Noviembre de 2021
Duración estimada del contrato (meses): 2 meses
Modalidad de selección: Mínima cuantía
Fuente de los recursos: Presupuesto General de la Nación
Valor total estimado: $12.261.165,00
¿Se requieren vigencias futuras? NO
Nombre del responsable: Luz Adriana Figueroa
3. Motivo de la solicitud de ajuste: El proceso de gestión documental requiere contar con una (1) picadora de papel que permita controlar la destrucción segura de los documentos, los cuales ya surtieron un proceso de valoración que se encuentra establecido en las Tablas de Valoración Documental y que tienen por disposición final su eliminación. Para lo cual es recomendable que el elemento de destrucción cumpla con los criterios de seguridad necesarios y la  capacidad de rendimiento de acuerdo al volumen de trabajo requerido. 
De acuerdo con lo señalado en el concepto No C – 105 de 2022, emitido por Colombia Compra las reglas a aplicar para la contratación que no supere el 10% de la menor cuantía de la entidad independientemente del objeto, deberá ser de acuerdo al procedimiento de la mínima cuantía, grandes superficies conforme el Decreto 1860 del 2021, y no por una Selección Abreviada por Acuerdo Marco..</t>
    </r>
  </si>
  <si>
    <r>
      <t xml:space="preserve">CGDI 30/09/22: La DAF Solicita inclusión de proceso: </t>
    </r>
    <r>
      <rPr>
        <sz val="10"/>
        <color theme="1"/>
        <rFont val="Arial Narrow"/>
        <family val="2"/>
      </rPr>
      <t>Solicitud de inclusión:
Código UNSPSC: 55101519
Fecha estimada de inicio de proceso de selección: octubre de 2022
Fecha estimada de presentación de ofertas (mes): octubre de 2022
Duración estimada del contrato (meses): 3 meses
Modalidad de selección: Contratación directa
Fuente de los recursos : Nación
Valor total estimado: Tres millones de pesos ($3.000.000)
Valor estimado en la vigencia actual: Tres millones de pesos ($3.000.000)
¿Se requieren vigencias futuras?: No
Estado de solicitud de vigencias futuras: N/A
Unidad de contratación: Secretaría General
Nombre del responsable: Yolanda Acevedo Rojas 
3. Motivo de la solicitud: En cumplimiento de las funciones del Ministerio es su deber dar a conocer a la comunidad las resoluciones, acuerdos y demás actos administrativos relacionados con la Política Pública de Ciencia, Tecnología e Innovación, para la generación de conocimiento, la innovación, la apropiación social y la competitividad, los cuales deben ser publicados en el Diario Oficial de acuerdo con lo contemplado en los artículos 19 de la ley 489 de 1998, y artículo 65 de la ley 1437 de 2011, exigencia legal que además está consagrada en el artículo 5 de la ley 109 de 1994 donde se establece la obligación de los ministerios de contratar sus publicaciones e impresos con la Imprenta nacional de Colombia.</t>
    </r>
  </si>
  <si>
    <r>
      <t xml:space="preserve">CGDSI 30/09/22: La DAF </t>
    </r>
    <r>
      <rPr>
        <sz val="10"/>
        <color theme="1"/>
        <rFont val="Arial Narrow"/>
        <family val="2"/>
      </rPr>
      <t xml:space="preserve">solicita el ajuste: Campo original que se desea ajustar:
Fecha estimada de inicio de proceso de selección (mes): Septiembre
Fecha estimada de presentación de ofertas (mes): Septiembre
3. Campo con el ajuste realizado:
Fecha estimada de inicio de proceso de selección (mes): Octubre
Fecha estimada de presentación de ofertas (mes): Octubre
4. Motivo de la solicitud de ajuste: Teniendo en cuenta que a la fecha la Entidad se encuentra en espera del Estudio de seguridad de la Policía Nacional se acordó con la UNP prorrogar hasta el mes de octubre de 2022 el convenio vigente.                                                                                       </t>
    </r>
    <r>
      <rPr>
        <b/>
        <sz val="10"/>
        <color rgb="FF0000CC"/>
        <rFont val="Arial Narrow"/>
        <family val="2"/>
      </rPr>
      <t>CGDSI 28/10/22: La DAF</t>
    </r>
    <r>
      <rPr>
        <sz val="10"/>
        <color theme="1"/>
        <rFont val="Arial Narrow"/>
        <family val="2"/>
      </rPr>
      <t xml:space="preserve"> solicta el ajuste:  Campo original que se desea ajustar:
Valor total estimado: $ 186.389.035
Valor estimado en la vigencia actual: $ 186.389.035
Estado de solicitud de vigencias futuras: N/A
3. Campo con el ajuste realizado:
Valor total estimado: $ 733.882.585
Valor estimado en la vigencia actual: $ 356.326.705
	(Valor aprobado vigencia futura: $ 377.555.880)
Estado de solicitud de vigencias futuras: Aprobadas
4. Motivo de la solicitud de ajuste: Teniendo en cuenta que fue aprobada la vigencia futura para el proceso de contratación para prestar el servicio de esquema de seguridad con la UNP al Sr. Ministro, se hace necesario ajustar los valores en el PAA 2022. </t>
    </r>
  </si>
  <si>
    <t>CANCELADO</t>
  </si>
  <si>
    <t>A-02-02-02-009-006</t>
  </si>
  <si>
    <t>Contrato de Prestacion De Servicios Profesionales</t>
  </si>
  <si>
    <t>Contrato Interadministrativo</t>
  </si>
  <si>
    <t>NOVIEMBRE</t>
  </si>
  <si>
    <t>Prestacion de servicios</t>
  </si>
  <si>
    <t>Convenio Interadministrativo</t>
  </si>
  <si>
    <t>Arrendamiento</t>
  </si>
  <si>
    <t>DECLARADO DESIERTO</t>
  </si>
  <si>
    <t xml:space="preserve">A-02-02-01-002-008 </t>
  </si>
  <si>
    <t>A-02-02-01-004-004</t>
  </si>
  <si>
    <t>43231500;43232300  43232600;43232700 43232800;43233000 81111800;81112200</t>
  </si>
  <si>
    <t>Adquirir y renovar las licencias de las diferentes herramientas de apoyo informático, para el Ministerio de Ciencia Tecnología e Innovación. – MINCIENCIAS.</t>
  </si>
  <si>
    <t>Diciembre</t>
  </si>
  <si>
    <t>dias</t>
  </si>
  <si>
    <t>Carlos Eduardo Orjuela Oliveros</t>
  </si>
  <si>
    <t>ceorjuela@minciencias.gov.co</t>
  </si>
  <si>
    <t>43231500;43232100 43232600;43232300 81111800;81112200  </t>
  </si>
  <si>
    <t>Adquirir y Renovar las licencias de las diferentes herramientas de apoyo para la Oficina de Comunicaciones del Ministerio de Ciencia Tecnología e Innovación – MINCIENCIAS</t>
  </si>
  <si>
    <t>84121500,84121700;84121800</t>
  </si>
  <si>
    <t xml:space="preserve">Se requiere seleccionar la sociedad fiduciaria con la que se celebrará un contrato de fiducia mercantil en virtud del cual se constituirá el patrimonio autónomo para la administración de los recursos del “Fondo Nacional de Financiamiento para la Ciencia, la Tecnología y la Innovación – Fondo Francisco José de Caldas”.
</t>
  </si>
  <si>
    <t>Licitación Pública</t>
  </si>
  <si>
    <t>DIRECCIÓN DE GESTIÓN DE RECURSOS PARA LA CTEl</t>
  </si>
  <si>
    <t>EDUARDO ROJAS PINEDA</t>
  </si>
  <si>
    <t>erojas@minciencias.gov.co</t>
  </si>
  <si>
    <r>
      <rPr>
        <b/>
        <sz val="10"/>
        <color rgb="FF3772FF"/>
        <rFont val="Arial Narrow"/>
        <family val="2"/>
      </rPr>
      <t>CGDI 11/11/22: La OTSI Solicita inclusión de proceso:</t>
    </r>
    <r>
      <rPr>
        <sz val="10"/>
        <rFont val="Arial Narrow"/>
        <family val="2"/>
      </rPr>
      <t xml:space="preserve"> Solicitud de inclusión: Descripción del proceso: 43231500 – 43232300 - 43232600 – 43232700 – 43232800 - 43233000 81111800 - 81112200   – Adquirir y renovar las licencias de las diferentes herramientas de apoyo informático, para el Ministerio de Ciencia Tecnología e Innovación. – MINCIENCIAS.
Campo original que se desea ajustar:
Código UNSPSC: 43231500 – 43232300 - 43232600 – 43232700 – 43232800 - 43233000 81111800 - 81112200   
Descripción: Adquirir y renovar las licencias de las diferentes herramientas de apoyo informático, para el Ministerio de Ciencia Tecnología e Innovación. – MINCIENCIAS.
Fecha estimada de inicio de proceso de selección: Diciembre de 2022
Fecha estimada de presentación de ofertas: Diciembre de 2022
Duración estimada del contrato: 10 días
Modalidad de selección: Mínima cuantía
Fuente de los recursos: Presupuesto General de la Nación 
Valor total estimado: $45.000.000
Valor estimado en la vigencia actual: $45.000.000
¿Se requieren vigencias futuras?  No
Estado de solicitud de vigencias futuras: No
Unidad de contratación: Secretaría General
Nombre del responsable: Carlos Eduardo Orjuela Oliveros
3. Motivo de la solicitud de ajuste: La Oficina de Tecnologías requiere contar con herramientas de apoyo informático especializadas para llevar a cabo actividades de operación desde los grupos de trabajo de Infraestructura, Sistemas de Información y Mesa de Servicios; de forma eficaz, buscando asegurar la calidad del servicio y la alineación de esta oficina con los procesos misionales del Ministerio, y las políticas de Seguridad de la Información.</t>
    </r>
  </si>
  <si>
    <r>
      <rPr>
        <b/>
        <sz val="10"/>
        <color rgb="FF0000CC"/>
        <rFont val="Arial Narrow"/>
        <family val="2"/>
      </rPr>
      <t>CGDI 11/11/22: La OTSI Solicita inclusión de proceso:</t>
    </r>
    <r>
      <rPr>
        <sz val="10"/>
        <rFont val="Arial Narrow"/>
        <family val="2"/>
      </rPr>
      <t xml:space="preserve">  Descripción del proceso: 43231500 – 43232100 – 43232600 – 43232300 – 81111800 - 81112200  – Adquirir y Renovar las licencias de las diferentes herramientas de apoyo para la Oficina de Comunicaciones del Ministerio de Ciencia Tecnología e Innovación – MINCIENCIAS
Campo original que se desea ajustar:
Código UNSPSC: 43231500 – 43232100 – 43232600 – 43232300 – 81111800 - 81112200  
Descripción: Adquirir y Renovar las licencias de las diferentes herramientas de apoyo para la Oficina de Comunicaciones del Ministerio de Ciencia Tecnología e Innovación – MINCIENCIAS
Fecha estimada de inicio de proceso de selección: Diciembre de 2022
Fecha estimada de presentación de ofertas: Diciembre de 2022
Duración estimada del contrato: 10 días
Modalidad de selección: Mínima cuantía
Fuente de los recursos: Presupuesto General de la Nación 
Valor total estimado: $45.000.000
Valor estimado en la vigencia actual: $45.000.000
¿Se requieren vigencias futuras?  No
Estado de solicitud de vigencias futuras: No
Unidad de contratación: Secretaría General
Nombre del responsable: Carlos Eduardo Orjuela Oliveros
3. Motivo de la solicitud de ajuste: La Oficina de Comunicaciones requiere herramientas de apoyo  especializadas, para elaborar presentaciones, realizar diseños, seguimiento a redes sociales, campañas de mercadeo, divulgación y difusión por diferentes medios, tales como correos masivos, piezas publicitarias, carteleras electrónicas, etc., y así realizar de forma eficaz estas actividades, con lo cual se busca asegurar la calidad del servicio, lograr más cobertura y difusión, aumentar la eficiencia y asegurar la alineación de esta área  con los procesos misionales del Ministerio</t>
    </r>
  </si>
  <si>
    <t>Suministro</t>
  </si>
  <si>
    <t>39,193,840.00</t>
  </si>
  <si>
    <t>CDP 49222 VF 53522</t>
  </si>
  <si>
    <t>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</si>
</sst>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 #,##0;[Red]\-&quot;$&quot;\ #,##0"/>
    <numFmt numFmtId="42" formatCode="_-&quot;$&quot;\ * #,##0_-;\-&quot;$&quot;\ * #,##0_-;_-&quot;$&quot;\ * &quot;-&quot;_-;_-@_-"/>
    <numFmt numFmtId="164" formatCode="&quot;$&quot;#,##0;[Red]\-&quot;$&quot;#,##0"/>
    <numFmt numFmtId="165" formatCode="_-&quot;$&quot;* #,##0_-;\-&quot;$&quot;* #,##0_-;_-&quot;$&quot;* &quot;-&quot;_-;_-@_-"/>
    <numFmt numFmtId="166" formatCode="_(&quot;$&quot;\ * #,##0.00_);_(&quot;$&quot;\ * \(#,##0.00\);_(&quot;$&quot;\ * &quot;-&quot;??_);_(@_)"/>
    <numFmt numFmtId="167" formatCode="_(&quot;$&quot;\ * #,##0_);_(&quot;$&quot;\ * \(#,##0\);_(&quot;$&quot;\ * &quot;-&quot;??_);_(@_)"/>
    <numFmt numFmtId="168" formatCode="dd/mm/yyyy;@"/>
    <numFmt numFmtId="169" formatCode="&quot;$&quot;#,##0"/>
    <numFmt numFmtId="170" formatCode="&quot;$&quot;\ #,##0"/>
  </numFmts>
  <fonts count="39">
    <font>
      <sz val="11"/>
      <color theme="1"/>
      <name val="Calibri"/>
      <family val="2"/>
      <scheme val="minor"/>
    </font>
    <font>
      <sz val="11"/>
      <color theme="1"/>
      <name val="Calibri"/>
      <family val="2"/>
      <scheme val="minor"/>
    </font>
    <font>
      <sz val="12"/>
      <color theme="1"/>
      <name val="Arial"/>
      <family val="2"/>
    </font>
    <font>
      <sz val="10"/>
      <color indexed="8"/>
      <name val="Arial"/>
      <family val="2"/>
    </font>
    <font>
      <sz val="12"/>
      <color theme="0"/>
      <name val="Arial"/>
      <family val="2"/>
    </font>
    <font>
      <b/>
      <sz val="16"/>
      <color theme="1"/>
      <name val="Arial"/>
      <family val="2"/>
    </font>
    <font>
      <b/>
      <sz val="12"/>
      <name val="Arial"/>
      <family val="2"/>
    </font>
    <font>
      <sz val="10"/>
      <color theme="1"/>
      <name val="Arial Narrow"/>
      <family val="2"/>
    </font>
    <font>
      <u/>
      <sz val="11"/>
      <color theme="10"/>
      <name val="Calibri"/>
      <family val="2"/>
      <scheme val="minor"/>
    </font>
    <font>
      <sz val="10"/>
      <color theme="1"/>
      <name val="Arial"/>
      <family val="2"/>
    </font>
    <font>
      <sz val="11"/>
      <color theme="1"/>
      <name val="Arial"/>
      <family val="2"/>
    </font>
    <font>
      <b/>
      <sz val="11"/>
      <name val="Arial"/>
      <family val="2"/>
    </font>
    <font>
      <sz val="12"/>
      <color rgb="FF000000"/>
      <name val="Helvetica Light"/>
    </font>
    <font>
      <b/>
      <sz val="10"/>
      <color theme="1"/>
      <name val="Verdana"/>
      <family val="2"/>
    </font>
    <font>
      <sz val="10"/>
      <name val="Arial"/>
      <family val="2"/>
    </font>
    <font>
      <b/>
      <sz val="11"/>
      <name val="Arial Narrow"/>
      <family val="2"/>
    </font>
    <font>
      <sz val="11"/>
      <name val="Arial Narrow"/>
      <family val="2"/>
    </font>
    <font>
      <b/>
      <sz val="16"/>
      <color theme="0"/>
      <name val="Arial"/>
      <family val="2"/>
    </font>
    <font>
      <b/>
      <sz val="12"/>
      <color theme="0"/>
      <name val="Arial"/>
      <family val="2"/>
    </font>
    <font>
      <sz val="11"/>
      <color theme="1"/>
      <name val="Arial Narrow"/>
      <family val="2"/>
    </font>
    <font>
      <b/>
      <sz val="11"/>
      <color theme="1"/>
      <name val="Arial Narrow"/>
      <family val="2"/>
    </font>
    <font>
      <u/>
      <sz val="11"/>
      <color theme="1"/>
      <name val="Arial Narrow"/>
      <family val="2"/>
    </font>
    <font>
      <b/>
      <sz val="10"/>
      <color rgb="FF0000CC"/>
      <name val="Arial Narrow"/>
      <family val="2"/>
    </font>
    <font>
      <sz val="11"/>
      <color rgb="FF404040"/>
      <name val="Arial"/>
      <family val="2"/>
    </font>
    <font>
      <sz val="12"/>
      <color theme="1"/>
      <name val="Arial Narrow"/>
      <family val="2"/>
    </font>
    <font>
      <sz val="11"/>
      <color rgb="FF000000"/>
      <name val="Arial Narrow"/>
      <family val="2"/>
    </font>
    <font>
      <sz val="12"/>
      <name val="Arial Narrow"/>
      <family val="2"/>
    </font>
    <font>
      <sz val="10"/>
      <color rgb="FF0000CC"/>
      <name val="Arial Narrow"/>
      <family val="2"/>
    </font>
    <font>
      <sz val="10"/>
      <color theme="8" tint="-0.249977111117893"/>
      <name val="Arial Narrow"/>
      <family val="2"/>
    </font>
    <font>
      <b/>
      <sz val="10"/>
      <color theme="1"/>
      <name val="Arial Narrow"/>
      <family val="2"/>
    </font>
    <font>
      <sz val="10.5"/>
      <color theme="1"/>
      <name val="Arial"/>
      <family val="2"/>
    </font>
    <font>
      <sz val="10"/>
      <color rgb="FF000000"/>
      <name val="Arial Narrow"/>
      <family val="2"/>
    </font>
    <font>
      <sz val="10"/>
      <color rgb="FF3366CC"/>
      <name val="Arial Narrow"/>
      <family val="2"/>
    </font>
    <font>
      <b/>
      <sz val="10"/>
      <color rgb="FF3366CC"/>
      <name val="Arial Narrow"/>
      <family val="2"/>
    </font>
    <font>
      <sz val="10"/>
      <name val="Arial Narrow"/>
      <family val="2"/>
    </font>
    <font>
      <b/>
      <sz val="10"/>
      <name val="Arial Narrow"/>
      <family val="2"/>
    </font>
    <font>
      <b/>
      <sz val="6"/>
      <color rgb="FF000000"/>
      <name val="Arial"/>
      <family val="2"/>
    </font>
    <font>
      <u/>
      <sz val="11"/>
      <color theme="10"/>
      <name val="Arial Narrow"/>
      <family val="2"/>
    </font>
    <font>
      <b/>
      <sz val="10"/>
      <color rgb="FF3772FF"/>
      <name val="Arial Narrow"/>
      <family val="2"/>
    </font>
  </fonts>
  <fills count="16">
    <fill>
      <patternFill patternType="none"/>
    </fill>
    <fill>
      <patternFill patternType="gray125"/>
    </fill>
    <fill>
      <patternFill patternType="solid">
        <fgColor theme="0"/>
        <bgColor indexed="64"/>
      </patternFill>
    </fill>
    <fill>
      <patternFill patternType="solid">
        <fgColor rgb="FFDBE5F1"/>
        <bgColor indexed="64"/>
      </patternFill>
    </fill>
    <fill>
      <patternFill patternType="solid">
        <fgColor rgb="FF3366CC"/>
        <bgColor indexed="64"/>
      </patternFill>
    </fill>
    <fill>
      <patternFill patternType="solid">
        <fgColor rgb="FF3366CC"/>
        <bgColor indexed="0"/>
      </patternFill>
    </fill>
    <fill>
      <patternFill patternType="solid">
        <fgColor theme="4" tint="0.79998168889431442"/>
        <bgColor indexed="0"/>
      </patternFill>
    </fill>
    <fill>
      <patternFill patternType="solid">
        <fgColor rgb="FFFFFFFF"/>
        <bgColor rgb="FF000000"/>
      </patternFill>
    </fill>
    <fill>
      <patternFill patternType="solid">
        <fgColor rgb="FF5B8BFF"/>
        <bgColor indexed="64"/>
      </patternFill>
    </fill>
    <fill>
      <patternFill patternType="solid">
        <fgColor theme="9" tint="0.39997558519241921"/>
        <bgColor indexed="64"/>
      </patternFill>
    </fill>
    <fill>
      <patternFill patternType="solid">
        <fgColor rgb="FF92D050"/>
        <bgColor indexed="64"/>
      </patternFill>
    </fill>
    <fill>
      <patternFill patternType="solid">
        <fgColor rgb="FF92D050"/>
        <bgColor rgb="FF000000"/>
      </patternFill>
    </fill>
    <fill>
      <patternFill patternType="solid">
        <fgColor rgb="FFE6EFFD"/>
        <bgColor indexed="64"/>
      </patternFill>
    </fill>
    <fill>
      <patternFill patternType="solid">
        <fgColor theme="0"/>
        <bgColor rgb="FFFFC7CE"/>
      </patternFill>
    </fill>
    <fill>
      <patternFill patternType="solid">
        <fgColor rgb="FFFFFF00"/>
        <bgColor indexed="64"/>
      </patternFill>
    </fill>
    <fill>
      <patternFill patternType="solid">
        <fgColor rgb="FF00B05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bottom/>
      <diagonal/>
    </border>
  </borders>
  <cellStyleXfs count="7">
    <xf numFmtId="0" fontId="0" fillId="0" borderId="0"/>
    <xf numFmtId="166" fontId="1" fillId="0" borderId="0" applyFont="0" applyFill="0" applyBorder="0" applyAlignment="0" applyProtection="0"/>
    <xf numFmtId="0" fontId="3" fillId="0" borderId="0"/>
    <xf numFmtId="0" fontId="8" fillId="0" borderId="0" applyNumberFormat="0" applyFill="0" applyBorder="0" applyAlignment="0" applyProtection="0"/>
    <xf numFmtId="0" fontId="13" fillId="3" borderId="0" applyNumberFormat="0" applyBorder="0" applyProtection="0">
      <alignment horizontal="center" vertical="center"/>
    </xf>
    <xf numFmtId="0" fontId="14" fillId="0" borderId="0"/>
    <xf numFmtId="165" fontId="1" fillId="0" borderId="0" applyFont="0" applyFill="0" applyBorder="0" applyAlignment="0" applyProtection="0"/>
  </cellStyleXfs>
  <cellXfs count="190">
    <xf numFmtId="0" fontId="0" fillId="0" borderId="0" xfId="0"/>
    <xf numFmtId="0" fontId="2" fillId="2" borderId="0" xfId="0" applyFont="1" applyFill="1"/>
    <xf numFmtId="0" fontId="2" fillId="2" borderId="0" xfId="0" applyFont="1" applyFill="1" applyAlignment="1">
      <alignment wrapText="1"/>
    </xf>
    <xf numFmtId="0" fontId="2" fillId="0" borderId="0" xfId="0" applyFont="1" applyAlignment="1">
      <alignment wrapText="1"/>
    </xf>
    <xf numFmtId="0" fontId="2" fillId="2" borderId="0" xfId="0" applyFont="1" applyFill="1" applyAlignment="1">
      <alignment horizontal="center" vertical="center" wrapText="1"/>
    </xf>
    <xf numFmtId="0" fontId="4" fillId="2" borderId="0" xfId="0" applyFont="1" applyFill="1" applyAlignment="1">
      <alignment wrapText="1"/>
    </xf>
    <xf numFmtId="0" fontId="2" fillId="2" borderId="0" xfId="0" applyFont="1" applyFill="1" applyAlignment="1">
      <alignment horizontal="center" wrapText="1"/>
    </xf>
    <xf numFmtId="167" fontId="9" fillId="2" borderId="1" xfId="1" applyNumberFormat="1" applyFont="1" applyFill="1" applyBorder="1" applyAlignment="1">
      <alignment horizontal="center" vertical="center" wrapText="1"/>
    </xf>
    <xf numFmtId="169" fontId="9" fillId="2" borderId="1" xfId="1" applyNumberFormat="1" applyFont="1" applyFill="1" applyBorder="1" applyAlignment="1">
      <alignment horizontal="center" vertical="center" wrapText="1"/>
    </xf>
    <xf numFmtId="1" fontId="9" fillId="2" borderId="1" xfId="1" applyNumberFormat="1" applyFont="1" applyFill="1" applyBorder="1" applyAlignment="1">
      <alignment horizontal="center" vertical="center" wrapText="1"/>
    </xf>
    <xf numFmtId="0" fontId="10" fillId="2" borderId="0" xfId="0" applyFont="1" applyFill="1" applyAlignment="1">
      <alignment wrapText="1"/>
    </xf>
    <xf numFmtId="1" fontId="9" fillId="2" borderId="7" xfId="1" applyNumberFormat="1" applyFont="1" applyFill="1" applyBorder="1" applyAlignment="1">
      <alignment horizontal="center" vertical="center" wrapText="1"/>
    </xf>
    <xf numFmtId="167" fontId="9" fillId="2" borderId="7" xfId="1" applyNumberFormat="1" applyFont="1" applyFill="1" applyBorder="1" applyAlignment="1">
      <alignment vertical="center" wrapText="1"/>
    </xf>
    <xf numFmtId="169" fontId="9" fillId="2" borderId="7" xfId="1" applyNumberFormat="1" applyFont="1" applyFill="1" applyBorder="1" applyAlignment="1">
      <alignment vertical="center" wrapText="1"/>
    </xf>
    <xf numFmtId="0" fontId="7" fillId="2" borderId="15" xfId="0" applyFont="1" applyFill="1" applyBorder="1" applyAlignment="1">
      <alignment horizontal="center" vertical="center" wrapText="1"/>
    </xf>
    <xf numFmtId="0" fontId="12" fillId="0" borderId="1" xfId="0" applyFont="1" applyBorder="1" applyAlignment="1">
      <alignment horizontal="center" vertical="center" wrapText="1"/>
    </xf>
    <xf numFmtId="3" fontId="12" fillId="0" borderId="1" xfId="0" applyNumberFormat="1" applyFont="1" applyBorder="1" applyAlignment="1">
      <alignment horizontal="center" vertical="center" wrapText="1"/>
    </xf>
    <xf numFmtId="0" fontId="10" fillId="2" borderId="8" xfId="0" applyFont="1" applyFill="1" applyBorder="1" applyAlignment="1">
      <alignment horizontal="center" vertical="center" wrapText="1"/>
    </xf>
    <xf numFmtId="0" fontId="15" fillId="2" borderId="1" xfId="5" applyFont="1" applyFill="1" applyBorder="1" applyAlignment="1">
      <alignment horizontal="right" vertical="center" wrapText="1"/>
    </xf>
    <xf numFmtId="0" fontId="15" fillId="2" borderId="1" xfId="5" applyFont="1" applyFill="1" applyBorder="1" applyAlignment="1">
      <alignment horizontal="justify" vertical="center" wrapText="1"/>
    </xf>
    <xf numFmtId="0" fontId="10" fillId="0" borderId="10" xfId="0" applyFont="1" applyBorder="1" applyAlignment="1">
      <alignment horizontal="center" vertical="center" wrapText="1"/>
    </xf>
    <xf numFmtId="0" fontId="10" fillId="0" borderId="18" xfId="0" applyFont="1" applyBorder="1" applyAlignment="1">
      <alignment horizontal="center" vertical="center" wrapText="1"/>
    </xf>
    <xf numFmtId="0" fontId="18" fillId="5" borderId="25" xfId="2" applyFont="1" applyFill="1" applyBorder="1" applyAlignment="1">
      <alignment horizontal="center" vertical="center" wrapText="1"/>
    </xf>
    <xf numFmtId="0" fontId="18" fillId="5" borderId="26" xfId="2" applyFont="1" applyFill="1" applyBorder="1" applyAlignment="1">
      <alignment horizontal="center" vertical="center" wrapText="1"/>
    </xf>
    <xf numFmtId="0" fontId="18" fillId="5" borderId="2" xfId="2" applyFont="1" applyFill="1" applyBorder="1" applyAlignment="1">
      <alignment horizontal="center" vertical="center" wrapText="1"/>
    </xf>
    <xf numFmtId="0" fontId="6" fillId="6" borderId="25" xfId="2" applyFont="1" applyFill="1" applyBorder="1" applyAlignment="1">
      <alignment horizontal="center" vertical="center" wrapText="1"/>
    </xf>
    <xf numFmtId="0" fontId="6" fillId="6" borderId="26" xfId="2" applyFont="1" applyFill="1" applyBorder="1" applyAlignment="1">
      <alignment horizontal="center" vertical="center" wrapText="1"/>
    </xf>
    <xf numFmtId="0" fontId="16" fillId="2" borderId="1" xfId="5" applyFont="1" applyFill="1" applyBorder="1" applyAlignment="1">
      <alignment horizontal="justify" vertical="center" wrapText="1"/>
    </xf>
    <xf numFmtId="0" fontId="20" fillId="0" borderId="1" xfId="5" applyFont="1" applyBorder="1" applyAlignment="1">
      <alignment horizontal="justify" vertical="center" wrapText="1"/>
    </xf>
    <xf numFmtId="0" fontId="16" fillId="0" borderId="27" xfId="0" applyFont="1" applyBorder="1" applyAlignment="1">
      <alignment horizontal="center" vertical="center" wrapText="1"/>
    </xf>
    <xf numFmtId="0" fontId="16" fillId="0" borderId="27" xfId="0" applyFont="1" applyBorder="1" applyAlignment="1">
      <alignment horizontal="left" vertical="center" wrapText="1"/>
    </xf>
    <xf numFmtId="49" fontId="16" fillId="0" borderId="27" xfId="0" quotePrefix="1" applyNumberFormat="1" applyFont="1" applyBorder="1" applyAlignment="1">
      <alignment horizontal="center" vertical="center" wrapText="1"/>
    </xf>
    <xf numFmtId="0" fontId="16" fillId="0" borderId="1" xfId="0" applyFont="1" applyBorder="1" applyAlignment="1" applyProtection="1">
      <alignment horizontal="left" vertical="center" wrapText="1"/>
      <protection locked="0"/>
    </xf>
    <xf numFmtId="0" fontId="16" fillId="0" borderId="1" xfId="0" applyFont="1" applyBorder="1" applyAlignment="1" applyProtection="1">
      <alignment vertical="center" wrapText="1"/>
      <protection locked="0"/>
    </xf>
    <xf numFmtId="0" fontId="21" fillId="0" borderId="1" xfId="3" applyFont="1" applyFill="1" applyBorder="1" applyAlignment="1">
      <alignment horizontal="center" vertical="center" wrapText="1"/>
    </xf>
    <xf numFmtId="0" fontId="16" fillId="0" borderId="27" xfId="0" applyFont="1" applyBorder="1" applyAlignment="1" applyProtection="1">
      <alignment horizontal="left" vertical="center" wrapText="1"/>
      <protection locked="0"/>
    </xf>
    <xf numFmtId="170" fontId="16" fillId="0" borderId="1" xfId="0" applyNumberFormat="1" applyFont="1" applyBorder="1" applyAlignment="1" applyProtection="1">
      <alignment vertical="center" wrapText="1"/>
      <protection locked="0"/>
    </xf>
    <xf numFmtId="0" fontId="16" fillId="0" borderId="1" xfId="0" applyFont="1" applyBorder="1" applyAlignment="1" applyProtection="1">
      <alignment horizontal="center" vertical="center" wrapText="1"/>
      <protection locked="0"/>
    </xf>
    <xf numFmtId="0" fontId="16" fillId="0" borderId="17" xfId="0" applyFont="1" applyBorder="1" applyAlignment="1" applyProtection="1">
      <alignment horizontal="center" vertical="center" wrapText="1"/>
      <protection locked="0"/>
    </xf>
    <xf numFmtId="0" fontId="8" fillId="0" borderId="1" xfId="3" applyFill="1" applyBorder="1" applyAlignment="1">
      <alignment horizontal="center" vertical="center" wrapText="1"/>
    </xf>
    <xf numFmtId="0" fontId="16" fillId="2" borderId="27" xfId="0" applyFont="1" applyFill="1" applyBorder="1" applyAlignment="1">
      <alignment horizontal="left" vertical="center" wrapText="1"/>
    </xf>
    <xf numFmtId="0" fontId="19" fillId="0" borderId="1" xfId="0" applyFont="1" applyBorder="1" applyAlignment="1">
      <alignment horizontal="center" vertical="center" wrapText="1"/>
    </xf>
    <xf numFmtId="0" fontId="24" fillId="0" borderId="1" xfId="0" applyFont="1" applyBorder="1" applyAlignment="1">
      <alignment horizontal="center" vertical="center" wrapText="1"/>
    </xf>
    <xf numFmtId="165" fontId="19" fillId="0" borderId="1" xfId="6" applyFont="1" applyFill="1" applyBorder="1" applyAlignment="1">
      <alignment horizontal="right" vertical="center" wrapText="1"/>
    </xf>
    <xf numFmtId="0" fontId="19" fillId="0" borderId="1" xfId="0" applyFont="1" applyBorder="1" applyAlignment="1" applyProtection="1">
      <alignment vertical="center" wrapText="1"/>
      <protection locked="0"/>
    </xf>
    <xf numFmtId="0" fontId="19" fillId="0" borderId="1" xfId="0" applyFont="1" applyBorder="1" applyAlignment="1">
      <alignment horizontal="left" vertical="center" wrapText="1"/>
    </xf>
    <xf numFmtId="169" fontId="24" fillId="0" borderId="1" xfId="1" applyNumberFormat="1" applyFont="1" applyFill="1" applyBorder="1" applyAlignment="1">
      <alignment vertical="center" wrapText="1"/>
    </xf>
    <xf numFmtId="42" fontId="24" fillId="0" borderId="1" xfId="0" applyNumberFormat="1" applyFont="1" applyBorder="1" applyAlignment="1">
      <alignment horizontal="center" vertical="center" wrapText="1"/>
    </xf>
    <xf numFmtId="0" fontId="19" fillId="2" borderId="1" xfId="0" applyFont="1" applyFill="1" applyBorder="1" applyAlignment="1" applyProtection="1">
      <alignment horizontal="center" vertical="center"/>
      <protection locked="0"/>
    </xf>
    <xf numFmtId="170" fontId="19" fillId="2" borderId="1" xfId="0" applyNumberFormat="1" applyFont="1" applyFill="1" applyBorder="1" applyAlignment="1" applyProtection="1">
      <alignment vertical="center"/>
      <protection locked="0"/>
    </xf>
    <xf numFmtId="0" fontId="19" fillId="0" borderId="1" xfId="0" applyFont="1" applyBorder="1" applyAlignment="1" applyProtection="1">
      <alignment horizontal="center" vertical="center"/>
      <protection locked="0"/>
    </xf>
    <xf numFmtId="0" fontId="16" fillId="0" borderId="1" xfId="0" applyFont="1" applyBorder="1" applyAlignment="1">
      <alignment horizontal="center" vertical="center" wrapText="1"/>
    </xf>
    <xf numFmtId="0" fontId="16" fillId="2" borderId="1" xfId="0" applyFont="1" applyFill="1" applyBorder="1" applyAlignment="1">
      <alignment horizontal="left" vertical="center" wrapText="1"/>
    </xf>
    <xf numFmtId="49" fontId="16" fillId="0" borderId="1" xfId="0" quotePrefix="1" applyNumberFormat="1" applyFont="1" applyBorder="1" applyAlignment="1">
      <alignment horizontal="center" vertical="center" wrapText="1"/>
    </xf>
    <xf numFmtId="0" fontId="16" fillId="0" borderId="1" xfId="0" applyFont="1" applyBorder="1" applyAlignment="1">
      <alignment horizontal="left" vertical="center" wrapText="1"/>
    </xf>
    <xf numFmtId="0" fontId="23" fillId="0" borderId="1" xfId="0" applyFont="1" applyBorder="1"/>
    <xf numFmtId="1" fontId="9" fillId="0" borderId="1" xfId="1" applyNumberFormat="1" applyFont="1" applyFill="1" applyBorder="1" applyAlignment="1">
      <alignment horizontal="center" vertical="center" wrapText="1"/>
    </xf>
    <xf numFmtId="167" fontId="9" fillId="0" borderId="1" xfId="1" applyNumberFormat="1" applyFont="1" applyFill="1" applyBorder="1" applyAlignment="1">
      <alignment horizontal="center" vertical="center" wrapText="1"/>
    </xf>
    <xf numFmtId="169" fontId="9" fillId="0" borderId="1" xfId="1" applyNumberFormat="1" applyFont="1" applyFill="1" applyBorder="1" applyAlignment="1">
      <alignment horizontal="center" vertical="center" wrapText="1"/>
    </xf>
    <xf numFmtId="0" fontId="7" fillId="0" borderId="15" xfId="0" applyFont="1" applyBorder="1" applyAlignment="1">
      <alignment horizontal="center" vertical="center" wrapText="1"/>
    </xf>
    <xf numFmtId="0" fontId="25" fillId="0" borderId="1" xfId="0" applyFont="1" applyBorder="1" applyAlignment="1">
      <alignment horizontal="center" vertical="center" wrapText="1"/>
    </xf>
    <xf numFmtId="165" fontId="25" fillId="0" borderId="1" xfId="6" applyFont="1" applyBorder="1" applyAlignment="1">
      <alignment horizontal="center" vertical="center" wrapText="1"/>
    </xf>
    <xf numFmtId="0" fontId="16" fillId="0" borderId="1" xfId="2" applyFont="1" applyBorder="1" applyAlignment="1">
      <alignment horizontal="justify" vertical="center" wrapText="1"/>
    </xf>
    <xf numFmtId="0" fontId="16" fillId="0" borderId="1" xfId="2" applyFont="1" applyBorder="1" applyAlignment="1">
      <alignment horizontal="center" vertical="center" wrapText="1"/>
    </xf>
    <xf numFmtId="0" fontId="26" fillId="0" borderId="1" xfId="2" applyFont="1" applyBorder="1" applyAlignment="1">
      <alignment horizontal="center" vertical="center" wrapText="1"/>
    </xf>
    <xf numFmtId="42" fontId="25" fillId="0" borderId="1" xfId="6" applyNumberFormat="1" applyFont="1" applyBorder="1" applyAlignment="1">
      <alignment horizontal="center" vertical="center" wrapText="1"/>
    </xf>
    <xf numFmtId="0" fontId="19" fillId="2" borderId="1" xfId="0" applyFont="1" applyFill="1" applyBorder="1" applyAlignment="1" applyProtection="1">
      <alignment horizontal="left" vertical="center" wrapText="1"/>
      <protection locked="0"/>
    </xf>
    <xf numFmtId="0" fontId="16" fillId="0" borderId="27" xfId="0" applyFont="1" applyBorder="1" applyAlignment="1" applyProtection="1">
      <alignment horizontal="center" vertical="center" wrapText="1"/>
      <protection locked="0"/>
    </xf>
    <xf numFmtId="167" fontId="8" fillId="0" borderId="1" xfId="3" applyNumberFormat="1" applyFill="1" applyBorder="1" applyAlignment="1">
      <alignment horizontal="center" vertical="center" wrapText="1"/>
    </xf>
    <xf numFmtId="0" fontId="10" fillId="0" borderId="0" xfId="0" applyFont="1" applyAlignment="1">
      <alignment horizontal="center" vertical="center" readingOrder="1"/>
    </xf>
    <xf numFmtId="164" fontId="25" fillId="0" borderId="1" xfId="6" applyNumberFormat="1" applyFont="1" applyBorder="1" applyAlignment="1">
      <alignment horizontal="center" vertical="center" wrapText="1"/>
    </xf>
    <xf numFmtId="164" fontId="30" fillId="0" borderId="0" xfId="0" applyNumberFormat="1" applyFont="1" applyAlignment="1">
      <alignment horizontal="right" vertical="center" readingOrder="1"/>
    </xf>
    <xf numFmtId="165" fontId="19" fillId="0" borderId="1" xfId="6" applyFont="1" applyFill="1" applyBorder="1" applyAlignment="1">
      <alignment horizontal="center" vertical="center" wrapText="1"/>
    </xf>
    <xf numFmtId="168" fontId="9" fillId="2" borderId="17" xfId="1" applyNumberFormat="1" applyFont="1" applyFill="1" applyBorder="1" applyAlignment="1">
      <alignment horizontal="center" vertical="center" wrapText="1"/>
    </xf>
    <xf numFmtId="0" fontId="6" fillId="6" borderId="2" xfId="2" applyFont="1" applyFill="1" applyBorder="1" applyAlignment="1">
      <alignment horizontal="center" vertical="center" wrapText="1"/>
    </xf>
    <xf numFmtId="168" fontId="9" fillId="2" borderId="29" xfId="1" applyNumberFormat="1" applyFont="1" applyFill="1" applyBorder="1" applyAlignment="1">
      <alignment vertical="center" wrapText="1"/>
    </xf>
    <xf numFmtId="168" fontId="9" fillId="0" borderId="17" xfId="1" applyNumberFormat="1" applyFont="1" applyFill="1" applyBorder="1" applyAlignment="1">
      <alignment horizontal="center" vertical="center" wrapText="1"/>
    </xf>
    <xf numFmtId="14" fontId="12" fillId="0" borderId="17" xfId="0" applyNumberFormat="1" applyFont="1" applyBorder="1" applyAlignment="1">
      <alignment horizontal="center" vertical="center" wrapText="1"/>
    </xf>
    <xf numFmtId="0" fontId="6" fillId="6" borderId="30" xfId="2" applyFont="1" applyFill="1" applyBorder="1" applyAlignment="1">
      <alignment horizontal="left" vertical="center" wrapText="1"/>
    </xf>
    <xf numFmtId="0" fontId="22" fillId="7" borderId="32" xfId="0" applyFont="1" applyFill="1" applyBorder="1" applyAlignment="1">
      <alignment horizontal="justify" vertical="center" wrapText="1"/>
    </xf>
    <xf numFmtId="0" fontId="7" fillId="2" borderId="32" xfId="0" applyFont="1" applyFill="1" applyBorder="1" applyAlignment="1">
      <alignment horizontal="justify" vertical="center" wrapText="1"/>
    </xf>
    <xf numFmtId="0" fontId="22" fillId="0" borderId="32" xfId="0" applyFont="1" applyBorder="1" applyAlignment="1">
      <alignment horizontal="justify" vertical="center" wrapText="1"/>
    </xf>
    <xf numFmtId="0" fontId="7" fillId="0" borderId="32" xfId="0" applyFont="1" applyBorder="1" applyAlignment="1">
      <alignment horizontal="justify" vertical="center" wrapText="1"/>
    </xf>
    <xf numFmtId="0" fontId="7" fillId="2" borderId="35" xfId="0" applyFont="1" applyFill="1" applyBorder="1" applyAlignment="1">
      <alignment horizontal="justify" vertical="center" wrapText="1"/>
    </xf>
    <xf numFmtId="167" fontId="7" fillId="2" borderId="1" xfId="1" applyNumberFormat="1" applyFont="1" applyFill="1" applyBorder="1" applyAlignment="1">
      <alignment horizontal="center" vertical="center" wrapText="1"/>
    </xf>
    <xf numFmtId="1" fontId="9" fillId="2" borderId="36" xfId="1" applyNumberFormat="1" applyFont="1" applyFill="1" applyBorder="1" applyAlignment="1">
      <alignment horizontal="center" vertical="center" wrapText="1"/>
    </xf>
    <xf numFmtId="1" fontId="9" fillId="2" borderId="37" xfId="1" applyNumberFormat="1" applyFont="1" applyFill="1" applyBorder="1" applyAlignment="1">
      <alignment horizontal="center" vertical="center" wrapText="1"/>
    </xf>
    <xf numFmtId="0" fontId="7" fillId="9" borderId="31"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7" fillId="10" borderId="28" xfId="0" applyFont="1" applyFill="1" applyBorder="1" applyAlignment="1">
      <alignment horizontal="center" vertical="center" wrapText="1"/>
    </xf>
    <xf numFmtId="0" fontId="25" fillId="0" borderId="17" xfId="0" applyFont="1" applyBorder="1" applyAlignment="1">
      <alignment horizontal="center" vertical="center" wrapText="1"/>
    </xf>
    <xf numFmtId="1" fontId="9" fillId="12" borderId="28" xfId="1" applyNumberFormat="1" applyFont="1" applyFill="1" applyBorder="1" applyAlignment="1">
      <alignment horizontal="center" vertical="center" wrapText="1"/>
    </xf>
    <xf numFmtId="0" fontId="7" fillId="8" borderId="28" xfId="0" applyFont="1" applyFill="1" applyBorder="1" applyAlignment="1">
      <alignment horizontal="center" vertical="center" wrapText="1"/>
    </xf>
    <xf numFmtId="0" fontId="31" fillId="11" borderId="28" xfId="0" applyFont="1" applyFill="1" applyBorder="1" applyAlignment="1">
      <alignment horizontal="center" vertical="center" wrapText="1"/>
    </xf>
    <xf numFmtId="167" fontId="8" fillId="0" borderId="17" xfId="3" applyNumberFormat="1" applyFill="1" applyBorder="1" applyAlignment="1">
      <alignment horizontal="center" vertical="center" wrapText="1"/>
    </xf>
    <xf numFmtId="0" fontId="31" fillId="0" borderId="28" xfId="0" applyFont="1" applyBorder="1" applyAlignment="1">
      <alignment horizontal="center" vertical="center" wrapText="1"/>
    </xf>
    <xf numFmtId="0" fontId="25" fillId="0" borderId="1" xfId="0" applyFont="1" applyBorder="1" applyAlignment="1">
      <alignment horizontal="left" vertical="center" wrapText="1"/>
    </xf>
    <xf numFmtId="167" fontId="9" fillId="2" borderId="0" xfId="1" applyNumberFormat="1" applyFont="1" applyFill="1" applyBorder="1" applyAlignment="1">
      <alignment horizontal="center" vertical="center" wrapText="1"/>
    </xf>
    <xf numFmtId="0" fontId="16" fillId="0" borderId="26" xfId="0" applyFont="1" applyBorder="1" applyAlignment="1">
      <alignment horizontal="center" vertical="center" wrapText="1"/>
    </xf>
    <xf numFmtId="0" fontId="16" fillId="2" borderId="26" xfId="0" applyFont="1" applyFill="1" applyBorder="1" applyAlignment="1">
      <alignment horizontal="left" vertical="center" wrapText="1"/>
    </xf>
    <xf numFmtId="49" fontId="16" fillId="0" borderId="26" xfId="0" quotePrefix="1" applyNumberFormat="1" applyFont="1" applyBorder="1" applyAlignment="1">
      <alignment horizontal="center" vertical="center" wrapText="1"/>
    </xf>
    <xf numFmtId="0" fontId="16" fillId="0" borderId="40" xfId="0" applyFont="1" applyBorder="1" applyAlignment="1" applyProtection="1">
      <alignment horizontal="center" vertical="center" wrapText="1"/>
      <protection locked="0"/>
    </xf>
    <xf numFmtId="0" fontId="16" fillId="0" borderId="26" xfId="0" applyFont="1" applyBorder="1" applyAlignment="1" applyProtection="1">
      <alignment horizontal="left" vertical="center" wrapText="1"/>
      <protection locked="0"/>
    </xf>
    <xf numFmtId="0" fontId="16" fillId="0" borderId="26" xfId="0" applyFont="1" applyBorder="1" applyAlignment="1">
      <alignment horizontal="left" vertical="center" wrapText="1"/>
    </xf>
    <xf numFmtId="170" fontId="16" fillId="0" borderId="40" xfId="0" applyNumberFormat="1" applyFont="1" applyBorder="1" applyAlignment="1" applyProtection="1">
      <alignment vertical="center" wrapText="1"/>
      <protection locked="0"/>
    </xf>
    <xf numFmtId="0" fontId="16" fillId="0" borderId="40" xfId="0" applyFont="1" applyBorder="1" applyAlignment="1" applyProtection="1">
      <alignment vertical="center" wrapText="1"/>
      <protection locked="0"/>
    </xf>
    <xf numFmtId="0" fontId="16" fillId="0" borderId="40" xfId="0" applyFont="1" applyBorder="1" applyAlignment="1" applyProtection="1">
      <alignment horizontal="left" vertical="center" wrapText="1"/>
      <protection locked="0"/>
    </xf>
    <xf numFmtId="0" fontId="16" fillId="0" borderId="41" xfId="0" applyFont="1" applyBorder="1" applyAlignment="1" applyProtection="1">
      <alignment horizontal="center" vertical="center" wrapText="1"/>
      <protection locked="0"/>
    </xf>
    <xf numFmtId="0" fontId="21" fillId="0" borderId="40" xfId="3" applyFont="1" applyFill="1" applyBorder="1" applyAlignment="1">
      <alignment horizontal="center" vertical="center" wrapText="1"/>
    </xf>
    <xf numFmtId="0" fontId="16" fillId="0" borderId="0" xfId="0" applyFont="1" applyAlignment="1">
      <alignment horizontal="center" vertical="center" wrapText="1"/>
    </xf>
    <xf numFmtId="0" fontId="16" fillId="2" borderId="0" xfId="0" applyFont="1" applyFill="1" applyAlignment="1">
      <alignment horizontal="left" vertical="center" wrapText="1"/>
    </xf>
    <xf numFmtId="49" fontId="16" fillId="0" borderId="0" xfId="0" quotePrefix="1" applyNumberFormat="1" applyFont="1" applyAlignment="1">
      <alignment horizontal="center" vertical="center" wrapText="1"/>
    </xf>
    <xf numFmtId="0" fontId="16" fillId="0" borderId="0" xfId="0" applyFont="1" applyAlignment="1" applyProtection="1">
      <alignment horizontal="center" vertical="center" wrapText="1"/>
      <protection locked="0"/>
    </xf>
    <xf numFmtId="0" fontId="16" fillId="0" borderId="0" xfId="0" applyFont="1" applyAlignment="1" applyProtection="1">
      <alignment horizontal="left" vertical="center" wrapText="1"/>
      <protection locked="0"/>
    </xf>
    <xf numFmtId="0" fontId="16" fillId="0" borderId="0" xfId="0" applyFont="1" applyAlignment="1">
      <alignment horizontal="left" vertical="center" wrapText="1"/>
    </xf>
    <xf numFmtId="170" fontId="16" fillId="0" borderId="0" xfId="0" applyNumberFormat="1" applyFont="1" applyAlignment="1" applyProtection="1">
      <alignment vertical="center" wrapText="1"/>
      <protection locked="0"/>
    </xf>
    <xf numFmtId="0" fontId="16" fillId="0" borderId="0" xfId="0" applyFont="1" applyAlignment="1" applyProtection="1">
      <alignment vertical="center" wrapText="1"/>
      <protection locked="0"/>
    </xf>
    <xf numFmtId="0" fontId="8" fillId="0" borderId="0" xfId="3" applyFill="1" applyBorder="1" applyAlignment="1">
      <alignment horizontal="center" vertical="center" wrapText="1"/>
    </xf>
    <xf numFmtId="0" fontId="7" fillId="2" borderId="37" xfId="0" applyFont="1" applyFill="1" applyBorder="1" applyAlignment="1">
      <alignment horizontal="center" vertical="center" wrapText="1"/>
    </xf>
    <xf numFmtId="1" fontId="9" fillId="0" borderId="37" xfId="1" applyNumberFormat="1" applyFont="1" applyFill="1" applyBorder="1" applyAlignment="1">
      <alignment horizontal="center" vertical="center" wrapText="1"/>
    </xf>
    <xf numFmtId="0" fontId="7" fillId="2" borderId="42" xfId="0" applyFont="1" applyFill="1" applyBorder="1" applyAlignment="1">
      <alignment horizontal="center" vertical="center" wrapText="1"/>
    </xf>
    <xf numFmtId="0" fontId="7" fillId="10" borderId="33" xfId="0" applyFont="1" applyFill="1" applyBorder="1" applyAlignment="1">
      <alignment horizontal="center" vertical="center" wrapText="1"/>
    </xf>
    <xf numFmtId="0" fontId="7" fillId="10" borderId="34" xfId="0" applyFont="1" applyFill="1" applyBorder="1" applyAlignment="1">
      <alignment horizontal="center" vertical="center" wrapText="1"/>
    </xf>
    <xf numFmtId="0" fontId="7" fillId="0" borderId="1" xfId="0" applyFont="1" applyBorder="1" applyAlignment="1">
      <alignment horizontal="center" vertical="center" wrapText="1"/>
    </xf>
    <xf numFmtId="14" fontId="24" fillId="13" borderId="1" xfId="0" applyNumberFormat="1" applyFont="1" applyFill="1" applyBorder="1" applyAlignment="1">
      <alignment horizontal="center" vertical="center" wrapText="1"/>
    </xf>
    <xf numFmtId="165" fontId="24" fillId="0" borderId="1" xfId="0" applyNumberFormat="1" applyFont="1" applyBorder="1" applyAlignment="1">
      <alignment horizontal="center" vertical="center" wrapText="1"/>
    </xf>
    <xf numFmtId="14" fontId="24" fillId="0" borderId="1" xfId="0" applyNumberFormat="1" applyFont="1" applyBorder="1" applyAlignment="1">
      <alignment horizontal="center" vertical="center" wrapText="1"/>
    </xf>
    <xf numFmtId="0" fontId="7" fillId="0" borderId="30" xfId="0" applyFont="1" applyBorder="1" applyAlignment="1">
      <alignment horizontal="center" vertical="center" wrapText="1"/>
    </xf>
    <xf numFmtId="0" fontId="16" fillId="2" borderId="1" xfId="0" applyFont="1" applyFill="1" applyBorder="1" applyAlignment="1">
      <alignment horizontal="center" vertical="center" wrapText="1"/>
    </xf>
    <xf numFmtId="165" fontId="16" fillId="2" borderId="1" xfId="6" applyFont="1" applyFill="1" applyBorder="1" applyAlignment="1">
      <alignment horizontal="center" vertical="center" wrapText="1"/>
    </xf>
    <xf numFmtId="0" fontId="7" fillId="2" borderId="32" xfId="0" applyFont="1" applyFill="1" applyBorder="1" applyAlignment="1">
      <alignment horizontal="justify" vertical="top" wrapText="1"/>
    </xf>
    <xf numFmtId="0" fontId="22" fillId="7" borderId="32" xfId="0" applyFont="1" applyFill="1" applyBorder="1" applyAlignment="1">
      <alignment horizontal="left" vertical="top" wrapText="1"/>
    </xf>
    <xf numFmtId="0" fontId="7" fillId="2" borderId="31" xfId="0" applyFont="1" applyFill="1" applyBorder="1" applyAlignment="1">
      <alignment horizontal="left" vertical="top" wrapText="1"/>
    </xf>
    <xf numFmtId="0" fontId="7" fillId="2" borderId="32" xfId="0" applyFont="1" applyFill="1" applyBorder="1" applyAlignment="1">
      <alignment horizontal="left" vertical="top" wrapText="1"/>
    </xf>
    <xf numFmtId="0" fontId="29" fillId="2" borderId="32" xfId="0" applyFont="1" applyFill="1" applyBorder="1" applyAlignment="1">
      <alignment horizontal="left" vertical="top" wrapText="1"/>
    </xf>
    <xf numFmtId="0" fontId="7" fillId="2" borderId="33" xfId="0" applyFont="1" applyFill="1" applyBorder="1" applyAlignment="1">
      <alignment horizontal="left" vertical="top" wrapText="1"/>
    </xf>
    <xf numFmtId="0" fontId="7" fillId="2" borderId="28" xfId="0" applyFont="1" applyFill="1" applyBorder="1" applyAlignment="1">
      <alignment horizontal="left" vertical="top" wrapText="1"/>
    </xf>
    <xf numFmtId="0" fontId="7" fillId="2" borderId="34" xfId="0" applyFont="1" applyFill="1" applyBorder="1" applyAlignment="1">
      <alignment horizontal="left" vertical="top" wrapText="1"/>
    </xf>
    <xf numFmtId="0" fontId="27" fillId="7" borderId="32" xfId="0" applyFont="1" applyFill="1" applyBorder="1" applyAlignment="1">
      <alignment horizontal="left" vertical="top" wrapText="1"/>
    </xf>
    <xf numFmtId="0" fontId="7" fillId="7" borderId="32" xfId="0" applyFont="1" applyFill="1" applyBorder="1" applyAlignment="1">
      <alignment horizontal="left" vertical="top" wrapText="1"/>
    </xf>
    <xf numFmtId="0" fontId="29" fillId="7" borderId="32" xfId="0" applyFont="1" applyFill="1" applyBorder="1" applyAlignment="1">
      <alignment horizontal="left" vertical="top" wrapText="1"/>
    </xf>
    <xf numFmtId="0" fontId="22" fillId="7" borderId="32" xfId="0" applyFont="1" applyFill="1" applyBorder="1" applyAlignment="1">
      <alignment horizontal="justify" vertical="top" wrapText="1"/>
    </xf>
    <xf numFmtId="0" fontId="36" fillId="0" borderId="0" xfId="0" applyFont="1"/>
    <xf numFmtId="0" fontId="7" fillId="14" borderId="42" xfId="0" applyFont="1" applyFill="1" applyBorder="1" applyAlignment="1">
      <alignment horizontal="center" vertical="center" wrapText="1"/>
    </xf>
    <xf numFmtId="0" fontId="7" fillId="7" borderId="32" xfId="0" applyFont="1" applyFill="1" applyBorder="1" applyAlignment="1">
      <alignment horizontal="justify" vertical="top" wrapText="1"/>
    </xf>
    <xf numFmtId="0" fontId="8" fillId="2" borderId="1" xfId="3" applyFill="1" applyBorder="1" applyAlignment="1">
      <alignment horizontal="center" vertical="center" wrapText="1"/>
    </xf>
    <xf numFmtId="0" fontId="9" fillId="0" borderId="1" xfId="1" applyNumberFormat="1" applyFont="1" applyFill="1" applyBorder="1" applyAlignment="1">
      <alignment horizontal="center" vertical="center" wrapText="1"/>
    </xf>
    <xf numFmtId="0" fontId="11" fillId="6" borderId="22" xfId="2" applyFont="1" applyFill="1" applyBorder="1" applyAlignment="1">
      <alignment horizontal="center" vertical="center" wrapText="1"/>
    </xf>
    <xf numFmtId="0" fontId="11" fillId="6" borderId="20" xfId="2" applyFont="1" applyFill="1" applyBorder="1" applyAlignment="1">
      <alignment horizontal="center" vertical="center" wrapText="1"/>
    </xf>
    <xf numFmtId="0" fontId="6" fillId="6" borderId="23" xfId="2" applyFont="1" applyFill="1" applyBorder="1" applyAlignment="1">
      <alignment horizontal="center" vertical="center" wrapText="1"/>
    </xf>
    <xf numFmtId="0" fontId="6" fillId="6" borderId="24" xfId="2" applyFont="1" applyFill="1" applyBorder="1" applyAlignment="1">
      <alignment horizontal="center" vertical="center" wrapText="1"/>
    </xf>
    <xf numFmtId="0" fontId="2" fillId="2" borderId="4" xfId="0" applyFont="1" applyFill="1" applyBorder="1" applyAlignment="1">
      <alignment horizontal="center" wrapText="1"/>
    </xf>
    <xf numFmtId="0" fontId="2" fillId="0" borderId="5" xfId="0" applyFont="1" applyBorder="1" applyAlignment="1">
      <alignment horizontal="center" wrapText="1"/>
    </xf>
    <xf numFmtId="0" fontId="2" fillId="2" borderId="6" xfId="0" applyFont="1" applyFill="1" applyBorder="1" applyAlignment="1">
      <alignment horizontal="center" wrapText="1"/>
    </xf>
    <xf numFmtId="0" fontId="2" fillId="2" borderId="9" xfId="0" applyFont="1" applyFill="1" applyBorder="1" applyAlignment="1">
      <alignment horizontal="center" wrapText="1"/>
    </xf>
    <xf numFmtId="0" fontId="2" fillId="0" borderId="0" xfId="0" applyFont="1" applyAlignment="1">
      <alignment horizontal="center" wrapText="1"/>
    </xf>
    <xf numFmtId="0" fontId="2" fillId="2" borderId="3" xfId="0" applyFont="1" applyFill="1" applyBorder="1" applyAlignment="1">
      <alignment horizontal="center" wrapText="1"/>
    </xf>
    <xf numFmtId="0" fontId="2" fillId="2" borderId="11" xfId="0" applyFont="1" applyFill="1" applyBorder="1" applyAlignment="1">
      <alignment horizontal="center" wrapText="1"/>
    </xf>
    <xf numFmtId="0" fontId="2" fillId="0" borderId="12" xfId="0" applyFont="1" applyBorder="1" applyAlignment="1">
      <alignment horizontal="center" wrapText="1"/>
    </xf>
    <xf numFmtId="0" fontId="2" fillId="2" borderId="13" xfId="0" applyFont="1" applyFill="1" applyBorder="1" applyAlignment="1">
      <alignment horizontal="center" wrapText="1"/>
    </xf>
    <xf numFmtId="0" fontId="17" fillId="4" borderId="19" xfId="0" applyFont="1" applyFill="1" applyBorder="1" applyAlignment="1">
      <alignment horizontal="center" vertical="center"/>
    </xf>
    <xf numFmtId="0" fontId="17" fillId="0" borderId="20" xfId="0" applyFont="1" applyBorder="1" applyAlignment="1">
      <alignment horizontal="center" vertical="center"/>
    </xf>
    <xf numFmtId="0" fontId="17" fillId="4" borderId="20" xfId="0" applyFont="1" applyFill="1" applyBorder="1" applyAlignment="1">
      <alignment horizontal="center" vertical="center"/>
    </xf>
    <xf numFmtId="0" fontId="17" fillId="4" borderId="21" xfId="0" applyFont="1" applyFill="1" applyBorder="1" applyAlignment="1">
      <alignment horizontal="center" vertical="center"/>
    </xf>
    <xf numFmtId="0" fontId="5" fillId="2" borderId="1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3"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6" fontId="10" fillId="0" borderId="1" xfId="6" applyNumberFormat="1" applyFont="1" applyFill="1" applyBorder="1" applyAlignment="1">
      <alignment horizontal="right" vertical="center" wrapText="1"/>
    </xf>
    <xf numFmtId="0" fontId="16" fillId="14" borderId="1" xfId="0" applyFont="1" applyFill="1" applyBorder="1" applyAlignment="1">
      <alignment horizontal="center" vertical="center" wrapText="1"/>
    </xf>
    <xf numFmtId="0" fontId="10" fillId="0" borderId="1" xfId="0" applyFont="1" applyBorder="1" applyAlignment="1">
      <alignment wrapText="1"/>
    </xf>
    <xf numFmtId="0" fontId="19" fillId="14" borderId="1" xfId="0" applyFont="1" applyFill="1" applyBorder="1" applyAlignment="1">
      <alignment horizontal="center" vertical="center" wrapText="1"/>
    </xf>
    <xf numFmtId="0" fontId="37" fillId="14" borderId="1" xfId="3" applyFont="1" applyFill="1" applyBorder="1" applyAlignment="1">
      <alignment horizontal="center" vertical="center" wrapText="1"/>
    </xf>
    <xf numFmtId="0" fontId="22" fillId="0" borderId="32" xfId="0" applyFont="1" applyBorder="1" applyAlignment="1">
      <alignment horizontal="center" vertical="center" wrapText="1"/>
    </xf>
    <xf numFmtId="0" fontId="2" fillId="2" borderId="0" xfId="0" applyFont="1" applyFill="1" applyAlignment="1">
      <alignment horizontal="center" vertical="center"/>
    </xf>
    <xf numFmtId="0" fontId="10" fillId="0" borderId="1" xfId="0" applyFont="1" applyBorder="1" applyAlignment="1">
      <alignment horizontal="center" vertical="center" wrapText="1"/>
    </xf>
    <xf numFmtId="14" fontId="9" fillId="0" borderId="1" xfId="1" applyNumberFormat="1" applyFont="1" applyFill="1" applyBorder="1" applyAlignment="1">
      <alignment horizontal="center" vertical="center" wrapText="1"/>
    </xf>
    <xf numFmtId="0" fontId="34" fillId="0" borderId="32" xfId="0" applyFont="1" applyBorder="1" applyAlignment="1">
      <alignment horizontal="justify" vertical="center" wrapText="1"/>
    </xf>
    <xf numFmtId="0" fontId="7" fillId="2" borderId="1" xfId="0" applyFont="1" applyFill="1" applyBorder="1" applyAlignment="1">
      <alignment horizontal="center" vertical="center" wrapText="1"/>
    </xf>
    <xf numFmtId="0" fontId="2" fillId="2" borderId="1" xfId="0" applyFont="1" applyFill="1" applyBorder="1" applyAlignment="1">
      <alignment wrapText="1"/>
    </xf>
    <xf numFmtId="0" fontId="22" fillId="0" borderId="1" xfId="0" applyFont="1" applyBorder="1" applyAlignment="1">
      <alignment horizontal="justify" vertical="center" wrapText="1"/>
    </xf>
    <xf numFmtId="1" fontId="9" fillId="15" borderId="28" xfId="1" applyNumberFormat="1" applyFont="1" applyFill="1" applyBorder="1" applyAlignment="1">
      <alignment horizontal="center" vertical="center" wrapText="1"/>
    </xf>
  </cellXfs>
  <cellStyles count="7">
    <cellStyle name="HeaderStyle" xfId="4" xr:uid="{00000000-0005-0000-0000-000000000000}"/>
    <cellStyle name="Hipervínculo" xfId="3" builtinId="8"/>
    <cellStyle name="Moneda" xfId="1" builtinId="4"/>
    <cellStyle name="Moneda [0]" xfId="6" builtinId="7"/>
    <cellStyle name="Normal" xfId="0" builtinId="0"/>
    <cellStyle name="Normal 2" xfId="5" xr:uid="{00000000-0005-0000-0000-000004000000}"/>
    <cellStyle name="Normal_CV2005" xfId="2" xr:uid="{00000000-0005-0000-0000-000005000000}"/>
  </cellStyles>
  <dxfs count="168">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s>
  <tableStyles count="0" defaultTableStyle="TableStyleMedium2" defaultPivotStyle="PivotStyleLight16"/>
  <colors>
    <mruColors>
      <color rgb="FF0000CC"/>
      <color rgb="FF3772FF"/>
      <color rgb="FF5B8BFF"/>
      <color rgb="FF3366CC"/>
      <color rgb="FFE6EFFD"/>
      <color rgb="FF9DBEFF"/>
      <color rgb="FF4573D0"/>
      <color rgb="FFFF0000"/>
      <color rgb="FF00FF00"/>
      <color rgb="FFB7EF0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108856</xdr:colOff>
      <xdr:row>0</xdr:row>
      <xdr:rowOff>40821</xdr:rowOff>
    </xdr:from>
    <xdr:to>
      <xdr:col>3</xdr:col>
      <xdr:colOff>4258</xdr:colOff>
      <xdr:row>2</xdr:row>
      <xdr:rowOff>299357</xdr:rowOff>
    </xdr:to>
    <xdr:pic>
      <xdr:nvPicPr>
        <xdr:cNvPr id="4" name="Imagen 3">
          <a:extLst>
            <a:ext uri="{FF2B5EF4-FFF2-40B4-BE49-F238E27FC236}">
              <a16:creationId xmlns:a16="http://schemas.microsoft.com/office/drawing/2014/main" id="{81754CE5-D166-4975-B602-90FC9D1C5AD0}"/>
            </a:ext>
          </a:extLst>
        </xdr:cNvPr>
        <xdr:cNvPicPr/>
      </xdr:nvPicPr>
      <xdr:blipFill>
        <a:blip xmlns:r="http://schemas.openxmlformats.org/officeDocument/2006/relationships" r:embed="rId1"/>
        <a:stretch>
          <a:fillRect/>
        </a:stretch>
      </xdr:blipFill>
      <xdr:spPr>
        <a:xfrm>
          <a:off x="353785" y="40821"/>
          <a:ext cx="5184321" cy="1047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114300</xdr:rowOff>
    </xdr:from>
    <xdr:to>
      <xdr:col>0</xdr:col>
      <xdr:colOff>3026100</xdr:colOff>
      <xdr:row>0</xdr:row>
      <xdr:rowOff>654300</xdr:rowOff>
    </xdr:to>
    <xdr:pic>
      <xdr:nvPicPr>
        <xdr:cNvPr id="3" name="Imagen 2">
          <a:extLst>
            <a:ext uri="{FF2B5EF4-FFF2-40B4-BE49-F238E27FC236}">
              <a16:creationId xmlns:a16="http://schemas.microsoft.com/office/drawing/2014/main" id="{6C74D4E1-2C68-422C-AA07-C59174108D10}"/>
            </a:ext>
          </a:extLst>
        </xdr:cNvPr>
        <xdr:cNvPicPr/>
      </xdr:nvPicPr>
      <xdr:blipFill>
        <a:blip xmlns:r="http://schemas.openxmlformats.org/officeDocument/2006/relationships" r:embed="rId1"/>
        <a:stretch>
          <a:fillRect/>
        </a:stretch>
      </xdr:blipFill>
      <xdr:spPr>
        <a:xfrm>
          <a:off x="38100" y="114300"/>
          <a:ext cx="2988000" cy="540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nzambrano@minciencias.gov.co" TargetMode="External"/><Relationship Id="rId18" Type="http://schemas.openxmlformats.org/officeDocument/2006/relationships/hyperlink" Target="mailto:nzambrano@minciencias.gov.co" TargetMode="External"/><Relationship Id="rId26" Type="http://schemas.openxmlformats.org/officeDocument/2006/relationships/hyperlink" Target="mailto:yojeda@minciencias.gov.co" TargetMode="External"/><Relationship Id="rId39" Type="http://schemas.openxmlformats.org/officeDocument/2006/relationships/printerSettings" Target="../printerSettings/printerSettings1.bin"/><Relationship Id="rId21" Type="http://schemas.openxmlformats.org/officeDocument/2006/relationships/hyperlink" Target="mailto:nzambrano@minciencias.gov.co" TargetMode="External"/><Relationship Id="rId34" Type="http://schemas.openxmlformats.org/officeDocument/2006/relationships/hyperlink" Target="mailto:lafigueroa@minciencias.gov.co" TargetMode="External"/><Relationship Id="rId7" Type="http://schemas.openxmlformats.org/officeDocument/2006/relationships/hyperlink" Target="mailto:nzambrano@minciencias.gov.co" TargetMode="External"/><Relationship Id="rId12" Type="http://schemas.openxmlformats.org/officeDocument/2006/relationships/hyperlink" Target="mailto:nzambrano@minciencias.gov.co" TargetMode="External"/><Relationship Id="rId17" Type="http://schemas.openxmlformats.org/officeDocument/2006/relationships/hyperlink" Target="mailto:nzambrano@minciencias.gov.co" TargetMode="External"/><Relationship Id="rId25" Type="http://schemas.openxmlformats.org/officeDocument/2006/relationships/hyperlink" Target="mailto:jdjreyes@minciencias.gov.co" TargetMode="External"/><Relationship Id="rId33" Type="http://schemas.openxmlformats.org/officeDocument/2006/relationships/hyperlink" Target="mailto:lafigueroa@minciencias.gov.co" TargetMode="External"/><Relationship Id="rId38" Type="http://schemas.openxmlformats.org/officeDocument/2006/relationships/hyperlink" Target="mailto:erojas@minciencias.gov.co" TargetMode="External"/><Relationship Id="rId2" Type="http://schemas.openxmlformats.org/officeDocument/2006/relationships/hyperlink" Target="mailto:nacalderon@minciencias.gov.co" TargetMode="External"/><Relationship Id="rId16" Type="http://schemas.openxmlformats.org/officeDocument/2006/relationships/hyperlink" Target="mailto:nzambrano@minciencias.gov.co" TargetMode="External"/><Relationship Id="rId20" Type="http://schemas.openxmlformats.org/officeDocument/2006/relationships/hyperlink" Target="mailto:nzambrano@minciencias.gov.co" TargetMode="External"/><Relationship Id="rId29" Type="http://schemas.openxmlformats.org/officeDocument/2006/relationships/hyperlink" Target="mailto:yojeda@minciencias.gov.co" TargetMode="External"/><Relationship Id="rId1" Type="http://schemas.openxmlformats.org/officeDocument/2006/relationships/hyperlink" Target="mailto:dmosquera@minciencias.gov.co" TargetMode="External"/><Relationship Id="rId6" Type="http://schemas.openxmlformats.org/officeDocument/2006/relationships/hyperlink" Target="mailto:nzambrano@minciencias.gov.co" TargetMode="External"/><Relationship Id="rId11" Type="http://schemas.openxmlformats.org/officeDocument/2006/relationships/hyperlink" Target="mailto:nzambrano@minciencias.gov.co" TargetMode="External"/><Relationship Id="rId24" Type="http://schemas.openxmlformats.org/officeDocument/2006/relationships/hyperlink" Target="mailto:jdjreyes@minciencias.gov.co" TargetMode="External"/><Relationship Id="rId32" Type="http://schemas.openxmlformats.org/officeDocument/2006/relationships/hyperlink" Target="mailto:lafigueroa@minciencias.gov.co" TargetMode="External"/><Relationship Id="rId37" Type="http://schemas.openxmlformats.org/officeDocument/2006/relationships/hyperlink" Target="mailto:ceorjuela@minciencias.gov.co" TargetMode="External"/><Relationship Id="rId40" Type="http://schemas.openxmlformats.org/officeDocument/2006/relationships/drawing" Target="../drawings/drawing1.xml"/><Relationship Id="rId5" Type="http://schemas.openxmlformats.org/officeDocument/2006/relationships/hyperlink" Target="mailto:jdjreyes@minciencias.gov.co" TargetMode="External"/><Relationship Id="rId15" Type="http://schemas.openxmlformats.org/officeDocument/2006/relationships/hyperlink" Target="mailto:nzambrano@minciencias.gov.co" TargetMode="External"/><Relationship Id="rId23" Type="http://schemas.openxmlformats.org/officeDocument/2006/relationships/hyperlink" Target="mailto:dmosquera@minciencias.gov.co" TargetMode="External"/><Relationship Id="rId28" Type="http://schemas.openxmlformats.org/officeDocument/2006/relationships/hyperlink" Target="mailto:yojeda@minciencias.gov.co" TargetMode="External"/><Relationship Id="rId36" Type="http://schemas.openxmlformats.org/officeDocument/2006/relationships/hyperlink" Target="mailto:ceorjuela@minciencias.gov.co" TargetMode="External"/><Relationship Id="rId10" Type="http://schemas.openxmlformats.org/officeDocument/2006/relationships/hyperlink" Target="mailto:nzambrano@minciencias.gov.co" TargetMode="External"/><Relationship Id="rId19" Type="http://schemas.openxmlformats.org/officeDocument/2006/relationships/hyperlink" Target="mailto:nzambrano@minciencias.gov.co" TargetMode="External"/><Relationship Id="rId31" Type="http://schemas.openxmlformats.org/officeDocument/2006/relationships/hyperlink" Target="mailto:yojeda@minciencias.gov.co" TargetMode="External"/><Relationship Id="rId4" Type="http://schemas.openxmlformats.org/officeDocument/2006/relationships/hyperlink" Target="mailto:jdjreyes@minciencias.gov.co" TargetMode="External"/><Relationship Id="rId9" Type="http://schemas.openxmlformats.org/officeDocument/2006/relationships/hyperlink" Target="mailto:nzambrano@minciencias.gov.co" TargetMode="External"/><Relationship Id="rId14" Type="http://schemas.openxmlformats.org/officeDocument/2006/relationships/hyperlink" Target="mailto:nzambrano@minciencias.gov.co" TargetMode="External"/><Relationship Id="rId22" Type="http://schemas.openxmlformats.org/officeDocument/2006/relationships/hyperlink" Target="mailto:nzambrano@minciencias.gov.co" TargetMode="External"/><Relationship Id="rId27" Type="http://schemas.openxmlformats.org/officeDocument/2006/relationships/hyperlink" Target="mailto:yojeda@minciencias.gov.co" TargetMode="External"/><Relationship Id="rId30" Type="http://schemas.openxmlformats.org/officeDocument/2006/relationships/hyperlink" Target="mailto:yojeda@minciencias.gov.co" TargetMode="External"/><Relationship Id="rId35" Type="http://schemas.openxmlformats.org/officeDocument/2006/relationships/hyperlink" Target="mailto:yacevedo@minciencias.gov.co" TargetMode="External"/><Relationship Id="rId8" Type="http://schemas.openxmlformats.org/officeDocument/2006/relationships/hyperlink" Target="mailto:nzambrano@minciencias.gov.co" TargetMode="External"/><Relationship Id="rId3" Type="http://schemas.openxmlformats.org/officeDocument/2006/relationships/hyperlink" Target="mailto:jdjreyes@minciencias.gov.co"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JE555"/>
  <sheetViews>
    <sheetView tabSelected="1" zoomScale="55" zoomScaleNormal="55" zoomScaleSheetLayoutView="18" workbookViewId="0">
      <pane xSplit="7" ySplit="6" topLeftCell="R78" activePane="bottomRight" state="frozen"/>
      <selection pane="topRight" activeCell="H1" sqref="H1"/>
      <selection pane="bottomLeft" activeCell="A7" sqref="A7"/>
      <selection pane="bottomRight" activeCell="S83" sqref="S83"/>
    </sheetView>
  </sheetViews>
  <sheetFormatPr baseColWidth="10" defaultColWidth="10.81640625" defaultRowHeight="15.5"/>
  <cols>
    <col min="1" max="1" width="3.6328125" style="2" customWidth="1"/>
    <col min="2" max="2" width="20.6328125" style="3" customWidth="1"/>
    <col min="3" max="3" width="56" style="3" customWidth="1"/>
    <col min="4" max="4" width="20.6328125" style="2" customWidth="1"/>
    <col min="5" max="5" width="19" style="2" customWidth="1"/>
    <col min="6" max="6" width="18" style="2" customWidth="1"/>
    <col min="7" max="7" width="19.453125" style="2" customWidth="1"/>
    <col min="8" max="8" width="26.453125" style="2" customWidth="1"/>
    <col min="9" max="9" width="31.453125" style="2" customWidth="1"/>
    <col min="10" max="10" width="23.1796875" style="2" customWidth="1"/>
    <col min="11" max="11" width="18.1796875" style="3" customWidth="1"/>
    <col min="12" max="12" width="18.453125" style="3" customWidth="1"/>
    <col min="13" max="13" width="20.36328125" style="3" customWidth="1"/>
    <col min="14" max="14" width="18.453125" style="3" customWidth="1"/>
    <col min="15" max="15" width="20.36328125" style="3" customWidth="1"/>
    <col min="16" max="16" width="25.1796875" style="4" customWidth="1"/>
    <col min="17" max="17" width="19.453125" style="6" customWidth="1"/>
    <col min="18" max="18" width="28.453125" style="6" customWidth="1"/>
    <col min="19" max="19" width="52.1796875" style="10" customWidth="1"/>
    <col min="20" max="20" width="49.453125" style="2" customWidth="1"/>
    <col min="21" max="21" width="31.36328125" style="2" customWidth="1"/>
    <col min="22" max="22" width="38.81640625" style="2" customWidth="1"/>
    <col min="23" max="23" width="30.81640625" style="2" customWidth="1"/>
    <col min="24" max="24" width="24.81640625" style="2" customWidth="1"/>
    <col min="25" max="25" width="38.1796875" style="2" customWidth="1"/>
    <col min="26" max="26" width="51.6328125" style="2" customWidth="1"/>
    <col min="27" max="27" width="2.36328125" style="2" customWidth="1"/>
    <col min="28" max="265" width="10.81640625" style="2"/>
    <col min="266" max="16384" width="10.81640625" style="1"/>
  </cols>
  <sheetData>
    <row r="1" spans="1:26" ht="31.5" customHeight="1">
      <c r="B1" s="154"/>
      <c r="C1" s="155"/>
      <c r="D1" s="156"/>
      <c r="E1" s="167" t="s">
        <v>7</v>
      </c>
      <c r="F1" s="168"/>
      <c r="G1" s="168"/>
      <c r="H1" s="168"/>
      <c r="I1" s="168"/>
      <c r="J1" s="168"/>
      <c r="K1" s="168"/>
      <c r="L1" s="168"/>
      <c r="M1" s="168"/>
      <c r="N1" s="168"/>
      <c r="O1" s="168"/>
      <c r="P1" s="168"/>
      <c r="Q1" s="168"/>
      <c r="R1" s="168"/>
      <c r="S1" s="168"/>
      <c r="T1" s="168"/>
      <c r="U1" s="168"/>
      <c r="V1" s="168"/>
      <c r="W1" s="168"/>
      <c r="X1" s="168"/>
      <c r="Y1" s="169"/>
      <c r="Z1" s="17" t="s">
        <v>50</v>
      </c>
    </row>
    <row r="2" spans="1:26" ht="31.5" customHeight="1">
      <c r="B2" s="157"/>
      <c r="C2" s="158"/>
      <c r="D2" s="159"/>
      <c r="E2" s="170"/>
      <c r="F2" s="171"/>
      <c r="G2" s="171"/>
      <c r="H2" s="171"/>
      <c r="I2" s="171"/>
      <c r="J2" s="171"/>
      <c r="K2" s="171"/>
      <c r="L2" s="171"/>
      <c r="M2" s="171"/>
      <c r="N2" s="171"/>
      <c r="O2" s="171"/>
      <c r="P2" s="171"/>
      <c r="Q2" s="171"/>
      <c r="R2" s="171"/>
      <c r="S2" s="171"/>
      <c r="T2" s="171"/>
      <c r="U2" s="171"/>
      <c r="V2" s="171"/>
      <c r="W2" s="171"/>
      <c r="X2" s="171"/>
      <c r="Y2" s="172"/>
      <c r="Z2" s="20" t="s">
        <v>53</v>
      </c>
    </row>
    <row r="3" spans="1:26" ht="31.5" customHeight="1" thickBot="1">
      <c r="B3" s="160"/>
      <c r="C3" s="161"/>
      <c r="D3" s="162"/>
      <c r="E3" s="173"/>
      <c r="F3" s="174"/>
      <c r="G3" s="174"/>
      <c r="H3" s="174"/>
      <c r="I3" s="174"/>
      <c r="J3" s="174"/>
      <c r="K3" s="174"/>
      <c r="L3" s="174"/>
      <c r="M3" s="174"/>
      <c r="N3" s="174"/>
      <c r="O3" s="174"/>
      <c r="P3" s="174"/>
      <c r="Q3" s="174"/>
      <c r="R3" s="174"/>
      <c r="S3" s="174"/>
      <c r="T3" s="174"/>
      <c r="U3" s="174"/>
      <c r="V3" s="174"/>
      <c r="W3" s="174"/>
      <c r="X3" s="174"/>
      <c r="Y3" s="175"/>
      <c r="Z3" s="21" t="s">
        <v>54</v>
      </c>
    </row>
    <row r="4" spans="1:26" ht="15.75" customHeight="1" thickBot="1">
      <c r="A4" s="5"/>
      <c r="I4" s="4"/>
      <c r="K4" s="2"/>
      <c r="L4" s="4"/>
      <c r="M4" s="4"/>
      <c r="N4" s="4"/>
      <c r="O4" s="4"/>
    </row>
    <row r="5" spans="1:26" ht="24.75" customHeight="1" thickBot="1">
      <c r="A5" s="5"/>
      <c r="B5" s="163" t="s">
        <v>284</v>
      </c>
      <c r="C5" s="164"/>
      <c r="D5" s="165"/>
      <c r="E5" s="165"/>
      <c r="F5" s="165"/>
      <c r="G5" s="165"/>
      <c r="H5" s="165"/>
      <c r="I5" s="165"/>
      <c r="J5" s="165"/>
      <c r="K5" s="165"/>
      <c r="L5" s="165"/>
      <c r="M5" s="165"/>
      <c r="N5" s="165"/>
      <c r="O5" s="165"/>
      <c r="P5" s="165"/>
      <c r="Q5" s="165"/>
      <c r="R5" s="166"/>
      <c r="S5" s="150" t="s">
        <v>13</v>
      </c>
      <c r="T5" s="151"/>
      <c r="U5" s="152"/>
      <c r="V5" s="152"/>
      <c r="W5" s="152"/>
      <c r="X5" s="152"/>
      <c r="Y5" s="152"/>
      <c r="Z5" s="153"/>
    </row>
    <row r="6" spans="1:26" ht="127.5" customHeight="1" thickBot="1">
      <c r="B6" s="23" t="s">
        <v>21</v>
      </c>
      <c r="C6" s="23" t="s">
        <v>6</v>
      </c>
      <c r="D6" s="23" t="s">
        <v>22</v>
      </c>
      <c r="E6" s="23" t="s">
        <v>8</v>
      </c>
      <c r="F6" s="23" t="s">
        <v>23</v>
      </c>
      <c r="G6" s="23" t="s">
        <v>24</v>
      </c>
      <c r="H6" s="23" t="s">
        <v>5</v>
      </c>
      <c r="I6" s="23" t="s">
        <v>4</v>
      </c>
      <c r="J6" s="23" t="s">
        <v>3</v>
      </c>
      <c r="K6" s="23" t="s">
        <v>2</v>
      </c>
      <c r="L6" s="23" t="s">
        <v>1</v>
      </c>
      <c r="M6" s="23" t="s">
        <v>0</v>
      </c>
      <c r="N6" s="23" t="s">
        <v>25</v>
      </c>
      <c r="O6" s="23" t="s">
        <v>9</v>
      </c>
      <c r="P6" s="23" t="s">
        <v>10</v>
      </c>
      <c r="Q6" s="23" t="s">
        <v>11</v>
      </c>
      <c r="R6" s="24" t="s">
        <v>12</v>
      </c>
      <c r="S6" s="25" t="s">
        <v>15</v>
      </c>
      <c r="T6" s="26" t="s">
        <v>26</v>
      </c>
      <c r="U6" s="26" t="s">
        <v>19</v>
      </c>
      <c r="V6" s="26" t="s">
        <v>16</v>
      </c>
      <c r="W6" s="26" t="s">
        <v>17</v>
      </c>
      <c r="X6" s="26" t="s">
        <v>18</v>
      </c>
      <c r="Y6" s="74" t="s">
        <v>20</v>
      </c>
      <c r="Z6" s="78" t="s">
        <v>14</v>
      </c>
    </row>
    <row r="7" spans="1:26" ht="107" hidden="1" customHeight="1" thickBot="1">
      <c r="B7" s="60" t="s">
        <v>129</v>
      </c>
      <c r="C7" s="60" t="s">
        <v>66</v>
      </c>
      <c r="D7" s="60" t="s">
        <v>59</v>
      </c>
      <c r="E7" s="60" t="s">
        <v>59</v>
      </c>
      <c r="F7" s="60">
        <v>12</v>
      </c>
      <c r="G7" s="60" t="s">
        <v>60</v>
      </c>
      <c r="H7" s="60" t="s">
        <v>130</v>
      </c>
      <c r="I7" s="60" t="s">
        <v>67</v>
      </c>
      <c r="J7" s="61">
        <v>15000000000</v>
      </c>
      <c r="K7" s="61">
        <f t="shared" ref="K7:K17" si="0">J7</f>
        <v>15000000000</v>
      </c>
      <c r="L7" s="60" t="s">
        <v>63</v>
      </c>
      <c r="M7" s="60" t="s">
        <v>64</v>
      </c>
      <c r="N7" s="60" t="s">
        <v>68</v>
      </c>
      <c r="O7" s="60" t="s">
        <v>113</v>
      </c>
      <c r="P7" s="42" t="s">
        <v>131</v>
      </c>
      <c r="Q7" s="42" t="s">
        <v>132</v>
      </c>
      <c r="R7" s="68" t="s">
        <v>133</v>
      </c>
      <c r="S7" s="87" t="s">
        <v>123</v>
      </c>
      <c r="T7" s="85" t="s">
        <v>225</v>
      </c>
      <c r="U7" s="11"/>
      <c r="V7" s="12"/>
      <c r="W7" s="13"/>
      <c r="X7" s="11"/>
      <c r="Y7" s="75"/>
      <c r="Z7" s="135"/>
    </row>
    <row r="8" spans="1:26" ht="103" hidden="1" customHeight="1" thickBot="1">
      <c r="B8" s="60" t="s">
        <v>129</v>
      </c>
      <c r="C8" s="60" t="s">
        <v>69</v>
      </c>
      <c r="D8" s="60" t="s">
        <v>59</v>
      </c>
      <c r="E8" s="60" t="s">
        <v>59</v>
      </c>
      <c r="F8" s="60">
        <v>12</v>
      </c>
      <c r="G8" s="60" t="s">
        <v>60</v>
      </c>
      <c r="H8" s="60" t="s">
        <v>130</v>
      </c>
      <c r="I8" s="60" t="s">
        <v>70</v>
      </c>
      <c r="J8" s="61">
        <v>5004335119</v>
      </c>
      <c r="K8" s="61">
        <f t="shared" si="0"/>
        <v>5004335119</v>
      </c>
      <c r="L8" s="60" t="s">
        <v>63</v>
      </c>
      <c r="M8" s="60" t="s">
        <v>64</v>
      </c>
      <c r="N8" s="60" t="s">
        <v>68</v>
      </c>
      <c r="O8" s="60" t="s">
        <v>113</v>
      </c>
      <c r="P8" s="42" t="s">
        <v>131</v>
      </c>
      <c r="Q8" s="42" t="s">
        <v>132</v>
      </c>
      <c r="R8" s="68" t="s">
        <v>133</v>
      </c>
      <c r="S8" s="88" t="s">
        <v>123</v>
      </c>
      <c r="T8" s="86" t="s">
        <v>225</v>
      </c>
      <c r="U8" s="9"/>
      <c r="V8" s="7"/>
      <c r="W8" s="8"/>
      <c r="X8" s="9"/>
      <c r="Y8" s="73"/>
      <c r="Z8" s="136"/>
    </row>
    <row r="9" spans="1:26" ht="298" hidden="1" customHeight="1" thickBot="1">
      <c r="B9" s="60" t="s">
        <v>129</v>
      </c>
      <c r="C9" s="60" t="s">
        <v>134</v>
      </c>
      <c r="D9" s="60" t="s">
        <v>59</v>
      </c>
      <c r="E9" s="60" t="s">
        <v>59</v>
      </c>
      <c r="F9" s="60">
        <v>5</v>
      </c>
      <c r="G9" s="60" t="s">
        <v>112</v>
      </c>
      <c r="H9" s="60" t="s">
        <v>130</v>
      </c>
      <c r="I9" s="60" t="s">
        <v>62</v>
      </c>
      <c r="J9" s="61">
        <v>1205572127</v>
      </c>
      <c r="K9" s="61">
        <f t="shared" si="0"/>
        <v>1205572127</v>
      </c>
      <c r="L9" s="60" t="s">
        <v>63</v>
      </c>
      <c r="M9" s="60" t="s">
        <v>64</v>
      </c>
      <c r="N9" s="60" t="s">
        <v>68</v>
      </c>
      <c r="O9" s="60" t="s">
        <v>113</v>
      </c>
      <c r="P9" s="37" t="s">
        <v>135</v>
      </c>
      <c r="Q9" s="60">
        <v>6248480</v>
      </c>
      <c r="R9" s="37" t="s">
        <v>136</v>
      </c>
      <c r="S9" s="88" t="s">
        <v>123</v>
      </c>
      <c r="T9" s="86" t="s">
        <v>225</v>
      </c>
      <c r="U9" s="9"/>
      <c r="V9" s="7"/>
      <c r="W9" s="8"/>
      <c r="X9" s="9"/>
      <c r="Y9" s="73"/>
      <c r="Z9" s="137" t="s">
        <v>326</v>
      </c>
    </row>
    <row r="10" spans="1:26" ht="298" hidden="1" customHeight="1" thickBot="1">
      <c r="B10" s="60" t="s">
        <v>129</v>
      </c>
      <c r="C10" s="60" t="s">
        <v>134</v>
      </c>
      <c r="D10" s="60" t="s">
        <v>100</v>
      </c>
      <c r="E10" s="60" t="s">
        <v>100</v>
      </c>
      <c r="F10" s="60">
        <v>6</v>
      </c>
      <c r="G10" s="60" t="s">
        <v>112</v>
      </c>
      <c r="H10" s="60" t="s">
        <v>130</v>
      </c>
      <c r="I10" s="60" t="s">
        <v>62</v>
      </c>
      <c r="J10" s="70">
        <v>1294427873</v>
      </c>
      <c r="K10" s="70">
        <f>J10</f>
        <v>1294427873</v>
      </c>
      <c r="L10" s="60" t="s">
        <v>63</v>
      </c>
      <c r="M10" s="60" t="s">
        <v>64</v>
      </c>
      <c r="N10" s="33" t="s">
        <v>65</v>
      </c>
      <c r="O10" s="60" t="s">
        <v>113</v>
      </c>
      <c r="P10" s="37" t="s">
        <v>135</v>
      </c>
      <c r="Q10" s="60">
        <v>6248480</v>
      </c>
      <c r="R10" s="37" t="s">
        <v>136</v>
      </c>
      <c r="S10" s="88" t="s">
        <v>123</v>
      </c>
      <c r="T10" s="86" t="s">
        <v>305</v>
      </c>
      <c r="U10" s="9"/>
      <c r="V10" s="7"/>
      <c r="W10" s="8"/>
      <c r="X10" s="9"/>
      <c r="Y10" s="73"/>
      <c r="Z10" s="137" t="s">
        <v>325</v>
      </c>
    </row>
    <row r="11" spans="1:26" ht="150" customHeight="1" thickBot="1">
      <c r="B11" s="60" t="s">
        <v>129</v>
      </c>
      <c r="C11" s="62" t="s">
        <v>75</v>
      </c>
      <c r="D11" s="63" t="s">
        <v>59</v>
      </c>
      <c r="E11" s="63" t="s">
        <v>59</v>
      </c>
      <c r="F11" s="63">
        <v>12</v>
      </c>
      <c r="G11" s="51" t="s">
        <v>60</v>
      </c>
      <c r="H11" s="37" t="s">
        <v>61</v>
      </c>
      <c r="I11" s="41" t="s">
        <v>76</v>
      </c>
      <c r="J11" s="43">
        <v>8383812705</v>
      </c>
      <c r="K11" s="43">
        <f t="shared" si="0"/>
        <v>8383812705</v>
      </c>
      <c r="L11" s="41" t="s">
        <v>63</v>
      </c>
      <c r="M11" s="41" t="s">
        <v>64</v>
      </c>
      <c r="N11" s="33" t="s">
        <v>65</v>
      </c>
      <c r="O11" s="60" t="s">
        <v>113</v>
      </c>
      <c r="P11" s="37" t="s">
        <v>135</v>
      </c>
      <c r="Q11" s="38">
        <v>6258480</v>
      </c>
      <c r="R11" s="37" t="s">
        <v>136</v>
      </c>
      <c r="S11" s="88" t="s">
        <v>123</v>
      </c>
      <c r="T11" s="86"/>
      <c r="U11" s="9"/>
      <c r="V11" s="7"/>
      <c r="W11" s="8"/>
      <c r="X11" s="9"/>
      <c r="Y11" s="73"/>
      <c r="Z11" s="136"/>
    </row>
    <row r="12" spans="1:26" ht="171" hidden="1" customHeight="1" thickBot="1">
      <c r="B12" s="60">
        <v>90121502</v>
      </c>
      <c r="C12" s="60" t="s">
        <v>214</v>
      </c>
      <c r="D12" s="60" t="s">
        <v>59</v>
      </c>
      <c r="E12" s="60" t="s">
        <v>88</v>
      </c>
      <c r="F12" s="60">
        <v>9</v>
      </c>
      <c r="G12" s="60" t="s">
        <v>60</v>
      </c>
      <c r="H12" s="60" t="s">
        <v>215</v>
      </c>
      <c r="I12" s="60" t="s">
        <v>78</v>
      </c>
      <c r="J12" s="61">
        <v>750000000</v>
      </c>
      <c r="K12" s="61">
        <f t="shared" si="0"/>
        <v>750000000</v>
      </c>
      <c r="L12" s="60" t="s">
        <v>63</v>
      </c>
      <c r="M12" s="60" t="s">
        <v>64</v>
      </c>
      <c r="N12" s="60" t="s">
        <v>68</v>
      </c>
      <c r="O12" s="60" t="s">
        <v>113</v>
      </c>
      <c r="P12" s="60" t="s">
        <v>79</v>
      </c>
      <c r="Q12" s="60" t="s">
        <v>80</v>
      </c>
      <c r="R12" s="60" t="s">
        <v>81</v>
      </c>
      <c r="S12" s="88" t="s">
        <v>123</v>
      </c>
      <c r="T12" s="86" t="s">
        <v>225</v>
      </c>
      <c r="U12" s="9" t="s">
        <v>222</v>
      </c>
      <c r="V12" s="7" t="s">
        <v>221</v>
      </c>
      <c r="W12" s="8">
        <v>750000000</v>
      </c>
      <c r="X12" s="9">
        <v>37622</v>
      </c>
      <c r="Y12" s="73">
        <v>44589</v>
      </c>
      <c r="Z12" s="136" t="s">
        <v>265</v>
      </c>
    </row>
    <row r="13" spans="1:26" ht="78" hidden="1" customHeight="1" thickBot="1">
      <c r="B13" s="60">
        <v>80131500</v>
      </c>
      <c r="C13" s="60" t="s">
        <v>92</v>
      </c>
      <c r="D13" s="60" t="s">
        <v>59</v>
      </c>
      <c r="E13" s="60" t="s">
        <v>59</v>
      </c>
      <c r="F13" s="60">
        <v>12</v>
      </c>
      <c r="G13" s="60" t="s">
        <v>60</v>
      </c>
      <c r="H13" s="60" t="s">
        <v>130</v>
      </c>
      <c r="I13" s="60" t="s">
        <v>67</v>
      </c>
      <c r="J13" s="61">
        <f>3605008.05-227841</f>
        <v>3377167.05</v>
      </c>
      <c r="K13" s="61">
        <f t="shared" si="0"/>
        <v>3377167.05</v>
      </c>
      <c r="L13" s="60" t="s">
        <v>63</v>
      </c>
      <c r="M13" s="60" t="s">
        <v>64</v>
      </c>
      <c r="N13" s="60" t="s">
        <v>68</v>
      </c>
      <c r="O13" s="60" t="s">
        <v>113</v>
      </c>
      <c r="P13" s="41" t="s">
        <v>253</v>
      </c>
      <c r="Q13" s="41" t="s">
        <v>120</v>
      </c>
      <c r="R13" s="39" t="s">
        <v>254</v>
      </c>
      <c r="S13" s="88" t="s">
        <v>123</v>
      </c>
      <c r="T13" s="86" t="s">
        <v>225</v>
      </c>
      <c r="U13" s="9" t="s">
        <v>223</v>
      </c>
      <c r="V13" s="7" t="s">
        <v>224</v>
      </c>
      <c r="W13" s="8">
        <v>3269510</v>
      </c>
      <c r="X13" s="9">
        <v>30922</v>
      </c>
      <c r="Y13" s="73">
        <v>44586</v>
      </c>
      <c r="Z13" s="136"/>
    </row>
    <row r="14" spans="1:26" ht="81" hidden="1" customHeight="1" thickBot="1">
      <c r="B14" s="60">
        <v>80131500</v>
      </c>
      <c r="C14" s="60" t="s">
        <v>94</v>
      </c>
      <c r="D14" s="60" t="s">
        <v>59</v>
      </c>
      <c r="E14" s="60" t="s">
        <v>59</v>
      </c>
      <c r="F14" s="60">
        <v>12</v>
      </c>
      <c r="G14" s="60" t="s">
        <v>60</v>
      </c>
      <c r="H14" s="60" t="s">
        <v>130</v>
      </c>
      <c r="I14" s="60" t="s">
        <v>67</v>
      </c>
      <c r="J14" s="61">
        <f>3360070-217600</f>
        <v>3142470</v>
      </c>
      <c r="K14" s="61">
        <f t="shared" si="0"/>
        <v>3142470</v>
      </c>
      <c r="L14" s="60" t="s">
        <v>63</v>
      </c>
      <c r="M14" s="60" t="s">
        <v>64</v>
      </c>
      <c r="N14" s="60" t="s">
        <v>68</v>
      </c>
      <c r="O14" s="60" t="s">
        <v>113</v>
      </c>
      <c r="P14" s="41" t="s">
        <v>253</v>
      </c>
      <c r="Q14" s="41" t="s">
        <v>120</v>
      </c>
      <c r="R14" s="39" t="s">
        <v>254</v>
      </c>
      <c r="S14" s="89" t="s">
        <v>123</v>
      </c>
      <c r="T14" s="86" t="s">
        <v>225</v>
      </c>
      <c r="U14" s="9" t="s">
        <v>226</v>
      </c>
      <c r="V14" s="7" t="s">
        <v>224</v>
      </c>
      <c r="W14" s="8" t="s">
        <v>227</v>
      </c>
      <c r="X14" s="9">
        <v>34622</v>
      </c>
      <c r="Y14" s="73">
        <v>44586</v>
      </c>
      <c r="Z14" s="136"/>
    </row>
    <row r="15" spans="1:26" ht="115" hidden="1" customHeight="1" thickBot="1">
      <c r="B15" s="60" t="s">
        <v>137</v>
      </c>
      <c r="C15" s="60" t="s">
        <v>138</v>
      </c>
      <c r="D15" s="60" t="s">
        <v>59</v>
      </c>
      <c r="E15" s="60" t="s">
        <v>59</v>
      </c>
      <c r="F15" s="60">
        <v>11</v>
      </c>
      <c r="G15" s="60" t="s">
        <v>112</v>
      </c>
      <c r="H15" s="60" t="s">
        <v>130</v>
      </c>
      <c r="I15" s="60" t="s">
        <v>67</v>
      </c>
      <c r="J15" s="61">
        <v>120000000</v>
      </c>
      <c r="K15" s="61">
        <f t="shared" si="0"/>
        <v>120000000</v>
      </c>
      <c r="L15" s="60" t="s">
        <v>63</v>
      </c>
      <c r="M15" s="60" t="s">
        <v>64</v>
      </c>
      <c r="N15" s="60" t="s">
        <v>68</v>
      </c>
      <c r="O15" s="60" t="s">
        <v>113</v>
      </c>
      <c r="P15" s="60" t="s">
        <v>139</v>
      </c>
      <c r="Q15" s="60" t="s">
        <v>140</v>
      </c>
      <c r="R15" s="60" t="s">
        <v>126</v>
      </c>
      <c r="S15" s="89" t="s">
        <v>123</v>
      </c>
      <c r="T15" s="86" t="s">
        <v>225</v>
      </c>
      <c r="U15" s="9" t="s">
        <v>228</v>
      </c>
      <c r="V15" s="7" t="s">
        <v>224</v>
      </c>
      <c r="W15" s="8">
        <v>98442036</v>
      </c>
      <c r="X15" s="9">
        <v>31422</v>
      </c>
      <c r="Y15" s="73">
        <v>44589</v>
      </c>
      <c r="Z15" s="136" t="s">
        <v>264</v>
      </c>
    </row>
    <row r="16" spans="1:26" ht="276" hidden="1" customHeight="1" thickBot="1">
      <c r="B16" s="60" t="s">
        <v>141</v>
      </c>
      <c r="C16" s="60" t="s">
        <v>142</v>
      </c>
      <c r="D16" s="60" t="s">
        <v>59</v>
      </c>
      <c r="E16" s="60" t="s">
        <v>59</v>
      </c>
      <c r="F16" s="60">
        <v>3</v>
      </c>
      <c r="G16" s="60" t="s">
        <v>60</v>
      </c>
      <c r="H16" s="60" t="s">
        <v>130</v>
      </c>
      <c r="I16" s="60" t="s">
        <v>67</v>
      </c>
      <c r="J16" s="61">
        <v>36000000</v>
      </c>
      <c r="K16" s="61">
        <f t="shared" si="0"/>
        <v>36000000</v>
      </c>
      <c r="L16" s="60" t="s">
        <v>63</v>
      </c>
      <c r="M16" s="60" t="s">
        <v>64</v>
      </c>
      <c r="N16" s="60" t="s">
        <v>68</v>
      </c>
      <c r="O16" s="60" t="s">
        <v>113</v>
      </c>
      <c r="P16" s="60" t="s">
        <v>139</v>
      </c>
      <c r="Q16" s="60" t="s">
        <v>143</v>
      </c>
      <c r="R16" s="60" t="s">
        <v>126</v>
      </c>
      <c r="S16" s="90" t="s">
        <v>123</v>
      </c>
      <c r="T16" s="86" t="s">
        <v>273</v>
      </c>
      <c r="U16" s="9" t="s">
        <v>275</v>
      </c>
      <c r="V16" s="7" t="s">
        <v>276</v>
      </c>
      <c r="W16" s="8">
        <v>24454500</v>
      </c>
      <c r="X16" s="9">
        <v>42622</v>
      </c>
      <c r="Y16" s="73">
        <v>44708</v>
      </c>
      <c r="Z16" s="136" t="s">
        <v>306</v>
      </c>
    </row>
    <row r="17" spans="2:26" ht="105" hidden="1" customHeight="1" thickBot="1">
      <c r="B17" s="60" t="s">
        <v>156</v>
      </c>
      <c r="C17" s="60" t="s">
        <v>157</v>
      </c>
      <c r="D17" s="60" t="s">
        <v>59</v>
      </c>
      <c r="E17" s="60" t="s">
        <v>59</v>
      </c>
      <c r="F17" s="60">
        <v>3</v>
      </c>
      <c r="G17" s="60" t="s">
        <v>112</v>
      </c>
      <c r="H17" s="60" t="s">
        <v>158</v>
      </c>
      <c r="I17" s="60" t="s">
        <v>67</v>
      </c>
      <c r="J17" s="61">
        <v>10000000</v>
      </c>
      <c r="K17" s="61">
        <f t="shared" si="0"/>
        <v>10000000</v>
      </c>
      <c r="L17" s="60" t="s">
        <v>64</v>
      </c>
      <c r="M17" s="60" t="s">
        <v>64</v>
      </c>
      <c r="N17" s="60" t="s">
        <v>188</v>
      </c>
      <c r="O17" s="60" t="s">
        <v>113</v>
      </c>
      <c r="P17" s="60" t="s">
        <v>159</v>
      </c>
      <c r="Q17" s="60">
        <v>6258480</v>
      </c>
      <c r="R17" s="60" t="s">
        <v>127</v>
      </c>
      <c r="S17" s="92" t="s">
        <v>123</v>
      </c>
      <c r="T17" s="86" t="s">
        <v>232</v>
      </c>
      <c r="U17" s="9" t="s">
        <v>281</v>
      </c>
      <c r="V17" s="7" t="s">
        <v>274</v>
      </c>
      <c r="W17" s="8">
        <v>6375344</v>
      </c>
      <c r="X17" s="9">
        <v>40722</v>
      </c>
      <c r="Y17" s="73">
        <v>44678</v>
      </c>
      <c r="Z17" s="136" t="s">
        <v>263</v>
      </c>
    </row>
    <row r="18" spans="2:26" ht="232" hidden="1" customHeight="1" thickBot="1">
      <c r="B18" s="41">
        <v>80131500</v>
      </c>
      <c r="C18" s="45" t="s">
        <v>73</v>
      </c>
      <c r="D18" s="64" t="s">
        <v>59</v>
      </c>
      <c r="E18" s="64" t="s">
        <v>88</v>
      </c>
      <c r="F18" s="42">
        <v>4</v>
      </c>
      <c r="G18" s="42" t="s">
        <v>60</v>
      </c>
      <c r="H18" s="37" t="s">
        <v>61</v>
      </c>
      <c r="I18" s="42" t="s">
        <v>62</v>
      </c>
      <c r="J18" s="46">
        <v>12000000</v>
      </c>
      <c r="K18" s="46">
        <v>12000000</v>
      </c>
      <c r="L18" s="42" t="s">
        <v>144</v>
      </c>
      <c r="M18" s="42" t="s">
        <v>64</v>
      </c>
      <c r="N18" s="42" t="s">
        <v>68</v>
      </c>
      <c r="O18" s="60" t="s">
        <v>113</v>
      </c>
      <c r="P18" s="42" t="s">
        <v>71</v>
      </c>
      <c r="Q18" s="42">
        <v>6248480</v>
      </c>
      <c r="R18" s="68" t="s">
        <v>72</v>
      </c>
      <c r="S18" s="89" t="s">
        <v>123</v>
      </c>
      <c r="T18" s="86" t="s">
        <v>258</v>
      </c>
      <c r="U18" s="9"/>
      <c r="V18" s="7" t="s">
        <v>395</v>
      </c>
      <c r="W18" s="8"/>
      <c r="X18" s="9"/>
      <c r="Y18" s="73"/>
      <c r="Z18" s="138" t="s">
        <v>297</v>
      </c>
    </row>
    <row r="19" spans="2:26" ht="150" hidden="1" customHeight="1" thickBot="1">
      <c r="B19" s="60">
        <v>80101510</v>
      </c>
      <c r="C19" s="126" t="s">
        <v>311</v>
      </c>
      <c r="D19" s="60" t="s">
        <v>59</v>
      </c>
      <c r="E19" s="60" t="s">
        <v>88</v>
      </c>
      <c r="F19" s="60">
        <v>6</v>
      </c>
      <c r="G19" s="60" t="s">
        <v>60</v>
      </c>
      <c r="H19" s="60" t="s">
        <v>145</v>
      </c>
      <c r="I19" s="60" t="s">
        <v>67</v>
      </c>
      <c r="J19" s="65">
        <v>0</v>
      </c>
      <c r="K19" s="61">
        <v>0</v>
      </c>
      <c r="L19" s="60" t="s">
        <v>63</v>
      </c>
      <c r="M19" s="60" t="s">
        <v>64</v>
      </c>
      <c r="N19" s="60" t="s">
        <v>68</v>
      </c>
      <c r="O19" s="60" t="s">
        <v>113</v>
      </c>
      <c r="P19" s="41" t="s">
        <v>253</v>
      </c>
      <c r="Q19" s="41" t="s">
        <v>120</v>
      </c>
      <c r="R19" s="39" t="s">
        <v>254</v>
      </c>
      <c r="S19" s="89" t="s">
        <v>388</v>
      </c>
      <c r="T19" s="86" t="s">
        <v>258</v>
      </c>
      <c r="U19" s="9"/>
      <c r="V19" s="7"/>
      <c r="W19" s="8"/>
      <c r="X19" s="9"/>
      <c r="Y19" s="73"/>
      <c r="Z19" s="139" t="s">
        <v>304</v>
      </c>
    </row>
    <row r="20" spans="2:26" ht="146" customHeight="1" thickBot="1">
      <c r="B20" s="41" t="s">
        <v>146</v>
      </c>
      <c r="C20" s="45" t="s">
        <v>147</v>
      </c>
      <c r="D20" s="64" t="s">
        <v>59</v>
      </c>
      <c r="E20" s="64" t="s">
        <v>74</v>
      </c>
      <c r="F20" s="42">
        <v>12</v>
      </c>
      <c r="G20" s="42" t="s">
        <v>148</v>
      </c>
      <c r="H20" s="37" t="s">
        <v>110</v>
      </c>
      <c r="I20" s="42" t="s">
        <v>67</v>
      </c>
      <c r="J20" s="46">
        <v>2900000</v>
      </c>
      <c r="K20" s="46">
        <f>J20</f>
        <v>2900000</v>
      </c>
      <c r="L20" s="42" t="s">
        <v>144</v>
      </c>
      <c r="M20" s="42" t="s">
        <v>64</v>
      </c>
      <c r="N20" s="42" t="s">
        <v>68</v>
      </c>
      <c r="O20" s="32" t="s">
        <v>113</v>
      </c>
      <c r="P20" s="60" t="s">
        <v>139</v>
      </c>
      <c r="Q20" s="60" t="s">
        <v>143</v>
      </c>
      <c r="R20" s="93" t="s">
        <v>126</v>
      </c>
      <c r="S20" s="94" t="s">
        <v>230</v>
      </c>
      <c r="T20" s="86"/>
      <c r="U20" s="9"/>
      <c r="V20" s="7"/>
      <c r="W20" s="8"/>
      <c r="X20" s="9"/>
      <c r="Y20" s="73"/>
      <c r="Z20" s="140" t="s">
        <v>259</v>
      </c>
    </row>
    <row r="21" spans="2:26" ht="230" customHeight="1" thickBot="1">
      <c r="B21" s="41">
        <v>80131500</v>
      </c>
      <c r="C21" s="45" t="s">
        <v>149</v>
      </c>
      <c r="D21" s="64" t="s">
        <v>59</v>
      </c>
      <c r="E21" s="64" t="s">
        <v>74</v>
      </c>
      <c r="F21" s="42">
        <v>12</v>
      </c>
      <c r="G21" s="42" t="s">
        <v>148</v>
      </c>
      <c r="H21" s="37" t="s">
        <v>110</v>
      </c>
      <c r="I21" s="42" t="s">
        <v>67</v>
      </c>
      <c r="J21" s="46">
        <v>4500000</v>
      </c>
      <c r="K21" s="47">
        <f>J21</f>
        <v>4500000</v>
      </c>
      <c r="L21" s="42" t="s">
        <v>144</v>
      </c>
      <c r="M21" s="42" t="s">
        <v>64</v>
      </c>
      <c r="N21" s="42" t="s">
        <v>150</v>
      </c>
      <c r="O21" s="32" t="s">
        <v>113</v>
      </c>
      <c r="P21" s="42" t="s">
        <v>131</v>
      </c>
      <c r="Q21" s="42" t="s">
        <v>132</v>
      </c>
      <c r="R21" s="68" t="s">
        <v>133</v>
      </c>
      <c r="S21" s="94" t="s">
        <v>230</v>
      </c>
      <c r="T21" s="86"/>
      <c r="U21" s="9"/>
      <c r="V21" s="7"/>
      <c r="W21" s="8"/>
      <c r="X21" s="9"/>
      <c r="Y21" s="73"/>
      <c r="Z21" s="136" t="s">
        <v>318</v>
      </c>
    </row>
    <row r="22" spans="2:26" ht="147" hidden="1" customHeight="1" thickBot="1">
      <c r="B22" s="60" t="s">
        <v>216</v>
      </c>
      <c r="C22" s="60" t="s">
        <v>95</v>
      </c>
      <c r="D22" s="60" t="s">
        <v>74</v>
      </c>
      <c r="E22" s="60" t="s">
        <v>83</v>
      </c>
      <c r="F22" s="60">
        <v>8</v>
      </c>
      <c r="G22" s="60" t="s">
        <v>60</v>
      </c>
      <c r="H22" s="60" t="s">
        <v>96</v>
      </c>
      <c r="I22" s="60" t="s">
        <v>67</v>
      </c>
      <c r="J22" s="61">
        <f>281925000-86861800</f>
        <v>195063200</v>
      </c>
      <c r="K22" s="61">
        <f>J22</f>
        <v>195063200</v>
      </c>
      <c r="L22" s="60" t="s">
        <v>63</v>
      </c>
      <c r="M22" s="60" t="s">
        <v>64</v>
      </c>
      <c r="N22" s="60" t="s">
        <v>68</v>
      </c>
      <c r="O22" s="60" t="s">
        <v>113</v>
      </c>
      <c r="P22" s="41" t="s">
        <v>253</v>
      </c>
      <c r="Q22" s="41" t="s">
        <v>120</v>
      </c>
      <c r="R22" s="39" t="s">
        <v>254</v>
      </c>
      <c r="S22" s="92" t="s">
        <v>123</v>
      </c>
      <c r="T22" s="86" t="s">
        <v>232</v>
      </c>
      <c r="U22" s="9" t="s">
        <v>271</v>
      </c>
      <c r="V22" s="84" t="s">
        <v>272</v>
      </c>
      <c r="W22" s="8">
        <v>202445874</v>
      </c>
      <c r="X22" s="9">
        <v>38722</v>
      </c>
      <c r="Y22" s="73">
        <v>44664</v>
      </c>
      <c r="Z22" s="134" t="s">
        <v>296</v>
      </c>
    </row>
    <row r="23" spans="2:26" ht="194" hidden="1" customHeight="1" thickBot="1">
      <c r="B23" s="60" t="s">
        <v>97</v>
      </c>
      <c r="C23" s="60" t="s">
        <v>98</v>
      </c>
      <c r="D23" s="60" t="s">
        <v>74</v>
      </c>
      <c r="E23" s="60" t="s">
        <v>88</v>
      </c>
      <c r="F23" s="60">
        <v>10</v>
      </c>
      <c r="G23" s="60" t="s">
        <v>60</v>
      </c>
      <c r="H23" s="60" t="s">
        <v>85</v>
      </c>
      <c r="I23" s="60" t="s">
        <v>67</v>
      </c>
      <c r="J23" s="61">
        <f>24000000+6000000</f>
        <v>30000000</v>
      </c>
      <c r="K23" s="61">
        <f>+J23</f>
        <v>30000000</v>
      </c>
      <c r="L23" s="60" t="s">
        <v>63</v>
      </c>
      <c r="M23" s="60" t="s">
        <v>64</v>
      </c>
      <c r="N23" s="60" t="s">
        <v>68</v>
      </c>
      <c r="O23" s="60" t="s">
        <v>113</v>
      </c>
      <c r="P23" s="41" t="s">
        <v>253</v>
      </c>
      <c r="Q23" s="41" t="s">
        <v>120</v>
      </c>
      <c r="R23" s="39" t="s">
        <v>254</v>
      </c>
      <c r="S23" s="89" t="s">
        <v>123</v>
      </c>
      <c r="T23" s="86" t="s">
        <v>229</v>
      </c>
      <c r="U23" s="9" t="s">
        <v>277</v>
      </c>
      <c r="V23" s="7" t="s">
        <v>274</v>
      </c>
      <c r="W23" s="8">
        <v>21723676</v>
      </c>
      <c r="X23" s="9">
        <v>41822</v>
      </c>
      <c r="Y23" s="73">
        <v>44669</v>
      </c>
      <c r="Z23" s="136" t="s">
        <v>246</v>
      </c>
    </row>
    <row r="24" spans="2:26" ht="205" hidden="1" customHeight="1" thickBot="1">
      <c r="B24" s="60" t="s">
        <v>104</v>
      </c>
      <c r="C24" s="60" t="s">
        <v>105</v>
      </c>
      <c r="D24" s="60" t="s">
        <v>74</v>
      </c>
      <c r="E24" s="60" t="s">
        <v>74</v>
      </c>
      <c r="F24" s="60">
        <v>10</v>
      </c>
      <c r="G24" s="60" t="s">
        <v>60</v>
      </c>
      <c r="H24" s="60" t="s">
        <v>77</v>
      </c>
      <c r="I24" s="60" t="s">
        <v>67</v>
      </c>
      <c r="J24" s="61">
        <f>171199071-28500000</f>
        <v>142699071</v>
      </c>
      <c r="K24" s="61">
        <f t="shared" ref="K24:K45" si="1">J24</f>
        <v>142699071</v>
      </c>
      <c r="L24" s="60" t="s">
        <v>63</v>
      </c>
      <c r="M24" s="60" t="s">
        <v>64</v>
      </c>
      <c r="N24" s="60" t="s">
        <v>68</v>
      </c>
      <c r="O24" s="60" t="s">
        <v>113</v>
      </c>
      <c r="P24" s="41" t="s">
        <v>253</v>
      </c>
      <c r="Q24" s="41" t="s">
        <v>120</v>
      </c>
      <c r="R24" s="39" t="s">
        <v>254</v>
      </c>
      <c r="S24" s="89" t="s">
        <v>123</v>
      </c>
      <c r="T24" s="86" t="s">
        <v>231</v>
      </c>
      <c r="U24" s="9" t="s">
        <v>244</v>
      </c>
      <c r="V24" s="7" t="s">
        <v>245</v>
      </c>
      <c r="W24" s="8">
        <v>156315310.15000001</v>
      </c>
      <c r="X24" s="9">
        <v>38822</v>
      </c>
      <c r="Y24" s="73">
        <v>44617</v>
      </c>
      <c r="Z24" s="141" t="s">
        <v>243</v>
      </c>
    </row>
    <row r="25" spans="2:26" ht="195" hidden="1" customHeight="1" thickBot="1">
      <c r="B25" s="60" t="s">
        <v>124</v>
      </c>
      <c r="C25" s="60" t="s">
        <v>125</v>
      </c>
      <c r="D25" s="60" t="s">
        <v>74</v>
      </c>
      <c r="E25" s="60" t="s">
        <v>88</v>
      </c>
      <c r="F25" s="60">
        <v>9</v>
      </c>
      <c r="G25" s="60" t="s">
        <v>60</v>
      </c>
      <c r="H25" s="60" t="s">
        <v>77</v>
      </c>
      <c r="I25" s="60" t="s">
        <v>67</v>
      </c>
      <c r="J25" s="61">
        <v>21430500</v>
      </c>
      <c r="K25" s="61">
        <f t="shared" si="1"/>
        <v>21430500</v>
      </c>
      <c r="L25" s="60" t="s">
        <v>63</v>
      </c>
      <c r="M25" s="60" t="s">
        <v>64</v>
      </c>
      <c r="N25" s="60" t="s">
        <v>68</v>
      </c>
      <c r="O25" s="60" t="s">
        <v>113</v>
      </c>
      <c r="P25" s="41" t="s">
        <v>253</v>
      </c>
      <c r="Q25" s="41" t="s">
        <v>120</v>
      </c>
      <c r="R25" s="39" t="s">
        <v>254</v>
      </c>
      <c r="S25" s="89" t="s">
        <v>123</v>
      </c>
      <c r="T25" s="86" t="s">
        <v>229</v>
      </c>
      <c r="U25" s="9" t="s">
        <v>279</v>
      </c>
      <c r="V25" s="7" t="s">
        <v>276</v>
      </c>
      <c r="W25" s="8" t="s">
        <v>280</v>
      </c>
      <c r="X25" s="9" t="s">
        <v>278</v>
      </c>
      <c r="Y25" s="73">
        <v>44699</v>
      </c>
      <c r="Z25" s="141" t="s">
        <v>295</v>
      </c>
    </row>
    <row r="26" spans="2:26" ht="161" customHeight="1" thickBot="1">
      <c r="B26" s="60">
        <v>43231513</v>
      </c>
      <c r="C26" s="60" t="s">
        <v>217</v>
      </c>
      <c r="D26" s="60" t="s">
        <v>74</v>
      </c>
      <c r="E26" s="60" t="s">
        <v>88</v>
      </c>
      <c r="F26" s="60">
        <v>9</v>
      </c>
      <c r="G26" s="60" t="s">
        <v>112</v>
      </c>
      <c r="H26" s="60" t="s">
        <v>151</v>
      </c>
      <c r="I26" s="60" t="s">
        <v>67</v>
      </c>
      <c r="J26" s="61">
        <v>275000000</v>
      </c>
      <c r="K26" s="61">
        <f t="shared" si="1"/>
        <v>275000000</v>
      </c>
      <c r="L26" s="60" t="s">
        <v>63</v>
      </c>
      <c r="M26" s="60" t="s">
        <v>64</v>
      </c>
      <c r="N26" s="60" t="s">
        <v>68</v>
      </c>
      <c r="O26" s="60" t="s">
        <v>113</v>
      </c>
      <c r="P26" s="60" t="s">
        <v>139</v>
      </c>
      <c r="Q26" s="60" t="s">
        <v>140</v>
      </c>
      <c r="R26" s="93" t="s">
        <v>126</v>
      </c>
      <c r="S26" s="94" t="s">
        <v>230</v>
      </c>
      <c r="T26" s="86"/>
      <c r="U26" s="9"/>
      <c r="V26" s="7"/>
      <c r="W26" s="8"/>
      <c r="X26" s="9"/>
      <c r="Y26" s="73"/>
      <c r="Z26" s="136" t="s">
        <v>234</v>
      </c>
    </row>
    <row r="27" spans="2:26" ht="224" customHeight="1" thickBot="1">
      <c r="B27" s="60" t="s">
        <v>152</v>
      </c>
      <c r="C27" s="60" t="s">
        <v>153</v>
      </c>
      <c r="D27" s="60" t="s">
        <v>74</v>
      </c>
      <c r="E27" s="60" t="s">
        <v>88</v>
      </c>
      <c r="F27" s="60">
        <v>3</v>
      </c>
      <c r="G27" s="60" t="s">
        <v>112</v>
      </c>
      <c r="H27" s="60" t="s">
        <v>85</v>
      </c>
      <c r="I27" s="60" t="s">
        <v>67</v>
      </c>
      <c r="J27" s="61">
        <v>50000000</v>
      </c>
      <c r="K27" s="61">
        <f t="shared" si="1"/>
        <v>50000000</v>
      </c>
      <c r="L27" s="60" t="s">
        <v>63</v>
      </c>
      <c r="M27" s="60" t="s">
        <v>64</v>
      </c>
      <c r="N27" s="60" t="s">
        <v>68</v>
      </c>
      <c r="O27" s="60" t="s">
        <v>113</v>
      </c>
      <c r="P27" s="60" t="s">
        <v>139</v>
      </c>
      <c r="Q27" s="60" t="s">
        <v>140</v>
      </c>
      <c r="R27" s="93" t="s">
        <v>126</v>
      </c>
      <c r="S27" s="94" t="s">
        <v>230</v>
      </c>
      <c r="T27" s="86"/>
      <c r="U27" s="9"/>
      <c r="V27" s="9"/>
      <c r="W27" s="8"/>
      <c r="X27" s="9"/>
      <c r="Y27" s="73"/>
      <c r="Z27" s="141" t="s">
        <v>294</v>
      </c>
    </row>
    <row r="28" spans="2:26" ht="193" hidden="1" customHeight="1" thickBot="1">
      <c r="B28" s="60" t="s">
        <v>154</v>
      </c>
      <c r="C28" s="60" t="s">
        <v>155</v>
      </c>
      <c r="D28" s="60" t="s">
        <v>74</v>
      </c>
      <c r="E28" s="60" t="s">
        <v>88</v>
      </c>
      <c r="F28" s="60">
        <v>10</v>
      </c>
      <c r="G28" s="60" t="s">
        <v>112</v>
      </c>
      <c r="H28" s="60" t="s">
        <v>118</v>
      </c>
      <c r="I28" s="60" t="s">
        <v>67</v>
      </c>
      <c r="J28" s="61">
        <v>380000000</v>
      </c>
      <c r="K28" s="61">
        <f t="shared" si="1"/>
        <v>380000000</v>
      </c>
      <c r="L28" s="60" t="s">
        <v>63</v>
      </c>
      <c r="M28" s="60" t="s">
        <v>64</v>
      </c>
      <c r="N28" s="60" t="s">
        <v>68</v>
      </c>
      <c r="O28" s="60" t="s">
        <v>113</v>
      </c>
      <c r="P28" s="60" t="s">
        <v>139</v>
      </c>
      <c r="Q28" s="60" t="s">
        <v>143</v>
      </c>
      <c r="R28" s="60" t="s">
        <v>126</v>
      </c>
      <c r="S28" s="92" t="s">
        <v>123</v>
      </c>
      <c r="T28" s="86" t="s">
        <v>229</v>
      </c>
      <c r="U28" s="9" t="s">
        <v>282</v>
      </c>
      <c r="V28" s="7" t="s">
        <v>276</v>
      </c>
      <c r="W28" s="8">
        <v>351583100</v>
      </c>
      <c r="X28" s="9">
        <v>38922</v>
      </c>
      <c r="Y28" s="73">
        <v>44683</v>
      </c>
      <c r="Z28" s="141" t="s">
        <v>233</v>
      </c>
    </row>
    <row r="29" spans="2:26" ht="301" hidden="1" customHeight="1" thickBot="1">
      <c r="B29" s="60" t="s">
        <v>160</v>
      </c>
      <c r="C29" s="60" t="s">
        <v>218</v>
      </c>
      <c r="D29" s="60" t="s">
        <v>74</v>
      </c>
      <c r="E29" s="60" t="s">
        <v>88</v>
      </c>
      <c r="F29" s="60">
        <v>9</v>
      </c>
      <c r="G29" s="60" t="s">
        <v>112</v>
      </c>
      <c r="H29" s="60" t="s">
        <v>96</v>
      </c>
      <c r="I29" s="60" t="s">
        <v>67</v>
      </c>
      <c r="J29" s="61">
        <v>120000000</v>
      </c>
      <c r="K29" s="61">
        <f t="shared" si="1"/>
        <v>120000000</v>
      </c>
      <c r="L29" s="60" t="s">
        <v>63</v>
      </c>
      <c r="M29" s="60" t="s">
        <v>64</v>
      </c>
      <c r="N29" s="60" t="s">
        <v>68</v>
      </c>
      <c r="O29" s="60" t="s">
        <v>113</v>
      </c>
      <c r="P29" s="60" t="s">
        <v>139</v>
      </c>
      <c r="Q29" s="60" t="s">
        <v>143</v>
      </c>
      <c r="R29" s="60" t="s">
        <v>126</v>
      </c>
      <c r="S29" s="92" t="s">
        <v>123</v>
      </c>
      <c r="T29" s="9" t="s">
        <v>273</v>
      </c>
      <c r="U29" s="9" t="s">
        <v>282</v>
      </c>
      <c r="V29" s="7" t="s">
        <v>276</v>
      </c>
      <c r="W29" s="8">
        <v>316372733.06</v>
      </c>
      <c r="X29" s="9">
        <v>40822</v>
      </c>
      <c r="Y29" s="73">
        <v>44720</v>
      </c>
      <c r="Z29" s="141" t="s">
        <v>299</v>
      </c>
    </row>
    <row r="30" spans="2:26" ht="121" hidden="1" customHeight="1" thickBot="1">
      <c r="B30" s="60" t="s">
        <v>161</v>
      </c>
      <c r="C30" s="60" t="s">
        <v>283</v>
      </c>
      <c r="D30" s="60" t="s">
        <v>74</v>
      </c>
      <c r="E30" s="60" t="s">
        <v>88</v>
      </c>
      <c r="F30" s="60">
        <v>9</v>
      </c>
      <c r="G30" s="60" t="s">
        <v>112</v>
      </c>
      <c r="H30" s="60" t="s">
        <v>117</v>
      </c>
      <c r="I30" s="60" t="s">
        <v>67</v>
      </c>
      <c r="J30" s="61">
        <v>40000000</v>
      </c>
      <c r="K30" s="61">
        <f t="shared" si="1"/>
        <v>40000000</v>
      </c>
      <c r="L30" s="60" t="s">
        <v>63</v>
      </c>
      <c r="M30" s="60" t="s">
        <v>64</v>
      </c>
      <c r="N30" s="60" t="s">
        <v>68</v>
      </c>
      <c r="O30" s="60" t="s">
        <v>113</v>
      </c>
      <c r="P30" s="60" t="s">
        <v>139</v>
      </c>
      <c r="Q30" s="60" t="s">
        <v>143</v>
      </c>
      <c r="R30" s="60" t="s">
        <v>126</v>
      </c>
      <c r="S30" s="89" t="s">
        <v>123</v>
      </c>
      <c r="T30" s="86" t="s">
        <v>232</v>
      </c>
      <c r="U30" s="9" t="s">
        <v>285</v>
      </c>
      <c r="V30" s="7" t="s">
        <v>286</v>
      </c>
      <c r="W30" s="8">
        <v>43366689</v>
      </c>
      <c r="X30" s="9">
        <v>39522</v>
      </c>
      <c r="Y30" s="73">
        <v>44679</v>
      </c>
      <c r="Z30" s="141" t="s">
        <v>293</v>
      </c>
    </row>
    <row r="31" spans="2:26" ht="210" hidden="1" customHeight="1" thickBot="1">
      <c r="B31" s="60">
        <v>84131503</v>
      </c>
      <c r="C31" s="60" t="s">
        <v>91</v>
      </c>
      <c r="D31" s="60" t="s">
        <v>88</v>
      </c>
      <c r="E31" s="60" t="s">
        <v>83</v>
      </c>
      <c r="F31" s="60">
        <v>8</v>
      </c>
      <c r="G31" s="60" t="s">
        <v>60</v>
      </c>
      <c r="H31" s="60" t="s">
        <v>77</v>
      </c>
      <c r="I31" s="60" t="s">
        <v>67</v>
      </c>
      <c r="J31" s="61">
        <v>4707172.05</v>
      </c>
      <c r="K31" s="61">
        <f t="shared" si="1"/>
        <v>4707172.05</v>
      </c>
      <c r="L31" s="60" t="s">
        <v>63</v>
      </c>
      <c r="M31" s="60" t="s">
        <v>64</v>
      </c>
      <c r="N31" s="60" t="s">
        <v>68</v>
      </c>
      <c r="O31" s="60" t="s">
        <v>113</v>
      </c>
      <c r="P31" s="41" t="s">
        <v>253</v>
      </c>
      <c r="Q31" s="41" t="s">
        <v>120</v>
      </c>
      <c r="R31" s="39" t="s">
        <v>254</v>
      </c>
      <c r="S31" s="89" t="s">
        <v>123</v>
      </c>
      <c r="T31" s="86" t="s">
        <v>232</v>
      </c>
      <c r="U31" s="9" t="s">
        <v>228</v>
      </c>
      <c r="V31" s="7" t="s">
        <v>257</v>
      </c>
      <c r="W31" s="8">
        <v>4935445</v>
      </c>
      <c r="X31" s="9">
        <v>39122</v>
      </c>
      <c r="Y31" s="73">
        <v>44649</v>
      </c>
      <c r="Z31" s="141"/>
    </row>
    <row r="32" spans="2:26" ht="407" hidden="1" customHeight="1" thickBot="1">
      <c r="B32" s="60">
        <v>80101511</v>
      </c>
      <c r="C32" s="60" t="s">
        <v>240</v>
      </c>
      <c r="D32" s="60" t="s">
        <v>88</v>
      </c>
      <c r="E32" s="60" t="s">
        <v>83</v>
      </c>
      <c r="F32" s="60">
        <v>9</v>
      </c>
      <c r="G32" s="60" t="s">
        <v>60</v>
      </c>
      <c r="H32" s="60" t="s">
        <v>151</v>
      </c>
      <c r="I32" s="60" t="s">
        <v>67</v>
      </c>
      <c r="J32" s="70">
        <v>180000000</v>
      </c>
      <c r="K32" s="61">
        <f t="shared" si="1"/>
        <v>180000000</v>
      </c>
      <c r="L32" s="60" t="s">
        <v>63</v>
      </c>
      <c r="M32" s="60" t="s">
        <v>64</v>
      </c>
      <c r="N32" s="60" t="s">
        <v>68</v>
      </c>
      <c r="O32" s="60" t="s">
        <v>113</v>
      </c>
      <c r="P32" s="60" t="s">
        <v>159</v>
      </c>
      <c r="Q32" s="60">
        <v>6258480</v>
      </c>
      <c r="R32" s="60" t="s">
        <v>127</v>
      </c>
      <c r="S32" s="89" t="s">
        <v>123</v>
      </c>
      <c r="T32" s="86" t="s">
        <v>258</v>
      </c>
      <c r="U32" s="9" t="s">
        <v>389</v>
      </c>
      <c r="V32" s="7" t="s">
        <v>390</v>
      </c>
      <c r="W32" s="8">
        <v>176239968</v>
      </c>
      <c r="X32" s="9">
        <v>40622</v>
      </c>
      <c r="Y32" s="73">
        <v>44813</v>
      </c>
      <c r="Z32" s="141" t="s">
        <v>319</v>
      </c>
    </row>
    <row r="33" spans="2:26" ht="210" hidden="1" customHeight="1" thickBot="1">
      <c r="B33" s="60" t="s">
        <v>241</v>
      </c>
      <c r="C33" s="60" t="s">
        <v>242</v>
      </c>
      <c r="D33" s="60" t="s">
        <v>74</v>
      </c>
      <c r="E33" s="60" t="s">
        <v>88</v>
      </c>
      <c r="F33" s="60">
        <v>9</v>
      </c>
      <c r="G33" s="60" t="s">
        <v>60</v>
      </c>
      <c r="H33" s="60" t="s">
        <v>158</v>
      </c>
      <c r="I33" s="60" t="s">
        <v>67</v>
      </c>
      <c r="J33" s="70">
        <v>45000000</v>
      </c>
      <c r="K33" s="61">
        <f t="shared" si="1"/>
        <v>45000000</v>
      </c>
      <c r="L33" s="60" t="s">
        <v>63</v>
      </c>
      <c r="M33" s="60" t="s">
        <v>64</v>
      </c>
      <c r="N33" s="60" t="s">
        <v>68</v>
      </c>
      <c r="O33" s="60" t="s">
        <v>113</v>
      </c>
      <c r="P33" s="60" t="s">
        <v>159</v>
      </c>
      <c r="Q33" s="60">
        <v>6258480</v>
      </c>
      <c r="R33" s="60" t="s">
        <v>127</v>
      </c>
      <c r="S33" s="89" t="s">
        <v>123</v>
      </c>
      <c r="T33" s="86" t="s">
        <v>232</v>
      </c>
      <c r="U33" s="9" t="s">
        <v>288</v>
      </c>
      <c r="V33" s="7" t="s">
        <v>286</v>
      </c>
      <c r="W33" s="8">
        <v>27987100</v>
      </c>
      <c r="X33" s="9">
        <v>40522</v>
      </c>
      <c r="Y33" s="73">
        <v>44677</v>
      </c>
      <c r="Z33" s="141" t="s">
        <v>298</v>
      </c>
    </row>
    <row r="34" spans="2:26" ht="171" hidden="1" customHeight="1" thickBot="1">
      <c r="B34" s="60">
        <v>39121700</v>
      </c>
      <c r="C34" s="60" t="s">
        <v>93</v>
      </c>
      <c r="D34" s="60" t="s">
        <v>88</v>
      </c>
      <c r="E34" s="60" t="s">
        <v>83</v>
      </c>
      <c r="F34" s="60">
        <v>8</v>
      </c>
      <c r="G34" s="60" t="s">
        <v>60</v>
      </c>
      <c r="H34" s="60" t="s">
        <v>85</v>
      </c>
      <c r="I34" s="60" t="s">
        <v>67</v>
      </c>
      <c r="J34" s="61">
        <f>39910500+7500000</f>
        <v>47410500</v>
      </c>
      <c r="K34" s="61">
        <f t="shared" si="1"/>
        <v>47410500</v>
      </c>
      <c r="L34" s="60" t="s">
        <v>63</v>
      </c>
      <c r="M34" s="60" t="s">
        <v>64</v>
      </c>
      <c r="N34" s="60" t="s">
        <v>68</v>
      </c>
      <c r="O34" s="60" t="s">
        <v>113</v>
      </c>
      <c r="P34" s="41" t="s">
        <v>253</v>
      </c>
      <c r="Q34" s="41" t="s">
        <v>120</v>
      </c>
      <c r="R34" s="39" t="s">
        <v>254</v>
      </c>
      <c r="S34" s="89" t="s">
        <v>123</v>
      </c>
      <c r="T34" s="86" t="s">
        <v>232</v>
      </c>
      <c r="U34" s="9" t="s">
        <v>287</v>
      </c>
      <c r="V34" s="7" t="s">
        <v>274</v>
      </c>
      <c r="W34" s="8">
        <v>40000000</v>
      </c>
      <c r="X34" s="9">
        <v>39422</v>
      </c>
      <c r="Y34" s="73">
        <v>44671</v>
      </c>
      <c r="Z34" s="141" t="s">
        <v>247</v>
      </c>
    </row>
    <row r="35" spans="2:26" ht="184" hidden="1" customHeight="1" thickBot="1">
      <c r="B35" s="60" t="s">
        <v>114</v>
      </c>
      <c r="C35" s="60" t="s">
        <v>162</v>
      </c>
      <c r="D35" s="60" t="s">
        <v>88</v>
      </c>
      <c r="E35" s="60" t="s">
        <v>88</v>
      </c>
      <c r="F35" s="60">
        <v>9</v>
      </c>
      <c r="G35" s="60" t="s">
        <v>112</v>
      </c>
      <c r="H35" s="60" t="s">
        <v>118</v>
      </c>
      <c r="I35" s="60" t="s">
        <v>67</v>
      </c>
      <c r="J35" s="61">
        <v>57000000</v>
      </c>
      <c r="K35" s="61">
        <f t="shared" si="1"/>
        <v>57000000</v>
      </c>
      <c r="L35" s="60" t="s">
        <v>63</v>
      </c>
      <c r="M35" s="60" t="s">
        <v>64</v>
      </c>
      <c r="N35" s="60" t="s">
        <v>68</v>
      </c>
      <c r="O35" s="60" t="s">
        <v>113</v>
      </c>
      <c r="P35" s="60" t="s">
        <v>139</v>
      </c>
      <c r="Q35" s="60" t="s">
        <v>140</v>
      </c>
      <c r="R35" s="60" t="s">
        <v>126</v>
      </c>
      <c r="S35" s="89" t="s">
        <v>123</v>
      </c>
      <c r="T35" s="86" t="s">
        <v>232</v>
      </c>
      <c r="U35" s="9" t="s">
        <v>285</v>
      </c>
      <c r="V35" s="7" t="s">
        <v>276</v>
      </c>
      <c r="W35" s="8">
        <v>56599206</v>
      </c>
      <c r="X35" s="9">
        <v>40322</v>
      </c>
      <c r="Y35" s="73">
        <v>44701</v>
      </c>
      <c r="Z35" s="136" t="s">
        <v>262</v>
      </c>
    </row>
    <row r="36" spans="2:26" ht="391" hidden="1" customHeight="1" thickBot="1">
      <c r="B36" s="60" t="s">
        <v>163</v>
      </c>
      <c r="C36" s="60" t="s">
        <v>164</v>
      </c>
      <c r="D36" s="60" t="s">
        <v>88</v>
      </c>
      <c r="E36" s="60" t="s">
        <v>83</v>
      </c>
      <c r="F36" s="60">
        <v>8</v>
      </c>
      <c r="G36" s="60" t="s">
        <v>60</v>
      </c>
      <c r="H36" s="60" t="s">
        <v>85</v>
      </c>
      <c r="I36" s="60" t="s">
        <v>67</v>
      </c>
      <c r="J36" s="61">
        <v>50000000</v>
      </c>
      <c r="K36" s="61">
        <f t="shared" si="1"/>
        <v>50000000</v>
      </c>
      <c r="L36" s="60" t="s">
        <v>63</v>
      </c>
      <c r="M36" s="60" t="s">
        <v>64</v>
      </c>
      <c r="N36" s="60" t="s">
        <v>68</v>
      </c>
      <c r="O36" s="60" t="s">
        <v>113</v>
      </c>
      <c r="P36" s="60" t="s">
        <v>139</v>
      </c>
      <c r="Q36" s="60" t="s">
        <v>143</v>
      </c>
      <c r="R36" s="60" t="s">
        <v>126</v>
      </c>
      <c r="S36" s="89" t="s">
        <v>256</v>
      </c>
      <c r="T36" s="122" t="s">
        <v>346</v>
      </c>
      <c r="U36" s="9"/>
      <c r="V36" s="7"/>
      <c r="W36" s="8"/>
      <c r="X36" s="9"/>
      <c r="Y36" s="73"/>
      <c r="Z36" s="142" t="s">
        <v>350</v>
      </c>
    </row>
    <row r="37" spans="2:26" ht="355" customHeight="1" thickBot="1">
      <c r="B37" s="60" t="s">
        <v>165</v>
      </c>
      <c r="C37" s="60" t="s">
        <v>166</v>
      </c>
      <c r="D37" s="60" t="s">
        <v>88</v>
      </c>
      <c r="E37" s="60" t="s">
        <v>88</v>
      </c>
      <c r="F37" s="60">
        <v>8</v>
      </c>
      <c r="G37" s="60" t="s">
        <v>112</v>
      </c>
      <c r="H37" s="60" t="s">
        <v>85</v>
      </c>
      <c r="I37" s="60" t="s">
        <v>67</v>
      </c>
      <c r="J37" s="61">
        <v>45000000</v>
      </c>
      <c r="K37" s="61">
        <f t="shared" si="1"/>
        <v>45000000</v>
      </c>
      <c r="L37" s="60" t="s">
        <v>63</v>
      </c>
      <c r="M37" s="60" t="s">
        <v>64</v>
      </c>
      <c r="N37" s="60" t="s">
        <v>68</v>
      </c>
      <c r="O37" s="60" t="s">
        <v>113</v>
      </c>
      <c r="P37" s="60" t="s">
        <v>139</v>
      </c>
      <c r="Q37" s="60" t="s">
        <v>140</v>
      </c>
      <c r="R37" s="93" t="s">
        <v>126</v>
      </c>
      <c r="S37" s="94" t="s">
        <v>230</v>
      </c>
      <c r="T37" s="86"/>
      <c r="U37" s="9"/>
      <c r="V37" s="7"/>
      <c r="W37" s="8"/>
      <c r="X37" s="9"/>
      <c r="Y37" s="73"/>
      <c r="Z37" s="134" t="s">
        <v>300</v>
      </c>
    </row>
    <row r="38" spans="2:26" ht="123" hidden="1" customHeight="1" thickBot="1">
      <c r="B38" s="60">
        <v>78181500</v>
      </c>
      <c r="C38" s="60" t="s">
        <v>82</v>
      </c>
      <c r="D38" s="60" t="s">
        <v>88</v>
      </c>
      <c r="E38" s="60" t="s">
        <v>83</v>
      </c>
      <c r="F38" s="60">
        <v>7</v>
      </c>
      <c r="G38" s="60" t="s">
        <v>60</v>
      </c>
      <c r="H38" s="60" t="s">
        <v>85</v>
      </c>
      <c r="I38" s="60" t="s">
        <v>67</v>
      </c>
      <c r="J38" s="61">
        <f>70000000-22700000</f>
        <v>47300000</v>
      </c>
      <c r="K38" s="61">
        <f t="shared" si="1"/>
        <v>47300000</v>
      </c>
      <c r="L38" s="60" t="s">
        <v>63</v>
      </c>
      <c r="M38" s="60" t="s">
        <v>64</v>
      </c>
      <c r="N38" s="60" t="s">
        <v>68</v>
      </c>
      <c r="O38" s="60" t="s">
        <v>113</v>
      </c>
      <c r="P38" s="41" t="s">
        <v>253</v>
      </c>
      <c r="Q38" s="41" t="s">
        <v>120</v>
      </c>
      <c r="R38" s="39" t="s">
        <v>254</v>
      </c>
      <c r="S38" s="89" t="s">
        <v>123</v>
      </c>
      <c r="T38" s="86" t="s">
        <v>229</v>
      </c>
      <c r="U38" s="9" t="s">
        <v>289</v>
      </c>
      <c r="V38" s="7" t="s">
        <v>286</v>
      </c>
      <c r="W38" s="8">
        <v>45000000</v>
      </c>
      <c r="X38" s="9">
        <v>42222</v>
      </c>
      <c r="Y38" s="73">
        <v>44699</v>
      </c>
      <c r="Z38" s="141" t="s">
        <v>266</v>
      </c>
    </row>
    <row r="39" spans="2:26" ht="409" hidden="1" customHeight="1" thickBot="1">
      <c r="B39" s="60" t="s">
        <v>235</v>
      </c>
      <c r="C39" s="60" t="s">
        <v>236</v>
      </c>
      <c r="D39" s="69" t="s">
        <v>88</v>
      </c>
      <c r="E39" s="60" t="s">
        <v>84</v>
      </c>
      <c r="F39" s="60">
        <v>7</v>
      </c>
      <c r="G39" s="60" t="s">
        <v>60</v>
      </c>
      <c r="H39" s="60" t="s">
        <v>169</v>
      </c>
      <c r="I39" s="60" t="s">
        <v>67</v>
      </c>
      <c r="J39" s="70">
        <v>4000000000</v>
      </c>
      <c r="K39" s="70">
        <v>4000000000</v>
      </c>
      <c r="L39" s="60" t="s">
        <v>63</v>
      </c>
      <c r="M39" s="60" t="s">
        <v>64</v>
      </c>
      <c r="N39" s="60" t="s">
        <v>68</v>
      </c>
      <c r="O39" s="60" t="s">
        <v>113</v>
      </c>
      <c r="P39" s="60" t="s">
        <v>139</v>
      </c>
      <c r="Q39" s="60" t="s">
        <v>143</v>
      </c>
      <c r="R39" s="60" t="s">
        <v>126</v>
      </c>
      <c r="S39" s="89" t="s">
        <v>123</v>
      </c>
      <c r="T39" s="86" t="s">
        <v>249</v>
      </c>
      <c r="U39" s="9" t="s">
        <v>285</v>
      </c>
      <c r="V39" s="7" t="s">
        <v>276</v>
      </c>
      <c r="W39" s="8">
        <v>3997712112</v>
      </c>
      <c r="X39" s="9">
        <v>43122</v>
      </c>
      <c r="Y39" s="127">
        <v>44742</v>
      </c>
      <c r="Z39" s="142" t="s">
        <v>303</v>
      </c>
    </row>
    <row r="40" spans="2:26" ht="211" hidden="1" customHeight="1" thickBot="1">
      <c r="B40" s="60" t="s">
        <v>167</v>
      </c>
      <c r="C40" s="60" t="s">
        <v>168</v>
      </c>
      <c r="D40" s="60" t="s">
        <v>83</v>
      </c>
      <c r="E40" s="60" t="s">
        <v>102</v>
      </c>
      <c r="F40" s="60">
        <v>6</v>
      </c>
      <c r="G40" s="60" t="s">
        <v>60</v>
      </c>
      <c r="H40" s="60" t="s">
        <v>169</v>
      </c>
      <c r="I40" s="60" t="s">
        <v>67</v>
      </c>
      <c r="J40" s="61">
        <v>1426000000</v>
      </c>
      <c r="K40" s="61">
        <f t="shared" si="1"/>
        <v>1426000000</v>
      </c>
      <c r="L40" s="60" t="s">
        <v>63</v>
      </c>
      <c r="M40" s="60" t="s">
        <v>64</v>
      </c>
      <c r="N40" s="60" t="s">
        <v>68</v>
      </c>
      <c r="O40" s="60" t="s">
        <v>113</v>
      </c>
      <c r="P40" s="60" t="s">
        <v>139</v>
      </c>
      <c r="Q40" s="60" t="s">
        <v>143</v>
      </c>
      <c r="R40" s="60" t="s">
        <v>126</v>
      </c>
      <c r="S40" s="89" t="s">
        <v>123</v>
      </c>
      <c r="T40" s="86" t="s">
        <v>273</v>
      </c>
      <c r="U40" s="9" t="s">
        <v>285</v>
      </c>
      <c r="V40" s="7" t="s">
        <v>276</v>
      </c>
      <c r="W40" s="8" t="s">
        <v>337</v>
      </c>
      <c r="X40" s="9">
        <v>42922</v>
      </c>
      <c r="Y40" s="73">
        <v>44839</v>
      </c>
      <c r="Z40" s="136" t="s">
        <v>308</v>
      </c>
    </row>
    <row r="41" spans="2:26" ht="211" hidden="1" customHeight="1" thickBot="1">
      <c r="B41" s="60" t="s">
        <v>237</v>
      </c>
      <c r="C41" s="60" t="s">
        <v>238</v>
      </c>
      <c r="D41" s="60" t="s">
        <v>88</v>
      </c>
      <c r="E41" s="60" t="s">
        <v>83</v>
      </c>
      <c r="F41" s="60">
        <v>8</v>
      </c>
      <c r="G41" s="60" t="s">
        <v>60</v>
      </c>
      <c r="H41" s="60" t="s">
        <v>118</v>
      </c>
      <c r="I41" s="60" t="s">
        <v>67</v>
      </c>
      <c r="J41" s="70">
        <v>205000000</v>
      </c>
      <c r="K41" s="61">
        <f t="shared" si="1"/>
        <v>205000000</v>
      </c>
      <c r="L41" s="60" t="s">
        <v>63</v>
      </c>
      <c r="M41" s="60" t="s">
        <v>64</v>
      </c>
      <c r="N41" s="60" t="s">
        <v>68</v>
      </c>
      <c r="O41" s="60" t="s">
        <v>113</v>
      </c>
      <c r="P41" s="60" t="s">
        <v>139</v>
      </c>
      <c r="Q41" s="60" t="s">
        <v>143</v>
      </c>
      <c r="R41" s="60" t="s">
        <v>126</v>
      </c>
      <c r="S41" s="96" t="s">
        <v>396</v>
      </c>
      <c r="T41" s="86" t="s">
        <v>229</v>
      </c>
      <c r="U41" s="9"/>
      <c r="V41" s="7"/>
      <c r="W41" s="8"/>
      <c r="X41" s="9"/>
      <c r="Y41" s="73"/>
      <c r="Z41" s="143" t="s">
        <v>261</v>
      </c>
    </row>
    <row r="42" spans="2:26" ht="337" hidden="1" customHeight="1" thickBot="1">
      <c r="B42" s="60" t="s">
        <v>170</v>
      </c>
      <c r="C42" s="60" t="s">
        <v>171</v>
      </c>
      <c r="D42" s="60" t="s">
        <v>83</v>
      </c>
      <c r="E42" s="60" t="s">
        <v>84</v>
      </c>
      <c r="F42" s="60">
        <v>6</v>
      </c>
      <c r="G42" s="60" t="s">
        <v>60</v>
      </c>
      <c r="H42" s="60" t="s">
        <v>118</v>
      </c>
      <c r="I42" s="60" t="s">
        <v>67</v>
      </c>
      <c r="J42" s="61">
        <v>100000000</v>
      </c>
      <c r="K42" s="61">
        <f t="shared" si="1"/>
        <v>100000000</v>
      </c>
      <c r="L42" s="60" t="s">
        <v>63</v>
      </c>
      <c r="M42" s="60" t="s">
        <v>64</v>
      </c>
      <c r="N42" s="60" t="s">
        <v>68</v>
      </c>
      <c r="O42" s="60" t="s">
        <v>113</v>
      </c>
      <c r="P42" s="60" t="s">
        <v>139</v>
      </c>
      <c r="Q42" s="60" t="s">
        <v>143</v>
      </c>
      <c r="R42" s="60" t="s">
        <v>126</v>
      </c>
      <c r="S42" s="89" t="s">
        <v>123</v>
      </c>
      <c r="T42" s="86" t="s">
        <v>249</v>
      </c>
      <c r="U42" s="86" t="s">
        <v>285</v>
      </c>
      <c r="V42" s="7" t="s">
        <v>286</v>
      </c>
      <c r="W42" s="8">
        <v>140856597.38999999</v>
      </c>
      <c r="X42" s="9">
        <v>43022</v>
      </c>
      <c r="Y42" s="73" t="s">
        <v>336</v>
      </c>
      <c r="Z42" s="134" t="s">
        <v>292</v>
      </c>
    </row>
    <row r="43" spans="2:26" ht="409" hidden="1" customHeight="1" thickBot="1">
      <c r="B43" s="60">
        <v>43211508</v>
      </c>
      <c r="C43" s="60" t="s">
        <v>239</v>
      </c>
      <c r="D43" s="60" t="s">
        <v>88</v>
      </c>
      <c r="E43" s="60" t="s">
        <v>88</v>
      </c>
      <c r="F43" s="60">
        <v>5</v>
      </c>
      <c r="G43" s="60" t="s">
        <v>60</v>
      </c>
      <c r="H43" s="60" t="s">
        <v>128</v>
      </c>
      <c r="I43" s="60" t="s">
        <v>67</v>
      </c>
      <c r="J43" s="61">
        <v>98416666</v>
      </c>
      <c r="K43" s="71">
        <v>98416666</v>
      </c>
      <c r="L43" s="60" t="s">
        <v>63</v>
      </c>
      <c r="M43" s="60" t="s">
        <v>64</v>
      </c>
      <c r="N43" s="60" t="s">
        <v>68</v>
      </c>
      <c r="O43" s="60" t="s">
        <v>113</v>
      </c>
      <c r="P43" s="60" t="s">
        <v>139</v>
      </c>
      <c r="Q43" s="60" t="s">
        <v>143</v>
      </c>
      <c r="R43" s="60" t="s">
        <v>126</v>
      </c>
      <c r="S43" s="89" t="s">
        <v>123</v>
      </c>
      <c r="T43" s="86" t="s">
        <v>273</v>
      </c>
      <c r="U43" s="42" t="s">
        <v>285</v>
      </c>
      <c r="V43" s="7" t="s">
        <v>276</v>
      </c>
      <c r="W43" s="8">
        <v>90992013</v>
      </c>
      <c r="X43" s="9">
        <v>40422</v>
      </c>
      <c r="Y43" s="73" t="s">
        <v>320</v>
      </c>
      <c r="Z43" s="141" t="s">
        <v>291</v>
      </c>
    </row>
    <row r="44" spans="2:26" ht="182" customHeight="1" thickBot="1">
      <c r="B44" s="60" t="s">
        <v>172</v>
      </c>
      <c r="C44" s="60" t="s">
        <v>173</v>
      </c>
      <c r="D44" s="60" t="s">
        <v>83</v>
      </c>
      <c r="E44" s="60" t="s">
        <v>83</v>
      </c>
      <c r="F44" s="60">
        <v>3</v>
      </c>
      <c r="G44" s="60" t="s">
        <v>112</v>
      </c>
      <c r="H44" s="60" t="s">
        <v>117</v>
      </c>
      <c r="I44" s="60" t="s">
        <v>67</v>
      </c>
      <c r="J44" s="61">
        <v>4000000</v>
      </c>
      <c r="K44" s="61">
        <f t="shared" si="1"/>
        <v>4000000</v>
      </c>
      <c r="L44" s="60" t="s">
        <v>63</v>
      </c>
      <c r="M44" s="60" t="s">
        <v>64</v>
      </c>
      <c r="N44" s="60" t="s">
        <v>68</v>
      </c>
      <c r="O44" s="60" t="s">
        <v>113</v>
      </c>
      <c r="P44" s="60" t="s">
        <v>139</v>
      </c>
      <c r="Q44" s="60" t="s">
        <v>143</v>
      </c>
      <c r="R44" s="93" t="s">
        <v>126</v>
      </c>
      <c r="S44" s="94" t="s">
        <v>230</v>
      </c>
      <c r="T44" s="86"/>
      <c r="U44" s="9"/>
      <c r="V44" s="7"/>
      <c r="W44" s="8"/>
      <c r="X44" s="9"/>
      <c r="Y44" s="73"/>
      <c r="Z44" s="141" t="s">
        <v>310</v>
      </c>
    </row>
    <row r="45" spans="2:26" ht="366" hidden="1" customHeight="1" thickBot="1">
      <c r="B45" s="60" t="s">
        <v>174</v>
      </c>
      <c r="C45" s="60" t="s">
        <v>175</v>
      </c>
      <c r="D45" s="60" t="s">
        <v>83</v>
      </c>
      <c r="E45" s="60" t="s">
        <v>84</v>
      </c>
      <c r="F45" s="60">
        <v>6</v>
      </c>
      <c r="G45" s="60" t="s">
        <v>112</v>
      </c>
      <c r="H45" s="60" t="s">
        <v>118</v>
      </c>
      <c r="I45" s="60" t="s">
        <v>67</v>
      </c>
      <c r="J45" s="61">
        <v>1220000000</v>
      </c>
      <c r="K45" s="61">
        <f t="shared" si="1"/>
        <v>1220000000</v>
      </c>
      <c r="L45" s="60" t="s">
        <v>63</v>
      </c>
      <c r="M45" s="60" t="s">
        <v>64</v>
      </c>
      <c r="N45" s="60" t="s">
        <v>68</v>
      </c>
      <c r="O45" s="60" t="s">
        <v>113</v>
      </c>
      <c r="P45" s="60" t="s">
        <v>139</v>
      </c>
      <c r="Q45" s="60" t="s">
        <v>143</v>
      </c>
      <c r="R45" s="60" t="s">
        <v>126</v>
      </c>
      <c r="S45" s="89" t="s">
        <v>123</v>
      </c>
      <c r="T45" s="86" t="s">
        <v>249</v>
      </c>
      <c r="U45" s="9" t="s">
        <v>285</v>
      </c>
      <c r="V45" s="7" t="s">
        <v>339</v>
      </c>
      <c r="W45" s="7" t="s">
        <v>338</v>
      </c>
      <c r="X45" s="9">
        <v>42522</v>
      </c>
      <c r="Y45" s="73">
        <v>44789</v>
      </c>
      <c r="Z45" s="141" t="s">
        <v>309</v>
      </c>
    </row>
    <row r="46" spans="2:26" ht="190.5" hidden="1" customHeight="1" thickBot="1">
      <c r="B46" s="41">
        <v>43202002</v>
      </c>
      <c r="C46" s="41" t="s">
        <v>269</v>
      </c>
      <c r="D46" s="41" t="s">
        <v>84</v>
      </c>
      <c r="E46" s="41" t="s">
        <v>84</v>
      </c>
      <c r="F46" s="41">
        <v>4</v>
      </c>
      <c r="G46" s="41" t="s">
        <v>60</v>
      </c>
      <c r="H46" s="41" t="s">
        <v>270</v>
      </c>
      <c r="I46" s="41" t="s">
        <v>67</v>
      </c>
      <c r="J46" s="72">
        <v>14500000</v>
      </c>
      <c r="K46" s="72">
        <f>J46</f>
        <v>14500000</v>
      </c>
      <c r="L46" s="41" t="s">
        <v>63</v>
      </c>
      <c r="M46" s="41" t="s">
        <v>64</v>
      </c>
      <c r="N46" s="41" t="s">
        <v>252</v>
      </c>
      <c r="O46" s="41" t="s">
        <v>113</v>
      </c>
      <c r="P46" s="41" t="s">
        <v>139</v>
      </c>
      <c r="Q46" s="41" t="s">
        <v>143</v>
      </c>
      <c r="R46" s="41" t="s">
        <v>126</v>
      </c>
      <c r="S46" s="95" t="s">
        <v>322</v>
      </c>
      <c r="T46" s="86" t="s">
        <v>327</v>
      </c>
      <c r="U46" s="9"/>
      <c r="V46" s="7"/>
      <c r="W46" s="8"/>
      <c r="X46" s="9"/>
      <c r="Y46" s="73"/>
      <c r="Z46" s="141" t="s">
        <v>328</v>
      </c>
    </row>
    <row r="47" spans="2:26" ht="347" hidden="1" customHeight="1" thickBot="1">
      <c r="B47" s="41" t="s">
        <v>250</v>
      </c>
      <c r="C47" s="41" t="s">
        <v>251</v>
      </c>
      <c r="D47" s="41" t="s">
        <v>84</v>
      </c>
      <c r="E47" s="41" t="s">
        <v>102</v>
      </c>
      <c r="F47" s="41">
        <v>2</v>
      </c>
      <c r="G47" s="41" t="s">
        <v>60</v>
      </c>
      <c r="H47" s="41" t="s">
        <v>85</v>
      </c>
      <c r="I47" s="41" t="s">
        <v>67</v>
      </c>
      <c r="J47" s="72">
        <v>6500000</v>
      </c>
      <c r="K47" s="72">
        <f>J47</f>
        <v>6500000</v>
      </c>
      <c r="L47" s="41" t="s">
        <v>63</v>
      </c>
      <c r="M47" s="41" t="s">
        <v>64</v>
      </c>
      <c r="N47" s="41" t="s">
        <v>252</v>
      </c>
      <c r="O47" s="41" t="s">
        <v>113</v>
      </c>
      <c r="P47" s="41" t="s">
        <v>253</v>
      </c>
      <c r="Q47" s="41" t="s">
        <v>80</v>
      </c>
      <c r="R47" s="39" t="s">
        <v>254</v>
      </c>
      <c r="S47" s="89" t="s">
        <v>123</v>
      </c>
      <c r="T47" s="86" t="s">
        <v>273</v>
      </c>
      <c r="U47" s="9" t="s">
        <v>302</v>
      </c>
      <c r="V47" s="7" t="s">
        <v>276</v>
      </c>
      <c r="W47" s="8">
        <v>3897250</v>
      </c>
      <c r="X47" s="9">
        <v>42422</v>
      </c>
      <c r="Y47" s="73">
        <v>44722</v>
      </c>
      <c r="Z47" s="134" t="s">
        <v>255</v>
      </c>
    </row>
    <row r="48" spans="2:26" ht="85" customHeight="1" thickBot="1">
      <c r="B48" s="41">
        <v>80141600</v>
      </c>
      <c r="C48" s="45" t="s">
        <v>176</v>
      </c>
      <c r="D48" s="64" t="s">
        <v>84</v>
      </c>
      <c r="E48" s="64" t="s">
        <v>102</v>
      </c>
      <c r="F48" s="42">
        <v>9</v>
      </c>
      <c r="G48" s="42" t="s">
        <v>112</v>
      </c>
      <c r="H48" s="32" t="s">
        <v>177</v>
      </c>
      <c r="I48" s="42" t="s">
        <v>67</v>
      </c>
      <c r="J48" s="46">
        <v>88902000</v>
      </c>
      <c r="K48" s="46">
        <v>88902000</v>
      </c>
      <c r="L48" s="42" t="s">
        <v>144</v>
      </c>
      <c r="M48" s="42" t="s">
        <v>64</v>
      </c>
      <c r="N48" s="42" t="s">
        <v>178</v>
      </c>
      <c r="O48" s="32" t="s">
        <v>113</v>
      </c>
      <c r="P48" s="42" t="s">
        <v>179</v>
      </c>
      <c r="Q48" s="42">
        <v>6258480</v>
      </c>
      <c r="R48" s="97" t="s">
        <v>72</v>
      </c>
      <c r="S48" s="94" t="s">
        <v>230</v>
      </c>
      <c r="T48" s="86"/>
      <c r="U48" s="9"/>
      <c r="V48" s="7"/>
      <c r="W48" s="8"/>
      <c r="X48" s="9"/>
      <c r="Y48" s="73"/>
      <c r="Z48" s="142" t="s">
        <v>260</v>
      </c>
    </row>
    <row r="49" spans="2:26" ht="144" hidden="1" customHeight="1" thickBot="1">
      <c r="B49" s="60">
        <v>43231513</v>
      </c>
      <c r="C49" s="60" t="s">
        <v>180</v>
      </c>
      <c r="D49" s="60" t="s">
        <v>84</v>
      </c>
      <c r="E49" s="60" t="s">
        <v>84</v>
      </c>
      <c r="F49" s="60">
        <v>6</v>
      </c>
      <c r="G49" s="60" t="s">
        <v>112</v>
      </c>
      <c r="H49" s="60" t="s">
        <v>128</v>
      </c>
      <c r="I49" s="60" t="s">
        <v>67</v>
      </c>
      <c r="J49" s="61">
        <v>500000000</v>
      </c>
      <c r="K49" s="61">
        <f t="shared" ref="K49:K75" si="2">J49</f>
        <v>500000000</v>
      </c>
      <c r="L49" s="60" t="s">
        <v>63</v>
      </c>
      <c r="M49" s="60" t="s">
        <v>64</v>
      </c>
      <c r="N49" s="60" t="s">
        <v>68</v>
      </c>
      <c r="O49" s="60" t="s">
        <v>113</v>
      </c>
      <c r="P49" s="60" t="s">
        <v>139</v>
      </c>
      <c r="Q49" s="60" t="s">
        <v>143</v>
      </c>
      <c r="R49" s="60" t="s">
        <v>126</v>
      </c>
      <c r="S49" s="89" t="s">
        <v>123</v>
      </c>
      <c r="T49" s="86" t="s">
        <v>273</v>
      </c>
      <c r="U49" s="9" t="s">
        <v>290</v>
      </c>
      <c r="V49" s="7" t="s">
        <v>276</v>
      </c>
      <c r="W49" s="8">
        <v>417328524.87</v>
      </c>
      <c r="X49" s="9">
        <v>41922</v>
      </c>
      <c r="Y49" s="73">
        <v>44705</v>
      </c>
      <c r="Z49" s="134" t="s">
        <v>268</v>
      </c>
    </row>
    <row r="50" spans="2:26" ht="270" hidden="1" customHeight="1" thickBot="1">
      <c r="B50" s="60">
        <v>43231512</v>
      </c>
      <c r="C50" s="60" t="s">
        <v>181</v>
      </c>
      <c r="D50" s="60" t="s">
        <v>84</v>
      </c>
      <c r="E50" s="60" t="s">
        <v>84</v>
      </c>
      <c r="F50" s="60">
        <v>6</v>
      </c>
      <c r="G50" s="60" t="s">
        <v>112</v>
      </c>
      <c r="H50" s="60" t="s">
        <v>128</v>
      </c>
      <c r="I50" s="60" t="s">
        <v>67</v>
      </c>
      <c r="J50" s="61">
        <v>500000000</v>
      </c>
      <c r="K50" s="61">
        <f t="shared" si="2"/>
        <v>500000000</v>
      </c>
      <c r="L50" s="60" t="s">
        <v>63</v>
      </c>
      <c r="M50" s="60" t="s">
        <v>64</v>
      </c>
      <c r="N50" s="60" t="s">
        <v>68</v>
      </c>
      <c r="O50" s="60" t="s">
        <v>113</v>
      </c>
      <c r="P50" s="60" t="s">
        <v>139</v>
      </c>
      <c r="Q50" s="60" t="s">
        <v>143</v>
      </c>
      <c r="R50" s="60" t="s">
        <v>126</v>
      </c>
      <c r="S50" s="89" t="s">
        <v>123</v>
      </c>
      <c r="T50" s="86" t="s">
        <v>273</v>
      </c>
      <c r="U50" s="9" t="s">
        <v>285</v>
      </c>
      <c r="V50" s="7" t="s">
        <v>276</v>
      </c>
      <c r="W50" s="8">
        <v>548569399.79999995</v>
      </c>
      <c r="X50" s="9">
        <v>42022</v>
      </c>
      <c r="Y50" s="73">
        <v>44708</v>
      </c>
      <c r="Z50" s="134" t="s">
        <v>267</v>
      </c>
    </row>
    <row r="51" spans="2:26" ht="164" hidden="1" customHeight="1" thickBot="1">
      <c r="B51" s="60" t="s">
        <v>182</v>
      </c>
      <c r="C51" s="60" t="s">
        <v>183</v>
      </c>
      <c r="D51" s="60" t="s">
        <v>84</v>
      </c>
      <c r="E51" s="60" t="s">
        <v>102</v>
      </c>
      <c r="F51" s="60">
        <v>6</v>
      </c>
      <c r="G51" s="60" t="s">
        <v>112</v>
      </c>
      <c r="H51" s="60" t="s">
        <v>184</v>
      </c>
      <c r="I51" s="60" t="s">
        <v>67</v>
      </c>
      <c r="J51" s="61">
        <v>35000000</v>
      </c>
      <c r="K51" s="61">
        <f t="shared" si="2"/>
        <v>35000000</v>
      </c>
      <c r="L51" s="60" t="s">
        <v>64</v>
      </c>
      <c r="M51" s="60" t="s">
        <v>64</v>
      </c>
      <c r="N51" s="60" t="s">
        <v>185</v>
      </c>
      <c r="O51" s="60" t="s">
        <v>113</v>
      </c>
      <c r="P51" s="60" t="s">
        <v>159</v>
      </c>
      <c r="Q51" s="60">
        <v>6258480</v>
      </c>
      <c r="R51" s="60" t="s">
        <v>127</v>
      </c>
      <c r="S51" s="89" t="s">
        <v>123</v>
      </c>
      <c r="T51" s="86" t="s">
        <v>258</v>
      </c>
      <c r="U51" s="9" t="s">
        <v>288</v>
      </c>
      <c r="V51" s="7" t="s">
        <v>339</v>
      </c>
      <c r="W51" s="8">
        <v>20400000</v>
      </c>
      <c r="X51" s="9">
        <v>40222</v>
      </c>
      <c r="Y51" s="73">
        <v>44802</v>
      </c>
      <c r="Z51" s="134" t="s">
        <v>321</v>
      </c>
    </row>
    <row r="52" spans="2:26" ht="105" hidden="1" customHeight="1" thickBot="1">
      <c r="B52" s="60">
        <v>78181701</v>
      </c>
      <c r="C52" s="60" t="s">
        <v>106</v>
      </c>
      <c r="D52" s="60" t="s">
        <v>84</v>
      </c>
      <c r="E52" s="60" t="s">
        <v>102</v>
      </c>
      <c r="F52" s="60">
        <v>6</v>
      </c>
      <c r="G52" s="60" t="s">
        <v>60</v>
      </c>
      <c r="H52" s="60" t="s">
        <v>77</v>
      </c>
      <c r="I52" s="60" t="s">
        <v>67</v>
      </c>
      <c r="J52" s="61">
        <v>30000000</v>
      </c>
      <c r="K52" s="61">
        <f t="shared" si="2"/>
        <v>30000000</v>
      </c>
      <c r="L52" s="60" t="s">
        <v>63</v>
      </c>
      <c r="M52" s="60" t="s">
        <v>64</v>
      </c>
      <c r="N52" s="60" t="s">
        <v>68</v>
      </c>
      <c r="O52" s="60" t="s">
        <v>113</v>
      </c>
      <c r="P52" s="41" t="s">
        <v>253</v>
      </c>
      <c r="Q52" s="41" t="s">
        <v>80</v>
      </c>
      <c r="R52" s="39" t="s">
        <v>254</v>
      </c>
      <c r="S52" s="89" t="s">
        <v>123</v>
      </c>
      <c r="T52" s="86" t="s">
        <v>273</v>
      </c>
      <c r="U52" s="9" t="s">
        <v>301</v>
      </c>
      <c r="V52" s="7" t="s">
        <v>274</v>
      </c>
      <c r="W52" s="8">
        <v>30000000</v>
      </c>
      <c r="X52" s="9">
        <v>43722</v>
      </c>
      <c r="Y52" s="73">
        <v>44726</v>
      </c>
      <c r="Z52" s="134"/>
    </row>
    <row r="53" spans="2:26" ht="70.5" hidden="1" thickBot="1">
      <c r="B53" s="60" t="s">
        <v>186</v>
      </c>
      <c r="C53" s="60" t="s">
        <v>187</v>
      </c>
      <c r="D53" s="60" t="s">
        <v>102</v>
      </c>
      <c r="E53" s="60" t="s">
        <v>100</v>
      </c>
      <c r="F53" s="60">
        <v>6</v>
      </c>
      <c r="G53" s="60" t="s">
        <v>112</v>
      </c>
      <c r="H53" s="60" t="s">
        <v>158</v>
      </c>
      <c r="I53" s="60" t="s">
        <v>67</v>
      </c>
      <c r="J53" s="61">
        <v>6000000</v>
      </c>
      <c r="K53" s="61">
        <f t="shared" si="2"/>
        <v>6000000</v>
      </c>
      <c r="L53" s="60" t="s">
        <v>64</v>
      </c>
      <c r="M53" s="60" t="s">
        <v>64</v>
      </c>
      <c r="N53" s="60" t="s">
        <v>188</v>
      </c>
      <c r="O53" s="60" t="s">
        <v>113</v>
      </c>
      <c r="P53" s="60" t="s">
        <v>159</v>
      </c>
      <c r="Q53" s="60">
        <v>6258480</v>
      </c>
      <c r="R53" s="60" t="s">
        <v>127</v>
      </c>
      <c r="S53" s="123" t="s">
        <v>123</v>
      </c>
      <c r="T53" s="86" t="s">
        <v>249</v>
      </c>
      <c r="U53" s="9" t="s">
        <v>341</v>
      </c>
      <c r="V53" s="7" t="s">
        <v>339</v>
      </c>
      <c r="W53" s="8">
        <v>7815900</v>
      </c>
      <c r="X53" s="9">
        <v>44322</v>
      </c>
      <c r="Y53" s="73">
        <v>44774</v>
      </c>
      <c r="Z53" s="134"/>
    </row>
    <row r="54" spans="2:26" ht="56.5" hidden="1" thickBot="1">
      <c r="B54" s="60">
        <v>86132000</v>
      </c>
      <c r="C54" s="60" t="s">
        <v>189</v>
      </c>
      <c r="D54" s="60" t="s">
        <v>102</v>
      </c>
      <c r="E54" s="60" t="s">
        <v>190</v>
      </c>
      <c r="F54" s="60">
        <v>8</v>
      </c>
      <c r="G54" s="60" t="s">
        <v>112</v>
      </c>
      <c r="H54" s="60" t="s">
        <v>130</v>
      </c>
      <c r="I54" s="60" t="s">
        <v>67</v>
      </c>
      <c r="J54" s="61">
        <v>90000000</v>
      </c>
      <c r="K54" s="61">
        <f t="shared" si="2"/>
        <v>90000000</v>
      </c>
      <c r="L54" s="60" t="s">
        <v>64</v>
      </c>
      <c r="M54" s="60" t="s">
        <v>64</v>
      </c>
      <c r="N54" s="60" t="s">
        <v>185</v>
      </c>
      <c r="O54" s="60" t="s">
        <v>113</v>
      </c>
      <c r="P54" s="60" t="s">
        <v>159</v>
      </c>
      <c r="Q54" s="60">
        <v>6258480</v>
      </c>
      <c r="R54" s="60" t="s">
        <v>127</v>
      </c>
      <c r="S54" s="89" t="s">
        <v>123</v>
      </c>
      <c r="T54" s="86" t="s">
        <v>100</v>
      </c>
      <c r="U54" s="9" t="s">
        <v>342</v>
      </c>
      <c r="V54" s="7" t="s">
        <v>343</v>
      </c>
      <c r="W54" s="8">
        <v>90000000</v>
      </c>
      <c r="X54" s="9">
        <v>39722</v>
      </c>
      <c r="Y54" s="73">
        <v>44770</v>
      </c>
      <c r="Z54" s="134"/>
    </row>
    <row r="55" spans="2:26" ht="195.5" hidden="1" thickBot="1">
      <c r="B55" s="60" t="s">
        <v>191</v>
      </c>
      <c r="C55" s="60" t="s">
        <v>192</v>
      </c>
      <c r="D55" s="60" t="s">
        <v>102</v>
      </c>
      <c r="E55" s="60" t="s">
        <v>100</v>
      </c>
      <c r="F55" s="60">
        <v>2</v>
      </c>
      <c r="G55" s="60" t="s">
        <v>112</v>
      </c>
      <c r="H55" s="60" t="s">
        <v>193</v>
      </c>
      <c r="I55" s="60" t="s">
        <v>67</v>
      </c>
      <c r="J55" s="61">
        <v>3000000</v>
      </c>
      <c r="K55" s="61">
        <f t="shared" si="2"/>
        <v>3000000</v>
      </c>
      <c r="L55" s="60" t="s">
        <v>64</v>
      </c>
      <c r="M55" s="60" t="s">
        <v>64</v>
      </c>
      <c r="N55" s="60" t="s">
        <v>188</v>
      </c>
      <c r="O55" s="60" t="s">
        <v>113</v>
      </c>
      <c r="P55" s="60" t="s">
        <v>159</v>
      </c>
      <c r="Q55" s="60">
        <v>6258480</v>
      </c>
      <c r="R55" s="60" t="s">
        <v>127</v>
      </c>
      <c r="S55" s="94" t="s">
        <v>230</v>
      </c>
      <c r="T55" s="86" t="s">
        <v>249</v>
      </c>
      <c r="U55" s="9"/>
      <c r="V55" s="7"/>
      <c r="W55" s="8"/>
      <c r="X55" s="145"/>
      <c r="Y55" s="73"/>
      <c r="Z55" s="134" t="s">
        <v>307</v>
      </c>
    </row>
    <row r="56" spans="2:26" ht="133" hidden="1" customHeight="1" thickBot="1">
      <c r="B56" s="60">
        <v>78131602</v>
      </c>
      <c r="C56" s="60" t="s">
        <v>103</v>
      </c>
      <c r="D56" s="60" t="s">
        <v>102</v>
      </c>
      <c r="E56" s="60" t="s">
        <v>100</v>
      </c>
      <c r="F56" s="60">
        <v>6</v>
      </c>
      <c r="G56" s="60" t="s">
        <v>60</v>
      </c>
      <c r="H56" s="60" t="s">
        <v>61</v>
      </c>
      <c r="I56" s="60" t="s">
        <v>67</v>
      </c>
      <c r="J56" s="61">
        <v>47500000</v>
      </c>
      <c r="K56" s="61">
        <f t="shared" si="2"/>
        <v>47500000</v>
      </c>
      <c r="L56" s="60" t="s">
        <v>63</v>
      </c>
      <c r="M56" s="60" t="s">
        <v>64</v>
      </c>
      <c r="N56" s="60" t="s">
        <v>68</v>
      </c>
      <c r="O56" s="60" t="s">
        <v>113</v>
      </c>
      <c r="P56" s="41" t="s">
        <v>253</v>
      </c>
      <c r="Q56" s="41" t="s">
        <v>80</v>
      </c>
      <c r="R56" s="39" t="s">
        <v>254</v>
      </c>
      <c r="S56" s="94" t="s">
        <v>230</v>
      </c>
      <c r="T56" s="86" t="s">
        <v>305</v>
      </c>
      <c r="U56" s="9"/>
      <c r="V56" s="7"/>
      <c r="W56" s="8"/>
      <c r="X56" s="9"/>
      <c r="Y56" s="73"/>
      <c r="Z56" s="134" t="s">
        <v>352</v>
      </c>
    </row>
    <row r="57" spans="2:26" ht="111" hidden="1" customHeight="1" thickBot="1">
      <c r="B57" s="60">
        <v>43233201</v>
      </c>
      <c r="C57" s="98" t="s">
        <v>111</v>
      </c>
      <c r="D57" s="60" t="s">
        <v>102</v>
      </c>
      <c r="E57" s="60" t="s">
        <v>100</v>
      </c>
      <c r="F57" s="60">
        <v>5</v>
      </c>
      <c r="G57" s="60" t="s">
        <v>60</v>
      </c>
      <c r="H57" s="60" t="s">
        <v>110</v>
      </c>
      <c r="I57" s="60" t="s">
        <v>67</v>
      </c>
      <c r="J57" s="61">
        <v>3000000</v>
      </c>
      <c r="K57" s="61">
        <f t="shared" si="2"/>
        <v>3000000</v>
      </c>
      <c r="L57" s="60" t="s">
        <v>63</v>
      </c>
      <c r="M57" s="60" t="s">
        <v>64</v>
      </c>
      <c r="N57" s="60" t="s">
        <v>68</v>
      </c>
      <c r="O57" s="60" t="s">
        <v>113</v>
      </c>
      <c r="P57" s="60" t="s">
        <v>79</v>
      </c>
      <c r="Q57" s="60" t="s">
        <v>80</v>
      </c>
      <c r="R57" s="60" t="s">
        <v>81</v>
      </c>
      <c r="S57" s="124" t="s">
        <v>123</v>
      </c>
      <c r="T57" s="86" t="s">
        <v>249</v>
      </c>
      <c r="U57" s="42" t="s">
        <v>323</v>
      </c>
      <c r="V57" s="7" t="s">
        <v>276</v>
      </c>
      <c r="W57" s="128" t="s">
        <v>324</v>
      </c>
      <c r="X57" s="9">
        <v>43822</v>
      </c>
      <c r="Y57" s="129">
        <v>44741</v>
      </c>
      <c r="Z57" s="134"/>
    </row>
    <row r="58" spans="2:26" ht="182.5" hidden="1" customHeight="1">
      <c r="B58" s="60">
        <v>78102200</v>
      </c>
      <c r="C58" s="60" t="s">
        <v>194</v>
      </c>
      <c r="D58" s="60" t="s">
        <v>102</v>
      </c>
      <c r="E58" s="60" t="s">
        <v>100</v>
      </c>
      <c r="F58" s="60">
        <v>6</v>
      </c>
      <c r="G58" s="60" t="s">
        <v>60</v>
      </c>
      <c r="H58" s="60" t="s">
        <v>61</v>
      </c>
      <c r="I58" s="60" t="s">
        <v>67</v>
      </c>
      <c r="J58" s="61">
        <v>9600000</v>
      </c>
      <c r="K58" s="61">
        <f t="shared" si="2"/>
        <v>9600000</v>
      </c>
      <c r="L58" s="60" t="s">
        <v>63</v>
      </c>
      <c r="M58" s="60" t="s">
        <v>64</v>
      </c>
      <c r="N58" s="60" t="s">
        <v>68</v>
      </c>
      <c r="O58" s="60" t="s">
        <v>113</v>
      </c>
      <c r="P58" s="41" t="s">
        <v>253</v>
      </c>
      <c r="Q58" s="41" t="s">
        <v>80</v>
      </c>
      <c r="R58" s="39" t="s">
        <v>254</v>
      </c>
      <c r="S58" s="124" t="s">
        <v>123</v>
      </c>
      <c r="T58" s="86" t="s">
        <v>305</v>
      </c>
      <c r="U58" s="9" t="s">
        <v>344</v>
      </c>
      <c r="V58" s="7" t="s">
        <v>339</v>
      </c>
      <c r="W58" s="7">
        <v>4000000</v>
      </c>
      <c r="X58" s="9">
        <v>44522</v>
      </c>
      <c r="Y58" s="73">
        <v>44775</v>
      </c>
      <c r="Z58" s="134" t="s">
        <v>335</v>
      </c>
    </row>
    <row r="59" spans="2:26" ht="242" hidden="1" customHeight="1" thickBot="1">
      <c r="B59" s="60">
        <v>81111500</v>
      </c>
      <c r="C59" s="60" t="s">
        <v>195</v>
      </c>
      <c r="D59" s="60" t="s">
        <v>102</v>
      </c>
      <c r="E59" s="60" t="s">
        <v>102</v>
      </c>
      <c r="F59" s="60">
        <v>6</v>
      </c>
      <c r="G59" s="60" t="s">
        <v>112</v>
      </c>
      <c r="H59" s="60" t="s">
        <v>128</v>
      </c>
      <c r="I59" s="60" t="s">
        <v>67</v>
      </c>
      <c r="J59" s="61">
        <v>318000000</v>
      </c>
      <c r="K59" s="61">
        <f t="shared" si="2"/>
        <v>318000000</v>
      </c>
      <c r="L59" s="60" t="s">
        <v>63</v>
      </c>
      <c r="M59" s="60" t="s">
        <v>64</v>
      </c>
      <c r="N59" s="60" t="s">
        <v>68</v>
      </c>
      <c r="O59" s="60" t="s">
        <v>113</v>
      </c>
      <c r="P59" s="60" t="s">
        <v>139</v>
      </c>
      <c r="Q59" s="60" t="s">
        <v>140</v>
      </c>
      <c r="R59" s="60" t="s">
        <v>126</v>
      </c>
      <c r="S59" s="125" t="s">
        <v>123</v>
      </c>
      <c r="T59" s="86" t="s">
        <v>258</v>
      </c>
      <c r="U59" s="42" t="s">
        <v>285</v>
      </c>
      <c r="V59" s="7" t="s">
        <v>276</v>
      </c>
      <c r="W59" s="128">
        <v>313353277</v>
      </c>
      <c r="X59" s="9">
        <v>44022</v>
      </c>
      <c r="Y59" s="73">
        <v>44741</v>
      </c>
      <c r="Z59" s="141" t="s">
        <v>248</v>
      </c>
    </row>
    <row r="60" spans="2:26" ht="270" hidden="1" customHeight="1" thickBot="1">
      <c r="B60" s="60" t="s">
        <v>196</v>
      </c>
      <c r="C60" s="60" t="s">
        <v>107</v>
      </c>
      <c r="D60" s="41" t="s">
        <v>102</v>
      </c>
      <c r="E60" s="41" t="s">
        <v>100</v>
      </c>
      <c r="F60" s="60">
        <v>3</v>
      </c>
      <c r="G60" s="60" t="s">
        <v>60</v>
      </c>
      <c r="H60" s="60" t="s">
        <v>96</v>
      </c>
      <c r="I60" s="60" t="s">
        <v>67</v>
      </c>
      <c r="J60" s="61">
        <v>580854006</v>
      </c>
      <c r="K60" s="61">
        <f t="shared" si="2"/>
        <v>580854006</v>
      </c>
      <c r="L60" s="60" t="s">
        <v>63</v>
      </c>
      <c r="M60" s="60" t="s">
        <v>64</v>
      </c>
      <c r="N60" s="60" t="s">
        <v>68</v>
      </c>
      <c r="O60" s="60" t="s">
        <v>113</v>
      </c>
      <c r="P60" s="41" t="s">
        <v>253</v>
      </c>
      <c r="Q60" s="41" t="s">
        <v>80</v>
      </c>
      <c r="R60" s="39" t="s">
        <v>254</v>
      </c>
      <c r="S60" s="89" t="s">
        <v>123</v>
      </c>
      <c r="T60" s="86" t="s">
        <v>258</v>
      </c>
      <c r="U60" s="9" t="s">
        <v>228</v>
      </c>
      <c r="V60" s="7" t="s">
        <v>340</v>
      </c>
      <c r="W60" s="8">
        <v>629015274</v>
      </c>
      <c r="X60" s="8">
        <v>44622</v>
      </c>
      <c r="Y60" s="73">
        <v>44827</v>
      </c>
      <c r="Z60" s="134" t="s">
        <v>312</v>
      </c>
    </row>
    <row r="61" spans="2:26" ht="339" hidden="1" customHeight="1" thickBot="1">
      <c r="B61" s="60" t="s">
        <v>314</v>
      </c>
      <c r="C61" s="60" t="s">
        <v>315</v>
      </c>
      <c r="D61" s="41" t="s">
        <v>100</v>
      </c>
      <c r="E61" s="41" t="s">
        <v>101</v>
      </c>
      <c r="F61" s="60">
        <v>1</v>
      </c>
      <c r="G61" s="60" t="s">
        <v>316</v>
      </c>
      <c r="H61" s="60" t="s">
        <v>158</v>
      </c>
      <c r="I61" s="60" t="s">
        <v>67</v>
      </c>
      <c r="J61" s="70">
        <v>21430500</v>
      </c>
      <c r="K61" s="61">
        <f t="shared" si="2"/>
        <v>21430500</v>
      </c>
      <c r="L61" s="60" t="s">
        <v>63</v>
      </c>
      <c r="M61" s="60" t="s">
        <v>64</v>
      </c>
      <c r="N61" s="60" t="s">
        <v>150</v>
      </c>
      <c r="O61" s="60" t="s">
        <v>113</v>
      </c>
      <c r="P61" s="41" t="s">
        <v>253</v>
      </c>
      <c r="Q61" s="41" t="s">
        <v>80</v>
      </c>
      <c r="R61" s="39" t="s">
        <v>254</v>
      </c>
      <c r="S61" s="130" t="s">
        <v>123</v>
      </c>
      <c r="T61" s="86" t="s">
        <v>305</v>
      </c>
      <c r="U61" s="9"/>
      <c r="V61" s="7" t="s">
        <v>276</v>
      </c>
      <c r="W61" s="8"/>
      <c r="X61" s="9"/>
      <c r="Y61" s="73"/>
      <c r="Z61" s="134" t="s">
        <v>317</v>
      </c>
    </row>
    <row r="62" spans="2:26" ht="182.5" thickBot="1">
      <c r="B62" s="60" t="s">
        <v>197</v>
      </c>
      <c r="C62" s="60" t="s">
        <v>198</v>
      </c>
      <c r="D62" s="60" t="s">
        <v>100</v>
      </c>
      <c r="E62" s="60" t="s">
        <v>100</v>
      </c>
      <c r="F62" s="60">
        <v>7</v>
      </c>
      <c r="G62" s="60" t="s">
        <v>112</v>
      </c>
      <c r="H62" s="60" t="s">
        <v>199</v>
      </c>
      <c r="I62" s="60" t="s">
        <v>67</v>
      </c>
      <c r="J62" s="61">
        <v>70000000</v>
      </c>
      <c r="K62" s="61">
        <f t="shared" si="2"/>
        <v>70000000</v>
      </c>
      <c r="L62" s="60" t="s">
        <v>64</v>
      </c>
      <c r="M62" s="60" t="s">
        <v>64</v>
      </c>
      <c r="N62" s="60" t="s">
        <v>185</v>
      </c>
      <c r="O62" s="60" t="s">
        <v>113</v>
      </c>
      <c r="P62" s="60" t="s">
        <v>159</v>
      </c>
      <c r="Q62" s="60">
        <v>6258480</v>
      </c>
      <c r="R62" s="60" t="s">
        <v>127</v>
      </c>
      <c r="S62" s="94" t="s">
        <v>230</v>
      </c>
      <c r="T62" s="86"/>
      <c r="U62" s="9"/>
      <c r="V62" s="7"/>
      <c r="W62" s="8"/>
      <c r="X62" s="9"/>
      <c r="Y62" s="73"/>
      <c r="Z62" s="134" t="s">
        <v>345</v>
      </c>
    </row>
    <row r="63" spans="2:26" ht="167" customHeight="1" thickBot="1">
      <c r="B63" s="29">
        <v>84111600</v>
      </c>
      <c r="C63" s="99" t="s">
        <v>200</v>
      </c>
      <c r="D63" s="48" t="s">
        <v>100</v>
      </c>
      <c r="E63" s="31" t="s">
        <v>100</v>
      </c>
      <c r="F63" s="48">
        <v>5</v>
      </c>
      <c r="G63" s="48" t="s">
        <v>60</v>
      </c>
      <c r="H63" s="66" t="s">
        <v>61</v>
      </c>
      <c r="I63" s="66" t="s">
        <v>67</v>
      </c>
      <c r="J63" s="49">
        <f>70000000</f>
        <v>70000000</v>
      </c>
      <c r="K63" s="49">
        <f t="shared" si="2"/>
        <v>70000000</v>
      </c>
      <c r="L63" s="50" t="s">
        <v>63</v>
      </c>
      <c r="M63" s="50" t="s">
        <v>64</v>
      </c>
      <c r="N63" s="44" t="s">
        <v>68</v>
      </c>
      <c r="O63" s="60" t="s">
        <v>113</v>
      </c>
      <c r="P63" s="32" t="s">
        <v>135</v>
      </c>
      <c r="Q63" s="38" t="s">
        <v>122</v>
      </c>
      <c r="R63" s="37" t="s">
        <v>136</v>
      </c>
      <c r="S63" s="89" t="s">
        <v>322</v>
      </c>
      <c r="T63" s="86"/>
      <c r="U63" s="9"/>
      <c r="V63" s="7"/>
      <c r="W63" s="8"/>
      <c r="X63" s="9"/>
      <c r="Y63" s="73"/>
      <c r="Z63" s="134"/>
    </row>
    <row r="64" spans="2:26" ht="129" customHeight="1" thickBot="1">
      <c r="B64" s="29">
        <v>84111600</v>
      </c>
      <c r="C64" s="60" t="s">
        <v>201</v>
      </c>
      <c r="D64" s="31" t="s">
        <v>100</v>
      </c>
      <c r="E64" s="31" t="s">
        <v>100</v>
      </c>
      <c r="F64" s="37">
        <v>4</v>
      </c>
      <c r="G64" s="29" t="s">
        <v>60</v>
      </c>
      <c r="H64" s="35" t="s">
        <v>61</v>
      </c>
      <c r="I64" s="30" t="s">
        <v>67</v>
      </c>
      <c r="J64" s="36">
        <v>12500000</v>
      </c>
      <c r="K64" s="36">
        <f t="shared" si="2"/>
        <v>12500000</v>
      </c>
      <c r="L64" s="29" t="s">
        <v>63</v>
      </c>
      <c r="M64" s="29" t="s">
        <v>64</v>
      </c>
      <c r="N64" s="33" t="s">
        <v>68</v>
      </c>
      <c r="O64" s="60" t="s">
        <v>113</v>
      </c>
      <c r="P64" s="32" t="s">
        <v>135</v>
      </c>
      <c r="Q64" s="38" t="s">
        <v>122</v>
      </c>
      <c r="R64" s="37" t="s">
        <v>136</v>
      </c>
      <c r="S64" s="89" t="s">
        <v>322</v>
      </c>
      <c r="T64" s="86"/>
      <c r="U64" s="9"/>
      <c r="V64" s="7"/>
      <c r="W64" s="8"/>
      <c r="X64" s="9"/>
      <c r="Y64" s="73"/>
      <c r="Z64" s="134"/>
    </row>
    <row r="65" spans="2:26" ht="377.5" hidden="1" thickBot="1">
      <c r="B65" s="60" t="s">
        <v>86</v>
      </c>
      <c r="C65" s="60" t="s">
        <v>87</v>
      </c>
      <c r="D65" s="60" t="s">
        <v>100</v>
      </c>
      <c r="E65" s="60" t="s">
        <v>100</v>
      </c>
      <c r="F65" s="60">
        <v>5</v>
      </c>
      <c r="G65" s="60" t="s">
        <v>60</v>
      </c>
      <c r="H65" s="60" t="s">
        <v>89</v>
      </c>
      <c r="I65" s="60" t="s">
        <v>67</v>
      </c>
      <c r="J65" s="61">
        <f>447333684-260944649</f>
        <v>186389035</v>
      </c>
      <c r="K65" s="61">
        <f t="shared" si="2"/>
        <v>186389035</v>
      </c>
      <c r="L65" s="60" t="s">
        <v>63</v>
      </c>
      <c r="M65" s="60" t="s">
        <v>64</v>
      </c>
      <c r="N65" s="60" t="s">
        <v>68</v>
      </c>
      <c r="O65" s="60" t="s">
        <v>113</v>
      </c>
      <c r="P65" s="60" t="s">
        <v>219</v>
      </c>
      <c r="Q65" s="60" t="s">
        <v>90</v>
      </c>
      <c r="R65" s="60" t="s">
        <v>220</v>
      </c>
      <c r="S65" s="90" t="s">
        <v>123</v>
      </c>
      <c r="T65" s="86" t="s">
        <v>346</v>
      </c>
      <c r="U65" s="9" t="s">
        <v>271</v>
      </c>
      <c r="V65" s="60" t="s">
        <v>394</v>
      </c>
      <c r="W65" s="7">
        <v>487034614</v>
      </c>
      <c r="X65" s="9">
        <v>134422</v>
      </c>
      <c r="Y65" s="73">
        <v>44866</v>
      </c>
      <c r="Z65" s="134" t="s">
        <v>387</v>
      </c>
    </row>
    <row r="66" spans="2:26" ht="325.5" hidden="1" thickBot="1">
      <c r="B66" s="60">
        <v>84131503</v>
      </c>
      <c r="C66" s="60" t="s">
        <v>99</v>
      </c>
      <c r="D66" s="60" t="s">
        <v>84</v>
      </c>
      <c r="E66" s="60" t="s">
        <v>102</v>
      </c>
      <c r="F66" s="60">
        <v>2</v>
      </c>
      <c r="G66" s="60" t="s">
        <v>60</v>
      </c>
      <c r="H66" s="60" t="s">
        <v>77</v>
      </c>
      <c r="I66" s="60" t="s">
        <v>67</v>
      </c>
      <c r="J66" s="61">
        <v>21000000</v>
      </c>
      <c r="K66" s="61">
        <f t="shared" si="2"/>
        <v>21000000</v>
      </c>
      <c r="L66" s="60" t="s">
        <v>63</v>
      </c>
      <c r="M66" s="60" t="s">
        <v>64</v>
      </c>
      <c r="N66" s="60" t="s">
        <v>68</v>
      </c>
      <c r="O66" s="60" t="s">
        <v>113</v>
      </c>
      <c r="P66" s="41" t="s">
        <v>253</v>
      </c>
      <c r="Q66" s="41" t="s">
        <v>80</v>
      </c>
      <c r="R66" s="39" t="s">
        <v>254</v>
      </c>
      <c r="S66" s="89" t="s">
        <v>123</v>
      </c>
      <c r="T66" s="86" t="s">
        <v>258</v>
      </c>
      <c r="U66" s="9" t="s">
        <v>228</v>
      </c>
      <c r="V66" s="7" t="s">
        <v>340</v>
      </c>
      <c r="W66" s="8">
        <v>13981262</v>
      </c>
      <c r="X66" s="9">
        <v>46922</v>
      </c>
      <c r="Y66" s="73">
        <v>44806</v>
      </c>
      <c r="Z66" s="134" t="s">
        <v>313</v>
      </c>
    </row>
    <row r="67" spans="2:26" ht="56" hidden="1">
      <c r="B67" s="60" t="s">
        <v>202</v>
      </c>
      <c r="C67" s="60" t="s">
        <v>203</v>
      </c>
      <c r="D67" s="60" t="s">
        <v>100</v>
      </c>
      <c r="E67" s="60" t="s">
        <v>101</v>
      </c>
      <c r="F67" s="60">
        <v>4</v>
      </c>
      <c r="G67" s="60" t="s">
        <v>112</v>
      </c>
      <c r="H67" s="60" t="s">
        <v>61</v>
      </c>
      <c r="I67" s="60" t="s">
        <v>67</v>
      </c>
      <c r="J67" s="61">
        <v>68000000</v>
      </c>
      <c r="K67" s="61">
        <f t="shared" si="2"/>
        <v>68000000</v>
      </c>
      <c r="L67" s="60" t="s">
        <v>63</v>
      </c>
      <c r="M67" s="60" t="s">
        <v>64</v>
      </c>
      <c r="N67" s="60" t="s">
        <v>68</v>
      </c>
      <c r="O67" s="60" t="s">
        <v>113</v>
      </c>
      <c r="P67" s="60" t="s">
        <v>139</v>
      </c>
      <c r="Q67" s="60" t="s">
        <v>140</v>
      </c>
      <c r="R67" s="60" t="s">
        <v>126</v>
      </c>
      <c r="S67" s="130" t="s">
        <v>123</v>
      </c>
      <c r="T67" s="86" t="s">
        <v>305</v>
      </c>
      <c r="U67" s="9" t="s">
        <v>285</v>
      </c>
      <c r="V67" s="7" t="s">
        <v>339</v>
      </c>
      <c r="W67" s="8">
        <v>67908867</v>
      </c>
      <c r="X67" s="9">
        <v>45522</v>
      </c>
      <c r="Y67" s="73">
        <v>44783</v>
      </c>
      <c r="Z67" s="134"/>
    </row>
    <row r="68" spans="2:26" ht="215.5" hidden="1" customHeight="1" thickBot="1">
      <c r="B68" s="60" t="s">
        <v>204</v>
      </c>
      <c r="C68" s="60" t="s">
        <v>205</v>
      </c>
      <c r="D68" s="60" t="s">
        <v>100</v>
      </c>
      <c r="E68" s="60" t="s">
        <v>109</v>
      </c>
      <c r="F68" s="60">
        <v>3</v>
      </c>
      <c r="G68" s="60" t="s">
        <v>60</v>
      </c>
      <c r="H68" s="60" t="s">
        <v>118</v>
      </c>
      <c r="I68" s="60" t="s">
        <v>67</v>
      </c>
      <c r="J68" s="61">
        <v>710000000</v>
      </c>
      <c r="K68" s="61">
        <f t="shared" si="2"/>
        <v>710000000</v>
      </c>
      <c r="L68" s="60" t="s">
        <v>63</v>
      </c>
      <c r="M68" s="60" t="s">
        <v>64</v>
      </c>
      <c r="N68" s="60" t="s">
        <v>68</v>
      </c>
      <c r="O68" s="60" t="s">
        <v>113</v>
      </c>
      <c r="P68" s="60" t="s">
        <v>139</v>
      </c>
      <c r="Q68" s="60" t="s">
        <v>143</v>
      </c>
      <c r="R68" s="60" t="s">
        <v>126</v>
      </c>
      <c r="S68" s="89" t="s">
        <v>230</v>
      </c>
      <c r="T68" s="86" t="s">
        <v>346</v>
      </c>
      <c r="U68" s="9"/>
      <c r="V68" s="7"/>
      <c r="W68" s="8"/>
      <c r="X68" s="9"/>
      <c r="Y68" s="73"/>
      <c r="Z68" s="134" t="s">
        <v>351</v>
      </c>
    </row>
    <row r="69" spans="2:26" ht="273.5" hidden="1" thickBot="1">
      <c r="B69" s="60" t="s">
        <v>206</v>
      </c>
      <c r="C69" s="60" t="s">
        <v>207</v>
      </c>
      <c r="D69" s="60" t="s">
        <v>109</v>
      </c>
      <c r="E69" s="60" t="s">
        <v>115</v>
      </c>
      <c r="F69" s="60">
        <v>2</v>
      </c>
      <c r="G69" s="60" t="s">
        <v>112</v>
      </c>
      <c r="H69" s="60" t="s">
        <v>117</v>
      </c>
      <c r="I69" s="60" t="s">
        <v>67</v>
      </c>
      <c r="J69" s="61">
        <v>58000000</v>
      </c>
      <c r="K69" s="61">
        <f t="shared" si="2"/>
        <v>58000000</v>
      </c>
      <c r="L69" s="60" t="s">
        <v>63</v>
      </c>
      <c r="M69" s="60" t="s">
        <v>64</v>
      </c>
      <c r="N69" s="60" t="s">
        <v>68</v>
      </c>
      <c r="O69" s="60" t="s">
        <v>113</v>
      </c>
      <c r="P69" s="60" t="s">
        <v>139</v>
      </c>
      <c r="Q69" s="60" t="s">
        <v>143</v>
      </c>
      <c r="R69" s="60" t="s">
        <v>126</v>
      </c>
      <c r="S69" s="89" t="s">
        <v>256</v>
      </c>
      <c r="T69" s="86" t="s">
        <v>346</v>
      </c>
      <c r="U69" s="9"/>
      <c r="V69" s="7"/>
      <c r="W69" s="8"/>
      <c r="X69" s="9"/>
      <c r="Y69" s="73"/>
      <c r="Z69" s="144" t="s">
        <v>347</v>
      </c>
    </row>
    <row r="70" spans="2:26" ht="273.5" hidden="1" thickBot="1">
      <c r="B70" s="60">
        <v>43232605</v>
      </c>
      <c r="C70" s="60" t="s">
        <v>208</v>
      </c>
      <c r="D70" s="60" t="s">
        <v>109</v>
      </c>
      <c r="E70" s="60" t="s">
        <v>109</v>
      </c>
      <c r="F70" s="60">
        <v>1</v>
      </c>
      <c r="G70" s="60" t="s">
        <v>209</v>
      </c>
      <c r="H70" s="60" t="s">
        <v>130</v>
      </c>
      <c r="I70" s="60" t="s">
        <v>67</v>
      </c>
      <c r="J70" s="61">
        <v>43000000</v>
      </c>
      <c r="K70" s="61">
        <f t="shared" si="2"/>
        <v>43000000</v>
      </c>
      <c r="L70" s="60" t="s">
        <v>63</v>
      </c>
      <c r="M70" s="60" t="s">
        <v>64</v>
      </c>
      <c r="N70" s="60" t="s">
        <v>68</v>
      </c>
      <c r="O70" s="60" t="s">
        <v>113</v>
      </c>
      <c r="P70" s="60" t="s">
        <v>139</v>
      </c>
      <c r="Q70" s="60" t="s">
        <v>143</v>
      </c>
      <c r="R70" s="60" t="s">
        <v>126</v>
      </c>
      <c r="S70" s="89" t="s">
        <v>123</v>
      </c>
      <c r="T70" s="86" t="s">
        <v>392</v>
      </c>
      <c r="U70" s="9" t="s">
        <v>282</v>
      </c>
      <c r="V70" s="86" t="s">
        <v>393</v>
      </c>
      <c r="W70" s="7">
        <v>27684098</v>
      </c>
      <c r="X70" s="9">
        <v>48622</v>
      </c>
      <c r="Y70" s="73">
        <v>44869</v>
      </c>
      <c r="Z70" s="144" t="s">
        <v>348</v>
      </c>
    </row>
    <row r="71" spans="2:26" ht="110.5" customHeight="1" thickBot="1">
      <c r="B71" s="29">
        <v>84111600</v>
      </c>
      <c r="C71" s="30" t="s">
        <v>121</v>
      </c>
      <c r="D71" s="31" t="s">
        <v>210</v>
      </c>
      <c r="E71" s="31" t="s">
        <v>210</v>
      </c>
      <c r="F71" s="37">
        <v>3</v>
      </c>
      <c r="G71" s="29" t="s">
        <v>60</v>
      </c>
      <c r="H71" s="67" t="s">
        <v>61</v>
      </c>
      <c r="I71" s="30" t="s">
        <v>67</v>
      </c>
      <c r="J71" s="36">
        <v>12500000</v>
      </c>
      <c r="K71" s="36">
        <f t="shared" si="2"/>
        <v>12500000</v>
      </c>
      <c r="L71" s="29" t="s">
        <v>63</v>
      </c>
      <c r="M71" s="29" t="s">
        <v>64</v>
      </c>
      <c r="N71" s="33" t="s">
        <v>68</v>
      </c>
      <c r="O71" s="60" t="s">
        <v>113</v>
      </c>
      <c r="P71" s="32" t="s">
        <v>135</v>
      </c>
      <c r="Q71" s="38" t="s">
        <v>122</v>
      </c>
      <c r="R71" s="37" t="s">
        <v>136</v>
      </c>
      <c r="S71" s="123" t="s">
        <v>322</v>
      </c>
      <c r="T71" s="86"/>
      <c r="U71" s="9"/>
      <c r="V71" s="7"/>
      <c r="W71" s="8"/>
      <c r="X71" s="9"/>
      <c r="Y71" s="73"/>
      <c r="Z71" s="144"/>
    </row>
    <row r="72" spans="2:26" ht="59" hidden="1" customHeight="1" thickBot="1">
      <c r="B72" s="60">
        <v>81112101</v>
      </c>
      <c r="C72" s="60" t="s">
        <v>211</v>
      </c>
      <c r="D72" s="60" t="s">
        <v>115</v>
      </c>
      <c r="E72" s="60" t="s">
        <v>116</v>
      </c>
      <c r="F72" s="60">
        <v>3</v>
      </c>
      <c r="G72" s="60" t="s">
        <v>212</v>
      </c>
      <c r="H72" s="60" t="s">
        <v>128</v>
      </c>
      <c r="I72" s="60" t="s">
        <v>67</v>
      </c>
      <c r="J72" s="61">
        <v>106000000</v>
      </c>
      <c r="K72" s="61">
        <f t="shared" si="2"/>
        <v>106000000</v>
      </c>
      <c r="L72" s="60" t="s">
        <v>119</v>
      </c>
      <c r="M72" s="60" t="s">
        <v>213</v>
      </c>
      <c r="N72" s="60" t="s">
        <v>68</v>
      </c>
      <c r="O72" s="60" t="s">
        <v>113</v>
      </c>
      <c r="P72" s="60" t="s">
        <v>139</v>
      </c>
      <c r="Q72" s="60" t="s">
        <v>143</v>
      </c>
      <c r="R72" s="60" t="s">
        <v>126</v>
      </c>
      <c r="S72" s="14" t="s">
        <v>123</v>
      </c>
      <c r="T72" s="86" t="s">
        <v>418</v>
      </c>
      <c r="U72" s="9"/>
      <c r="V72" s="7" t="s">
        <v>415</v>
      </c>
      <c r="W72" s="8" t="s">
        <v>416</v>
      </c>
      <c r="X72" s="9" t="s">
        <v>417</v>
      </c>
      <c r="Y72" s="73">
        <v>44921</v>
      </c>
      <c r="Z72" s="147" t="s">
        <v>349</v>
      </c>
    </row>
    <row r="73" spans="2:26" ht="68" customHeight="1" thickBot="1">
      <c r="B73" s="60">
        <v>46191601</v>
      </c>
      <c r="C73" s="60" t="s">
        <v>108</v>
      </c>
      <c r="D73" s="60" t="s">
        <v>115</v>
      </c>
      <c r="E73" s="60" t="s">
        <v>116</v>
      </c>
      <c r="F73" s="60">
        <v>1</v>
      </c>
      <c r="G73" s="60" t="s">
        <v>60</v>
      </c>
      <c r="H73" s="60" t="s">
        <v>128</v>
      </c>
      <c r="I73" s="60" t="s">
        <v>67</v>
      </c>
      <c r="J73" s="61">
        <v>16000000</v>
      </c>
      <c r="K73" s="61">
        <f t="shared" si="2"/>
        <v>16000000</v>
      </c>
      <c r="L73" s="60" t="s">
        <v>63</v>
      </c>
      <c r="M73" s="60" t="s">
        <v>64</v>
      </c>
      <c r="N73" s="60" t="s">
        <v>68</v>
      </c>
      <c r="O73" s="60" t="s">
        <v>113</v>
      </c>
      <c r="P73" s="41" t="s">
        <v>253</v>
      </c>
      <c r="Q73" s="41" t="s">
        <v>80</v>
      </c>
      <c r="R73" s="39" t="s">
        <v>254</v>
      </c>
      <c r="S73" s="89" t="s">
        <v>256</v>
      </c>
      <c r="T73" s="86"/>
      <c r="U73" s="9"/>
      <c r="V73" s="7"/>
      <c r="W73" s="8"/>
      <c r="X73" s="9"/>
      <c r="Y73" s="73"/>
      <c r="Z73" s="133"/>
    </row>
    <row r="74" spans="2:26" ht="66" hidden="1" customHeight="1">
      <c r="B74" s="131" t="s">
        <v>329</v>
      </c>
      <c r="C74" s="131" t="s">
        <v>330</v>
      </c>
      <c r="D74" s="131" t="s">
        <v>101</v>
      </c>
      <c r="E74" s="131" t="s">
        <v>101</v>
      </c>
      <c r="F74" s="131">
        <v>4</v>
      </c>
      <c r="G74" s="131" t="s">
        <v>60</v>
      </c>
      <c r="H74" s="131" t="s">
        <v>128</v>
      </c>
      <c r="I74" s="131" t="s">
        <v>67</v>
      </c>
      <c r="J74" s="132">
        <v>189000000</v>
      </c>
      <c r="K74" s="132">
        <f t="shared" si="2"/>
        <v>189000000</v>
      </c>
      <c r="L74" s="131" t="s">
        <v>63</v>
      </c>
      <c r="M74" s="131" t="s">
        <v>64</v>
      </c>
      <c r="N74" s="131" t="s">
        <v>68</v>
      </c>
      <c r="O74" s="131" t="s">
        <v>113</v>
      </c>
      <c r="P74" s="131" t="s">
        <v>139</v>
      </c>
      <c r="Q74" s="131" t="s">
        <v>80</v>
      </c>
      <c r="R74" s="131" t="s">
        <v>126</v>
      </c>
      <c r="S74" s="91" t="s">
        <v>322</v>
      </c>
      <c r="T74" s="9" t="s">
        <v>305</v>
      </c>
      <c r="U74" s="9"/>
      <c r="V74" s="7"/>
      <c r="W74" s="8"/>
      <c r="X74" s="9"/>
      <c r="Y74" s="73"/>
      <c r="Z74" s="133" t="s">
        <v>333</v>
      </c>
    </row>
    <row r="75" spans="2:26" ht="43" hidden="1" customHeight="1" thickBot="1">
      <c r="B75" s="131" t="s">
        <v>331</v>
      </c>
      <c r="C75" s="131" t="s">
        <v>332</v>
      </c>
      <c r="D75" s="131" t="s">
        <v>101</v>
      </c>
      <c r="E75" s="131" t="s">
        <v>101</v>
      </c>
      <c r="F75" s="131">
        <v>4</v>
      </c>
      <c r="G75" s="131" t="s">
        <v>60</v>
      </c>
      <c r="H75" s="131" t="s">
        <v>110</v>
      </c>
      <c r="I75" s="131" t="s">
        <v>67</v>
      </c>
      <c r="J75" s="132">
        <v>29000000</v>
      </c>
      <c r="K75" s="132">
        <f t="shared" si="2"/>
        <v>29000000</v>
      </c>
      <c r="L75" s="131" t="s">
        <v>63</v>
      </c>
      <c r="M75" s="131" t="s">
        <v>64</v>
      </c>
      <c r="N75" s="131" t="s">
        <v>68</v>
      </c>
      <c r="O75" s="131" t="s">
        <v>113</v>
      </c>
      <c r="P75" s="131" t="s">
        <v>139</v>
      </c>
      <c r="Q75" s="131" t="s">
        <v>80</v>
      </c>
      <c r="R75" s="131" t="s">
        <v>126</v>
      </c>
      <c r="S75" s="146" t="s">
        <v>256</v>
      </c>
      <c r="T75" s="9" t="s">
        <v>305</v>
      </c>
      <c r="U75" s="9"/>
      <c r="V75" s="7"/>
      <c r="W75" s="8"/>
      <c r="X75" s="9"/>
      <c r="Y75" s="73"/>
      <c r="Z75" s="133" t="s">
        <v>334</v>
      </c>
    </row>
    <row r="76" spans="2:26" ht="78" hidden="1" customHeight="1" thickBot="1">
      <c r="B76" s="131" t="s">
        <v>353</v>
      </c>
      <c r="C76" s="131" t="s">
        <v>354</v>
      </c>
      <c r="D76" s="131" t="s">
        <v>115</v>
      </c>
      <c r="E76" s="131" t="s">
        <v>115</v>
      </c>
      <c r="F76" s="131">
        <v>2</v>
      </c>
      <c r="G76" s="131" t="s">
        <v>60</v>
      </c>
      <c r="H76" s="131" t="s">
        <v>158</v>
      </c>
      <c r="I76" s="131" t="s">
        <v>67</v>
      </c>
      <c r="J76" s="132">
        <v>45000000</v>
      </c>
      <c r="K76" s="132">
        <v>45000000</v>
      </c>
      <c r="L76" s="131" t="s">
        <v>63</v>
      </c>
      <c r="M76" s="131" t="s">
        <v>64</v>
      </c>
      <c r="N76" s="131" t="s">
        <v>68</v>
      </c>
      <c r="O76" s="131" t="s">
        <v>113</v>
      </c>
      <c r="P76" s="131" t="s">
        <v>355</v>
      </c>
      <c r="Q76" s="131">
        <v>6258480</v>
      </c>
      <c r="R76" s="148" t="s">
        <v>356</v>
      </c>
      <c r="S76" s="89" t="s">
        <v>123</v>
      </c>
      <c r="T76" s="9" t="s">
        <v>392</v>
      </c>
      <c r="U76" s="9" t="s">
        <v>285</v>
      </c>
      <c r="V76" s="7" t="s">
        <v>274</v>
      </c>
      <c r="W76" s="8">
        <v>45000000</v>
      </c>
      <c r="X76" s="9">
        <v>48622</v>
      </c>
      <c r="Y76" s="73">
        <v>44869</v>
      </c>
      <c r="Z76" s="80" t="s">
        <v>378</v>
      </c>
    </row>
    <row r="77" spans="2:26" ht="247.5" thickBot="1">
      <c r="B77" s="131" t="s">
        <v>357</v>
      </c>
      <c r="C77" s="131" t="s">
        <v>358</v>
      </c>
      <c r="D77" s="131" t="s">
        <v>115</v>
      </c>
      <c r="E77" s="131" t="s">
        <v>115</v>
      </c>
      <c r="F77" s="131">
        <v>1</v>
      </c>
      <c r="G77" s="131" t="s">
        <v>60</v>
      </c>
      <c r="H77" s="131" t="s">
        <v>359</v>
      </c>
      <c r="I77" s="131" t="s">
        <v>67</v>
      </c>
      <c r="J77" s="132">
        <v>4000000</v>
      </c>
      <c r="K77" s="132">
        <v>4000000</v>
      </c>
      <c r="L77" s="131" t="s">
        <v>63</v>
      </c>
      <c r="M77" s="131" t="s">
        <v>64</v>
      </c>
      <c r="N77" s="131" t="s">
        <v>68</v>
      </c>
      <c r="O77" s="131" t="s">
        <v>113</v>
      </c>
      <c r="P77" s="131" t="s">
        <v>355</v>
      </c>
      <c r="Q77" s="131">
        <v>6258480</v>
      </c>
      <c r="R77" s="148" t="s">
        <v>356</v>
      </c>
      <c r="S77" s="94" t="s">
        <v>230</v>
      </c>
      <c r="T77" s="9"/>
      <c r="U77" s="9"/>
      <c r="V77" s="7"/>
      <c r="W77" s="8"/>
      <c r="X77" s="9"/>
      <c r="Y77" s="73"/>
      <c r="Z77" s="80" t="s">
        <v>379</v>
      </c>
    </row>
    <row r="78" spans="2:26" ht="299.5" thickBot="1">
      <c r="B78" s="131" t="s">
        <v>360</v>
      </c>
      <c r="C78" s="131" t="s">
        <v>361</v>
      </c>
      <c r="D78" s="131" t="s">
        <v>115</v>
      </c>
      <c r="E78" s="131" t="s">
        <v>115</v>
      </c>
      <c r="F78" s="131">
        <v>1</v>
      </c>
      <c r="G78" s="131" t="s">
        <v>60</v>
      </c>
      <c r="H78" s="131" t="s">
        <v>128</v>
      </c>
      <c r="I78" s="131" t="s">
        <v>67</v>
      </c>
      <c r="J78" s="132">
        <v>189000000</v>
      </c>
      <c r="K78" s="132">
        <v>189000000</v>
      </c>
      <c r="L78" s="131" t="s">
        <v>63</v>
      </c>
      <c r="M78" s="131" t="s">
        <v>64</v>
      </c>
      <c r="N78" s="131" t="s">
        <v>68</v>
      </c>
      <c r="O78" s="131" t="s">
        <v>113</v>
      </c>
      <c r="P78" s="131" t="s">
        <v>355</v>
      </c>
      <c r="Q78" s="131">
        <v>6258480</v>
      </c>
      <c r="R78" s="148" t="s">
        <v>356</v>
      </c>
      <c r="S78" s="89" t="s">
        <v>322</v>
      </c>
      <c r="T78" s="9"/>
      <c r="U78" s="9"/>
      <c r="V78" s="7"/>
      <c r="W78" s="8"/>
      <c r="X78" s="9"/>
      <c r="Y78" s="73"/>
      <c r="Z78" s="80" t="s">
        <v>377</v>
      </c>
    </row>
    <row r="79" spans="2:26" ht="286.5" hidden="1" thickBot="1">
      <c r="B79" s="131" t="s">
        <v>362</v>
      </c>
      <c r="C79" s="131" t="s">
        <v>363</v>
      </c>
      <c r="D79" s="131" t="s">
        <v>115</v>
      </c>
      <c r="E79" s="131" t="s">
        <v>115</v>
      </c>
      <c r="F79" s="131">
        <v>2</v>
      </c>
      <c r="G79" s="131" t="s">
        <v>60</v>
      </c>
      <c r="H79" s="131" t="s">
        <v>128</v>
      </c>
      <c r="I79" s="131" t="s">
        <v>67</v>
      </c>
      <c r="J79" s="132">
        <v>152432000</v>
      </c>
      <c r="K79" s="132">
        <v>152432000</v>
      </c>
      <c r="L79" s="131" t="s">
        <v>63</v>
      </c>
      <c r="M79" s="131" t="s">
        <v>64</v>
      </c>
      <c r="N79" s="131" t="s">
        <v>68</v>
      </c>
      <c r="O79" s="131" t="s">
        <v>113</v>
      </c>
      <c r="P79" s="131" t="s">
        <v>355</v>
      </c>
      <c r="Q79" s="131">
        <v>6258480</v>
      </c>
      <c r="R79" s="148" t="s">
        <v>356</v>
      </c>
      <c r="S79" s="89" t="s">
        <v>123</v>
      </c>
      <c r="T79" s="9" t="s">
        <v>392</v>
      </c>
      <c r="U79" s="9" t="s">
        <v>285</v>
      </c>
      <c r="V79" s="7" t="s">
        <v>274</v>
      </c>
      <c r="W79" s="8">
        <v>28343420</v>
      </c>
      <c r="X79" s="9">
        <v>54022</v>
      </c>
      <c r="Y79" s="73">
        <v>44916</v>
      </c>
      <c r="Z79" s="79" t="s">
        <v>380</v>
      </c>
    </row>
    <row r="80" spans="2:26" ht="286.5" thickBot="1">
      <c r="B80" s="131" t="s">
        <v>364</v>
      </c>
      <c r="C80" s="131" t="s">
        <v>365</v>
      </c>
      <c r="D80" s="131" t="s">
        <v>116</v>
      </c>
      <c r="E80" s="131" t="s">
        <v>116</v>
      </c>
      <c r="F80" s="131">
        <v>45</v>
      </c>
      <c r="G80" s="131" t="s">
        <v>366</v>
      </c>
      <c r="H80" s="131" t="s">
        <v>128</v>
      </c>
      <c r="I80" s="131" t="s">
        <v>67</v>
      </c>
      <c r="J80" s="132">
        <v>194523950</v>
      </c>
      <c r="K80" s="132">
        <v>194523950</v>
      </c>
      <c r="L80" s="131" t="s">
        <v>63</v>
      </c>
      <c r="M80" s="131" t="s">
        <v>64</v>
      </c>
      <c r="N80" s="131" t="s">
        <v>68</v>
      </c>
      <c r="O80" s="131" t="s">
        <v>113</v>
      </c>
      <c r="P80" s="131" t="s">
        <v>355</v>
      </c>
      <c r="Q80" s="131">
        <v>6258480</v>
      </c>
      <c r="R80" s="148" t="s">
        <v>356</v>
      </c>
      <c r="S80" s="94" t="s">
        <v>230</v>
      </c>
      <c r="T80" s="56"/>
      <c r="U80" s="56"/>
      <c r="V80" s="57"/>
      <c r="W80" s="58"/>
      <c r="X80" s="56"/>
      <c r="Y80" s="76"/>
      <c r="Z80" s="81" t="s">
        <v>381</v>
      </c>
    </row>
    <row r="81" spans="1:265" ht="273">
      <c r="B81" s="131" t="s">
        <v>367</v>
      </c>
      <c r="C81" s="131" t="s">
        <v>368</v>
      </c>
      <c r="D81" s="131" t="s">
        <v>115</v>
      </c>
      <c r="E81" s="131" t="s">
        <v>115</v>
      </c>
      <c r="F81" s="131">
        <v>2</v>
      </c>
      <c r="G81" s="131" t="s">
        <v>60</v>
      </c>
      <c r="H81" s="131" t="s">
        <v>128</v>
      </c>
      <c r="I81" s="131" t="s">
        <v>67</v>
      </c>
      <c r="J81" s="132">
        <v>30000000</v>
      </c>
      <c r="K81" s="132">
        <v>30000000</v>
      </c>
      <c r="L81" s="131" t="s">
        <v>63</v>
      </c>
      <c r="M81" s="131" t="s">
        <v>64</v>
      </c>
      <c r="N81" s="131" t="s">
        <v>68</v>
      </c>
      <c r="O81" s="131" t="s">
        <v>113</v>
      </c>
      <c r="P81" s="131" t="s">
        <v>355</v>
      </c>
      <c r="Q81" s="131">
        <v>6258480</v>
      </c>
      <c r="R81" s="148" t="s">
        <v>356</v>
      </c>
      <c r="S81" s="14" t="s">
        <v>322</v>
      </c>
      <c r="T81" s="56"/>
      <c r="U81" s="56"/>
      <c r="V81" s="57"/>
      <c r="W81" s="58"/>
      <c r="X81" s="56"/>
      <c r="Y81" s="76"/>
      <c r="Z81" s="81" t="s">
        <v>382</v>
      </c>
    </row>
    <row r="82" spans="1:265" ht="299" hidden="1">
      <c r="B82" s="131" t="s">
        <v>369</v>
      </c>
      <c r="C82" s="131" t="s">
        <v>315</v>
      </c>
      <c r="D82" s="131" t="s">
        <v>115</v>
      </c>
      <c r="E82" s="131" t="s">
        <v>116</v>
      </c>
      <c r="F82" s="131">
        <v>1</v>
      </c>
      <c r="G82" s="131" t="s">
        <v>60</v>
      </c>
      <c r="H82" s="131" t="s">
        <v>110</v>
      </c>
      <c r="I82" s="131" t="s">
        <v>67</v>
      </c>
      <c r="J82" s="132">
        <v>8000000</v>
      </c>
      <c r="K82" s="132">
        <v>21430500</v>
      </c>
      <c r="L82" s="131" t="s">
        <v>63</v>
      </c>
      <c r="M82" s="131" t="s">
        <v>64</v>
      </c>
      <c r="N82" s="131" t="s">
        <v>68</v>
      </c>
      <c r="O82" s="131" t="s">
        <v>113</v>
      </c>
      <c r="P82" s="131" t="s">
        <v>370</v>
      </c>
      <c r="Q82" s="131">
        <v>6258480</v>
      </c>
      <c r="R82" s="148" t="s">
        <v>371</v>
      </c>
      <c r="S82" s="14" t="s">
        <v>123</v>
      </c>
      <c r="T82" s="56" t="s">
        <v>392</v>
      </c>
      <c r="U82" s="56" t="s">
        <v>397</v>
      </c>
      <c r="V82" s="57" t="s">
        <v>276</v>
      </c>
      <c r="W82" s="58">
        <v>8033935</v>
      </c>
      <c r="X82" s="56"/>
      <c r="Y82" s="76"/>
      <c r="Z82" s="81" t="s">
        <v>383</v>
      </c>
    </row>
    <row r="83" spans="1:265" ht="234.5" hidden="1" thickBot="1">
      <c r="B83" s="131">
        <v>52141502</v>
      </c>
      <c r="C83" s="131" t="s">
        <v>372</v>
      </c>
      <c r="D83" s="131" t="s">
        <v>115</v>
      </c>
      <c r="E83" s="131" t="s">
        <v>116</v>
      </c>
      <c r="F83" s="131">
        <v>1</v>
      </c>
      <c r="G83" s="131" t="s">
        <v>60</v>
      </c>
      <c r="H83" s="131" t="s">
        <v>110</v>
      </c>
      <c r="I83" s="131" t="s">
        <v>67</v>
      </c>
      <c r="J83" s="132">
        <v>2959600</v>
      </c>
      <c r="K83" s="132">
        <v>2959600</v>
      </c>
      <c r="L83" s="131" t="s">
        <v>63</v>
      </c>
      <c r="M83" s="131" t="s">
        <v>64</v>
      </c>
      <c r="N83" s="131" t="s">
        <v>68</v>
      </c>
      <c r="O83" s="131" t="s">
        <v>113</v>
      </c>
      <c r="P83" s="131" t="s">
        <v>370</v>
      </c>
      <c r="Q83" s="131">
        <v>6258480</v>
      </c>
      <c r="R83" s="148" t="s">
        <v>371</v>
      </c>
      <c r="S83" s="189" t="s">
        <v>123</v>
      </c>
      <c r="T83" s="56" t="s">
        <v>418</v>
      </c>
      <c r="U83" s="56"/>
      <c r="V83" s="57" t="s">
        <v>276</v>
      </c>
      <c r="W83" s="58">
        <v>3839400</v>
      </c>
      <c r="X83" s="56"/>
      <c r="Y83" s="76">
        <v>44915</v>
      </c>
      <c r="Z83" s="81" t="s">
        <v>384</v>
      </c>
    </row>
    <row r="84" spans="1:265" ht="338" hidden="1">
      <c r="B84" s="131" t="s">
        <v>373</v>
      </c>
      <c r="C84" s="131" t="s">
        <v>374</v>
      </c>
      <c r="D84" s="131" t="s">
        <v>115</v>
      </c>
      <c r="E84" s="131" t="s">
        <v>116</v>
      </c>
      <c r="F84" s="131">
        <v>2</v>
      </c>
      <c r="G84" s="131" t="s">
        <v>60</v>
      </c>
      <c r="H84" s="131" t="s">
        <v>110</v>
      </c>
      <c r="I84" s="131" t="s">
        <v>67</v>
      </c>
      <c r="J84" s="132">
        <v>12261165</v>
      </c>
      <c r="K84" s="132">
        <v>12261165</v>
      </c>
      <c r="L84" s="131" t="s">
        <v>63</v>
      </c>
      <c r="M84" s="131" t="s">
        <v>64</v>
      </c>
      <c r="N84" s="131" t="s">
        <v>68</v>
      </c>
      <c r="O84" s="131" t="s">
        <v>113</v>
      </c>
      <c r="P84" s="131" t="s">
        <v>370</v>
      </c>
      <c r="Q84" s="131">
        <v>6258480</v>
      </c>
      <c r="R84" s="148" t="s">
        <v>371</v>
      </c>
      <c r="S84" s="14" t="s">
        <v>123</v>
      </c>
      <c r="T84" s="56" t="s">
        <v>392</v>
      </c>
      <c r="U84" s="56" t="s">
        <v>398</v>
      </c>
      <c r="V84" s="57" t="s">
        <v>276</v>
      </c>
      <c r="W84" s="58">
        <v>7723100</v>
      </c>
      <c r="X84" s="56">
        <v>51822</v>
      </c>
      <c r="Y84" s="76">
        <v>44893</v>
      </c>
      <c r="Z84" s="81" t="s">
        <v>385</v>
      </c>
    </row>
    <row r="85" spans="1:265" ht="325" hidden="1">
      <c r="B85" s="131">
        <v>55101519</v>
      </c>
      <c r="C85" s="131" t="s">
        <v>375</v>
      </c>
      <c r="D85" s="131" t="s">
        <v>115</v>
      </c>
      <c r="E85" s="131" t="s">
        <v>115</v>
      </c>
      <c r="F85" s="131">
        <v>3</v>
      </c>
      <c r="G85" s="131" t="s">
        <v>60</v>
      </c>
      <c r="H85" s="131" t="s">
        <v>61</v>
      </c>
      <c r="I85" s="131" t="s">
        <v>67</v>
      </c>
      <c r="J85" s="132">
        <v>3000000</v>
      </c>
      <c r="K85" s="132">
        <v>3000000</v>
      </c>
      <c r="L85" s="131" t="s">
        <v>63</v>
      </c>
      <c r="M85" s="131" t="s">
        <v>64</v>
      </c>
      <c r="N85" s="131" t="s">
        <v>68</v>
      </c>
      <c r="O85" s="131" t="s">
        <v>113</v>
      </c>
      <c r="P85" s="131" t="s">
        <v>131</v>
      </c>
      <c r="Q85" s="131">
        <v>6258480</v>
      </c>
      <c r="R85" s="148" t="s">
        <v>376</v>
      </c>
      <c r="S85" s="14" t="s">
        <v>123</v>
      </c>
      <c r="T85" s="149" t="s">
        <v>346</v>
      </c>
      <c r="U85" s="56" t="s">
        <v>288</v>
      </c>
      <c r="V85" s="57" t="s">
        <v>391</v>
      </c>
      <c r="W85" s="58">
        <v>3000000</v>
      </c>
      <c r="X85" s="56">
        <v>50322</v>
      </c>
      <c r="Y85" s="76">
        <v>44855</v>
      </c>
      <c r="Z85" s="81" t="s">
        <v>386</v>
      </c>
    </row>
    <row r="86" spans="1:265" ht="403" hidden="1">
      <c r="B86" s="131" t="s">
        <v>399</v>
      </c>
      <c r="C86" s="131" t="s">
        <v>400</v>
      </c>
      <c r="D86" s="183" t="s">
        <v>401</v>
      </c>
      <c r="E86" s="183" t="s">
        <v>401</v>
      </c>
      <c r="F86" s="131">
        <v>10</v>
      </c>
      <c r="G86" s="131" t="s">
        <v>402</v>
      </c>
      <c r="H86" s="131" t="s">
        <v>158</v>
      </c>
      <c r="I86" s="131" t="s">
        <v>67</v>
      </c>
      <c r="J86" s="176">
        <v>45000000</v>
      </c>
      <c r="K86" s="176">
        <v>45000000</v>
      </c>
      <c r="L86" s="131" t="s">
        <v>63</v>
      </c>
      <c r="M86" s="131" t="s">
        <v>64</v>
      </c>
      <c r="N86" s="131" t="s">
        <v>68</v>
      </c>
      <c r="O86" s="131" t="s">
        <v>113</v>
      </c>
      <c r="P86" s="177" t="s">
        <v>403</v>
      </c>
      <c r="Q86" s="131">
        <v>6258480</v>
      </c>
      <c r="R86" s="148" t="s">
        <v>404</v>
      </c>
      <c r="S86" s="14" t="s">
        <v>123</v>
      </c>
      <c r="T86" s="184" t="s">
        <v>418</v>
      </c>
      <c r="U86" s="56" t="s">
        <v>285</v>
      </c>
      <c r="V86" s="57" t="s">
        <v>274</v>
      </c>
      <c r="W86" s="58">
        <v>29950000</v>
      </c>
      <c r="X86" s="56">
        <v>54422</v>
      </c>
      <c r="Y86" s="76">
        <v>44918</v>
      </c>
      <c r="Z86" s="185" t="s">
        <v>413</v>
      </c>
    </row>
    <row r="87" spans="1:265" ht="409.5" hidden="1">
      <c r="B87" s="178" t="s">
        <v>405</v>
      </c>
      <c r="C87" s="131" t="s">
        <v>406</v>
      </c>
      <c r="D87" s="183" t="s">
        <v>401</v>
      </c>
      <c r="E87" s="183" t="s">
        <v>401</v>
      </c>
      <c r="F87" s="131">
        <v>10</v>
      </c>
      <c r="G87" s="131" t="s">
        <v>402</v>
      </c>
      <c r="H87" s="131" t="s">
        <v>158</v>
      </c>
      <c r="I87" s="131" t="s">
        <v>67</v>
      </c>
      <c r="J87" s="176">
        <v>45000000</v>
      </c>
      <c r="K87" s="176">
        <v>45000000</v>
      </c>
      <c r="L87" s="131" t="s">
        <v>63</v>
      </c>
      <c r="M87" s="131" t="s">
        <v>64</v>
      </c>
      <c r="N87" s="131" t="s">
        <v>68</v>
      </c>
      <c r="O87" s="131" t="s">
        <v>113</v>
      </c>
      <c r="P87" s="177" t="s">
        <v>403</v>
      </c>
      <c r="Q87" s="131">
        <v>6258480</v>
      </c>
      <c r="R87" s="148" t="s">
        <v>404</v>
      </c>
      <c r="S87" s="14" t="s">
        <v>123</v>
      </c>
      <c r="T87" s="184" t="s">
        <v>418</v>
      </c>
      <c r="U87" s="56" t="s">
        <v>285</v>
      </c>
      <c r="V87" s="57" t="s">
        <v>274</v>
      </c>
      <c r="W87" s="58">
        <v>27900000</v>
      </c>
      <c r="X87" s="56">
        <v>54522</v>
      </c>
      <c r="Y87" s="76">
        <v>44918</v>
      </c>
      <c r="Z87" s="185" t="s">
        <v>414</v>
      </c>
    </row>
    <row r="88" spans="1:265" s="182" customFormat="1" ht="84" hidden="1">
      <c r="A88" s="4"/>
      <c r="B88" s="179" t="s">
        <v>407</v>
      </c>
      <c r="C88" s="177" t="s">
        <v>408</v>
      </c>
      <c r="D88" s="41" t="s">
        <v>401</v>
      </c>
      <c r="E88" s="41" t="s">
        <v>59</v>
      </c>
      <c r="F88" s="41">
        <v>48</v>
      </c>
      <c r="G88" s="41" t="s">
        <v>60</v>
      </c>
      <c r="H88" s="41" t="s">
        <v>409</v>
      </c>
      <c r="I88" s="131" t="s">
        <v>67</v>
      </c>
      <c r="J88" s="72">
        <v>0</v>
      </c>
      <c r="K88" s="72">
        <v>0</v>
      </c>
      <c r="L88" s="131" t="s">
        <v>63</v>
      </c>
      <c r="M88" s="131" t="s">
        <v>64</v>
      </c>
      <c r="N88" s="131" t="s">
        <v>410</v>
      </c>
      <c r="O88" s="131" t="s">
        <v>113</v>
      </c>
      <c r="P88" s="41" t="s">
        <v>411</v>
      </c>
      <c r="Q88" s="131">
        <v>6258480</v>
      </c>
      <c r="R88" s="180" t="s">
        <v>412</v>
      </c>
      <c r="S88" s="14" t="s">
        <v>256</v>
      </c>
      <c r="T88" s="56" t="s">
        <v>418</v>
      </c>
      <c r="U88" s="56"/>
      <c r="V88" s="57"/>
      <c r="W88" s="58"/>
      <c r="X88" s="56"/>
      <c r="Y88" s="76"/>
      <c r="Z88" s="181"/>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c r="IK88" s="4"/>
      <c r="IL88" s="4"/>
      <c r="IM88" s="4"/>
      <c r="IN88" s="4"/>
      <c r="IO88" s="4"/>
      <c r="IP88" s="4"/>
      <c r="IQ88" s="4"/>
      <c r="IR88" s="4"/>
      <c r="IS88" s="4"/>
      <c r="IT88" s="4"/>
      <c r="IU88" s="4"/>
      <c r="IV88" s="4"/>
      <c r="IW88" s="4"/>
      <c r="IX88" s="4"/>
      <c r="IY88" s="4"/>
      <c r="IZ88" s="4"/>
      <c r="JA88" s="4"/>
      <c r="JB88" s="4"/>
      <c r="JC88" s="4"/>
      <c r="JD88" s="4"/>
      <c r="JE88" s="4"/>
    </row>
    <row r="89" spans="1:265">
      <c r="B89" s="51"/>
      <c r="C89" s="54"/>
      <c r="D89" s="53"/>
      <c r="E89" s="53"/>
      <c r="F89" s="37"/>
      <c r="G89" s="51"/>
      <c r="H89" s="32"/>
      <c r="I89" s="30"/>
      <c r="J89" s="36"/>
      <c r="K89" s="36"/>
      <c r="L89" s="51"/>
      <c r="M89" s="51"/>
      <c r="N89" s="33"/>
      <c r="O89" s="32"/>
      <c r="P89" s="32"/>
      <c r="Q89" s="37"/>
      <c r="R89" s="39"/>
      <c r="S89" s="186"/>
      <c r="T89" s="187"/>
      <c r="U89" s="187"/>
      <c r="V89" s="187"/>
      <c r="W89" s="187"/>
      <c r="X89" s="187"/>
      <c r="Y89" s="187"/>
      <c r="Z89" s="188"/>
    </row>
    <row r="90" spans="1:265">
      <c r="B90" s="51"/>
      <c r="C90" s="54"/>
      <c r="D90" s="53"/>
      <c r="E90" s="53"/>
      <c r="F90" s="37"/>
      <c r="G90" s="51"/>
      <c r="H90" s="32"/>
      <c r="I90" s="30"/>
      <c r="J90" s="36"/>
      <c r="K90" s="36"/>
      <c r="L90" s="29"/>
      <c r="M90" s="29"/>
      <c r="N90" s="33"/>
      <c r="O90" s="32"/>
      <c r="P90" s="32"/>
      <c r="Q90" s="38"/>
      <c r="R90" s="39"/>
      <c r="S90" s="14"/>
      <c r="T90" s="56"/>
      <c r="U90" s="56"/>
      <c r="V90" s="57"/>
      <c r="W90" s="58"/>
      <c r="X90" s="56"/>
      <c r="Y90" s="76"/>
      <c r="Z90" s="81"/>
    </row>
    <row r="91" spans="1:265">
      <c r="B91" s="55"/>
      <c r="C91" s="54"/>
      <c r="D91" s="53"/>
      <c r="E91" s="53"/>
      <c r="F91" s="37"/>
      <c r="G91" s="51"/>
      <c r="H91" s="32"/>
      <c r="I91" s="30"/>
      <c r="J91" s="36"/>
      <c r="K91" s="36"/>
      <c r="L91" s="29"/>
      <c r="M91" s="29"/>
      <c r="N91" s="33"/>
      <c r="O91" s="32"/>
      <c r="P91" s="32"/>
      <c r="Q91" s="38"/>
      <c r="R91" s="39"/>
      <c r="S91" s="14"/>
      <c r="T91" s="56"/>
      <c r="U91" s="56"/>
      <c r="V91" s="57"/>
      <c r="W91" s="58"/>
      <c r="X91" s="56"/>
      <c r="Y91" s="76"/>
      <c r="Z91" s="81"/>
    </row>
    <row r="92" spans="1:265">
      <c r="B92" s="55"/>
      <c r="C92" s="54"/>
      <c r="D92" s="53"/>
      <c r="E92" s="53"/>
      <c r="F92" s="37"/>
      <c r="G92" s="51"/>
      <c r="H92" s="32"/>
      <c r="I92" s="30"/>
      <c r="J92" s="36"/>
      <c r="K92" s="36"/>
      <c r="L92" s="29"/>
      <c r="M92" s="29"/>
      <c r="N92" s="33"/>
      <c r="O92" s="32"/>
      <c r="P92" s="32"/>
      <c r="Q92" s="38"/>
      <c r="R92" s="39"/>
      <c r="S92" s="14"/>
      <c r="T92" s="56"/>
      <c r="U92" s="56"/>
      <c r="V92" s="57"/>
      <c r="W92" s="58"/>
      <c r="X92" s="56"/>
      <c r="Y92" s="76"/>
      <c r="Z92" s="81"/>
    </row>
    <row r="93" spans="1:265">
      <c r="B93" s="55"/>
      <c r="C93" s="54"/>
      <c r="D93" s="53"/>
      <c r="E93" s="53"/>
      <c r="F93" s="37"/>
      <c r="G93" s="51"/>
      <c r="H93" s="32"/>
      <c r="I93" s="30"/>
      <c r="J93" s="36"/>
      <c r="K93" s="36"/>
      <c r="L93" s="29"/>
      <c r="M93" s="29"/>
      <c r="N93" s="33"/>
      <c r="O93" s="32"/>
      <c r="P93" s="32"/>
      <c r="Q93" s="38"/>
      <c r="R93" s="39"/>
      <c r="S93" s="14"/>
      <c r="T93" s="56"/>
      <c r="U93" s="56"/>
      <c r="V93" s="57"/>
      <c r="W93" s="58"/>
      <c r="X93" s="56"/>
      <c r="Y93" s="76"/>
      <c r="Z93" s="81"/>
    </row>
    <row r="94" spans="1:265">
      <c r="B94" s="51"/>
      <c r="C94" s="52"/>
      <c r="D94" s="53"/>
      <c r="E94" s="53"/>
      <c r="F94" s="37"/>
      <c r="G94" s="51"/>
      <c r="H94" s="32"/>
      <c r="I94" s="30"/>
      <c r="J94" s="36"/>
      <c r="K94" s="36"/>
      <c r="L94" s="29"/>
      <c r="M94" s="29"/>
      <c r="N94" s="33"/>
      <c r="O94" s="32"/>
      <c r="P94" s="32"/>
      <c r="Q94" s="38"/>
      <c r="R94" s="39"/>
      <c r="S94" s="14"/>
      <c r="T94" s="56"/>
      <c r="U94" s="56"/>
      <c r="V94" s="57"/>
      <c r="W94" s="58"/>
      <c r="X94" s="56"/>
      <c r="Y94" s="76"/>
      <c r="Z94" s="82"/>
    </row>
    <row r="95" spans="1:265">
      <c r="B95" s="51"/>
      <c r="C95" s="52"/>
      <c r="D95" s="53"/>
      <c r="E95" s="53"/>
      <c r="F95" s="37"/>
      <c r="G95" s="51"/>
      <c r="H95" s="32"/>
      <c r="I95" s="30"/>
      <c r="J95" s="36"/>
      <c r="K95" s="36"/>
      <c r="L95" s="29"/>
      <c r="M95" s="29"/>
      <c r="N95" s="33"/>
      <c r="O95" s="32"/>
      <c r="P95" s="32"/>
      <c r="Q95" s="38"/>
      <c r="R95" s="34"/>
      <c r="S95" s="14"/>
      <c r="T95" s="56"/>
      <c r="U95" s="56"/>
      <c r="V95" s="57"/>
      <c r="W95" s="58"/>
      <c r="X95" s="56"/>
      <c r="Y95" s="76"/>
      <c r="Z95" s="82"/>
    </row>
    <row r="96" spans="1:265">
      <c r="B96" s="51"/>
      <c r="C96" s="52"/>
      <c r="D96" s="53"/>
      <c r="E96" s="53"/>
      <c r="F96" s="37"/>
      <c r="G96" s="51"/>
      <c r="H96" s="32"/>
      <c r="I96" s="30"/>
      <c r="J96" s="36"/>
      <c r="K96" s="36"/>
      <c r="L96" s="29"/>
      <c r="M96" s="29"/>
      <c r="N96" s="33"/>
      <c r="O96" s="32"/>
      <c r="P96" s="32"/>
      <c r="Q96" s="38"/>
      <c r="R96" s="34"/>
      <c r="S96" s="14"/>
      <c r="T96" s="56"/>
      <c r="U96" s="56"/>
      <c r="V96" s="57"/>
      <c r="W96" s="58"/>
      <c r="X96" s="56"/>
      <c r="Y96" s="76"/>
      <c r="Z96" s="82"/>
    </row>
    <row r="97" spans="2:26">
      <c r="B97" s="51"/>
      <c r="C97" s="52"/>
      <c r="D97" s="53"/>
      <c r="E97" s="53"/>
      <c r="F97" s="37"/>
      <c r="G97" s="51"/>
      <c r="H97" s="32"/>
      <c r="I97" s="30"/>
      <c r="J97" s="36"/>
      <c r="K97" s="36"/>
      <c r="L97" s="29"/>
      <c r="M97" s="29"/>
      <c r="N97" s="33"/>
      <c r="O97" s="32"/>
      <c r="P97" s="32"/>
      <c r="Q97" s="38"/>
      <c r="R97" s="39"/>
      <c r="S97" s="14"/>
      <c r="T97" s="59"/>
      <c r="U97" s="56"/>
      <c r="V97" s="57"/>
      <c r="W97" s="58"/>
      <c r="X97" s="56"/>
      <c r="Y97" s="76"/>
      <c r="Z97" s="82"/>
    </row>
    <row r="98" spans="2:26">
      <c r="B98" s="51"/>
      <c r="C98" s="54"/>
      <c r="D98" s="53"/>
      <c r="E98" s="53"/>
      <c r="F98" s="37"/>
      <c r="G98" s="51"/>
      <c r="H98" s="32"/>
      <c r="I98" s="30"/>
      <c r="J98" s="36"/>
      <c r="K98" s="36"/>
      <c r="L98" s="29"/>
      <c r="M98" s="29"/>
      <c r="N98" s="33"/>
      <c r="O98" s="32"/>
      <c r="P98" s="32"/>
      <c r="Q98" s="38"/>
      <c r="R98" s="39"/>
      <c r="S98" s="14"/>
      <c r="T98" s="56"/>
      <c r="U98" s="56"/>
      <c r="V98" s="57"/>
      <c r="W98" s="58"/>
      <c r="X98" s="56"/>
      <c r="Y98" s="76"/>
      <c r="Z98" s="82"/>
    </row>
    <row r="99" spans="2:26">
      <c r="B99" s="51"/>
      <c r="C99" s="54"/>
      <c r="D99" s="53"/>
      <c r="E99" s="53"/>
      <c r="F99" s="37"/>
      <c r="G99" s="51"/>
      <c r="H99" s="32"/>
      <c r="I99" s="30"/>
      <c r="J99" s="36"/>
      <c r="K99" s="36"/>
      <c r="L99" s="29"/>
      <c r="M99" s="29"/>
      <c r="N99" s="33"/>
      <c r="O99" s="32"/>
      <c r="P99" s="32"/>
      <c r="Q99" s="38"/>
      <c r="R99" s="39"/>
      <c r="S99" s="14"/>
      <c r="T99" s="56"/>
      <c r="U99" s="56"/>
      <c r="V99" s="57"/>
      <c r="W99" s="58"/>
      <c r="X99" s="56"/>
      <c r="Y99" s="76"/>
      <c r="Z99" s="82"/>
    </row>
    <row r="100" spans="2:26">
      <c r="B100" s="29"/>
      <c r="C100" s="40"/>
      <c r="D100" s="31"/>
      <c r="E100" s="31"/>
      <c r="F100" s="37"/>
      <c r="G100" s="29"/>
      <c r="H100" s="35"/>
      <c r="I100" s="30"/>
      <c r="J100" s="36"/>
      <c r="K100" s="36"/>
      <c r="L100" s="29"/>
      <c r="M100" s="29"/>
      <c r="N100" s="33"/>
      <c r="O100" s="32"/>
      <c r="P100" s="32"/>
      <c r="Q100" s="38"/>
      <c r="R100" s="34"/>
      <c r="S100" s="14"/>
      <c r="T100" s="9"/>
      <c r="U100" s="9"/>
      <c r="V100" s="7"/>
      <c r="W100" s="8"/>
      <c r="X100" s="9"/>
      <c r="Y100" s="73"/>
      <c r="Z100" s="80"/>
    </row>
    <row r="101" spans="2:26">
      <c r="B101" s="29"/>
      <c r="C101" s="40"/>
      <c r="D101" s="31"/>
      <c r="E101" s="31"/>
      <c r="F101" s="37"/>
      <c r="G101" s="29"/>
      <c r="H101" s="35"/>
      <c r="I101" s="30"/>
      <c r="J101" s="36"/>
      <c r="K101" s="36"/>
      <c r="L101" s="29"/>
      <c r="M101" s="29"/>
      <c r="N101" s="33"/>
      <c r="O101" s="32"/>
      <c r="P101" s="32"/>
      <c r="Q101" s="38"/>
      <c r="R101" s="34"/>
      <c r="S101" s="14"/>
      <c r="T101" s="9"/>
      <c r="U101" s="9"/>
      <c r="V101" s="7"/>
      <c r="W101" s="8"/>
      <c r="X101" s="9"/>
      <c r="Y101" s="73"/>
      <c r="Z101" s="80"/>
    </row>
    <row r="102" spans="2:26">
      <c r="B102" s="29"/>
      <c r="C102" s="40"/>
      <c r="D102" s="31"/>
      <c r="E102" s="31"/>
      <c r="F102" s="37"/>
      <c r="G102" s="29"/>
      <c r="H102" s="35"/>
      <c r="I102" s="30"/>
      <c r="J102" s="36"/>
      <c r="K102" s="36"/>
      <c r="L102" s="29"/>
      <c r="M102" s="29"/>
      <c r="N102" s="33"/>
      <c r="O102" s="32"/>
      <c r="P102" s="32"/>
      <c r="Q102" s="38"/>
      <c r="R102" s="34"/>
      <c r="S102" s="14"/>
      <c r="T102" s="9"/>
      <c r="U102" s="9"/>
      <c r="V102" s="7"/>
      <c r="W102" s="8"/>
      <c r="X102" s="9"/>
      <c r="Y102" s="73"/>
      <c r="Z102" s="80"/>
    </row>
    <row r="103" spans="2:26">
      <c r="B103" s="29"/>
      <c r="C103" s="40"/>
      <c r="D103" s="31"/>
      <c r="E103" s="31"/>
      <c r="F103" s="37"/>
      <c r="G103" s="29"/>
      <c r="H103" s="35"/>
      <c r="I103" s="30"/>
      <c r="J103" s="36"/>
      <c r="K103" s="36"/>
      <c r="L103" s="29"/>
      <c r="M103" s="29"/>
      <c r="N103" s="33"/>
      <c r="O103" s="32"/>
      <c r="P103" s="32"/>
      <c r="Q103" s="38"/>
      <c r="R103" s="34"/>
      <c r="S103" s="14"/>
      <c r="T103" s="15"/>
      <c r="U103" s="15"/>
      <c r="V103" s="7"/>
      <c r="W103" s="16"/>
      <c r="X103" s="15"/>
      <c r="Y103" s="77"/>
      <c r="Z103" s="80"/>
    </row>
    <row r="104" spans="2:26">
      <c r="B104" s="101"/>
      <c r="C104" s="102"/>
      <c r="D104" s="103"/>
      <c r="E104" s="103"/>
      <c r="F104" s="104"/>
      <c r="G104" s="101"/>
      <c r="H104" s="105"/>
      <c r="I104" s="106"/>
      <c r="J104" s="107"/>
      <c r="K104" s="107"/>
      <c r="L104" s="101"/>
      <c r="M104" s="101"/>
      <c r="N104" s="108"/>
      <c r="O104" s="109"/>
      <c r="P104" s="109"/>
      <c r="Q104" s="110"/>
      <c r="R104" s="111"/>
      <c r="S104" s="14"/>
      <c r="T104" s="15"/>
      <c r="U104" s="15"/>
      <c r="V104" s="7"/>
      <c r="W104" s="16"/>
      <c r="X104" s="15"/>
      <c r="Y104" s="77"/>
      <c r="Z104" s="80"/>
    </row>
    <row r="105" spans="2:26" ht="16" thickBot="1">
      <c r="B105" s="51"/>
      <c r="C105" s="52"/>
      <c r="D105" s="53"/>
      <c r="E105" s="53"/>
      <c r="F105" s="37"/>
      <c r="G105" s="51"/>
      <c r="H105" s="32"/>
      <c r="I105" s="54"/>
      <c r="J105" s="36"/>
      <c r="K105" s="36"/>
      <c r="L105" s="51"/>
      <c r="M105" s="51"/>
      <c r="N105" s="33"/>
      <c r="O105" s="32"/>
      <c r="P105" s="32"/>
      <c r="Q105" s="37"/>
      <c r="R105" s="34"/>
      <c r="S105" s="121"/>
      <c r="T105" s="15"/>
      <c r="U105" s="15"/>
      <c r="V105" s="7"/>
      <c r="W105" s="16"/>
      <c r="X105" s="15"/>
      <c r="Y105" s="77"/>
      <c r="Z105" s="83"/>
    </row>
    <row r="106" spans="2:26">
      <c r="B106" s="112"/>
      <c r="C106" s="113"/>
      <c r="D106" s="114"/>
      <c r="E106" s="114"/>
      <c r="F106" s="115"/>
      <c r="G106" s="112"/>
      <c r="H106" s="116"/>
      <c r="I106" s="117"/>
      <c r="J106" s="118"/>
      <c r="K106" s="118"/>
      <c r="L106" s="112"/>
      <c r="M106" s="112"/>
      <c r="N106" s="119"/>
      <c r="O106" s="116"/>
      <c r="P106" s="116"/>
      <c r="Q106" s="115"/>
      <c r="R106" s="120"/>
      <c r="V106" s="100"/>
    </row>
    <row r="107" spans="2:26">
      <c r="K107" s="2"/>
      <c r="L107" s="2"/>
      <c r="M107" s="2"/>
      <c r="N107" s="2"/>
      <c r="O107" s="2"/>
      <c r="V107" s="100"/>
    </row>
    <row r="108" spans="2:26">
      <c r="K108" s="2"/>
      <c r="L108" s="2"/>
      <c r="M108" s="2"/>
      <c r="N108" s="2"/>
      <c r="O108" s="2"/>
      <c r="V108" s="100"/>
    </row>
    <row r="109" spans="2:26">
      <c r="K109" s="2"/>
      <c r="L109" s="2"/>
      <c r="M109" s="2"/>
      <c r="N109" s="2"/>
      <c r="O109" s="2"/>
      <c r="V109" s="100"/>
    </row>
    <row r="110" spans="2:26">
      <c r="K110" s="2"/>
      <c r="L110" s="2"/>
      <c r="M110" s="2"/>
      <c r="N110" s="2"/>
      <c r="O110" s="2"/>
      <c r="V110" s="100"/>
    </row>
    <row r="111" spans="2:26">
      <c r="K111" s="2"/>
      <c r="L111" s="2"/>
      <c r="M111" s="2"/>
      <c r="N111" s="2"/>
      <c r="O111" s="2"/>
      <c r="V111" s="100"/>
    </row>
    <row r="112" spans="2:26">
      <c r="K112" s="2"/>
      <c r="L112" s="2"/>
      <c r="M112" s="2"/>
      <c r="N112" s="2"/>
      <c r="O112" s="2"/>
      <c r="V112" s="100"/>
    </row>
    <row r="113" spans="11:22">
      <c r="K113" s="2"/>
      <c r="L113" s="2"/>
      <c r="M113" s="2"/>
      <c r="N113" s="2"/>
      <c r="O113" s="2"/>
      <c r="V113" s="100"/>
    </row>
    <row r="114" spans="11:22">
      <c r="K114" s="2"/>
      <c r="L114" s="2"/>
      <c r="M114" s="2"/>
      <c r="N114" s="2"/>
      <c r="O114" s="2"/>
      <c r="V114" s="100"/>
    </row>
    <row r="115" spans="11:22">
      <c r="K115" s="2"/>
      <c r="L115" s="2"/>
      <c r="M115" s="2"/>
      <c r="N115" s="2"/>
      <c r="O115" s="2"/>
      <c r="V115" s="100"/>
    </row>
    <row r="116" spans="11:22">
      <c r="K116" s="2"/>
      <c r="L116" s="2"/>
      <c r="M116" s="2"/>
      <c r="N116" s="2"/>
      <c r="O116" s="2"/>
      <c r="V116" s="100"/>
    </row>
    <row r="117" spans="11:22">
      <c r="K117" s="2"/>
      <c r="L117" s="2"/>
      <c r="M117" s="2"/>
      <c r="N117" s="2"/>
      <c r="O117" s="2"/>
      <c r="V117" s="100"/>
    </row>
    <row r="118" spans="11:22">
      <c r="K118" s="2"/>
      <c r="L118" s="2"/>
      <c r="M118" s="2"/>
      <c r="N118" s="2"/>
      <c r="O118" s="2"/>
    </row>
    <row r="119" spans="11:22">
      <c r="K119" s="2"/>
      <c r="L119" s="2"/>
      <c r="M119" s="2"/>
      <c r="N119" s="2"/>
      <c r="O119" s="2"/>
    </row>
    <row r="120" spans="11:22">
      <c r="K120" s="2"/>
      <c r="L120" s="2"/>
      <c r="M120" s="2"/>
      <c r="N120" s="2"/>
      <c r="O120" s="2"/>
    </row>
    <row r="121" spans="11:22">
      <c r="K121" s="2"/>
      <c r="L121" s="2"/>
      <c r="M121" s="2"/>
      <c r="N121" s="2"/>
      <c r="O121" s="2"/>
    </row>
    <row r="122" spans="11:22">
      <c r="K122" s="2"/>
      <c r="L122" s="2"/>
      <c r="M122" s="2"/>
      <c r="N122" s="2"/>
      <c r="O122" s="2"/>
    </row>
    <row r="123" spans="11:22">
      <c r="K123" s="2"/>
      <c r="L123" s="2"/>
      <c r="M123" s="2"/>
      <c r="N123" s="2"/>
      <c r="O123" s="2"/>
    </row>
    <row r="124" spans="11:22">
      <c r="K124" s="2"/>
      <c r="L124" s="2"/>
      <c r="M124" s="2"/>
      <c r="N124" s="2"/>
      <c r="O124" s="2"/>
    </row>
    <row r="125" spans="11:22">
      <c r="K125" s="2"/>
      <c r="L125" s="2"/>
      <c r="M125" s="2"/>
      <c r="N125" s="2"/>
      <c r="O125" s="2"/>
    </row>
    <row r="126" spans="11:22">
      <c r="K126" s="2"/>
      <c r="L126" s="2"/>
      <c r="M126" s="2"/>
      <c r="N126" s="2"/>
      <c r="O126" s="2"/>
    </row>
    <row r="127" spans="11:22">
      <c r="K127" s="2"/>
      <c r="L127" s="2"/>
      <c r="M127" s="2"/>
      <c r="N127" s="2"/>
      <c r="O127" s="2"/>
    </row>
    <row r="128" spans="11:22">
      <c r="K128" s="2"/>
      <c r="L128" s="2"/>
      <c r="M128" s="2"/>
      <c r="N128" s="2"/>
      <c r="O128" s="2"/>
    </row>
    <row r="129" spans="11:15">
      <c r="K129" s="2"/>
      <c r="L129" s="2"/>
      <c r="M129" s="2"/>
      <c r="N129" s="2"/>
      <c r="O129" s="2"/>
    </row>
    <row r="130" spans="11:15">
      <c r="K130" s="2"/>
      <c r="L130" s="2"/>
      <c r="M130" s="2"/>
      <c r="N130" s="2"/>
      <c r="O130" s="2"/>
    </row>
    <row r="131" spans="11:15">
      <c r="K131" s="2"/>
      <c r="L131" s="2"/>
      <c r="M131" s="2"/>
      <c r="N131" s="2"/>
      <c r="O131" s="2"/>
    </row>
    <row r="132" spans="11:15">
      <c r="K132" s="2"/>
      <c r="L132" s="2"/>
      <c r="M132" s="2"/>
      <c r="N132" s="2"/>
      <c r="O132" s="2"/>
    </row>
    <row r="133" spans="11:15">
      <c r="K133" s="2"/>
      <c r="L133" s="2"/>
      <c r="M133" s="2"/>
      <c r="N133" s="2"/>
      <c r="O133" s="2"/>
    </row>
    <row r="134" spans="11:15">
      <c r="K134" s="2"/>
      <c r="L134" s="2"/>
      <c r="M134" s="2"/>
      <c r="N134" s="2"/>
      <c r="O134" s="2"/>
    </row>
    <row r="135" spans="11:15">
      <c r="K135" s="2"/>
      <c r="L135" s="2"/>
      <c r="M135" s="2"/>
      <c r="N135" s="2"/>
      <c r="O135" s="2"/>
    </row>
    <row r="136" spans="11:15">
      <c r="K136" s="2"/>
      <c r="L136" s="2"/>
      <c r="M136" s="2"/>
      <c r="N136" s="2"/>
      <c r="O136" s="2"/>
    </row>
    <row r="137" spans="11:15">
      <c r="K137" s="2"/>
      <c r="L137" s="2"/>
      <c r="M137" s="2"/>
      <c r="N137" s="2"/>
      <c r="O137" s="2"/>
    </row>
    <row r="138" spans="11:15">
      <c r="K138" s="2"/>
      <c r="L138" s="2"/>
      <c r="M138" s="2"/>
      <c r="N138" s="2"/>
      <c r="O138" s="2"/>
    </row>
    <row r="139" spans="11:15">
      <c r="K139" s="2"/>
      <c r="L139" s="2"/>
      <c r="M139" s="2"/>
      <c r="N139" s="2"/>
      <c r="O139" s="2"/>
    </row>
    <row r="140" spans="11:15">
      <c r="K140" s="2"/>
      <c r="L140" s="2"/>
      <c r="M140" s="2"/>
      <c r="N140" s="2"/>
      <c r="O140" s="2"/>
    </row>
    <row r="141" spans="11:15">
      <c r="K141" s="2"/>
      <c r="L141" s="2"/>
      <c r="M141" s="2"/>
      <c r="N141" s="2"/>
      <c r="O141" s="2"/>
    </row>
    <row r="142" spans="11:15">
      <c r="K142" s="2"/>
      <c r="L142" s="2"/>
      <c r="M142" s="2"/>
      <c r="N142" s="2"/>
      <c r="O142" s="2"/>
    </row>
    <row r="143" spans="11:15">
      <c r="K143" s="2"/>
      <c r="L143" s="2"/>
      <c r="M143" s="2"/>
      <c r="N143" s="2"/>
      <c r="O143" s="2"/>
    </row>
    <row r="144" spans="11:15">
      <c r="K144" s="2"/>
      <c r="L144" s="2"/>
      <c r="M144" s="2"/>
      <c r="N144" s="2"/>
      <c r="O144" s="2"/>
    </row>
    <row r="145" spans="11:15">
      <c r="K145" s="2"/>
      <c r="L145" s="2"/>
      <c r="M145" s="2"/>
      <c r="N145" s="2"/>
      <c r="O145" s="2"/>
    </row>
    <row r="146" spans="11:15">
      <c r="K146" s="2"/>
      <c r="L146" s="2"/>
      <c r="M146" s="2"/>
      <c r="N146" s="2"/>
      <c r="O146" s="2"/>
    </row>
    <row r="147" spans="11:15">
      <c r="K147" s="2"/>
      <c r="L147" s="2"/>
      <c r="M147" s="2"/>
      <c r="N147" s="2"/>
      <c r="O147" s="2"/>
    </row>
    <row r="148" spans="11:15">
      <c r="K148" s="2"/>
      <c r="L148" s="2"/>
      <c r="M148" s="2"/>
      <c r="N148" s="2"/>
      <c r="O148" s="2"/>
    </row>
    <row r="149" spans="11:15">
      <c r="K149" s="2"/>
      <c r="L149" s="2"/>
      <c r="M149" s="2"/>
      <c r="N149" s="2"/>
      <c r="O149" s="2"/>
    </row>
    <row r="150" spans="11:15">
      <c r="K150" s="2"/>
      <c r="L150" s="2"/>
      <c r="M150" s="2"/>
      <c r="N150" s="2"/>
      <c r="O150" s="2"/>
    </row>
    <row r="151" spans="11:15">
      <c r="K151" s="2"/>
      <c r="L151" s="2"/>
      <c r="M151" s="2"/>
      <c r="N151" s="2"/>
      <c r="O151" s="2"/>
    </row>
    <row r="152" spans="11:15">
      <c r="K152" s="2"/>
      <c r="L152" s="2"/>
      <c r="M152" s="2"/>
      <c r="N152" s="2"/>
      <c r="O152" s="2"/>
    </row>
    <row r="153" spans="11:15">
      <c r="K153" s="2"/>
      <c r="L153" s="2"/>
      <c r="M153" s="2"/>
      <c r="N153" s="2"/>
      <c r="O153" s="2"/>
    </row>
    <row r="154" spans="11:15">
      <c r="K154" s="2"/>
      <c r="L154" s="2"/>
      <c r="M154" s="2"/>
      <c r="N154" s="2"/>
      <c r="O154" s="2"/>
    </row>
    <row r="155" spans="11:15">
      <c r="K155" s="2"/>
      <c r="L155" s="2"/>
      <c r="M155" s="2"/>
      <c r="N155" s="2"/>
      <c r="O155" s="2"/>
    </row>
    <row r="156" spans="11:15">
      <c r="K156" s="2"/>
      <c r="L156" s="2"/>
      <c r="M156" s="2"/>
      <c r="N156" s="2"/>
      <c r="O156" s="2"/>
    </row>
    <row r="157" spans="11:15">
      <c r="K157" s="2"/>
      <c r="L157" s="2"/>
      <c r="M157" s="2"/>
      <c r="N157" s="2"/>
      <c r="O157" s="2"/>
    </row>
    <row r="158" spans="11:15">
      <c r="K158" s="2"/>
      <c r="L158" s="2"/>
      <c r="M158" s="2"/>
      <c r="N158" s="2"/>
      <c r="O158" s="2"/>
    </row>
    <row r="159" spans="11:15">
      <c r="K159" s="2"/>
      <c r="L159" s="2"/>
      <c r="M159" s="2"/>
      <c r="N159" s="2"/>
      <c r="O159" s="2"/>
    </row>
    <row r="160" spans="11:15">
      <c r="K160" s="2"/>
      <c r="L160" s="2"/>
      <c r="M160" s="2"/>
      <c r="N160" s="2"/>
      <c r="O160" s="2"/>
    </row>
    <row r="161" spans="11:15">
      <c r="K161" s="2"/>
      <c r="L161" s="2"/>
      <c r="M161" s="2"/>
      <c r="N161" s="2"/>
      <c r="O161" s="2"/>
    </row>
    <row r="162" spans="11:15">
      <c r="K162" s="2"/>
      <c r="L162" s="2"/>
      <c r="M162" s="2"/>
      <c r="N162" s="2"/>
      <c r="O162" s="2"/>
    </row>
    <row r="163" spans="11:15">
      <c r="K163" s="2"/>
      <c r="L163" s="2"/>
      <c r="M163" s="2"/>
      <c r="N163" s="2"/>
      <c r="O163" s="2"/>
    </row>
    <row r="164" spans="11:15">
      <c r="K164" s="2"/>
      <c r="L164" s="2"/>
      <c r="M164" s="2"/>
      <c r="N164" s="2"/>
      <c r="O164" s="2"/>
    </row>
    <row r="165" spans="11:15">
      <c r="K165" s="2"/>
      <c r="L165" s="2"/>
      <c r="M165" s="2"/>
      <c r="N165" s="2"/>
      <c r="O165" s="2"/>
    </row>
    <row r="166" spans="11:15">
      <c r="K166" s="2"/>
      <c r="L166" s="2"/>
      <c r="M166" s="2"/>
      <c r="N166" s="2"/>
      <c r="O166" s="2"/>
    </row>
    <row r="167" spans="11:15">
      <c r="K167" s="2"/>
      <c r="L167" s="2"/>
      <c r="M167" s="2"/>
      <c r="N167" s="2"/>
      <c r="O167" s="2"/>
    </row>
    <row r="168" spans="11:15">
      <c r="K168" s="2"/>
      <c r="L168" s="2"/>
      <c r="M168" s="2"/>
      <c r="N168" s="2"/>
      <c r="O168" s="2"/>
    </row>
    <row r="169" spans="11:15">
      <c r="K169" s="2"/>
      <c r="L169" s="2"/>
      <c r="M169" s="2"/>
      <c r="N169" s="2"/>
      <c r="O169" s="2"/>
    </row>
    <row r="170" spans="11:15">
      <c r="K170" s="2"/>
      <c r="L170" s="2"/>
      <c r="M170" s="2"/>
      <c r="N170" s="2"/>
      <c r="O170" s="2"/>
    </row>
    <row r="171" spans="11:15">
      <c r="K171" s="2"/>
      <c r="L171" s="2"/>
      <c r="M171" s="2"/>
      <c r="N171" s="2"/>
      <c r="O171" s="2"/>
    </row>
    <row r="172" spans="11:15">
      <c r="K172" s="2"/>
      <c r="L172" s="2"/>
      <c r="M172" s="2"/>
      <c r="N172" s="2"/>
      <c r="O172" s="2"/>
    </row>
    <row r="173" spans="11:15">
      <c r="K173" s="2"/>
      <c r="L173" s="2"/>
      <c r="M173" s="2"/>
      <c r="N173" s="2"/>
      <c r="O173" s="2"/>
    </row>
    <row r="174" spans="11:15">
      <c r="K174" s="2"/>
      <c r="L174" s="2"/>
      <c r="M174" s="2"/>
      <c r="N174" s="2"/>
      <c r="O174" s="2"/>
    </row>
    <row r="175" spans="11:15">
      <c r="K175" s="2"/>
      <c r="L175" s="2"/>
      <c r="M175" s="2"/>
      <c r="N175" s="2"/>
      <c r="O175" s="2"/>
    </row>
    <row r="176" spans="11:15">
      <c r="K176" s="2"/>
      <c r="L176" s="2"/>
      <c r="M176" s="2"/>
      <c r="N176" s="2"/>
      <c r="O176" s="2"/>
    </row>
    <row r="177" spans="11:15">
      <c r="K177" s="2"/>
      <c r="L177" s="2"/>
      <c r="M177" s="2"/>
      <c r="N177" s="2"/>
      <c r="O177" s="2"/>
    </row>
    <row r="178" spans="11:15">
      <c r="K178" s="2"/>
      <c r="L178" s="2"/>
      <c r="M178" s="2"/>
      <c r="N178" s="2"/>
      <c r="O178" s="2"/>
    </row>
    <row r="179" spans="11:15">
      <c r="K179" s="2"/>
      <c r="L179" s="2"/>
      <c r="M179" s="2"/>
      <c r="N179" s="2"/>
      <c r="O179" s="2"/>
    </row>
    <row r="180" spans="11:15">
      <c r="K180" s="2"/>
      <c r="L180" s="2"/>
      <c r="M180" s="2"/>
      <c r="N180" s="2"/>
      <c r="O180" s="2"/>
    </row>
    <row r="181" spans="11:15">
      <c r="K181" s="2"/>
      <c r="L181" s="2"/>
      <c r="M181" s="2"/>
      <c r="N181" s="2"/>
      <c r="O181" s="2"/>
    </row>
    <row r="182" spans="11:15">
      <c r="K182" s="2"/>
      <c r="L182" s="2"/>
      <c r="M182" s="2"/>
      <c r="N182" s="2"/>
      <c r="O182" s="2"/>
    </row>
    <row r="183" spans="11:15">
      <c r="K183" s="2"/>
      <c r="L183" s="2"/>
      <c r="M183" s="2"/>
      <c r="N183" s="2"/>
      <c r="O183" s="2"/>
    </row>
    <row r="184" spans="11:15">
      <c r="K184" s="2"/>
      <c r="L184" s="2"/>
      <c r="M184" s="2"/>
      <c r="N184" s="2"/>
      <c r="O184" s="2"/>
    </row>
    <row r="185" spans="11:15">
      <c r="K185" s="2"/>
      <c r="L185" s="2"/>
      <c r="M185" s="2"/>
      <c r="N185" s="2"/>
      <c r="O185" s="2"/>
    </row>
    <row r="186" spans="11:15">
      <c r="K186" s="2"/>
      <c r="L186" s="2"/>
      <c r="M186" s="2"/>
      <c r="N186" s="2"/>
      <c r="O186" s="2"/>
    </row>
    <row r="187" spans="11:15">
      <c r="K187" s="2"/>
      <c r="L187" s="2"/>
      <c r="M187" s="2"/>
      <c r="N187" s="2"/>
      <c r="O187" s="2"/>
    </row>
    <row r="188" spans="11:15">
      <c r="K188" s="2"/>
      <c r="L188" s="2"/>
      <c r="M188" s="2"/>
      <c r="N188" s="2"/>
      <c r="O188" s="2"/>
    </row>
    <row r="189" spans="11:15">
      <c r="K189" s="2"/>
      <c r="L189" s="2"/>
      <c r="M189" s="2"/>
      <c r="N189" s="2"/>
      <c r="O189" s="2"/>
    </row>
    <row r="190" spans="11:15">
      <c r="K190" s="2"/>
      <c r="L190" s="2"/>
      <c r="M190" s="2"/>
      <c r="N190" s="2"/>
      <c r="O190" s="2"/>
    </row>
    <row r="191" spans="11:15">
      <c r="K191" s="2"/>
      <c r="L191" s="2"/>
      <c r="M191" s="2"/>
      <c r="N191" s="2"/>
      <c r="O191" s="2"/>
    </row>
    <row r="192" spans="11:15">
      <c r="K192" s="2"/>
      <c r="L192" s="2"/>
      <c r="M192" s="2"/>
      <c r="N192" s="2"/>
      <c r="O192" s="2"/>
    </row>
    <row r="193" spans="11:15">
      <c r="K193" s="2"/>
      <c r="L193" s="2"/>
      <c r="M193" s="2"/>
      <c r="N193" s="2"/>
      <c r="O193" s="2"/>
    </row>
    <row r="194" spans="11:15">
      <c r="K194" s="2"/>
      <c r="L194" s="2"/>
      <c r="M194" s="2"/>
      <c r="N194" s="2"/>
      <c r="O194" s="2"/>
    </row>
    <row r="195" spans="11:15">
      <c r="K195" s="2"/>
      <c r="L195" s="2"/>
      <c r="M195" s="2"/>
      <c r="N195" s="2"/>
      <c r="O195" s="2"/>
    </row>
    <row r="196" spans="11:15">
      <c r="K196" s="2"/>
      <c r="L196" s="2"/>
      <c r="M196" s="2"/>
      <c r="N196" s="2"/>
      <c r="O196" s="2"/>
    </row>
    <row r="197" spans="11:15">
      <c r="K197" s="2"/>
      <c r="L197" s="2"/>
      <c r="M197" s="2"/>
      <c r="N197" s="2"/>
      <c r="O197" s="2"/>
    </row>
    <row r="198" spans="11:15">
      <c r="K198" s="2"/>
      <c r="L198" s="2"/>
      <c r="M198" s="2"/>
      <c r="N198" s="2"/>
      <c r="O198" s="2"/>
    </row>
    <row r="199" spans="11:15">
      <c r="K199" s="2"/>
      <c r="L199" s="2"/>
      <c r="M199" s="2"/>
      <c r="N199" s="2"/>
      <c r="O199" s="2"/>
    </row>
    <row r="200" spans="11:15">
      <c r="K200" s="2"/>
      <c r="L200" s="2"/>
      <c r="M200" s="2"/>
      <c r="N200" s="2"/>
      <c r="O200" s="2"/>
    </row>
    <row r="201" spans="11:15">
      <c r="K201" s="2"/>
      <c r="L201" s="2"/>
      <c r="M201" s="2"/>
      <c r="N201" s="2"/>
      <c r="O201" s="2"/>
    </row>
    <row r="202" spans="11:15">
      <c r="K202" s="2"/>
      <c r="L202" s="2"/>
      <c r="M202" s="2"/>
      <c r="N202" s="2"/>
      <c r="O202" s="2"/>
    </row>
    <row r="203" spans="11:15">
      <c r="K203" s="2"/>
      <c r="L203" s="2"/>
      <c r="M203" s="2"/>
      <c r="N203" s="2"/>
      <c r="O203" s="2"/>
    </row>
    <row r="204" spans="11:15">
      <c r="K204" s="2"/>
      <c r="L204" s="2"/>
      <c r="M204" s="2"/>
      <c r="N204" s="2"/>
      <c r="O204" s="2"/>
    </row>
    <row r="205" spans="11:15">
      <c r="K205" s="2"/>
      <c r="L205" s="2"/>
      <c r="M205" s="2"/>
      <c r="N205" s="2"/>
      <c r="O205" s="2"/>
    </row>
    <row r="206" spans="11:15">
      <c r="K206" s="2"/>
      <c r="L206" s="2"/>
      <c r="M206" s="2"/>
      <c r="N206" s="2"/>
      <c r="O206" s="2"/>
    </row>
    <row r="207" spans="11:15">
      <c r="K207" s="2"/>
      <c r="L207" s="2"/>
      <c r="M207" s="2"/>
      <c r="N207" s="2"/>
      <c r="O207" s="2"/>
    </row>
    <row r="208" spans="11:15">
      <c r="K208" s="2"/>
      <c r="L208" s="2"/>
      <c r="M208" s="2"/>
      <c r="N208" s="2"/>
      <c r="O208" s="2"/>
    </row>
    <row r="209" spans="11:15">
      <c r="K209" s="2"/>
      <c r="L209" s="2"/>
      <c r="M209" s="2"/>
      <c r="N209" s="2"/>
      <c r="O209" s="2"/>
    </row>
    <row r="210" spans="11:15">
      <c r="K210" s="2"/>
      <c r="L210" s="2"/>
      <c r="M210" s="2"/>
      <c r="N210" s="2"/>
      <c r="O210" s="2"/>
    </row>
    <row r="211" spans="11:15">
      <c r="K211" s="2"/>
      <c r="L211" s="2"/>
      <c r="M211" s="2"/>
      <c r="N211" s="2"/>
      <c r="O211" s="2"/>
    </row>
    <row r="212" spans="11:15">
      <c r="K212" s="2"/>
      <c r="L212" s="2"/>
      <c r="M212" s="2"/>
      <c r="N212" s="2"/>
      <c r="O212" s="2"/>
    </row>
    <row r="213" spans="11:15">
      <c r="K213" s="2"/>
      <c r="L213" s="2"/>
      <c r="M213" s="2"/>
      <c r="N213" s="2"/>
      <c r="O213" s="2"/>
    </row>
    <row r="214" spans="11:15">
      <c r="K214" s="2"/>
      <c r="L214" s="2"/>
      <c r="M214" s="2"/>
      <c r="N214" s="2"/>
      <c r="O214" s="2"/>
    </row>
    <row r="215" spans="11:15">
      <c r="K215" s="2"/>
      <c r="L215" s="2"/>
      <c r="M215" s="2"/>
      <c r="N215" s="2"/>
      <c r="O215" s="2"/>
    </row>
    <row r="216" spans="11:15">
      <c r="K216" s="2"/>
      <c r="L216" s="2"/>
      <c r="M216" s="2"/>
      <c r="N216" s="2"/>
      <c r="O216" s="2"/>
    </row>
    <row r="217" spans="11:15">
      <c r="K217" s="2"/>
      <c r="L217" s="2"/>
      <c r="M217" s="2"/>
      <c r="N217" s="2"/>
      <c r="O217" s="2"/>
    </row>
    <row r="218" spans="11:15">
      <c r="K218" s="2"/>
      <c r="L218" s="2"/>
      <c r="M218" s="2"/>
      <c r="N218" s="2"/>
      <c r="O218" s="2"/>
    </row>
    <row r="219" spans="11:15">
      <c r="K219" s="2"/>
      <c r="L219" s="2"/>
      <c r="M219" s="2"/>
      <c r="N219" s="2"/>
      <c r="O219" s="2"/>
    </row>
    <row r="220" spans="11:15">
      <c r="K220" s="2"/>
      <c r="L220" s="2"/>
      <c r="M220" s="2"/>
      <c r="N220" s="2"/>
      <c r="O220" s="2"/>
    </row>
    <row r="221" spans="11:15">
      <c r="K221" s="2"/>
      <c r="L221" s="2"/>
      <c r="M221" s="2"/>
      <c r="N221" s="2"/>
      <c r="O221" s="2"/>
    </row>
    <row r="222" spans="11:15">
      <c r="K222" s="2"/>
      <c r="L222" s="2"/>
      <c r="M222" s="2"/>
      <c r="N222" s="2"/>
      <c r="O222" s="2"/>
    </row>
    <row r="223" spans="11:15">
      <c r="K223" s="2"/>
      <c r="L223" s="2"/>
      <c r="M223" s="2"/>
      <c r="N223" s="2"/>
      <c r="O223" s="2"/>
    </row>
    <row r="224" spans="11:15">
      <c r="K224" s="2"/>
      <c r="L224" s="2"/>
      <c r="M224" s="2"/>
      <c r="N224" s="2"/>
      <c r="O224" s="2"/>
    </row>
    <row r="225" spans="11:15">
      <c r="K225" s="2"/>
      <c r="L225" s="2"/>
      <c r="M225" s="2"/>
      <c r="N225" s="2"/>
      <c r="O225" s="2"/>
    </row>
    <row r="226" spans="11:15">
      <c r="K226" s="2"/>
      <c r="L226" s="2"/>
      <c r="M226" s="2"/>
      <c r="N226" s="2"/>
      <c r="O226" s="2"/>
    </row>
    <row r="227" spans="11:15">
      <c r="K227" s="2"/>
      <c r="L227" s="2"/>
      <c r="M227" s="2"/>
      <c r="N227" s="2"/>
      <c r="O227" s="2"/>
    </row>
    <row r="228" spans="11:15">
      <c r="K228" s="2"/>
      <c r="L228" s="2"/>
      <c r="M228" s="2"/>
      <c r="N228" s="2"/>
      <c r="O228" s="2"/>
    </row>
    <row r="229" spans="11:15">
      <c r="K229" s="2"/>
      <c r="L229" s="2"/>
      <c r="M229" s="2"/>
      <c r="N229" s="2"/>
      <c r="O229" s="2"/>
    </row>
    <row r="230" spans="11:15">
      <c r="K230" s="2"/>
      <c r="L230" s="2"/>
      <c r="M230" s="2"/>
      <c r="N230" s="2"/>
      <c r="O230" s="2"/>
    </row>
    <row r="231" spans="11:15">
      <c r="K231" s="2"/>
      <c r="L231" s="2"/>
      <c r="M231" s="2"/>
      <c r="N231" s="2"/>
      <c r="O231" s="2"/>
    </row>
    <row r="232" spans="11:15">
      <c r="K232" s="2"/>
      <c r="L232" s="2"/>
      <c r="M232" s="2"/>
      <c r="N232" s="2"/>
      <c r="O232" s="2"/>
    </row>
    <row r="233" spans="11:15">
      <c r="K233" s="2"/>
      <c r="L233" s="2"/>
      <c r="M233" s="2"/>
      <c r="N233" s="2"/>
      <c r="O233" s="2"/>
    </row>
    <row r="234" spans="11:15">
      <c r="K234" s="2"/>
      <c r="L234" s="2"/>
      <c r="M234" s="2"/>
      <c r="N234" s="2"/>
      <c r="O234" s="2"/>
    </row>
    <row r="235" spans="11:15">
      <c r="K235" s="2"/>
      <c r="L235" s="2"/>
      <c r="M235" s="2"/>
      <c r="N235" s="2"/>
      <c r="O235" s="2"/>
    </row>
    <row r="236" spans="11:15">
      <c r="K236" s="2"/>
      <c r="L236" s="2"/>
      <c r="M236" s="2"/>
      <c r="N236" s="2"/>
      <c r="O236" s="2"/>
    </row>
    <row r="237" spans="11:15">
      <c r="K237" s="2"/>
      <c r="L237" s="2"/>
      <c r="M237" s="2"/>
      <c r="N237" s="2"/>
      <c r="O237" s="2"/>
    </row>
    <row r="238" spans="11:15">
      <c r="K238" s="2"/>
      <c r="L238" s="2"/>
      <c r="M238" s="2"/>
      <c r="N238" s="2"/>
      <c r="O238" s="2"/>
    </row>
    <row r="239" spans="11:15">
      <c r="K239" s="2"/>
      <c r="L239" s="2"/>
      <c r="M239" s="2"/>
      <c r="N239" s="2"/>
      <c r="O239" s="2"/>
    </row>
    <row r="240" spans="11:15">
      <c r="K240" s="2"/>
      <c r="L240" s="2"/>
      <c r="M240" s="2"/>
      <c r="N240" s="2"/>
      <c r="O240" s="2"/>
    </row>
    <row r="241" spans="11:15">
      <c r="K241" s="2"/>
      <c r="L241" s="2"/>
      <c r="M241" s="2"/>
      <c r="N241" s="2"/>
      <c r="O241" s="2"/>
    </row>
    <row r="242" spans="11:15">
      <c r="K242" s="2"/>
      <c r="L242" s="2"/>
      <c r="M242" s="2"/>
      <c r="N242" s="2"/>
      <c r="O242" s="2"/>
    </row>
    <row r="243" spans="11:15">
      <c r="K243" s="2"/>
      <c r="L243" s="2"/>
      <c r="M243" s="2"/>
      <c r="N243" s="2"/>
      <c r="O243" s="2"/>
    </row>
    <row r="244" spans="11:15">
      <c r="K244" s="2"/>
      <c r="L244" s="2"/>
      <c r="M244" s="2"/>
      <c r="N244" s="2"/>
      <c r="O244" s="2"/>
    </row>
    <row r="245" spans="11:15">
      <c r="K245" s="2"/>
      <c r="L245" s="2"/>
      <c r="M245" s="2"/>
      <c r="N245" s="2"/>
      <c r="O245" s="2"/>
    </row>
    <row r="246" spans="11:15">
      <c r="K246" s="2"/>
      <c r="L246" s="2"/>
      <c r="M246" s="2"/>
      <c r="N246" s="2"/>
      <c r="O246" s="2"/>
    </row>
    <row r="247" spans="11:15">
      <c r="K247" s="2"/>
      <c r="L247" s="2"/>
      <c r="M247" s="2"/>
      <c r="N247" s="2"/>
      <c r="O247" s="2"/>
    </row>
    <row r="248" spans="11:15">
      <c r="K248" s="2"/>
      <c r="L248" s="2"/>
      <c r="M248" s="2"/>
      <c r="N248" s="2"/>
      <c r="O248" s="2"/>
    </row>
    <row r="249" spans="11:15">
      <c r="K249" s="2"/>
      <c r="L249" s="2"/>
      <c r="M249" s="2"/>
      <c r="N249" s="2"/>
      <c r="O249" s="2"/>
    </row>
    <row r="250" spans="11:15">
      <c r="K250" s="2"/>
      <c r="L250" s="2"/>
      <c r="M250" s="2"/>
      <c r="N250" s="2"/>
      <c r="O250" s="2"/>
    </row>
    <row r="251" spans="11:15">
      <c r="K251" s="2"/>
      <c r="L251" s="2"/>
      <c r="M251" s="2"/>
      <c r="N251" s="2"/>
      <c r="O251" s="2"/>
    </row>
    <row r="252" spans="11:15">
      <c r="K252" s="2"/>
      <c r="L252" s="2"/>
      <c r="M252" s="2"/>
      <c r="N252" s="2"/>
      <c r="O252" s="2"/>
    </row>
    <row r="253" spans="11:15">
      <c r="K253" s="2"/>
      <c r="L253" s="2"/>
      <c r="M253" s="2"/>
      <c r="N253" s="2"/>
      <c r="O253" s="2"/>
    </row>
    <row r="254" spans="11:15">
      <c r="K254" s="2"/>
      <c r="L254" s="2"/>
      <c r="M254" s="2"/>
      <c r="N254" s="2"/>
      <c r="O254" s="2"/>
    </row>
    <row r="255" spans="11:15">
      <c r="K255" s="2"/>
      <c r="L255" s="2"/>
      <c r="M255" s="2"/>
      <c r="N255" s="2"/>
      <c r="O255" s="2"/>
    </row>
    <row r="256" spans="11:15">
      <c r="K256" s="2"/>
      <c r="L256" s="2"/>
      <c r="M256" s="2"/>
      <c r="N256" s="2"/>
      <c r="O256" s="2"/>
    </row>
    <row r="257" spans="11:15">
      <c r="K257" s="2"/>
      <c r="L257" s="2"/>
      <c r="M257" s="2"/>
      <c r="N257" s="2"/>
      <c r="O257" s="2"/>
    </row>
    <row r="258" spans="11:15">
      <c r="K258" s="2"/>
      <c r="L258" s="2"/>
      <c r="M258" s="2"/>
      <c r="N258" s="2"/>
      <c r="O258" s="2"/>
    </row>
    <row r="259" spans="11:15">
      <c r="K259" s="2"/>
      <c r="L259" s="2"/>
      <c r="M259" s="2"/>
      <c r="N259" s="2"/>
      <c r="O259" s="2"/>
    </row>
    <row r="260" spans="11:15">
      <c r="K260" s="2"/>
      <c r="L260" s="2"/>
      <c r="M260" s="2"/>
      <c r="N260" s="2"/>
      <c r="O260" s="2"/>
    </row>
    <row r="261" spans="11:15">
      <c r="K261" s="2"/>
      <c r="L261" s="2"/>
      <c r="M261" s="2"/>
      <c r="N261" s="2"/>
      <c r="O261" s="2"/>
    </row>
    <row r="262" spans="11:15">
      <c r="K262" s="2"/>
      <c r="L262" s="2"/>
      <c r="M262" s="2"/>
      <c r="N262" s="2"/>
      <c r="O262" s="2"/>
    </row>
    <row r="263" spans="11:15">
      <c r="K263" s="2"/>
      <c r="L263" s="2"/>
      <c r="M263" s="2"/>
      <c r="N263" s="2"/>
      <c r="O263" s="2"/>
    </row>
    <row r="264" spans="11:15">
      <c r="K264" s="2"/>
      <c r="L264" s="2"/>
      <c r="M264" s="2"/>
      <c r="N264" s="2"/>
      <c r="O264" s="2"/>
    </row>
    <row r="265" spans="11:15">
      <c r="K265" s="2"/>
      <c r="L265" s="2"/>
      <c r="M265" s="2"/>
      <c r="N265" s="2"/>
      <c r="O265" s="2"/>
    </row>
    <row r="266" spans="11:15">
      <c r="K266" s="2"/>
      <c r="L266" s="2"/>
      <c r="M266" s="2"/>
      <c r="N266" s="2"/>
      <c r="O266" s="2"/>
    </row>
    <row r="267" spans="11:15">
      <c r="K267" s="2"/>
      <c r="L267" s="2"/>
      <c r="M267" s="2"/>
      <c r="N267" s="2"/>
      <c r="O267" s="2"/>
    </row>
    <row r="268" spans="11:15">
      <c r="K268" s="2"/>
      <c r="L268" s="2"/>
      <c r="M268" s="2"/>
      <c r="N268" s="2"/>
      <c r="O268" s="2"/>
    </row>
    <row r="269" spans="11:15">
      <c r="K269" s="2"/>
      <c r="L269" s="2"/>
      <c r="M269" s="2"/>
      <c r="N269" s="2"/>
      <c r="O269" s="2"/>
    </row>
    <row r="270" spans="11:15">
      <c r="K270" s="2"/>
      <c r="L270" s="2"/>
      <c r="M270" s="2"/>
      <c r="N270" s="2"/>
      <c r="O270" s="2"/>
    </row>
    <row r="271" spans="11:15">
      <c r="K271" s="2"/>
      <c r="L271" s="2"/>
      <c r="M271" s="2"/>
      <c r="N271" s="2"/>
      <c r="O271" s="2"/>
    </row>
    <row r="272" spans="11:15">
      <c r="K272" s="2"/>
      <c r="L272" s="2"/>
      <c r="M272" s="2"/>
      <c r="N272" s="2"/>
      <c r="O272" s="2"/>
    </row>
    <row r="273" spans="11:15">
      <c r="K273" s="2"/>
      <c r="L273" s="2"/>
      <c r="M273" s="2"/>
      <c r="N273" s="2"/>
      <c r="O273" s="2"/>
    </row>
    <row r="274" spans="11:15">
      <c r="K274" s="2"/>
      <c r="L274" s="2"/>
      <c r="M274" s="2"/>
      <c r="N274" s="2"/>
      <c r="O274" s="2"/>
    </row>
    <row r="275" spans="11:15">
      <c r="K275" s="2"/>
      <c r="L275" s="2"/>
      <c r="M275" s="2"/>
      <c r="N275" s="2"/>
      <c r="O275" s="2"/>
    </row>
    <row r="276" spans="11:15">
      <c r="K276" s="2"/>
      <c r="L276" s="2"/>
      <c r="M276" s="2"/>
      <c r="N276" s="2"/>
      <c r="O276" s="2"/>
    </row>
    <row r="277" spans="11:15">
      <c r="K277" s="2"/>
      <c r="L277" s="2"/>
      <c r="M277" s="2"/>
      <c r="N277" s="2"/>
      <c r="O277" s="2"/>
    </row>
    <row r="278" spans="11:15">
      <c r="K278" s="2"/>
      <c r="L278" s="2"/>
      <c r="M278" s="2"/>
      <c r="N278" s="2"/>
      <c r="O278" s="2"/>
    </row>
    <row r="279" spans="11:15">
      <c r="K279" s="2"/>
      <c r="L279" s="2"/>
      <c r="M279" s="2"/>
      <c r="N279" s="2"/>
      <c r="O279" s="2"/>
    </row>
    <row r="280" spans="11:15">
      <c r="K280" s="2"/>
      <c r="L280" s="2"/>
      <c r="M280" s="2"/>
      <c r="N280" s="2"/>
      <c r="O280" s="2"/>
    </row>
    <row r="281" spans="11:15">
      <c r="K281" s="2"/>
      <c r="L281" s="2"/>
      <c r="M281" s="2"/>
      <c r="N281" s="2"/>
      <c r="O281" s="2"/>
    </row>
    <row r="282" spans="11:15">
      <c r="K282" s="2"/>
      <c r="L282" s="2"/>
      <c r="M282" s="2"/>
      <c r="N282" s="2"/>
      <c r="O282" s="2"/>
    </row>
    <row r="283" spans="11:15">
      <c r="K283" s="2"/>
      <c r="L283" s="2"/>
      <c r="M283" s="2"/>
      <c r="N283" s="2"/>
      <c r="O283" s="2"/>
    </row>
    <row r="284" spans="11:15">
      <c r="K284" s="2"/>
      <c r="L284" s="2"/>
      <c r="M284" s="2"/>
      <c r="N284" s="2"/>
      <c r="O284" s="2"/>
    </row>
    <row r="285" spans="11:15">
      <c r="K285" s="2"/>
      <c r="L285" s="2"/>
      <c r="M285" s="2"/>
      <c r="N285" s="2"/>
      <c r="O285" s="2"/>
    </row>
    <row r="286" spans="11:15">
      <c r="K286" s="2"/>
      <c r="L286" s="2"/>
      <c r="M286" s="2"/>
      <c r="N286" s="2"/>
      <c r="O286" s="2"/>
    </row>
    <row r="287" spans="11:15">
      <c r="K287" s="2"/>
      <c r="L287" s="2"/>
      <c r="M287" s="2"/>
      <c r="N287" s="2"/>
      <c r="O287" s="2"/>
    </row>
    <row r="288" spans="11:15">
      <c r="K288" s="2"/>
      <c r="L288" s="2"/>
      <c r="M288" s="2"/>
      <c r="N288" s="2"/>
      <c r="O288" s="2"/>
    </row>
    <row r="289" spans="11:15">
      <c r="K289" s="2"/>
      <c r="L289" s="2"/>
      <c r="M289" s="2"/>
      <c r="N289" s="2"/>
      <c r="O289" s="2"/>
    </row>
    <row r="290" spans="11:15">
      <c r="K290" s="2"/>
      <c r="L290" s="2"/>
      <c r="M290" s="2"/>
      <c r="N290" s="2"/>
      <c r="O290" s="2"/>
    </row>
    <row r="291" spans="11:15">
      <c r="K291" s="2"/>
      <c r="L291" s="2"/>
      <c r="M291" s="2"/>
      <c r="N291" s="2"/>
      <c r="O291" s="2"/>
    </row>
    <row r="292" spans="11:15">
      <c r="K292" s="2"/>
      <c r="L292" s="2"/>
      <c r="M292" s="2"/>
      <c r="N292" s="2"/>
      <c r="O292" s="2"/>
    </row>
    <row r="293" spans="11:15">
      <c r="K293" s="2"/>
      <c r="L293" s="2"/>
      <c r="M293" s="2"/>
      <c r="N293" s="2"/>
      <c r="O293" s="2"/>
    </row>
    <row r="294" spans="11:15">
      <c r="K294" s="2"/>
      <c r="L294" s="2"/>
      <c r="M294" s="2"/>
      <c r="N294" s="2"/>
      <c r="O294" s="2"/>
    </row>
    <row r="295" spans="11:15">
      <c r="K295" s="2"/>
      <c r="L295" s="2"/>
      <c r="M295" s="2"/>
      <c r="N295" s="2"/>
      <c r="O295" s="2"/>
    </row>
    <row r="296" spans="11:15">
      <c r="K296" s="2"/>
      <c r="L296" s="2"/>
      <c r="M296" s="2"/>
      <c r="N296" s="2"/>
      <c r="O296" s="2"/>
    </row>
    <row r="297" spans="11:15">
      <c r="K297" s="2"/>
      <c r="L297" s="2"/>
      <c r="M297" s="2"/>
      <c r="N297" s="2"/>
      <c r="O297" s="2"/>
    </row>
    <row r="298" spans="11:15">
      <c r="K298" s="2"/>
      <c r="L298" s="2"/>
      <c r="M298" s="2"/>
      <c r="N298" s="2"/>
      <c r="O298" s="2"/>
    </row>
    <row r="299" spans="11:15">
      <c r="K299" s="2"/>
      <c r="L299" s="2"/>
      <c r="M299" s="2"/>
      <c r="N299" s="2"/>
      <c r="O299" s="2"/>
    </row>
    <row r="300" spans="11:15">
      <c r="K300" s="2"/>
      <c r="L300" s="2"/>
      <c r="M300" s="2"/>
      <c r="N300" s="2"/>
      <c r="O300" s="2"/>
    </row>
    <row r="301" spans="11:15">
      <c r="K301" s="2"/>
      <c r="L301" s="2"/>
      <c r="M301" s="2"/>
      <c r="N301" s="2"/>
      <c r="O301" s="2"/>
    </row>
    <row r="302" spans="11:15">
      <c r="K302" s="2"/>
      <c r="L302" s="2"/>
      <c r="M302" s="2"/>
      <c r="N302" s="2"/>
      <c r="O302" s="2"/>
    </row>
    <row r="303" spans="11:15">
      <c r="K303" s="2"/>
      <c r="L303" s="2"/>
      <c r="M303" s="2"/>
      <c r="N303" s="2"/>
      <c r="O303" s="2"/>
    </row>
    <row r="304" spans="11:15">
      <c r="K304" s="2"/>
      <c r="L304" s="2"/>
      <c r="M304" s="2"/>
      <c r="N304" s="2"/>
      <c r="O304" s="2"/>
    </row>
    <row r="305" spans="11:15">
      <c r="K305" s="2"/>
      <c r="L305" s="2"/>
      <c r="M305" s="2"/>
      <c r="N305" s="2"/>
      <c r="O305" s="2"/>
    </row>
    <row r="306" spans="11:15">
      <c r="K306" s="2"/>
      <c r="L306" s="2"/>
      <c r="M306" s="2"/>
      <c r="N306" s="2"/>
      <c r="O306" s="2"/>
    </row>
    <row r="307" spans="11:15">
      <c r="K307" s="2"/>
      <c r="L307" s="2"/>
      <c r="M307" s="2"/>
      <c r="N307" s="2"/>
      <c r="O307" s="2"/>
    </row>
    <row r="308" spans="11:15">
      <c r="K308" s="2"/>
      <c r="L308" s="2"/>
      <c r="M308" s="2"/>
      <c r="N308" s="2"/>
      <c r="O308" s="2"/>
    </row>
    <row r="309" spans="11:15">
      <c r="K309" s="2"/>
      <c r="L309" s="2"/>
      <c r="M309" s="2"/>
      <c r="N309" s="2"/>
      <c r="O309" s="2"/>
    </row>
    <row r="310" spans="11:15">
      <c r="K310" s="2"/>
      <c r="L310" s="2"/>
      <c r="M310" s="2"/>
      <c r="N310" s="2"/>
      <c r="O310" s="2"/>
    </row>
    <row r="311" spans="11:15">
      <c r="K311" s="2"/>
      <c r="L311" s="2"/>
      <c r="M311" s="2"/>
      <c r="N311" s="2"/>
      <c r="O311" s="2"/>
    </row>
    <row r="312" spans="11:15">
      <c r="K312" s="2"/>
      <c r="L312" s="2"/>
      <c r="M312" s="2"/>
      <c r="N312" s="2"/>
      <c r="O312" s="2"/>
    </row>
    <row r="313" spans="11:15">
      <c r="K313" s="2"/>
      <c r="L313" s="2"/>
      <c r="M313" s="2"/>
      <c r="N313" s="2"/>
      <c r="O313" s="2"/>
    </row>
    <row r="314" spans="11:15">
      <c r="K314" s="2"/>
      <c r="L314" s="2"/>
      <c r="M314" s="2"/>
      <c r="N314" s="2"/>
      <c r="O314" s="2"/>
    </row>
    <row r="315" spans="11:15">
      <c r="K315" s="2"/>
      <c r="L315" s="2"/>
      <c r="M315" s="2"/>
      <c r="N315" s="2"/>
      <c r="O315" s="2"/>
    </row>
    <row r="316" spans="11:15">
      <c r="K316" s="2"/>
      <c r="L316" s="2"/>
      <c r="M316" s="2"/>
      <c r="N316" s="2"/>
      <c r="O316" s="2"/>
    </row>
    <row r="317" spans="11:15">
      <c r="K317" s="2"/>
      <c r="L317" s="2"/>
      <c r="M317" s="2"/>
      <c r="N317" s="2"/>
      <c r="O317" s="2"/>
    </row>
    <row r="318" spans="11:15">
      <c r="K318" s="2"/>
      <c r="L318" s="2"/>
      <c r="M318" s="2"/>
      <c r="N318" s="2"/>
      <c r="O318" s="2"/>
    </row>
    <row r="319" spans="11:15">
      <c r="K319" s="2"/>
      <c r="L319" s="2"/>
      <c r="M319" s="2"/>
      <c r="N319" s="2"/>
      <c r="O319" s="2"/>
    </row>
    <row r="320" spans="11:15">
      <c r="K320" s="2"/>
      <c r="L320" s="2"/>
      <c r="M320" s="2"/>
      <c r="N320" s="2"/>
      <c r="O320" s="2"/>
    </row>
    <row r="321" spans="11:15">
      <c r="K321" s="2"/>
      <c r="L321" s="2"/>
      <c r="M321" s="2"/>
      <c r="N321" s="2"/>
      <c r="O321" s="2"/>
    </row>
    <row r="322" spans="11:15">
      <c r="K322" s="2"/>
      <c r="L322" s="2"/>
      <c r="M322" s="2"/>
      <c r="N322" s="2"/>
      <c r="O322" s="2"/>
    </row>
    <row r="323" spans="11:15">
      <c r="K323" s="2"/>
      <c r="L323" s="2"/>
      <c r="M323" s="2"/>
      <c r="N323" s="2"/>
      <c r="O323" s="2"/>
    </row>
    <row r="324" spans="11:15">
      <c r="K324" s="2"/>
      <c r="L324" s="2"/>
      <c r="M324" s="2"/>
      <c r="N324" s="2"/>
      <c r="O324" s="2"/>
    </row>
    <row r="325" spans="11:15">
      <c r="K325" s="2"/>
      <c r="L325" s="2"/>
      <c r="M325" s="2"/>
      <c r="N325" s="2"/>
      <c r="O325" s="2"/>
    </row>
    <row r="326" spans="11:15">
      <c r="K326" s="2"/>
      <c r="L326" s="2"/>
      <c r="M326" s="2"/>
      <c r="N326" s="2"/>
      <c r="O326" s="2"/>
    </row>
    <row r="327" spans="11:15">
      <c r="K327" s="2"/>
      <c r="L327" s="2"/>
      <c r="M327" s="2"/>
      <c r="N327" s="2"/>
      <c r="O327" s="2"/>
    </row>
    <row r="328" spans="11:15">
      <c r="K328" s="2"/>
      <c r="L328" s="2"/>
      <c r="M328" s="2"/>
      <c r="N328" s="2"/>
      <c r="O328" s="2"/>
    </row>
    <row r="329" spans="11:15">
      <c r="K329" s="2"/>
      <c r="L329" s="2"/>
      <c r="M329" s="2"/>
      <c r="N329" s="2"/>
      <c r="O329" s="2"/>
    </row>
    <row r="330" spans="11:15">
      <c r="K330" s="2"/>
      <c r="L330" s="2"/>
      <c r="M330" s="2"/>
      <c r="N330" s="2"/>
      <c r="O330" s="2"/>
    </row>
    <row r="331" spans="11:15">
      <c r="K331" s="2"/>
      <c r="L331" s="2"/>
      <c r="M331" s="2"/>
      <c r="N331" s="2"/>
      <c r="O331" s="2"/>
    </row>
    <row r="332" spans="11:15">
      <c r="K332" s="2"/>
      <c r="L332" s="2"/>
      <c r="M332" s="2"/>
      <c r="N332" s="2"/>
      <c r="O332" s="2"/>
    </row>
    <row r="333" spans="11:15">
      <c r="K333" s="2"/>
      <c r="L333" s="2"/>
      <c r="M333" s="2"/>
      <c r="N333" s="2"/>
      <c r="O333" s="2"/>
    </row>
    <row r="334" spans="11:15">
      <c r="K334" s="2"/>
      <c r="L334" s="2"/>
      <c r="M334" s="2"/>
      <c r="N334" s="2"/>
      <c r="O334" s="2"/>
    </row>
    <row r="335" spans="11:15">
      <c r="K335" s="2"/>
      <c r="L335" s="2"/>
      <c r="M335" s="2"/>
      <c r="N335" s="2"/>
      <c r="O335" s="2"/>
    </row>
    <row r="336" spans="11:15">
      <c r="K336" s="2"/>
      <c r="L336" s="2"/>
      <c r="M336" s="2"/>
      <c r="N336" s="2"/>
      <c r="O336" s="2"/>
    </row>
    <row r="337" spans="11:15">
      <c r="K337" s="2"/>
      <c r="L337" s="2"/>
      <c r="M337" s="2"/>
      <c r="N337" s="2"/>
      <c r="O337" s="2"/>
    </row>
    <row r="338" spans="11:15">
      <c r="K338" s="2"/>
      <c r="L338" s="2"/>
      <c r="M338" s="2"/>
      <c r="N338" s="2"/>
      <c r="O338" s="2"/>
    </row>
    <row r="339" spans="11:15">
      <c r="K339" s="2"/>
      <c r="L339" s="2"/>
      <c r="M339" s="2"/>
      <c r="N339" s="2"/>
      <c r="O339" s="2"/>
    </row>
    <row r="340" spans="11:15">
      <c r="K340" s="2"/>
      <c r="L340" s="2"/>
      <c r="M340" s="2"/>
      <c r="N340" s="2"/>
      <c r="O340" s="2"/>
    </row>
    <row r="341" spans="11:15">
      <c r="K341" s="2"/>
      <c r="L341" s="2"/>
      <c r="M341" s="2"/>
      <c r="N341" s="2"/>
      <c r="O341" s="2"/>
    </row>
    <row r="342" spans="11:15">
      <c r="K342" s="2"/>
      <c r="L342" s="2"/>
      <c r="M342" s="2"/>
      <c r="N342" s="2"/>
      <c r="O342" s="2"/>
    </row>
    <row r="343" spans="11:15">
      <c r="K343" s="2"/>
      <c r="L343" s="2"/>
      <c r="M343" s="2"/>
      <c r="N343" s="2"/>
      <c r="O343" s="2"/>
    </row>
    <row r="344" spans="11:15">
      <c r="K344" s="2"/>
      <c r="L344" s="2"/>
      <c r="M344" s="2"/>
      <c r="N344" s="2"/>
      <c r="O344" s="2"/>
    </row>
    <row r="345" spans="11:15">
      <c r="K345" s="2"/>
      <c r="L345" s="2"/>
      <c r="M345" s="2"/>
      <c r="N345" s="2"/>
      <c r="O345" s="2"/>
    </row>
    <row r="346" spans="11:15">
      <c r="K346" s="2"/>
      <c r="L346" s="2"/>
      <c r="M346" s="2"/>
      <c r="N346" s="2"/>
      <c r="O346" s="2"/>
    </row>
    <row r="347" spans="11:15">
      <c r="K347" s="2"/>
      <c r="L347" s="2"/>
      <c r="M347" s="2"/>
      <c r="N347" s="2"/>
      <c r="O347" s="2"/>
    </row>
    <row r="348" spans="11:15">
      <c r="K348" s="2"/>
      <c r="L348" s="2"/>
      <c r="M348" s="2"/>
      <c r="N348" s="2"/>
      <c r="O348" s="2"/>
    </row>
    <row r="349" spans="11:15">
      <c r="K349" s="2"/>
      <c r="L349" s="2"/>
      <c r="M349" s="2"/>
      <c r="N349" s="2"/>
      <c r="O349" s="2"/>
    </row>
    <row r="350" spans="11:15">
      <c r="K350" s="2"/>
      <c r="L350" s="2"/>
      <c r="M350" s="2"/>
      <c r="N350" s="2"/>
      <c r="O350" s="2"/>
    </row>
    <row r="351" spans="11:15">
      <c r="K351" s="2"/>
      <c r="L351" s="2"/>
      <c r="M351" s="2"/>
      <c r="N351" s="2"/>
      <c r="O351" s="2"/>
    </row>
    <row r="352" spans="11:15">
      <c r="K352" s="2"/>
      <c r="L352" s="2"/>
      <c r="M352" s="2"/>
      <c r="N352" s="2"/>
      <c r="O352" s="2"/>
    </row>
    <row r="353" spans="11:15">
      <c r="K353" s="2"/>
      <c r="L353" s="2"/>
      <c r="M353" s="2"/>
      <c r="N353" s="2"/>
      <c r="O353" s="2"/>
    </row>
    <row r="354" spans="11:15">
      <c r="K354" s="2"/>
      <c r="L354" s="2"/>
      <c r="M354" s="2"/>
      <c r="N354" s="2"/>
      <c r="O354" s="2"/>
    </row>
    <row r="355" spans="11:15">
      <c r="K355" s="2"/>
      <c r="L355" s="2"/>
      <c r="M355" s="2"/>
      <c r="N355" s="2"/>
      <c r="O355" s="2"/>
    </row>
    <row r="356" spans="11:15">
      <c r="K356" s="2"/>
      <c r="L356" s="2"/>
      <c r="M356" s="2"/>
      <c r="N356" s="2"/>
      <c r="O356" s="2"/>
    </row>
    <row r="357" spans="11:15">
      <c r="K357" s="2"/>
      <c r="L357" s="2"/>
      <c r="M357" s="2"/>
      <c r="N357" s="2"/>
      <c r="O357" s="2"/>
    </row>
    <row r="358" spans="11:15">
      <c r="K358" s="2"/>
      <c r="L358" s="2"/>
      <c r="M358" s="2"/>
      <c r="N358" s="2"/>
      <c r="O358" s="2"/>
    </row>
    <row r="359" spans="11:15">
      <c r="K359" s="2"/>
      <c r="L359" s="2"/>
      <c r="M359" s="2"/>
      <c r="N359" s="2"/>
      <c r="O359" s="2"/>
    </row>
    <row r="360" spans="11:15">
      <c r="K360" s="2"/>
      <c r="L360" s="2"/>
      <c r="M360" s="2"/>
      <c r="N360" s="2"/>
      <c r="O360" s="2"/>
    </row>
    <row r="361" spans="11:15">
      <c r="K361" s="2"/>
      <c r="L361" s="2"/>
      <c r="M361" s="2"/>
      <c r="N361" s="2"/>
      <c r="O361" s="2"/>
    </row>
    <row r="362" spans="11:15">
      <c r="K362" s="2"/>
      <c r="L362" s="2"/>
      <c r="M362" s="2"/>
      <c r="N362" s="2"/>
      <c r="O362" s="2"/>
    </row>
    <row r="363" spans="11:15">
      <c r="K363" s="2"/>
      <c r="L363" s="2"/>
      <c r="M363" s="2"/>
      <c r="N363" s="2"/>
      <c r="O363" s="2"/>
    </row>
    <row r="364" spans="11:15">
      <c r="K364" s="2"/>
      <c r="L364" s="2"/>
      <c r="M364" s="2"/>
      <c r="N364" s="2"/>
      <c r="O364" s="2"/>
    </row>
    <row r="365" spans="11:15">
      <c r="K365" s="2"/>
      <c r="L365" s="2"/>
      <c r="M365" s="2"/>
      <c r="N365" s="2"/>
      <c r="O365" s="2"/>
    </row>
    <row r="366" spans="11:15">
      <c r="K366" s="2"/>
      <c r="L366" s="2"/>
      <c r="M366" s="2"/>
      <c r="N366" s="2"/>
      <c r="O366" s="2"/>
    </row>
    <row r="367" spans="11:15">
      <c r="K367" s="2"/>
      <c r="L367" s="2"/>
      <c r="M367" s="2"/>
      <c r="N367" s="2"/>
      <c r="O367" s="2"/>
    </row>
    <row r="368" spans="11:15">
      <c r="K368" s="2"/>
      <c r="L368" s="2"/>
      <c r="M368" s="2"/>
      <c r="N368" s="2"/>
      <c r="O368" s="2"/>
    </row>
    <row r="369" spans="11:15">
      <c r="K369" s="2"/>
      <c r="L369" s="2"/>
      <c r="M369" s="2"/>
      <c r="N369" s="2"/>
      <c r="O369" s="2"/>
    </row>
    <row r="370" spans="11:15">
      <c r="K370" s="2"/>
      <c r="L370" s="2"/>
      <c r="M370" s="2"/>
      <c r="N370" s="2"/>
      <c r="O370" s="2"/>
    </row>
    <row r="371" spans="11:15">
      <c r="K371" s="2"/>
      <c r="L371" s="2"/>
      <c r="M371" s="2"/>
      <c r="N371" s="2"/>
      <c r="O371" s="2"/>
    </row>
    <row r="372" spans="11:15">
      <c r="K372" s="2"/>
      <c r="L372" s="2"/>
      <c r="M372" s="2"/>
      <c r="N372" s="2"/>
      <c r="O372" s="2"/>
    </row>
    <row r="373" spans="11:15">
      <c r="K373" s="2"/>
      <c r="L373" s="2"/>
      <c r="M373" s="2"/>
      <c r="N373" s="2"/>
      <c r="O373" s="2"/>
    </row>
    <row r="374" spans="11:15">
      <c r="K374" s="2"/>
      <c r="L374" s="2"/>
      <c r="M374" s="2"/>
      <c r="N374" s="2"/>
      <c r="O374" s="2"/>
    </row>
    <row r="375" spans="11:15">
      <c r="K375" s="2"/>
      <c r="L375" s="2"/>
      <c r="M375" s="2"/>
      <c r="N375" s="2"/>
      <c r="O375" s="2"/>
    </row>
    <row r="376" spans="11:15">
      <c r="K376" s="2"/>
      <c r="L376" s="2"/>
      <c r="M376" s="2"/>
      <c r="N376" s="2"/>
      <c r="O376" s="2"/>
    </row>
    <row r="377" spans="11:15">
      <c r="K377" s="2"/>
      <c r="L377" s="2"/>
      <c r="M377" s="2"/>
      <c r="N377" s="2"/>
      <c r="O377" s="2"/>
    </row>
    <row r="378" spans="11:15">
      <c r="K378" s="2"/>
      <c r="L378" s="2"/>
      <c r="M378" s="2"/>
      <c r="N378" s="2"/>
      <c r="O378" s="2"/>
    </row>
    <row r="379" spans="11:15">
      <c r="K379" s="2"/>
      <c r="L379" s="2"/>
      <c r="M379" s="2"/>
      <c r="N379" s="2"/>
      <c r="O379" s="2"/>
    </row>
    <row r="380" spans="11:15">
      <c r="K380" s="2"/>
      <c r="L380" s="2"/>
      <c r="M380" s="2"/>
      <c r="N380" s="2"/>
      <c r="O380" s="2"/>
    </row>
    <row r="381" spans="11:15">
      <c r="K381" s="2"/>
      <c r="L381" s="2"/>
      <c r="M381" s="2"/>
      <c r="N381" s="2"/>
      <c r="O381" s="2"/>
    </row>
    <row r="382" spans="11:15">
      <c r="K382" s="2"/>
      <c r="L382" s="2"/>
      <c r="M382" s="2"/>
      <c r="N382" s="2"/>
      <c r="O382" s="2"/>
    </row>
    <row r="383" spans="11:15">
      <c r="K383" s="2"/>
      <c r="L383" s="2"/>
      <c r="M383" s="2"/>
      <c r="N383" s="2"/>
      <c r="O383" s="2"/>
    </row>
    <row r="384" spans="11:15">
      <c r="K384" s="2"/>
      <c r="L384" s="2"/>
      <c r="M384" s="2"/>
      <c r="N384" s="2"/>
      <c r="O384" s="2"/>
    </row>
    <row r="385" spans="11:15">
      <c r="K385" s="2"/>
      <c r="L385" s="2"/>
      <c r="M385" s="2"/>
      <c r="N385" s="2"/>
      <c r="O385" s="2"/>
    </row>
    <row r="386" spans="11:15">
      <c r="K386" s="2"/>
      <c r="L386" s="2"/>
      <c r="M386" s="2"/>
      <c r="N386" s="2"/>
      <c r="O386" s="2"/>
    </row>
    <row r="387" spans="11:15">
      <c r="K387" s="2"/>
      <c r="L387" s="2"/>
      <c r="M387" s="2"/>
      <c r="N387" s="2"/>
      <c r="O387" s="2"/>
    </row>
    <row r="388" spans="11:15">
      <c r="K388" s="2"/>
      <c r="L388" s="2"/>
      <c r="M388" s="2"/>
      <c r="N388" s="2"/>
      <c r="O388" s="2"/>
    </row>
    <row r="389" spans="11:15">
      <c r="K389" s="2"/>
      <c r="L389" s="2"/>
      <c r="M389" s="2"/>
      <c r="N389" s="2"/>
      <c r="O389" s="2"/>
    </row>
    <row r="390" spans="11:15">
      <c r="K390" s="2"/>
      <c r="L390" s="2"/>
      <c r="M390" s="2"/>
      <c r="N390" s="2"/>
      <c r="O390" s="2"/>
    </row>
    <row r="391" spans="11:15">
      <c r="K391" s="2"/>
      <c r="L391" s="2"/>
      <c r="M391" s="2"/>
      <c r="N391" s="2"/>
      <c r="O391" s="2"/>
    </row>
    <row r="392" spans="11:15">
      <c r="K392" s="2"/>
      <c r="L392" s="2"/>
      <c r="M392" s="2"/>
      <c r="N392" s="2"/>
      <c r="O392" s="2"/>
    </row>
    <row r="393" spans="11:15">
      <c r="K393" s="2"/>
      <c r="L393" s="2"/>
      <c r="M393" s="2"/>
      <c r="N393" s="2"/>
      <c r="O393" s="2"/>
    </row>
    <row r="394" spans="11:15">
      <c r="K394" s="2"/>
      <c r="L394" s="2"/>
      <c r="M394" s="2"/>
      <c r="N394" s="2"/>
      <c r="O394" s="2"/>
    </row>
    <row r="395" spans="11:15">
      <c r="K395" s="2"/>
      <c r="L395" s="2"/>
      <c r="M395" s="2"/>
      <c r="N395" s="2"/>
      <c r="O395" s="2"/>
    </row>
    <row r="396" spans="11:15">
      <c r="K396" s="2"/>
      <c r="L396" s="2"/>
      <c r="M396" s="2"/>
      <c r="N396" s="2"/>
      <c r="O396" s="2"/>
    </row>
    <row r="397" spans="11:15">
      <c r="K397" s="2"/>
      <c r="L397" s="2"/>
      <c r="M397" s="2"/>
      <c r="N397" s="2"/>
      <c r="O397" s="2"/>
    </row>
    <row r="398" spans="11:15">
      <c r="K398" s="2"/>
      <c r="L398" s="2"/>
      <c r="M398" s="2"/>
      <c r="N398" s="2"/>
      <c r="O398" s="2"/>
    </row>
    <row r="399" spans="11:15">
      <c r="K399" s="2"/>
      <c r="L399" s="2"/>
      <c r="M399" s="2"/>
      <c r="N399" s="2"/>
      <c r="O399" s="2"/>
    </row>
    <row r="400" spans="11:15">
      <c r="K400" s="2"/>
      <c r="L400" s="2"/>
      <c r="M400" s="2"/>
      <c r="N400" s="2"/>
      <c r="O400" s="2"/>
    </row>
    <row r="401" spans="11:15">
      <c r="K401" s="2"/>
      <c r="L401" s="2"/>
      <c r="M401" s="2"/>
      <c r="N401" s="2"/>
      <c r="O401" s="2"/>
    </row>
    <row r="402" spans="11:15">
      <c r="K402" s="2"/>
      <c r="L402" s="2"/>
      <c r="M402" s="2"/>
      <c r="N402" s="2"/>
      <c r="O402" s="2"/>
    </row>
    <row r="403" spans="11:15">
      <c r="K403" s="2"/>
      <c r="L403" s="2"/>
      <c r="M403" s="2"/>
      <c r="N403" s="2"/>
      <c r="O403" s="2"/>
    </row>
    <row r="404" spans="11:15">
      <c r="K404" s="2"/>
      <c r="L404" s="2"/>
      <c r="M404" s="2"/>
      <c r="N404" s="2"/>
      <c r="O404" s="2"/>
    </row>
    <row r="405" spans="11:15">
      <c r="K405" s="2"/>
      <c r="L405" s="2"/>
      <c r="M405" s="2"/>
      <c r="N405" s="2"/>
      <c r="O405" s="2"/>
    </row>
    <row r="406" spans="11:15">
      <c r="K406" s="2"/>
      <c r="L406" s="2"/>
      <c r="M406" s="2"/>
      <c r="N406" s="2"/>
      <c r="O406" s="2"/>
    </row>
    <row r="407" spans="11:15">
      <c r="K407" s="2"/>
      <c r="L407" s="2"/>
      <c r="M407" s="2"/>
      <c r="N407" s="2"/>
      <c r="O407" s="2"/>
    </row>
    <row r="408" spans="11:15">
      <c r="K408" s="2"/>
      <c r="L408" s="2"/>
      <c r="M408" s="2"/>
      <c r="N408" s="2"/>
      <c r="O408" s="2"/>
    </row>
    <row r="409" spans="11:15">
      <c r="K409" s="2"/>
      <c r="L409" s="2"/>
      <c r="M409" s="2"/>
      <c r="N409" s="2"/>
      <c r="O409" s="2"/>
    </row>
    <row r="410" spans="11:15">
      <c r="K410" s="2"/>
      <c r="L410" s="2"/>
      <c r="M410" s="2"/>
      <c r="N410" s="2"/>
      <c r="O410" s="2"/>
    </row>
    <row r="411" spans="11:15">
      <c r="K411" s="2"/>
      <c r="L411" s="2"/>
      <c r="M411" s="2"/>
      <c r="N411" s="2"/>
      <c r="O411" s="2"/>
    </row>
    <row r="412" spans="11:15">
      <c r="K412" s="2"/>
      <c r="L412" s="2"/>
      <c r="M412" s="2"/>
      <c r="N412" s="2"/>
      <c r="O412" s="2"/>
    </row>
    <row r="413" spans="11:15">
      <c r="K413" s="2"/>
      <c r="L413" s="2"/>
      <c r="M413" s="2"/>
      <c r="N413" s="2"/>
      <c r="O413" s="2"/>
    </row>
    <row r="414" spans="11:15">
      <c r="K414" s="2"/>
      <c r="L414" s="2"/>
      <c r="M414" s="2"/>
      <c r="N414" s="2"/>
      <c r="O414" s="2"/>
    </row>
    <row r="415" spans="11:15">
      <c r="K415" s="2"/>
      <c r="L415" s="2"/>
      <c r="M415" s="2"/>
      <c r="N415" s="2"/>
      <c r="O415" s="2"/>
    </row>
    <row r="416" spans="11:15">
      <c r="K416" s="2"/>
      <c r="L416" s="2"/>
      <c r="M416" s="2"/>
      <c r="N416" s="2"/>
      <c r="O416" s="2"/>
    </row>
    <row r="417" spans="11:15">
      <c r="K417" s="2"/>
      <c r="L417" s="2"/>
      <c r="M417" s="2"/>
      <c r="N417" s="2"/>
      <c r="O417" s="2"/>
    </row>
    <row r="418" spans="11:15">
      <c r="K418" s="2"/>
      <c r="L418" s="2"/>
      <c r="M418" s="2"/>
      <c r="N418" s="2"/>
      <c r="O418" s="2"/>
    </row>
    <row r="419" spans="11:15">
      <c r="K419" s="2"/>
      <c r="L419" s="2"/>
      <c r="M419" s="2"/>
      <c r="N419" s="2"/>
      <c r="O419" s="2"/>
    </row>
    <row r="420" spans="11:15">
      <c r="K420" s="2"/>
      <c r="L420" s="2"/>
      <c r="M420" s="2"/>
      <c r="N420" s="2"/>
      <c r="O420" s="2"/>
    </row>
    <row r="421" spans="11:15">
      <c r="K421" s="2"/>
      <c r="L421" s="2"/>
      <c r="M421" s="2"/>
      <c r="N421" s="2"/>
      <c r="O421" s="2"/>
    </row>
    <row r="422" spans="11:15">
      <c r="K422" s="2"/>
      <c r="L422" s="2"/>
      <c r="M422" s="2"/>
      <c r="N422" s="2"/>
      <c r="O422" s="2"/>
    </row>
    <row r="423" spans="11:15">
      <c r="K423" s="2"/>
      <c r="L423" s="2"/>
      <c r="M423" s="2"/>
      <c r="N423" s="2"/>
      <c r="O423" s="2"/>
    </row>
    <row r="424" spans="11:15">
      <c r="K424" s="2"/>
      <c r="L424" s="2"/>
      <c r="M424" s="2"/>
      <c r="N424" s="2"/>
      <c r="O424" s="2"/>
    </row>
    <row r="425" spans="11:15">
      <c r="K425" s="2"/>
      <c r="L425" s="2"/>
      <c r="M425" s="2"/>
      <c r="N425" s="2"/>
      <c r="O425" s="2"/>
    </row>
    <row r="426" spans="11:15">
      <c r="K426" s="2"/>
      <c r="L426" s="2"/>
      <c r="M426" s="2"/>
      <c r="N426" s="2"/>
      <c r="O426" s="2"/>
    </row>
    <row r="427" spans="11:15">
      <c r="K427" s="2"/>
      <c r="L427" s="2"/>
      <c r="M427" s="2"/>
      <c r="N427" s="2"/>
      <c r="O427" s="2"/>
    </row>
    <row r="428" spans="11:15">
      <c r="K428" s="2"/>
      <c r="L428" s="2"/>
      <c r="M428" s="2"/>
      <c r="N428" s="2"/>
      <c r="O428" s="2"/>
    </row>
    <row r="429" spans="11:15">
      <c r="K429" s="2"/>
      <c r="L429" s="2"/>
      <c r="M429" s="2"/>
      <c r="N429" s="2"/>
      <c r="O429" s="2"/>
    </row>
    <row r="430" spans="11:15">
      <c r="K430" s="2"/>
      <c r="L430" s="2"/>
      <c r="M430" s="2"/>
      <c r="N430" s="2"/>
      <c r="O430" s="2"/>
    </row>
    <row r="431" spans="11:15">
      <c r="K431" s="2"/>
      <c r="L431" s="2"/>
      <c r="M431" s="2"/>
      <c r="N431" s="2"/>
      <c r="O431" s="2"/>
    </row>
    <row r="432" spans="11:15">
      <c r="K432" s="2"/>
      <c r="L432" s="2"/>
      <c r="M432" s="2"/>
      <c r="N432" s="2"/>
      <c r="O432" s="2"/>
    </row>
    <row r="433" spans="11:15">
      <c r="K433" s="2"/>
      <c r="L433" s="2"/>
      <c r="M433" s="2"/>
      <c r="N433" s="2"/>
      <c r="O433" s="2"/>
    </row>
    <row r="434" spans="11:15">
      <c r="K434" s="2"/>
      <c r="L434" s="2"/>
      <c r="M434" s="2"/>
      <c r="N434" s="2"/>
      <c r="O434" s="2"/>
    </row>
    <row r="435" spans="11:15">
      <c r="K435" s="2"/>
      <c r="L435" s="2"/>
      <c r="M435" s="2"/>
      <c r="N435" s="2"/>
      <c r="O435" s="2"/>
    </row>
    <row r="436" spans="11:15">
      <c r="K436" s="2"/>
      <c r="L436" s="2"/>
      <c r="M436" s="2"/>
      <c r="N436" s="2"/>
      <c r="O436" s="2"/>
    </row>
    <row r="437" spans="11:15">
      <c r="K437" s="2"/>
      <c r="L437" s="2"/>
      <c r="M437" s="2"/>
      <c r="N437" s="2"/>
      <c r="O437" s="2"/>
    </row>
    <row r="438" spans="11:15">
      <c r="K438" s="2"/>
      <c r="L438" s="2"/>
      <c r="M438" s="2"/>
      <c r="N438" s="2"/>
      <c r="O438" s="2"/>
    </row>
    <row r="439" spans="11:15">
      <c r="K439" s="2"/>
      <c r="L439" s="2"/>
      <c r="M439" s="2"/>
      <c r="N439" s="2"/>
      <c r="O439" s="2"/>
    </row>
    <row r="440" spans="11:15">
      <c r="K440" s="2"/>
      <c r="L440" s="2"/>
      <c r="M440" s="2"/>
      <c r="N440" s="2"/>
      <c r="O440" s="2"/>
    </row>
    <row r="441" spans="11:15">
      <c r="K441" s="2"/>
      <c r="L441" s="2"/>
      <c r="M441" s="2"/>
      <c r="N441" s="2"/>
      <c r="O441" s="2"/>
    </row>
    <row r="442" spans="11:15">
      <c r="K442" s="2"/>
      <c r="L442" s="2"/>
      <c r="M442" s="2"/>
      <c r="N442" s="2"/>
      <c r="O442" s="2"/>
    </row>
    <row r="443" spans="11:15">
      <c r="K443" s="2"/>
      <c r="L443" s="2"/>
      <c r="M443" s="2"/>
      <c r="N443" s="2"/>
      <c r="O443" s="2"/>
    </row>
    <row r="444" spans="11:15">
      <c r="K444" s="2"/>
      <c r="L444" s="2"/>
      <c r="M444" s="2"/>
      <c r="N444" s="2"/>
      <c r="O444" s="2"/>
    </row>
    <row r="445" spans="11:15">
      <c r="K445" s="2"/>
      <c r="L445" s="2"/>
      <c r="M445" s="2"/>
      <c r="N445" s="2"/>
      <c r="O445" s="2"/>
    </row>
    <row r="446" spans="11:15">
      <c r="K446" s="2"/>
      <c r="L446" s="2"/>
      <c r="M446" s="2"/>
      <c r="N446" s="2"/>
      <c r="O446" s="2"/>
    </row>
    <row r="447" spans="11:15">
      <c r="K447" s="2"/>
      <c r="L447" s="2"/>
      <c r="M447" s="2"/>
      <c r="N447" s="2"/>
      <c r="O447" s="2"/>
    </row>
    <row r="448" spans="11:15">
      <c r="K448" s="2"/>
      <c r="L448" s="2"/>
      <c r="M448" s="2"/>
      <c r="N448" s="2"/>
      <c r="O448" s="2"/>
    </row>
    <row r="449" spans="11:15">
      <c r="K449" s="2"/>
      <c r="L449" s="2"/>
      <c r="M449" s="2"/>
      <c r="N449" s="2"/>
      <c r="O449" s="2"/>
    </row>
    <row r="450" spans="11:15">
      <c r="K450" s="2"/>
      <c r="L450" s="2"/>
      <c r="M450" s="2"/>
      <c r="N450" s="2"/>
      <c r="O450" s="2"/>
    </row>
    <row r="451" spans="11:15">
      <c r="K451" s="2"/>
      <c r="L451" s="2"/>
      <c r="M451" s="2"/>
      <c r="N451" s="2"/>
      <c r="O451" s="2"/>
    </row>
    <row r="452" spans="11:15">
      <c r="K452" s="2"/>
      <c r="L452" s="2"/>
      <c r="M452" s="2"/>
      <c r="N452" s="2"/>
      <c r="O452" s="2"/>
    </row>
    <row r="453" spans="11:15">
      <c r="K453" s="2"/>
      <c r="L453" s="2"/>
      <c r="M453" s="2"/>
      <c r="N453" s="2"/>
      <c r="O453" s="2"/>
    </row>
    <row r="454" spans="11:15">
      <c r="K454" s="2"/>
      <c r="L454" s="2"/>
      <c r="M454" s="2"/>
      <c r="N454" s="2"/>
      <c r="O454" s="2"/>
    </row>
    <row r="455" spans="11:15">
      <c r="K455" s="2"/>
      <c r="L455" s="2"/>
      <c r="M455" s="2"/>
      <c r="N455" s="2"/>
      <c r="O455" s="2"/>
    </row>
    <row r="456" spans="11:15">
      <c r="K456" s="2"/>
      <c r="L456" s="2"/>
      <c r="M456" s="2"/>
      <c r="N456" s="2"/>
      <c r="O456" s="2"/>
    </row>
    <row r="457" spans="11:15">
      <c r="K457" s="2"/>
      <c r="L457" s="2"/>
      <c r="M457" s="2"/>
      <c r="N457" s="2"/>
      <c r="O457" s="2"/>
    </row>
    <row r="458" spans="11:15">
      <c r="K458" s="2"/>
      <c r="L458" s="2"/>
      <c r="M458" s="2"/>
      <c r="N458" s="2"/>
      <c r="O458" s="2"/>
    </row>
    <row r="459" spans="11:15">
      <c r="K459" s="2"/>
      <c r="L459" s="2"/>
      <c r="M459" s="2"/>
      <c r="N459" s="2"/>
      <c r="O459" s="2"/>
    </row>
    <row r="460" spans="11:15">
      <c r="K460" s="2"/>
      <c r="L460" s="2"/>
      <c r="M460" s="2"/>
      <c r="N460" s="2"/>
      <c r="O460" s="2"/>
    </row>
    <row r="461" spans="11:15">
      <c r="K461" s="2"/>
      <c r="L461" s="2"/>
      <c r="M461" s="2"/>
      <c r="N461" s="2"/>
      <c r="O461" s="2"/>
    </row>
    <row r="462" spans="11:15">
      <c r="K462" s="2"/>
      <c r="L462" s="2"/>
      <c r="M462" s="2"/>
      <c r="N462" s="2"/>
      <c r="O462" s="2"/>
    </row>
    <row r="463" spans="11:15">
      <c r="K463" s="2"/>
      <c r="L463" s="2"/>
      <c r="M463" s="2"/>
      <c r="N463" s="2"/>
      <c r="O463" s="2"/>
    </row>
    <row r="464" spans="11:15">
      <c r="K464" s="2"/>
      <c r="L464" s="2"/>
      <c r="M464" s="2"/>
      <c r="N464" s="2"/>
      <c r="O464" s="2"/>
    </row>
    <row r="465" spans="11:15">
      <c r="K465" s="2"/>
      <c r="L465" s="2"/>
      <c r="M465" s="2"/>
      <c r="N465" s="2"/>
      <c r="O465" s="2"/>
    </row>
    <row r="466" spans="11:15">
      <c r="K466" s="2"/>
      <c r="L466" s="2"/>
      <c r="M466" s="2"/>
      <c r="N466" s="2"/>
      <c r="O466" s="2"/>
    </row>
    <row r="467" spans="11:15">
      <c r="K467" s="2"/>
      <c r="L467" s="2"/>
      <c r="M467" s="2"/>
      <c r="N467" s="2"/>
      <c r="O467" s="2"/>
    </row>
    <row r="468" spans="11:15">
      <c r="K468" s="2"/>
      <c r="L468" s="2"/>
      <c r="M468" s="2"/>
      <c r="N468" s="2"/>
      <c r="O468" s="2"/>
    </row>
    <row r="469" spans="11:15">
      <c r="K469" s="2"/>
      <c r="L469" s="2"/>
      <c r="M469" s="2"/>
      <c r="N469" s="2"/>
      <c r="O469" s="2"/>
    </row>
    <row r="470" spans="11:15">
      <c r="K470" s="2"/>
      <c r="L470" s="2"/>
      <c r="M470" s="2"/>
      <c r="N470" s="2"/>
      <c r="O470" s="2"/>
    </row>
    <row r="471" spans="11:15">
      <c r="K471" s="2"/>
      <c r="L471" s="2"/>
      <c r="M471" s="2"/>
      <c r="N471" s="2"/>
      <c r="O471" s="2"/>
    </row>
    <row r="472" spans="11:15">
      <c r="K472" s="2"/>
      <c r="L472" s="2"/>
      <c r="M472" s="2"/>
      <c r="N472" s="2"/>
      <c r="O472" s="2"/>
    </row>
    <row r="473" spans="11:15">
      <c r="K473" s="2"/>
      <c r="L473" s="2"/>
      <c r="M473" s="2"/>
      <c r="N473" s="2"/>
      <c r="O473" s="2"/>
    </row>
    <row r="474" spans="11:15">
      <c r="K474" s="2"/>
      <c r="L474" s="2"/>
      <c r="M474" s="2"/>
      <c r="N474" s="2"/>
      <c r="O474" s="2"/>
    </row>
    <row r="475" spans="11:15">
      <c r="K475" s="2"/>
      <c r="L475" s="2"/>
      <c r="M475" s="2"/>
      <c r="N475" s="2"/>
      <c r="O475" s="2"/>
    </row>
    <row r="476" spans="11:15">
      <c r="K476" s="2"/>
      <c r="L476" s="2"/>
      <c r="M476" s="2"/>
      <c r="N476" s="2"/>
      <c r="O476" s="2"/>
    </row>
    <row r="477" spans="11:15">
      <c r="K477" s="2"/>
      <c r="L477" s="2"/>
      <c r="M477" s="2"/>
      <c r="N477" s="2"/>
      <c r="O477" s="2"/>
    </row>
    <row r="478" spans="11:15">
      <c r="K478" s="2"/>
      <c r="L478" s="2"/>
      <c r="M478" s="2"/>
      <c r="N478" s="2"/>
      <c r="O478" s="2"/>
    </row>
    <row r="479" spans="11:15">
      <c r="K479" s="2"/>
      <c r="L479" s="2"/>
      <c r="M479" s="2"/>
      <c r="N479" s="2"/>
      <c r="O479" s="2"/>
    </row>
    <row r="480" spans="11:15">
      <c r="K480" s="2"/>
      <c r="L480" s="2"/>
      <c r="M480" s="2"/>
      <c r="N480" s="2"/>
      <c r="O480" s="2"/>
    </row>
    <row r="481" spans="11:15">
      <c r="K481" s="2"/>
      <c r="L481" s="2"/>
      <c r="M481" s="2"/>
      <c r="N481" s="2"/>
      <c r="O481" s="2"/>
    </row>
    <row r="482" spans="11:15">
      <c r="K482" s="2"/>
      <c r="L482" s="2"/>
      <c r="M482" s="2"/>
      <c r="N482" s="2"/>
      <c r="O482" s="2"/>
    </row>
    <row r="483" spans="11:15">
      <c r="K483" s="2"/>
      <c r="L483" s="2"/>
      <c r="M483" s="2"/>
      <c r="N483" s="2"/>
      <c r="O483" s="2"/>
    </row>
    <row r="484" spans="11:15">
      <c r="K484" s="2"/>
      <c r="L484" s="2"/>
      <c r="M484" s="2"/>
      <c r="N484" s="2"/>
      <c r="O484" s="2"/>
    </row>
    <row r="485" spans="11:15">
      <c r="K485" s="2"/>
      <c r="L485" s="2"/>
      <c r="M485" s="2"/>
      <c r="N485" s="2"/>
      <c r="O485" s="2"/>
    </row>
    <row r="486" spans="11:15">
      <c r="K486" s="2"/>
      <c r="L486" s="2"/>
      <c r="M486" s="2"/>
      <c r="N486" s="2"/>
      <c r="O486" s="2"/>
    </row>
    <row r="487" spans="11:15">
      <c r="K487" s="2"/>
      <c r="L487" s="2"/>
      <c r="M487" s="2"/>
      <c r="N487" s="2"/>
      <c r="O487" s="2"/>
    </row>
    <row r="488" spans="11:15">
      <c r="K488" s="2"/>
      <c r="L488" s="2"/>
      <c r="M488" s="2"/>
      <c r="N488" s="2"/>
      <c r="O488" s="2"/>
    </row>
    <row r="489" spans="11:15">
      <c r="K489" s="2"/>
      <c r="L489" s="2"/>
      <c r="M489" s="2"/>
      <c r="N489" s="2"/>
      <c r="O489" s="2"/>
    </row>
    <row r="490" spans="11:15">
      <c r="K490" s="2"/>
      <c r="L490" s="2"/>
      <c r="M490" s="2"/>
      <c r="N490" s="2"/>
      <c r="O490" s="2"/>
    </row>
    <row r="491" spans="11:15">
      <c r="K491" s="2"/>
      <c r="L491" s="2"/>
      <c r="M491" s="2"/>
      <c r="N491" s="2"/>
      <c r="O491" s="2"/>
    </row>
    <row r="492" spans="11:15">
      <c r="K492" s="2"/>
      <c r="L492" s="2"/>
      <c r="M492" s="2"/>
      <c r="N492" s="2"/>
      <c r="O492" s="2"/>
    </row>
    <row r="493" spans="11:15">
      <c r="K493" s="2"/>
      <c r="L493" s="2"/>
      <c r="M493" s="2"/>
      <c r="N493" s="2"/>
      <c r="O493" s="2"/>
    </row>
    <row r="494" spans="11:15">
      <c r="K494" s="2"/>
      <c r="L494" s="2"/>
      <c r="M494" s="2"/>
      <c r="N494" s="2"/>
      <c r="O494" s="2"/>
    </row>
    <row r="495" spans="11:15">
      <c r="K495" s="2"/>
      <c r="L495" s="2"/>
      <c r="M495" s="2"/>
      <c r="N495" s="2"/>
      <c r="O495" s="2"/>
    </row>
    <row r="496" spans="11:15">
      <c r="K496" s="2"/>
      <c r="L496" s="2"/>
      <c r="M496" s="2"/>
      <c r="N496" s="2"/>
      <c r="O496" s="2"/>
    </row>
    <row r="497" spans="11:15">
      <c r="K497" s="2"/>
      <c r="L497" s="2"/>
      <c r="M497" s="2"/>
      <c r="N497" s="2"/>
      <c r="O497" s="2"/>
    </row>
    <row r="498" spans="11:15">
      <c r="K498" s="2"/>
      <c r="L498" s="2"/>
      <c r="M498" s="2"/>
      <c r="N498" s="2"/>
      <c r="O498" s="2"/>
    </row>
    <row r="499" spans="11:15">
      <c r="K499" s="2"/>
      <c r="L499" s="2"/>
      <c r="M499" s="2"/>
      <c r="N499" s="2"/>
      <c r="O499" s="2"/>
    </row>
    <row r="500" spans="11:15">
      <c r="K500" s="2"/>
      <c r="L500" s="2"/>
      <c r="M500" s="2"/>
      <c r="N500" s="2"/>
      <c r="O500" s="2"/>
    </row>
    <row r="501" spans="11:15">
      <c r="K501" s="2"/>
      <c r="L501" s="2"/>
      <c r="M501" s="2"/>
      <c r="N501" s="2"/>
      <c r="O501" s="2"/>
    </row>
    <row r="502" spans="11:15">
      <c r="K502" s="2"/>
      <c r="L502" s="2"/>
      <c r="M502" s="2"/>
      <c r="N502" s="2"/>
      <c r="O502" s="2"/>
    </row>
    <row r="503" spans="11:15">
      <c r="K503" s="2"/>
      <c r="L503" s="2"/>
      <c r="M503" s="2"/>
      <c r="N503" s="2"/>
      <c r="O503" s="2"/>
    </row>
    <row r="504" spans="11:15">
      <c r="K504" s="2"/>
      <c r="L504" s="2"/>
      <c r="M504" s="2"/>
      <c r="N504" s="2"/>
      <c r="O504" s="2"/>
    </row>
    <row r="505" spans="11:15">
      <c r="K505" s="2"/>
      <c r="L505" s="2"/>
      <c r="M505" s="2"/>
      <c r="N505" s="2"/>
      <c r="O505" s="2"/>
    </row>
    <row r="506" spans="11:15">
      <c r="K506" s="2"/>
      <c r="L506" s="2"/>
      <c r="M506" s="2"/>
      <c r="N506" s="2"/>
      <c r="O506" s="2"/>
    </row>
    <row r="507" spans="11:15">
      <c r="K507" s="2"/>
      <c r="L507" s="2"/>
      <c r="M507" s="2"/>
      <c r="N507" s="2"/>
      <c r="O507" s="2"/>
    </row>
    <row r="508" spans="11:15">
      <c r="K508" s="2"/>
      <c r="L508" s="2"/>
      <c r="M508" s="2"/>
      <c r="N508" s="2"/>
      <c r="O508" s="2"/>
    </row>
    <row r="509" spans="11:15">
      <c r="K509" s="2"/>
      <c r="L509" s="2"/>
      <c r="M509" s="2"/>
      <c r="N509" s="2"/>
      <c r="O509" s="2"/>
    </row>
    <row r="510" spans="11:15">
      <c r="K510" s="2"/>
      <c r="L510" s="2"/>
      <c r="M510" s="2"/>
      <c r="N510" s="2"/>
      <c r="O510" s="2"/>
    </row>
    <row r="511" spans="11:15">
      <c r="K511" s="2"/>
      <c r="L511" s="2"/>
      <c r="M511" s="2"/>
      <c r="N511" s="2"/>
      <c r="O511" s="2"/>
    </row>
    <row r="512" spans="11:15">
      <c r="K512" s="2"/>
      <c r="L512" s="2"/>
      <c r="M512" s="2"/>
      <c r="N512" s="2"/>
      <c r="O512" s="2"/>
    </row>
    <row r="513" spans="11:15">
      <c r="K513" s="2"/>
      <c r="L513" s="2"/>
      <c r="M513" s="2"/>
      <c r="N513" s="2"/>
      <c r="O513" s="2"/>
    </row>
    <row r="514" spans="11:15">
      <c r="K514" s="2"/>
      <c r="L514" s="2"/>
      <c r="M514" s="2"/>
      <c r="N514" s="2"/>
      <c r="O514" s="2"/>
    </row>
    <row r="515" spans="11:15">
      <c r="K515" s="2"/>
      <c r="L515" s="2"/>
      <c r="M515" s="2"/>
      <c r="N515" s="2"/>
      <c r="O515" s="2"/>
    </row>
    <row r="516" spans="11:15">
      <c r="K516" s="2"/>
      <c r="L516" s="2"/>
      <c r="M516" s="2"/>
      <c r="N516" s="2"/>
      <c r="O516" s="2"/>
    </row>
    <row r="517" spans="11:15">
      <c r="K517" s="2"/>
      <c r="L517" s="2"/>
      <c r="M517" s="2"/>
      <c r="N517" s="2"/>
      <c r="O517" s="2"/>
    </row>
    <row r="518" spans="11:15">
      <c r="K518" s="2"/>
      <c r="L518" s="2"/>
      <c r="M518" s="2"/>
      <c r="N518" s="2"/>
      <c r="O518" s="2"/>
    </row>
    <row r="519" spans="11:15">
      <c r="K519" s="2"/>
      <c r="L519" s="2"/>
      <c r="M519" s="2"/>
      <c r="N519" s="2"/>
      <c r="O519" s="2"/>
    </row>
    <row r="520" spans="11:15">
      <c r="K520" s="2"/>
      <c r="L520" s="2"/>
      <c r="M520" s="2"/>
      <c r="N520" s="2"/>
      <c r="O520" s="2"/>
    </row>
    <row r="521" spans="11:15">
      <c r="K521" s="2"/>
      <c r="L521" s="2"/>
      <c r="M521" s="2"/>
      <c r="N521" s="2"/>
      <c r="O521" s="2"/>
    </row>
    <row r="522" spans="11:15">
      <c r="K522" s="2"/>
      <c r="L522" s="2"/>
      <c r="M522" s="2"/>
      <c r="N522" s="2"/>
      <c r="O522" s="2"/>
    </row>
    <row r="523" spans="11:15">
      <c r="K523" s="2"/>
      <c r="L523" s="2"/>
      <c r="M523" s="2"/>
      <c r="N523" s="2"/>
      <c r="O523" s="2"/>
    </row>
    <row r="524" spans="11:15">
      <c r="K524" s="2"/>
      <c r="L524" s="2"/>
      <c r="M524" s="2"/>
      <c r="N524" s="2"/>
      <c r="O524" s="2"/>
    </row>
    <row r="525" spans="11:15">
      <c r="K525" s="2"/>
      <c r="L525" s="2"/>
      <c r="M525" s="2"/>
      <c r="N525" s="2"/>
      <c r="O525" s="2"/>
    </row>
    <row r="526" spans="11:15">
      <c r="K526" s="2"/>
      <c r="L526" s="2"/>
      <c r="M526" s="2"/>
      <c r="N526" s="2"/>
      <c r="O526" s="2"/>
    </row>
    <row r="527" spans="11:15">
      <c r="K527" s="2"/>
      <c r="L527" s="2"/>
      <c r="M527" s="2"/>
      <c r="N527" s="2"/>
      <c r="O527" s="2"/>
    </row>
    <row r="528" spans="11:15">
      <c r="K528" s="2"/>
      <c r="L528" s="2"/>
      <c r="M528" s="2"/>
      <c r="N528" s="2"/>
      <c r="O528" s="2"/>
    </row>
    <row r="529" spans="11:15">
      <c r="K529" s="2"/>
      <c r="L529" s="2"/>
      <c r="M529" s="2"/>
      <c r="N529" s="2"/>
      <c r="O529" s="2"/>
    </row>
    <row r="530" spans="11:15">
      <c r="K530" s="2"/>
      <c r="L530" s="2"/>
      <c r="M530" s="2"/>
      <c r="N530" s="2"/>
      <c r="O530" s="2"/>
    </row>
    <row r="531" spans="11:15">
      <c r="K531" s="2"/>
      <c r="L531" s="2"/>
      <c r="M531" s="2"/>
      <c r="N531" s="2"/>
      <c r="O531" s="2"/>
    </row>
    <row r="532" spans="11:15">
      <c r="K532" s="2"/>
      <c r="L532" s="2"/>
      <c r="M532" s="2"/>
      <c r="N532" s="2"/>
      <c r="O532" s="2"/>
    </row>
    <row r="533" spans="11:15">
      <c r="K533" s="2"/>
      <c r="L533" s="2"/>
      <c r="M533" s="2"/>
      <c r="N533" s="2"/>
      <c r="O533" s="2"/>
    </row>
    <row r="534" spans="11:15">
      <c r="K534" s="2"/>
      <c r="L534" s="2"/>
      <c r="M534" s="2"/>
      <c r="N534" s="2"/>
      <c r="O534" s="2"/>
    </row>
    <row r="535" spans="11:15">
      <c r="K535" s="2"/>
      <c r="L535" s="2"/>
      <c r="M535" s="2"/>
      <c r="N535" s="2"/>
      <c r="O535" s="2"/>
    </row>
    <row r="536" spans="11:15">
      <c r="K536" s="2"/>
      <c r="L536" s="2"/>
      <c r="M536" s="2"/>
      <c r="N536" s="2"/>
      <c r="O536" s="2"/>
    </row>
    <row r="537" spans="11:15">
      <c r="K537" s="2"/>
      <c r="L537" s="2"/>
      <c r="M537" s="2"/>
      <c r="N537" s="2"/>
      <c r="O537" s="2"/>
    </row>
    <row r="538" spans="11:15">
      <c r="K538" s="2"/>
      <c r="L538" s="2"/>
      <c r="M538" s="2"/>
      <c r="N538" s="2"/>
      <c r="O538" s="2"/>
    </row>
    <row r="539" spans="11:15">
      <c r="K539" s="2"/>
      <c r="L539" s="2"/>
      <c r="M539" s="2"/>
      <c r="N539" s="2"/>
      <c r="O539" s="2"/>
    </row>
    <row r="540" spans="11:15">
      <c r="K540" s="2"/>
      <c r="L540" s="2"/>
      <c r="M540" s="2"/>
      <c r="N540" s="2"/>
      <c r="O540" s="2"/>
    </row>
    <row r="541" spans="11:15">
      <c r="K541" s="2"/>
      <c r="L541" s="2"/>
      <c r="M541" s="2"/>
      <c r="N541" s="2"/>
      <c r="O541" s="2"/>
    </row>
    <row r="542" spans="11:15">
      <c r="K542" s="2"/>
      <c r="L542" s="2"/>
      <c r="M542" s="2"/>
      <c r="N542" s="2"/>
      <c r="O542" s="2"/>
    </row>
    <row r="543" spans="11:15">
      <c r="K543" s="2"/>
      <c r="L543" s="2"/>
      <c r="M543" s="2"/>
      <c r="N543" s="2"/>
      <c r="O543" s="2"/>
    </row>
    <row r="544" spans="11:15">
      <c r="K544" s="2"/>
      <c r="L544" s="2"/>
      <c r="M544" s="2"/>
      <c r="N544" s="2"/>
      <c r="O544" s="2"/>
    </row>
    <row r="545" spans="11:15">
      <c r="K545" s="2"/>
      <c r="L545" s="2"/>
      <c r="M545" s="2"/>
      <c r="N545" s="2"/>
      <c r="O545" s="2"/>
    </row>
    <row r="546" spans="11:15">
      <c r="K546" s="2"/>
      <c r="L546" s="2"/>
      <c r="M546" s="2"/>
      <c r="N546" s="2"/>
      <c r="O546" s="2"/>
    </row>
    <row r="547" spans="11:15">
      <c r="K547" s="2"/>
      <c r="L547" s="2"/>
      <c r="M547" s="2"/>
      <c r="N547" s="2"/>
      <c r="O547" s="2"/>
    </row>
    <row r="548" spans="11:15">
      <c r="K548" s="2"/>
      <c r="L548" s="2"/>
      <c r="M548" s="2"/>
      <c r="N548" s="2"/>
      <c r="O548" s="2"/>
    </row>
    <row r="549" spans="11:15">
      <c r="K549" s="2"/>
      <c r="L549" s="2"/>
      <c r="M549" s="2"/>
      <c r="N549" s="2"/>
      <c r="O549" s="2"/>
    </row>
    <row r="550" spans="11:15">
      <c r="K550" s="2"/>
      <c r="L550" s="2"/>
      <c r="M550" s="2"/>
      <c r="N550" s="2"/>
      <c r="O550" s="2"/>
    </row>
    <row r="551" spans="11:15">
      <c r="K551" s="2"/>
      <c r="L551" s="2"/>
      <c r="M551" s="2"/>
      <c r="N551" s="2"/>
      <c r="O551" s="2"/>
    </row>
    <row r="552" spans="11:15">
      <c r="K552" s="2"/>
      <c r="L552" s="2"/>
      <c r="M552" s="2"/>
      <c r="N552" s="2"/>
      <c r="O552" s="2"/>
    </row>
    <row r="553" spans="11:15">
      <c r="K553" s="2"/>
      <c r="L553" s="2"/>
      <c r="M553" s="2"/>
      <c r="N553" s="2"/>
      <c r="O553" s="2"/>
    </row>
    <row r="554" spans="11:15">
      <c r="K554" s="2"/>
      <c r="L554" s="2"/>
      <c r="M554" s="2"/>
      <c r="N554" s="2"/>
      <c r="O554" s="2"/>
    </row>
    <row r="555" spans="11:15">
      <c r="K555" s="2"/>
      <c r="L555" s="2"/>
      <c r="M555" s="2"/>
      <c r="N555" s="2"/>
      <c r="O555" s="2"/>
    </row>
  </sheetData>
  <autoFilter ref="A6:JE88" xr:uid="{00000000-0001-0000-0000-000000000000}">
    <filterColumn colId="19">
      <filters blank="1"/>
    </filterColumn>
  </autoFilter>
  <mergeCells count="4">
    <mergeCell ref="S5:Z5"/>
    <mergeCell ref="B1:D3"/>
    <mergeCell ref="B5:R5"/>
    <mergeCell ref="E1:Y3"/>
  </mergeCells>
  <conditionalFormatting sqref="S18 S7:S16">
    <cfRule type="cellIs" dxfId="167" priority="487" operator="equal">
      <formula>"EN AJUSTE"</formula>
    </cfRule>
    <cfRule type="cellIs" dxfId="166" priority="488" operator="equal">
      <formula>"CANCELADO"</formula>
    </cfRule>
    <cfRule type="cellIs" dxfId="165" priority="489" operator="equal">
      <formula>"SIN CONTRATAR"</formula>
    </cfRule>
    <cfRule type="cellIs" dxfId="164" priority="490" operator="equal">
      <formula>"APLAZADO"</formula>
    </cfRule>
    <cfRule type="cellIs" dxfId="163" priority="491" operator="equal">
      <formula>"CONTRATADO"</formula>
    </cfRule>
  </conditionalFormatting>
  <conditionalFormatting sqref="S18 S7:S16">
    <cfRule type="cellIs" dxfId="162" priority="424" operator="equal">
      <formula>"Retirado PAA"</formula>
    </cfRule>
  </conditionalFormatting>
  <conditionalFormatting sqref="S100:S101 S94:S95 S68:S69 S74 T97 S46 S30:S35 S38:S40">
    <cfRule type="cellIs" dxfId="161" priority="206" operator="equal">
      <formula>"EN AJUSTE"</formula>
    </cfRule>
    <cfRule type="cellIs" dxfId="160" priority="207" operator="equal">
      <formula>"CANCELADO"</formula>
    </cfRule>
    <cfRule type="cellIs" dxfId="159" priority="208" operator="equal">
      <formula>"SIN CONTRATAR"</formula>
    </cfRule>
    <cfRule type="cellIs" dxfId="158" priority="209" operator="equal">
      <formula>"APLAZADO"</formula>
    </cfRule>
    <cfRule type="cellIs" dxfId="157" priority="210" operator="equal">
      <formula>"CONTRATADO"</formula>
    </cfRule>
  </conditionalFormatting>
  <conditionalFormatting sqref="S100:S101 S94:S95 S68:S69 S74 T97 S46 S30:S35 S38:S40">
    <cfRule type="cellIs" dxfId="156" priority="205" operator="equal">
      <formula>"Retirado PAA"</formula>
    </cfRule>
  </conditionalFormatting>
  <conditionalFormatting sqref="S49">
    <cfRule type="cellIs" dxfId="155" priority="182" operator="equal">
      <formula>"EN AJUSTE"</formula>
    </cfRule>
    <cfRule type="cellIs" dxfId="154" priority="183" operator="equal">
      <formula>"CANCELADO"</formula>
    </cfRule>
    <cfRule type="cellIs" dxfId="153" priority="184" operator="equal">
      <formula>"SIN CONTRATAR"</formula>
    </cfRule>
    <cfRule type="cellIs" dxfId="152" priority="185" operator="equal">
      <formula>"APLAZADO"</formula>
    </cfRule>
    <cfRule type="cellIs" dxfId="151" priority="186" operator="equal">
      <formula>"CONTRATADO"</formula>
    </cfRule>
  </conditionalFormatting>
  <conditionalFormatting sqref="S49">
    <cfRule type="cellIs" dxfId="150" priority="181" operator="equal">
      <formula>"Retirado PAA"</formula>
    </cfRule>
  </conditionalFormatting>
  <conditionalFormatting sqref="S82">
    <cfRule type="cellIs" dxfId="149" priority="176" operator="equal">
      <formula>"EN AJUSTE"</formula>
    </cfRule>
    <cfRule type="cellIs" dxfId="148" priority="177" operator="equal">
      <formula>"CANCELADO"</formula>
    </cfRule>
    <cfRule type="cellIs" dxfId="147" priority="178" operator="equal">
      <formula>"SIN CONTRATAR"</formula>
    </cfRule>
    <cfRule type="cellIs" dxfId="146" priority="179" operator="equal">
      <formula>"APLAZADO"</formula>
    </cfRule>
    <cfRule type="cellIs" dxfId="145" priority="180" operator="equal">
      <formula>"CONTRATADO"</formula>
    </cfRule>
  </conditionalFormatting>
  <conditionalFormatting sqref="S82">
    <cfRule type="cellIs" dxfId="144" priority="175" operator="equal">
      <formula>"Retirado PAA"</formula>
    </cfRule>
  </conditionalFormatting>
  <conditionalFormatting sqref="S22">
    <cfRule type="cellIs" dxfId="143" priority="170" operator="equal">
      <formula>"EN AJUSTE"</formula>
    </cfRule>
    <cfRule type="cellIs" dxfId="142" priority="171" operator="equal">
      <formula>"CANCELADO"</formula>
    </cfRule>
    <cfRule type="cellIs" dxfId="141" priority="172" operator="equal">
      <formula>"SIN CONTRATAR"</formula>
    </cfRule>
    <cfRule type="cellIs" dxfId="140" priority="173" operator="equal">
      <formula>"APLAZADO"</formula>
    </cfRule>
    <cfRule type="cellIs" dxfId="139" priority="174" operator="equal">
      <formula>"CONTRATADO"</formula>
    </cfRule>
  </conditionalFormatting>
  <conditionalFormatting sqref="S22">
    <cfRule type="cellIs" dxfId="138" priority="169" operator="equal">
      <formula>"Retirado PAA"</formula>
    </cfRule>
  </conditionalFormatting>
  <conditionalFormatting sqref="S23">
    <cfRule type="cellIs" dxfId="137" priority="164" operator="equal">
      <formula>"EN AJUSTE"</formula>
    </cfRule>
    <cfRule type="cellIs" dxfId="136" priority="165" operator="equal">
      <formula>"CANCELADO"</formula>
    </cfRule>
    <cfRule type="cellIs" dxfId="135" priority="166" operator="equal">
      <formula>"SIN CONTRATAR"</formula>
    </cfRule>
    <cfRule type="cellIs" dxfId="134" priority="167" operator="equal">
      <formula>"APLAZADO"</formula>
    </cfRule>
    <cfRule type="cellIs" dxfId="133" priority="168" operator="equal">
      <formula>"CONTRATADO"</formula>
    </cfRule>
  </conditionalFormatting>
  <conditionalFormatting sqref="S23">
    <cfRule type="cellIs" dxfId="132" priority="163" operator="equal">
      <formula>"Retirado PAA"</formula>
    </cfRule>
  </conditionalFormatting>
  <conditionalFormatting sqref="S81 S98:S99 S50:S54 S65:S66 S57:S59 S71 S73">
    <cfRule type="cellIs" dxfId="131" priority="158" operator="equal">
      <formula>"EN AJUSTE"</formula>
    </cfRule>
    <cfRule type="cellIs" dxfId="130" priority="159" operator="equal">
      <formula>"CANCELADO"</formula>
    </cfRule>
    <cfRule type="cellIs" dxfId="129" priority="160" operator="equal">
      <formula>"SIN CONTRATAR"</formula>
    </cfRule>
    <cfRule type="cellIs" dxfId="128" priority="161" operator="equal">
      <formula>"APLAZADO"</formula>
    </cfRule>
    <cfRule type="cellIs" dxfId="127" priority="162" operator="equal">
      <formula>"CONTRATADO"</formula>
    </cfRule>
  </conditionalFormatting>
  <conditionalFormatting sqref="S81 S98:S99 S50:S54 S65:S66 S57:S59 S71 S73">
    <cfRule type="cellIs" dxfId="126" priority="157" operator="equal">
      <formula>"Retirado PAA"</formula>
    </cfRule>
  </conditionalFormatting>
  <conditionalFormatting sqref="S24:S25">
    <cfRule type="cellIs" dxfId="125" priority="152" operator="equal">
      <formula>"EN AJUSTE"</formula>
    </cfRule>
    <cfRule type="cellIs" dxfId="124" priority="153" operator="equal">
      <formula>"CANCELADO"</formula>
    </cfRule>
    <cfRule type="cellIs" dxfId="123" priority="154" operator="equal">
      <formula>"SIN CONTRATAR"</formula>
    </cfRule>
    <cfRule type="cellIs" dxfId="122" priority="155" operator="equal">
      <formula>"APLAZADO"</formula>
    </cfRule>
    <cfRule type="cellIs" dxfId="121" priority="156" operator="equal">
      <formula>"CONTRATADO"</formula>
    </cfRule>
  </conditionalFormatting>
  <conditionalFormatting sqref="S24:S25">
    <cfRule type="cellIs" dxfId="120" priority="151" operator="equal">
      <formula>"Retirado PAA"</formula>
    </cfRule>
  </conditionalFormatting>
  <conditionalFormatting sqref="S85 S102 S104:S105 S89:S90 S96:S97">
    <cfRule type="cellIs" dxfId="119" priority="140" operator="equal">
      <formula>"EN AJUSTE"</formula>
    </cfRule>
    <cfRule type="cellIs" dxfId="118" priority="141" operator="equal">
      <formula>"CANCELADO"</formula>
    </cfRule>
    <cfRule type="cellIs" dxfId="117" priority="142" operator="equal">
      <formula>"SIN CONTRATAR"</formula>
    </cfRule>
    <cfRule type="cellIs" dxfId="116" priority="143" operator="equal">
      <formula>"APLAZADO"</formula>
    </cfRule>
    <cfRule type="cellIs" dxfId="115" priority="144" operator="equal">
      <formula>"CONTRATADO"</formula>
    </cfRule>
  </conditionalFormatting>
  <conditionalFormatting sqref="S85 S102 S104:S105 S89:S90 S96:S97">
    <cfRule type="cellIs" dxfId="114" priority="139" operator="equal">
      <formula>"Retirado PAA"</formula>
    </cfRule>
  </conditionalFormatting>
  <conditionalFormatting sqref="S103 S70">
    <cfRule type="cellIs" dxfId="113" priority="134" operator="equal">
      <formula>"EN AJUSTE"</formula>
    </cfRule>
    <cfRule type="cellIs" dxfId="112" priority="135" operator="equal">
      <formula>"CANCELADO"</formula>
    </cfRule>
    <cfRule type="cellIs" dxfId="111" priority="136" operator="equal">
      <formula>"SIN CONTRATAR"</formula>
    </cfRule>
    <cfRule type="cellIs" dxfId="110" priority="137" operator="equal">
      <formula>"APLAZADO"</formula>
    </cfRule>
    <cfRule type="cellIs" dxfId="109" priority="138" operator="equal">
      <formula>"CONTRATADO"</formula>
    </cfRule>
  </conditionalFormatting>
  <conditionalFormatting sqref="S103 S70">
    <cfRule type="cellIs" dxfId="108" priority="133" operator="equal">
      <formula>"Retirado PAA"</formula>
    </cfRule>
  </conditionalFormatting>
  <conditionalFormatting sqref="S19">
    <cfRule type="cellIs" dxfId="107" priority="110" operator="equal">
      <formula>"EN AJUSTE"</formula>
    </cfRule>
    <cfRule type="cellIs" dxfId="106" priority="111" operator="equal">
      <formula>"CANCELADO"</formula>
    </cfRule>
    <cfRule type="cellIs" dxfId="105" priority="112" operator="equal">
      <formula>"SIN CONTRATAR"</formula>
    </cfRule>
    <cfRule type="cellIs" dxfId="104" priority="113" operator="equal">
      <formula>"APLAZADO"</formula>
    </cfRule>
    <cfRule type="cellIs" dxfId="103" priority="114" operator="equal">
      <formula>"CONTRATADO"</formula>
    </cfRule>
  </conditionalFormatting>
  <conditionalFormatting sqref="S19">
    <cfRule type="cellIs" dxfId="102" priority="109" operator="equal">
      <formula>"Retirado PAA"</formula>
    </cfRule>
  </conditionalFormatting>
  <conditionalFormatting sqref="S84">
    <cfRule type="cellIs" dxfId="101" priority="104" operator="equal">
      <formula>"EN AJUSTE"</formula>
    </cfRule>
    <cfRule type="cellIs" dxfId="100" priority="105" operator="equal">
      <formula>"CANCELADO"</formula>
    </cfRule>
    <cfRule type="cellIs" dxfId="99" priority="106" operator="equal">
      <formula>"SIN CONTRATAR"</formula>
    </cfRule>
    <cfRule type="cellIs" dxfId="98" priority="107" operator="equal">
      <formula>"APLAZADO"</formula>
    </cfRule>
    <cfRule type="cellIs" dxfId="97" priority="108" operator="equal">
      <formula>"CONTRATADO"</formula>
    </cfRule>
  </conditionalFormatting>
  <conditionalFormatting sqref="S84">
    <cfRule type="cellIs" dxfId="96" priority="103" operator="equal">
      <formula>"Retirado PAA"</formula>
    </cfRule>
  </conditionalFormatting>
  <conditionalFormatting sqref="S36">
    <cfRule type="cellIs" dxfId="95" priority="98" operator="equal">
      <formula>"EN AJUSTE"</formula>
    </cfRule>
    <cfRule type="cellIs" dxfId="94" priority="99" operator="equal">
      <formula>"CANCELADO"</formula>
    </cfRule>
    <cfRule type="cellIs" dxfId="93" priority="100" operator="equal">
      <formula>"SIN CONTRATAR"</formula>
    </cfRule>
    <cfRule type="cellIs" dxfId="92" priority="101" operator="equal">
      <formula>"APLAZADO"</formula>
    </cfRule>
    <cfRule type="cellIs" dxfId="91" priority="102" operator="equal">
      <formula>"CONTRATADO"</formula>
    </cfRule>
  </conditionalFormatting>
  <conditionalFormatting sqref="S36">
    <cfRule type="cellIs" dxfId="90" priority="97" operator="equal">
      <formula>"Retirado PAA"</formula>
    </cfRule>
  </conditionalFormatting>
  <conditionalFormatting sqref="S86:S87">
    <cfRule type="cellIs" dxfId="89" priority="92" operator="equal">
      <formula>"EN AJUSTE"</formula>
    </cfRule>
    <cfRule type="cellIs" dxfId="88" priority="93" operator="equal">
      <formula>"CANCELADO"</formula>
    </cfRule>
    <cfRule type="cellIs" dxfId="87" priority="94" operator="equal">
      <formula>"SIN CONTRATAR"</formula>
    </cfRule>
    <cfRule type="cellIs" dxfId="86" priority="95" operator="equal">
      <formula>"APLAZADO"</formula>
    </cfRule>
    <cfRule type="cellIs" dxfId="85" priority="96" operator="equal">
      <formula>"CONTRATADO"</formula>
    </cfRule>
  </conditionalFormatting>
  <conditionalFormatting sqref="S86:S87">
    <cfRule type="cellIs" dxfId="84" priority="91" operator="equal">
      <formula>"Retirado PAA"</formula>
    </cfRule>
  </conditionalFormatting>
  <conditionalFormatting sqref="S88">
    <cfRule type="cellIs" dxfId="83" priority="80" operator="equal">
      <formula>"EN AJUSTE"</formula>
    </cfRule>
    <cfRule type="cellIs" dxfId="82" priority="81" operator="equal">
      <formula>"CANCELADO"</formula>
    </cfRule>
    <cfRule type="cellIs" dxfId="81" priority="82" operator="equal">
      <formula>"SIN CONTRATAR"</formula>
    </cfRule>
    <cfRule type="cellIs" dxfId="80" priority="83" operator="equal">
      <formula>"APLAZADO"</formula>
    </cfRule>
    <cfRule type="cellIs" dxfId="79" priority="84" operator="equal">
      <formula>"CONTRATADO"</formula>
    </cfRule>
  </conditionalFormatting>
  <conditionalFormatting sqref="S88">
    <cfRule type="cellIs" dxfId="78" priority="79" operator="equal">
      <formula>"Retirado PAA"</formula>
    </cfRule>
  </conditionalFormatting>
  <conditionalFormatting sqref="S91 S60:S61 S63:S64">
    <cfRule type="cellIs" dxfId="77" priority="74" operator="equal">
      <formula>"EN AJUSTE"</formula>
    </cfRule>
    <cfRule type="cellIs" dxfId="76" priority="75" operator="equal">
      <formula>"CANCELADO"</formula>
    </cfRule>
    <cfRule type="cellIs" dxfId="75" priority="76" operator="equal">
      <formula>"SIN CONTRATAR"</formula>
    </cfRule>
    <cfRule type="cellIs" dxfId="74" priority="77" operator="equal">
      <formula>"APLAZADO"</formula>
    </cfRule>
    <cfRule type="cellIs" dxfId="73" priority="78" operator="equal">
      <formula>"CONTRATADO"</formula>
    </cfRule>
  </conditionalFormatting>
  <conditionalFormatting sqref="S91 S60:S61 S63:S64">
    <cfRule type="cellIs" dxfId="72" priority="73" operator="equal">
      <formula>"Retirado PAA"</formula>
    </cfRule>
  </conditionalFormatting>
  <conditionalFormatting sqref="S93">
    <cfRule type="cellIs" dxfId="71" priority="68" operator="equal">
      <formula>"EN AJUSTE"</formula>
    </cfRule>
    <cfRule type="cellIs" dxfId="70" priority="69" operator="equal">
      <formula>"CANCELADO"</formula>
    </cfRule>
    <cfRule type="cellIs" dxfId="69" priority="70" operator="equal">
      <formula>"SIN CONTRATAR"</formula>
    </cfRule>
    <cfRule type="cellIs" dxfId="68" priority="71" operator="equal">
      <formula>"APLAZADO"</formula>
    </cfRule>
    <cfRule type="cellIs" dxfId="67" priority="72" operator="equal">
      <formula>"CONTRATADO"</formula>
    </cfRule>
  </conditionalFormatting>
  <conditionalFormatting sqref="S93">
    <cfRule type="cellIs" dxfId="66" priority="67" operator="equal">
      <formula>"Retirado PAA"</formula>
    </cfRule>
  </conditionalFormatting>
  <conditionalFormatting sqref="S92">
    <cfRule type="cellIs" dxfId="65" priority="62" operator="equal">
      <formula>"EN AJUSTE"</formula>
    </cfRule>
    <cfRule type="cellIs" dxfId="64" priority="63" operator="equal">
      <formula>"CANCELADO"</formula>
    </cfRule>
    <cfRule type="cellIs" dxfId="63" priority="64" operator="equal">
      <formula>"SIN CONTRATAR"</formula>
    </cfRule>
    <cfRule type="cellIs" dxfId="62" priority="65" operator="equal">
      <formula>"APLAZADO"</formula>
    </cfRule>
    <cfRule type="cellIs" dxfId="61" priority="66" operator="equal">
      <formula>"CONTRATADO"</formula>
    </cfRule>
  </conditionalFormatting>
  <conditionalFormatting sqref="S92">
    <cfRule type="cellIs" dxfId="60" priority="61" operator="equal">
      <formula>"Retirado PAA"</formula>
    </cfRule>
  </conditionalFormatting>
  <conditionalFormatting sqref="S28:S29">
    <cfRule type="cellIs" dxfId="59" priority="56" operator="equal">
      <formula>"EN AJUSTE"</formula>
    </cfRule>
    <cfRule type="cellIs" dxfId="58" priority="57" operator="equal">
      <formula>"CANCELADO"</formula>
    </cfRule>
    <cfRule type="cellIs" dxfId="57" priority="58" operator="equal">
      <formula>"SIN CONTRATAR"</formula>
    </cfRule>
    <cfRule type="cellIs" dxfId="56" priority="59" operator="equal">
      <formula>"APLAZADO"</formula>
    </cfRule>
    <cfRule type="cellIs" dxfId="55" priority="60" operator="equal">
      <formula>"CONTRATADO"</formula>
    </cfRule>
  </conditionalFormatting>
  <conditionalFormatting sqref="S28:S29">
    <cfRule type="cellIs" dxfId="54" priority="55" operator="equal">
      <formula>"Retirado PAA"</formula>
    </cfRule>
  </conditionalFormatting>
  <conditionalFormatting sqref="S17">
    <cfRule type="cellIs" dxfId="53" priority="50" operator="equal">
      <formula>"EN AJUSTE"</formula>
    </cfRule>
    <cfRule type="cellIs" dxfId="52" priority="51" operator="equal">
      <formula>"CANCELADO"</formula>
    </cfRule>
    <cfRule type="cellIs" dxfId="51" priority="52" operator="equal">
      <formula>"SIN CONTRATAR"</formula>
    </cfRule>
    <cfRule type="cellIs" dxfId="50" priority="53" operator="equal">
      <formula>"APLAZADO"</formula>
    </cfRule>
    <cfRule type="cellIs" dxfId="49" priority="54" operator="equal">
      <formula>"CONTRATADO"</formula>
    </cfRule>
  </conditionalFormatting>
  <conditionalFormatting sqref="S17">
    <cfRule type="cellIs" dxfId="48" priority="49" operator="equal">
      <formula>"Retirado PAA"</formula>
    </cfRule>
  </conditionalFormatting>
  <conditionalFormatting sqref="S47">
    <cfRule type="cellIs" dxfId="47" priority="44" operator="equal">
      <formula>"EN AJUSTE"</formula>
    </cfRule>
    <cfRule type="cellIs" dxfId="46" priority="45" operator="equal">
      <formula>"CANCELADO"</formula>
    </cfRule>
    <cfRule type="cellIs" dxfId="45" priority="46" operator="equal">
      <formula>"SIN CONTRATAR"</formula>
    </cfRule>
    <cfRule type="cellIs" dxfId="44" priority="47" operator="equal">
      <formula>"APLAZADO"</formula>
    </cfRule>
    <cfRule type="cellIs" dxfId="43" priority="48" operator="equal">
      <formula>"CONTRATADO"</formula>
    </cfRule>
  </conditionalFormatting>
  <conditionalFormatting sqref="S47">
    <cfRule type="cellIs" dxfId="42" priority="43" operator="equal">
      <formula>"Retirado PAA"</formula>
    </cfRule>
  </conditionalFormatting>
  <conditionalFormatting sqref="S43">
    <cfRule type="cellIs" dxfId="41" priority="38" operator="equal">
      <formula>"EN AJUSTE"</formula>
    </cfRule>
    <cfRule type="cellIs" dxfId="40" priority="39" operator="equal">
      <formula>"CANCELADO"</formula>
    </cfRule>
    <cfRule type="cellIs" dxfId="39" priority="40" operator="equal">
      <formula>"SIN CONTRATAR"</formula>
    </cfRule>
    <cfRule type="cellIs" dxfId="38" priority="41" operator="equal">
      <formula>"APLAZADO"</formula>
    </cfRule>
    <cfRule type="cellIs" dxfId="37" priority="42" operator="equal">
      <formula>"CONTRATADO"</formula>
    </cfRule>
  </conditionalFormatting>
  <conditionalFormatting sqref="S43">
    <cfRule type="cellIs" dxfId="36" priority="37" operator="equal">
      <formula>"Retirado PAA"</formula>
    </cfRule>
  </conditionalFormatting>
  <conditionalFormatting sqref="S67">
    <cfRule type="cellIs" dxfId="35" priority="32" operator="equal">
      <formula>"EN AJUSTE"</formula>
    </cfRule>
    <cfRule type="cellIs" dxfId="34" priority="33" operator="equal">
      <formula>"CANCELADO"</formula>
    </cfRule>
    <cfRule type="cellIs" dxfId="33" priority="34" operator="equal">
      <formula>"SIN CONTRATAR"</formula>
    </cfRule>
    <cfRule type="cellIs" dxfId="32" priority="35" operator="equal">
      <formula>"APLAZADO"</formula>
    </cfRule>
    <cfRule type="cellIs" dxfId="31" priority="36" operator="equal">
      <formula>"CONTRATADO"</formula>
    </cfRule>
  </conditionalFormatting>
  <conditionalFormatting sqref="S67">
    <cfRule type="cellIs" dxfId="30" priority="31" operator="equal">
      <formula>"Retirado PAA"</formula>
    </cfRule>
  </conditionalFormatting>
  <conditionalFormatting sqref="S75">
    <cfRule type="cellIs" dxfId="29" priority="26" operator="equal">
      <formula>"EN AJUSTE"</formula>
    </cfRule>
    <cfRule type="cellIs" dxfId="28" priority="27" operator="equal">
      <formula>"CANCELADO"</formula>
    </cfRule>
    <cfRule type="cellIs" dxfId="27" priority="28" operator="equal">
      <formula>"SIN CONTRATAR"</formula>
    </cfRule>
    <cfRule type="cellIs" dxfId="26" priority="29" operator="equal">
      <formula>"APLAZADO"</formula>
    </cfRule>
    <cfRule type="cellIs" dxfId="25" priority="30" operator="equal">
      <formula>"CONTRATADO"</formula>
    </cfRule>
  </conditionalFormatting>
  <conditionalFormatting sqref="S75">
    <cfRule type="cellIs" dxfId="24" priority="25" operator="equal">
      <formula>"Retirado PAA"</formula>
    </cfRule>
  </conditionalFormatting>
  <conditionalFormatting sqref="S42">
    <cfRule type="cellIs" dxfId="23" priority="20" operator="equal">
      <formula>"EN AJUSTE"</formula>
    </cfRule>
    <cfRule type="cellIs" dxfId="22" priority="21" operator="equal">
      <formula>"CANCELADO"</formula>
    </cfRule>
    <cfRule type="cellIs" dxfId="21" priority="22" operator="equal">
      <formula>"SIN CONTRATAR"</formula>
    </cfRule>
    <cfRule type="cellIs" dxfId="20" priority="23" operator="equal">
      <formula>"APLAZADO"</formula>
    </cfRule>
    <cfRule type="cellIs" dxfId="19" priority="24" operator="equal">
      <formula>"CONTRATADO"</formula>
    </cfRule>
  </conditionalFormatting>
  <conditionalFormatting sqref="S42">
    <cfRule type="cellIs" dxfId="18" priority="19" operator="equal">
      <formula>"Retirado PAA"</formula>
    </cfRule>
  </conditionalFormatting>
  <conditionalFormatting sqref="S45">
    <cfRule type="cellIs" dxfId="17" priority="14" operator="equal">
      <formula>"EN AJUSTE"</formula>
    </cfRule>
    <cfRule type="cellIs" dxfId="16" priority="15" operator="equal">
      <formula>"CANCELADO"</formula>
    </cfRule>
    <cfRule type="cellIs" dxfId="15" priority="16" operator="equal">
      <formula>"SIN CONTRATAR"</formula>
    </cfRule>
    <cfRule type="cellIs" dxfId="14" priority="17" operator="equal">
      <formula>"APLAZADO"</formula>
    </cfRule>
    <cfRule type="cellIs" dxfId="13" priority="18" operator="equal">
      <formula>"CONTRATADO"</formula>
    </cfRule>
  </conditionalFormatting>
  <conditionalFormatting sqref="S45">
    <cfRule type="cellIs" dxfId="12" priority="13" operator="equal">
      <formula>"Retirado PAA"</formula>
    </cfRule>
  </conditionalFormatting>
  <conditionalFormatting sqref="S76 S78:S79">
    <cfRule type="cellIs" dxfId="11" priority="8" operator="equal">
      <formula>"EN AJUSTE"</formula>
    </cfRule>
    <cfRule type="cellIs" dxfId="10" priority="9" operator="equal">
      <formula>"CANCELADO"</formula>
    </cfRule>
    <cfRule type="cellIs" dxfId="9" priority="10" operator="equal">
      <formula>"SIN CONTRATAR"</formula>
    </cfRule>
    <cfRule type="cellIs" dxfId="8" priority="11" operator="equal">
      <formula>"APLAZADO"</formula>
    </cfRule>
    <cfRule type="cellIs" dxfId="7" priority="12" operator="equal">
      <formula>"CONTRATADO"</formula>
    </cfRule>
  </conditionalFormatting>
  <conditionalFormatting sqref="S76 S78:S79">
    <cfRule type="cellIs" dxfId="6" priority="7" operator="equal">
      <formula>"Retirado PAA"</formula>
    </cfRule>
  </conditionalFormatting>
  <conditionalFormatting sqref="S72">
    <cfRule type="cellIs" dxfId="5" priority="2" operator="equal">
      <formula>"EN AJUSTE"</formula>
    </cfRule>
    <cfRule type="cellIs" dxfId="4" priority="3" operator="equal">
      <formula>"CANCELADO"</formula>
    </cfRule>
    <cfRule type="cellIs" dxfId="3" priority="4" operator="equal">
      <formula>"SIN CONTRATAR"</formula>
    </cfRule>
    <cfRule type="cellIs" dxfId="2" priority="5" operator="equal">
      <formula>"APLAZADO"</formula>
    </cfRule>
    <cfRule type="cellIs" dxfId="1" priority="6" operator="equal">
      <formula>"CONTRATADO"</formula>
    </cfRule>
  </conditionalFormatting>
  <conditionalFormatting sqref="S72">
    <cfRule type="cellIs" dxfId="0" priority="1" operator="equal">
      <formula>"Retirado PAA"</formula>
    </cfRule>
  </conditionalFormatting>
  <dataValidations count="2">
    <dataValidation type="list" allowBlank="1" showInputMessage="1" showErrorMessage="1" sqref="S42:S68 S97:T97 S98:S105 S18:S21 S7:S16 S23:S40 S70:S96" xr:uid="{00000000-0002-0000-0000-000000000000}">
      <formula1>"RETIRADO PAA, EN ESTUDIOS PREVIOS, EN AJUSTE, INCLUSION DE PROCESO, PUBLICADO, EN SUSCRIPCION DE CONTRATO, CONTRATADO, APLAZADO, SIN CONTRATAR, CANCELADO"</formula1>
    </dataValidation>
    <dataValidation type="list" allowBlank="1" showInputMessage="1" showErrorMessage="1" sqref="S22 S17" xr:uid="{D96F6DDD-B72D-8A41-9C48-E84F09340318}">
      <formula1>"RETIRADO PAA, EN ESTUDIOS PREVIOS, PROCESO PUBLICADO, EN SUSCRIPCION DE CONTRATO, CONTRATADO, APLAZADO, INCLUSION PROCESO, SIN CONTRATAR, CANCELADO"</formula1>
    </dataValidation>
  </dataValidations>
  <hyperlinks>
    <hyperlink ref="R56:R60" r:id="rId1" display="dmosquera@minciencias.gov.co" xr:uid="{E4C2F1A7-669D-9441-9EF3-BD054D813B0F}"/>
    <hyperlink ref="R18" r:id="rId2" xr:uid="{2932E353-F2E7-AF46-B410-544A2667F5E9}"/>
    <hyperlink ref="R11" r:id="rId3" xr:uid="{BF2C1423-4924-3C4C-A681-46CB915198B9}"/>
    <hyperlink ref="R64" r:id="rId4" xr:uid="{F0D1945A-7986-414D-8D06-5F2C9E74E804}"/>
    <hyperlink ref="R71" r:id="rId5" xr:uid="{E76B25F7-1644-6B46-A594-D575637CFDF3}"/>
    <hyperlink ref="R47" r:id="rId6" xr:uid="{5EC543AB-AE10-0E4B-9836-219C56E74B7A}"/>
    <hyperlink ref="R13" r:id="rId7" xr:uid="{FF9B9DFF-D406-E044-A455-057E2C85A306}"/>
    <hyperlink ref="R14" r:id="rId8" xr:uid="{71603FE2-5E39-8640-8F1A-E6B083DEDBEE}"/>
    <hyperlink ref="R19" r:id="rId9" xr:uid="{E8B4B6D4-08CD-F54E-AC8C-EC19F3FE913E}"/>
    <hyperlink ref="R22" r:id="rId10" xr:uid="{084395F0-53A3-3B42-B22F-8B6E7F5B0A34}"/>
    <hyperlink ref="R23" r:id="rId11" xr:uid="{FA7B0AB9-AF4C-094D-BE4C-95C05C2CACE4}"/>
    <hyperlink ref="R24" r:id="rId12" xr:uid="{784BA79F-C7AE-154C-AB1B-30663E42B257}"/>
    <hyperlink ref="R25" r:id="rId13" xr:uid="{E3118F34-4DD9-5E44-807A-DC238A079535}"/>
    <hyperlink ref="R31" r:id="rId14" xr:uid="{93A3706D-D6B6-AD45-A49A-5237A2D34FDA}"/>
    <hyperlink ref="R34" r:id="rId15" xr:uid="{D05B09F4-395A-C042-9B05-1313A2936AEB}"/>
    <hyperlink ref="R38" r:id="rId16" xr:uid="{1BF7DC22-C031-F449-80BF-D344D79F70C2}"/>
    <hyperlink ref="R52" r:id="rId17" xr:uid="{38C025F0-4F16-DF4D-B1EA-80BA62362CDE}"/>
    <hyperlink ref="R56" r:id="rId18" xr:uid="{B33CF263-6135-5744-9538-EBAA8260751A}"/>
    <hyperlink ref="R58" r:id="rId19" xr:uid="{470A0983-6D9E-B242-BDB3-06BAAD1EE521}"/>
    <hyperlink ref="R60" r:id="rId20" xr:uid="{204EA230-542B-2645-91C7-52582302705D}"/>
    <hyperlink ref="R66" r:id="rId21" xr:uid="{893D2D34-F9CC-9E49-B222-445333A37895}"/>
    <hyperlink ref="R73" r:id="rId22" xr:uid="{FC976010-8B66-2C40-B91E-75B37D56AAF6}"/>
    <hyperlink ref="R61" r:id="rId23" display="dmosquera@minciencias.gov.co" xr:uid="{A60DDD29-52E1-694C-861E-B45307681277}"/>
    <hyperlink ref="R10" r:id="rId24" xr:uid="{73AD5693-4F04-0446-85D3-0942D77E1427}"/>
    <hyperlink ref="R9" r:id="rId25" xr:uid="{0562DBF9-7EBB-874B-A5A8-7A7508012D65}"/>
    <hyperlink ref="R76" r:id="rId26" xr:uid="{5E742F32-0FEC-4E32-BFF5-1FBADABA856E}"/>
    <hyperlink ref="R77" r:id="rId27" xr:uid="{4DF293EC-5C02-41E6-8A02-C0DF43369C5A}"/>
    <hyperlink ref="R78" r:id="rId28" xr:uid="{060EC42D-237A-472E-874A-1B581D525E9B}"/>
    <hyperlink ref="R79" r:id="rId29" xr:uid="{33CD7019-9131-454B-98FB-4782E9F5EC26}"/>
    <hyperlink ref="R80" r:id="rId30" xr:uid="{CA17B1F7-E39A-4C2B-8725-991239703F83}"/>
    <hyperlink ref="R81" r:id="rId31" xr:uid="{2785F8DD-0BB3-4359-A650-C056119DDD36}"/>
    <hyperlink ref="R82" r:id="rId32" xr:uid="{19690C63-88A2-466B-8580-55BA3A46D088}"/>
    <hyperlink ref="R83" r:id="rId33" xr:uid="{A9A254D3-AAEA-4028-91D1-35982EFFF32F}"/>
    <hyperlink ref="R84" r:id="rId34" xr:uid="{EED1C249-33CA-47CB-AB94-36E962E2C453}"/>
    <hyperlink ref="R85" r:id="rId35" xr:uid="{DF5B7643-6798-4C7E-BE84-7D6D31A884C0}"/>
    <hyperlink ref="R86" r:id="rId36" xr:uid="{8D7B0AF8-BE25-4300-9060-6D01E3296FCF}"/>
    <hyperlink ref="R87" r:id="rId37" xr:uid="{1355BD8F-DA4A-487A-B615-379FB76D4EC7}"/>
    <hyperlink ref="R88" r:id="rId38" xr:uid="{777796AA-51B9-4074-8A24-738C9299A80C}"/>
  </hyperlinks>
  <printOptions horizontalCentered="1"/>
  <pageMargins left="0.25" right="0.25" top="0.75" bottom="0.75" header="0.3" footer="0.3"/>
  <pageSetup scale="23" fitToHeight="0" orientation="landscape" r:id="rId39"/>
  <headerFooter>
    <oddFooter>&amp;CPág. &amp;P de &amp;N</oddFooter>
  </headerFooter>
  <drawing r:id="rId4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topLeftCell="A22" zoomScaleNormal="100" workbookViewId="0">
      <selection activeCell="A32" sqref="A32"/>
    </sheetView>
  </sheetViews>
  <sheetFormatPr baseColWidth="10" defaultRowHeight="14.5"/>
  <cols>
    <col min="1" max="1" width="160.453125" customWidth="1"/>
  </cols>
  <sheetData>
    <row r="1" spans="1:1" ht="59.25" customHeight="1">
      <c r="A1" s="18" t="s">
        <v>45</v>
      </c>
    </row>
    <row r="2" spans="1:1" ht="15.5">
      <c r="A2" s="23" t="s">
        <v>48</v>
      </c>
    </row>
    <row r="3" spans="1:1" ht="59.25" customHeight="1">
      <c r="A3" s="19" t="s">
        <v>46</v>
      </c>
    </row>
    <row r="4" spans="1:1" ht="28.5" customHeight="1">
      <c r="A4" s="19" t="s">
        <v>27</v>
      </c>
    </row>
    <row r="5" spans="1:1" ht="28.5" customHeight="1">
      <c r="A5" s="19" t="s">
        <v>49</v>
      </c>
    </row>
    <row r="6" spans="1:1" ht="28.5" customHeight="1">
      <c r="A6" s="19" t="s">
        <v>28</v>
      </c>
    </row>
    <row r="7" spans="1:1" ht="28.5" customHeight="1">
      <c r="A7" s="19" t="s">
        <v>29</v>
      </c>
    </row>
    <row r="8" spans="1:1" ht="28.5" customHeight="1">
      <c r="A8" s="19" t="s">
        <v>30</v>
      </c>
    </row>
    <row r="9" spans="1:1" ht="28.5" customHeight="1">
      <c r="A9" s="19" t="s">
        <v>31</v>
      </c>
    </row>
    <row r="10" spans="1:1" ht="28.5" customHeight="1">
      <c r="A10" s="19" t="s">
        <v>55</v>
      </c>
    </row>
    <row r="11" spans="1:1" ht="28.5" customHeight="1">
      <c r="A11" s="19" t="s">
        <v>32</v>
      </c>
    </row>
    <row r="12" spans="1:1" ht="28.5" customHeight="1">
      <c r="A12" s="19" t="s">
        <v>33</v>
      </c>
    </row>
    <row r="13" spans="1:1" ht="28.5" customHeight="1">
      <c r="A13" s="19" t="s">
        <v>34</v>
      </c>
    </row>
    <row r="14" spans="1:1" ht="28.5" customHeight="1">
      <c r="A14" s="19" t="s">
        <v>35</v>
      </c>
    </row>
    <row r="15" spans="1:1" ht="28.5" customHeight="1">
      <c r="A15" s="19" t="s">
        <v>36</v>
      </c>
    </row>
    <row r="16" spans="1:1" ht="28.5" customHeight="1">
      <c r="A16" s="19" t="s">
        <v>37</v>
      </c>
    </row>
    <row r="17" spans="1:1" ht="28.5" customHeight="1">
      <c r="A17" s="19" t="s">
        <v>51</v>
      </c>
    </row>
    <row r="18" spans="1:1" ht="28.5" customHeight="1">
      <c r="A18" s="19" t="s">
        <v>52</v>
      </c>
    </row>
    <row r="19" spans="1:1" ht="28.5" customHeight="1">
      <c r="A19" s="27" t="s">
        <v>56</v>
      </c>
    </row>
    <row r="20" spans="1:1" ht="28.5" customHeight="1">
      <c r="A20" s="22" t="s">
        <v>13</v>
      </c>
    </row>
    <row r="21" spans="1:1" ht="28.5" customHeight="1">
      <c r="A21" s="19" t="s">
        <v>47</v>
      </c>
    </row>
    <row r="22" spans="1:1" ht="28.5" customHeight="1">
      <c r="A22" s="19" t="s">
        <v>38</v>
      </c>
    </row>
    <row r="23" spans="1:1" ht="28.5" customHeight="1">
      <c r="A23" s="19" t="s">
        <v>39</v>
      </c>
    </row>
    <row r="24" spans="1:1" ht="28.5" customHeight="1">
      <c r="A24" s="19" t="s">
        <v>43</v>
      </c>
    </row>
    <row r="25" spans="1:1" ht="28.5" customHeight="1">
      <c r="A25" s="19" t="s">
        <v>42</v>
      </c>
    </row>
    <row r="26" spans="1:1" ht="28.5" customHeight="1">
      <c r="A26" s="19" t="s">
        <v>44</v>
      </c>
    </row>
    <row r="27" spans="1:1" ht="28.5" customHeight="1">
      <c r="A27" s="19" t="s">
        <v>40</v>
      </c>
    </row>
    <row r="28" spans="1:1" ht="28.5" customHeight="1">
      <c r="A28" s="19" t="s">
        <v>41</v>
      </c>
    </row>
    <row r="29" spans="1:1" ht="27.75" customHeight="1">
      <c r="A29" s="19" t="s">
        <v>57</v>
      </c>
    </row>
    <row r="30" spans="1:1" ht="56">
      <c r="A30" s="28" t="s">
        <v>58</v>
      </c>
    </row>
  </sheetData>
  <pageMargins left="0.7" right="0.7" top="0.22" bottom="0.17" header="0.3" footer="0.17"/>
  <pageSetup scale="9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0C537-4042-D04B-BE35-789BE57E0555}">
  <dimension ref="A1"/>
  <sheetViews>
    <sheetView topLeftCell="A91" workbookViewId="0">
      <selection activeCell="F14" sqref="F14"/>
    </sheetView>
  </sheetViews>
  <sheetFormatPr baseColWidth="10" defaultColWidth="10.81640625" defaultRowHeight="1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SEGUIMIENTO PAA</vt:lpstr>
      <vt:lpstr>Instrucciones Formato</vt:lpstr>
      <vt:lpstr>Hoja2</vt:lpstr>
      <vt:lpstr>'SEGUIMIENTO PAA'!Área_de_impresión</vt:lpstr>
      <vt:lpstr>'SEGUIMIENTO PAA'!Títulos_a_imprimir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Diana Coronado</cp:lastModifiedBy>
  <cp:lastPrinted>2020-01-03T17:09:15Z</cp:lastPrinted>
  <dcterms:created xsi:type="dcterms:W3CDTF">2016-06-27T17:26:21Z</dcterms:created>
  <dcterms:modified xsi:type="dcterms:W3CDTF">2023-01-11T18:31:03Z</dcterms:modified>
</cp:coreProperties>
</file>