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Chacón\Downloads\observacionesrevisinreporteiniciativagestindesegurid\"/>
    </mc:Choice>
  </mc:AlternateContent>
  <xr:revisionPtr revIDLastSave="0" documentId="13_ncr:1_{F06B297C-96B0-4947-AB8D-C091D6366D44}" xr6:coauthVersionLast="47" xr6:coauthVersionMax="47" xr10:uidLastSave="{00000000-0000-0000-0000-000000000000}"/>
  <bookViews>
    <workbookView xWindow="810" yWindow="-120" windowWidth="19800" windowHeight="11760" xr2:uid="{00000000-000D-0000-FFFF-FFFF00000000}"/>
  </bookViews>
  <sheets>
    <sheet name="Modelo 3" sheetId="19" r:id="rId1"/>
    <sheet name="Hoja1" sheetId="22" r:id="rId2"/>
  </sheets>
  <externalReferences>
    <externalReference r:id="rId3"/>
  </externalReferences>
  <definedNames>
    <definedName name="_xlnm.Print_Area" localSheetId="0">'Modelo 3'!$A$1:$L$36</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 i="19" l="1"/>
  <c r="F31"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tc={7EB21BA6-99D2-42BB-BB24-3FD2B7CCD6D8}</author>
    <author>tc={2629643B-C7B7-43F5-98A2-394EBFF4E9FF}</author>
    <author>LILIANA BEATRIZ BUITRAGO BARRETO</author>
    <author>tc={C9DD9080-F5C4-46C6-9523-57399E5E68FF}</author>
    <author>tc={B90E48D3-2374-4D21-AF3C-1636C943EE9F}</author>
    <author>tc={B184C643-E276-4A07-B1B4-875EBF7B945E}</author>
    <author>tc={847D85D8-451F-4EE5-B477-CDD39352DA40}</author>
    <author>tc={5EE4D627-3042-4932-8668-684A5688AFBA}</author>
    <author>tc={BE2EB2B0-93FE-4552-A26E-6C8BD377EE98}</author>
  </authors>
  <commentList>
    <comment ref="B4" authorId="0" shapeId="0" xr:uid="{7EB21BA6-99D2-42BB-BB24-3FD2B7CCD6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este CONPES hay otro posterior</t>
        </r>
      </text>
    </comment>
    <comment ref="A14" authorId="1" shapeId="0" xr:uid="{2629643B-C7B7-43F5-98A2-394EBFF4E9F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el comentario anterior</t>
        </r>
      </text>
    </comment>
    <comment ref="B16" authorId="2"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 ref="H21" authorId="3" shapeId="0" xr:uid="{3D6D8546-3F39-44D0-B5F2-2FE55399E73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avance final fue en tercer trimestre? no hubo avances en el cuarto trimestre?</t>
        </r>
      </text>
    </comment>
    <comment ref="H22" authorId="4" shapeId="0" xr:uid="{9F5CC70E-6C20-481A-ADDA-2E824BCF88B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esta celda se reporta seguimiento a segundo trimestre, y el reporte actual es con corte a cuarto trimestre.  No se generaron avances posteriores al trimestre 2 y en la columna fecha de ejecución se indica 30/09/2021?</t>
        </r>
      </text>
    </comment>
    <comment ref="H23" authorId="5" shapeId="0" xr:uid="{D2920412-1867-49ED-9B69-1DC8C7A362E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el comité aprueba las políticas el 4 de octubre, la fecha de ejecución indica 30/09/2021. Debería ajustarse la fecha.</t>
        </r>
      </text>
    </comment>
    <comment ref="H24" authorId="6" shapeId="0" xr:uid="{69A21D62-8F19-40BB-A739-309B6D4E0CB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similar al anterior la fecha de ejecución dice 30/09 pero se menciona que la declaración de aplicabilidad se aprueba el 4/10/2021</t>
        </r>
      </text>
    </comment>
    <comment ref="H28" authorId="7" shapeId="0" xr:uid="{597F2C80-731B-4C52-BA21-DC63A3D25BA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Del 2 a 9 hay más de 5 días.  Las otras palabras de rojo se ajustaron porque estaban escritas en mayúscula las primeras letras.</t>
        </r>
      </text>
    </comment>
    <comment ref="H31" authorId="8" shapeId="0" xr:uid="{B0CE38C0-349A-4675-A42F-792915E4A649}">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palabra que inicia en mayúscula</t>
        </r>
      </text>
    </comment>
  </commentList>
</comments>
</file>

<file path=xl/sharedStrings.xml><?xml version="1.0" encoding="utf-8"?>
<sst xmlns="http://schemas.openxmlformats.org/spreadsheetml/2006/main" count="238" uniqueCount="201">
  <si>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</si>
  <si>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</si>
  <si>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</si>
  <si>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</si>
  <si>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</si>
  <si>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</si>
  <si>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</si>
  <si>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</si>
  <si>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</si>
  <si>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</si>
  <si>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</si>
  <si>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</si>
  <si>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</si>
  <si>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</si>
  <si>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</si>
  <si>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</si>
  <si>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</si>
  <si>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</si>
  <si>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</si>
  <si>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</si>
  <si>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</si>
  <si>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</si>
  <si>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</si>
  <si>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</si>
  <si>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</si>
  <si>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</si>
  <si>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</si>
  <si>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</si>
  <si>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</si>
  <si>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</si>
  <si>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</si>
  <si>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</si>
  <si>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</si>
  <si>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</si>
  <si>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</si>
  <si>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</si>
  <si>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</si>
  <si>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</si>
  <si>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</si>
  <si>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</si>
  <si>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</si>
  <si>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</si>
  <si>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</si>
  <si>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</si>
  <si>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</si>
  <si>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</si>
  <si>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</si>
  <si>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</si>
  <si>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</si>
  <si>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</si>
  <si>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</si>
  <si>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</si>
  <si>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</si>
  <si>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</si>
  <si>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</si>
  <si>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</si>
  <si>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</si>
  <si>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</si>
  <si>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</si>
  <si>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</si>
  <si>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</si>
  <si>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</si>
  <si>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</si>
  <si>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</si>
  <si>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</si>
  <si>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</si>
  <si>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</si>
  <si>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</si>
  <si>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</si>
  <si>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</si>
  <si>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</si>
  <si>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</si>
  <si>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</si>
  <si>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</si>
  <si>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</si>
  <si>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</si>
  <si>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</si>
  <si>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</si>
  <si>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</si>
  <si>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</si>
  <si>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</si>
  <si>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</si>
  <si>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</si>
  <si>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</si>
  <si>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</si>
  <si>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</si>
  <si>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</si>
  <si>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</si>
  <si>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</si>
  <si>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</si>
  <si>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</si>
  <si>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</si>
  <si>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</si>
  <si>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</si>
  <si>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</si>
  <si>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</si>
  <si>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</si>
  <si>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</si>
  <si>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</si>
  <si>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</si>
  <si>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</si>
  <si>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</si>
  <si>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</si>
  <si>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</si>
  <si>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</si>
  <si>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</si>
  <si>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</si>
  <si>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</si>
  <si>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</si>
  <si>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</si>
  <si>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</si>
  <si>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</si>
  <si>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</si>
  <si>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</si>
  <si>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</si>
  <si>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</si>
  <si>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</si>
  <si>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</si>
  <si>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</si>
  <si>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</si>
  <si>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</si>
  <si>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</si>
  <si>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</si>
  <si>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</si>
  <si>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</si>
  <si>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</si>
  <si>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</si>
  <si>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</si>
  <si>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</si>
  <si>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</si>
  <si>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</si>
  <si>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</si>
  <si>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</si>
  <si>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</si>
  <si>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</si>
  <si>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</si>
  <si>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</si>
  <si>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</si>
  <si>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</si>
  <si>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</si>
  <si>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</si>
  <si>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</si>
  <si>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</si>
  <si>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 xml:space="preserve">Gestión de Riesgos de Seguridad y Privacidad de la Información </t>
  </si>
  <si>
    <t>Actualización del inventario de activos de TI</t>
  </si>
  <si>
    <t>Gestionar los incidentes de Seguridad de la Información identificados</t>
  </si>
  <si>
    <t>Gestión de incidentes de Seguridad de la Información</t>
  </si>
  <si>
    <t>Realizar la actualización y seguimiento al manual de políticas de seguridad de la información.</t>
  </si>
  <si>
    <t>Revisión Manual Políticas de
Seguridad  y Privacidad de la Información</t>
  </si>
  <si>
    <t>Actualización de procedimientos de
seguridad de la información</t>
  </si>
  <si>
    <t>Seguimiento a los controles del anexo A de la norma ISO 27001:2013 (114 controles)</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</si>
  <si>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</si>
  <si>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Así como el seguimiento a la implementación de mejoras a los resultados obtenidos en la vigencia anterior</t>
  </si>
  <si>
    <t>Sensibilización  sobre seguridad de la información al personal de Minciencias</t>
  </si>
  <si>
    <t xml:space="preserve">Plan de continuidad del negocio aplicable al proceso de gestión de tecnologías y sistemas de información  </t>
  </si>
  <si>
    <t xml:space="preserve">Acompañar en la implementación del   plan de recuperación de desastres aplicable al proceso de gestión de tecnologías y sistemas de información </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</si>
  <si>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</si>
  <si>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</si>
  <si>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</si>
  <si>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</si>
  <si>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 xml:space="preserve">Auditorias Internas y Externas </t>
  </si>
  <si>
    <t>Certificación ISO 27001 - Sistema de Gestión de Seguridad de la Información</t>
  </si>
  <si>
    <t>Gestión de Seguridad y Privacidad de la Información - Arquitectura de TI  - Sistemas de Información, Datos y Servicios Digitales, Infraestructura Digital</t>
  </si>
  <si>
    <t>Actualizar el inventario de activos de información de TI para cuando se presenta alguna de las siguientes novedades : Actualizaciones al proceso al que pertenece el activo, Adición de actividades al proceso, Inclusión de un nuevo activo, Cambios o migraciones de sistemas de información en donde se almacenan o reposan activos de la ubicación ya inventariados, materialización de riesgos que cambien la criticidad del activo.</t>
  </si>
  <si>
    <t>Identificación y seguimiento de Riesgos de Seguridad y Privacidad de la Información</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</si>
  <si>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</si>
  <si>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</si>
  <si>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 xml:space="preserve">Acompañar  en el diagnóstico, diseño e implementación del Plan de Continuidad de Negocio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</si>
  <si>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</si>
  <si>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</si>
  <si>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</si>
  <si>
    <t>Elaborar y actualizar los documentos del sistema de gestión de seguridad de la información requeridos por la Norma ISO 27001 y el modelo de seguridad y privacidad de la Información recomendado por el Ministerio de las Tecnologías de la Información y las Comunicaciones</t>
  </si>
  <si>
    <t xml:space="preserve">Apoyar el desarrollo de pruebas de ingeniería social para evaluar el nivel de conciencia en seguridad de la información de los Servidores públicos, contratistas del Ministerio </t>
  </si>
  <si>
    <t xml:space="preserve">
Piezas de comunicaciones
Correo electrónico
Listas de Asistencia  
O:\OSI\MSPI\GESTIÓN_2021\12. INGENIERIA SOCIAL</t>
  </si>
  <si>
    <t>Matriz de inventarios de activos de tecnologías de información 
O:\OSI\MSPI\GESTIÓN_ 2021\3. ACTIVOS DE INFORMACIÓN
https://drive.google.com/drive/u/0/folders/1RyQJeuXY3mUKICbr2O-GLtnrfX5Z_jh_</t>
  </si>
  <si>
    <t xml:space="preserve">Mesa de Servicios
O:\OSI\MSPI\GESTIÓN_2021\11. INCIDENTES DE SEGURIDAD
https://drive.google.com/drive/u/0/folders/1Vtx4zdDMc9EvQJs97b6vgQo7hjFuV3Oa
</t>
  </si>
  <si>
    <t>Manual de Políticas de Seguridad de Información
O:\OSI\MSPI\GESTIÓN_ 2021\1. POLITICAS DE SEGURIDAD
https://drive.google.com/drive/u/0/folders/1g_NhhO3PIt17zY5n2pTpxZj6yoFkdIVK</t>
  </si>
  <si>
    <t>Declaración de Aplicabilidad controles del anexo A de la norma ISO 27001:2013 (114 controles) D103DT03
O:\OSI\MSPI\GESTIÓN_2021\2. CONTROLES
https://drive.google.com/drive/u/0/folders/11yh8EGgc7Uu-BREeaoDNB2iucmq387e1</t>
  </si>
  <si>
    <t>Plan de Remediación a vulnerabilidades 
O:\OSI\MSPI\GESTIÓN 2021\7. VULNERABILIDADES
https://drive.google.com/drive/u/0/folders/17qD4tYCyG8JWb0OU8zFyB85xCBseL1mW</t>
  </si>
  <si>
    <t xml:space="preserve">
Piezas de comunicaciones
Correo electrónico
Listas de Asistencia  
O:\OSI\MSPI\GESTIÓN_2021\5. CAPACITACIÓN SENSIBILIZACIÓN 
https://drive.google.com/drive/u/0/folders/1mHzTYopmYlgqhJ45vNHByuwV6nokdELZ</t>
  </si>
  <si>
    <t>Ficha Técnica plan de Continuidad de Negocio TI 
O:\OSI\MSPI\GESTIÓN_2021\9.PLAN CONTINUIDAD 
https://drive.google.com/drive/u/0/folders/1RxkqNu8stOcnResOUfyO8E3CmakXigqK</t>
  </si>
  <si>
    <t>Aplicativo GINA, modulo acciones de mejora 
Seguimiento Auditoria MSPI
O:\OSI\MSPI\GESTIÓN_2021\8. AUDITORIA MSPI
https://drive.google.com/drive/u/0/folders/1o8E_H1-yBLdhq3G3qpsyD6VsYr7faM_X</t>
  </si>
  <si>
    <t xml:space="preserve">
Informe Final  Auditoria MSPI
O:\OSI\MSPI\GESTIÓN_2021\8. AUDITORIA MSPI
https://drive.google.com/drive/u/0/folders/1o8E_H1-yBLdhq3G3qpsyD6VsYr7faM_X</t>
  </si>
  <si>
    <t>https://rnbd.sic.gov.co/sisi/rnbd/baseDatos/</t>
  </si>
  <si>
    <t xml:space="preserve">
Se cuenta con las bases de datos actualizadas ante la SUPERINTENDENCIA DE INDUSTRIA Y COMERCIO del trámite del reporte de Incidentes que puedan poner en riesgo la información de los titulares de datos personales, en los términos señalados en el literal n del artículo 17 de la Ley 1581 de 2012. 
</t>
  </si>
  <si>
    <t xml:space="preserve">
Se realiza seguimiento a cuarto trimestre de la vigencia 2021 a los cuatro (4) riesgos identificados de seguridad digital para el Ministerio son:
R68-2021 Posibilidad  de Acceso indebido o mal intencionado a las plataformas tecnológicas del Ministerio, generando perdida o alteración de información, debido a las vulnerabilidades  de las plataformas tecnológicas del Ministerio
R69-2021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R70-2021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R74-2021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Se puede evidenciar en : Pagina Web  https://minciencias.gov.co/quienes_somos/planeacion_y_gestion/tratamiento</t>
  </si>
  <si>
    <t>Durante el cuarto trimestre se gestionó los siguientes Incidentes:
- 85718 verificar correo fraudulento 
- 85478 posible amenaza
- 85476 parece SPAM Ahora has tus compras desde la aplicación PayA
- 81223 solicitud de servicio OTIC
- 81067 requerimiento OTIC 
Se realizó la gestión a los incidentes reportados de manera oportuna y apropiada ante la ocurrencia de un evento y/o incidente de seguridad de la información presentados en el Ministerio, los cuales se puede evidenciar  en la herramienta de mesa de servicios a través de numero de casos: 85718 - 85478 - 85476 - 81223 - 81067</t>
  </si>
  <si>
    <t>Para el cuarto trimestre se realiza seguimiento al plan de mejoramiento de  acuerdo con la auditoría realizada en el 2020 al Modelo de Sistema de Seguridad y Privacidad de la Información- MSPI, que subsane las cinco (05) no conformidades en el sistema de gestión- GINA las acciones de mejora
*Acceso al Cuarto Eléctrico y de Rack- 2020 AI-0161
*Acciones para tratar Riesgos y Oportunidades a seguridad de la información – 2020 AI-0165
*Actividades de los usuarios (Registro de eventos) – 2020 AI-0163
*Asignación de Responsabilidades al Sistema de Gestión de la Seguridad de la Información – 2020 AI-0164
*Cableado de Telecomunicaciones en el Data Center 2020 AI-0162
El seguimiento a las actividades propuestas para la subsanación de las no conformidades se pueden evidenciar en el Sistema de Gestión de Calidad GINA, el  módulo de  Mejoras 
Para la  auditoría al MSPI vigencia 2021 se generan cinco (5) oportunidades de mejora, de las cuales se realiza seguimiento al plan de mejora generado:
*Realizar los planes de continuidad de negocio, análisis de impacto del negocio (planes de contingencias, sedes alternas) y planes de recuperación desastre
* Sensibilizar a los empleados y contratistas para tomar conciencia de su responsabilidad de reportar eventos de seguridad de la información 
* Realizar con más frecuencia pruebas controladas sobre dispositivos de seguridad electrónica (controles de acceso)
* Realizar procedimientos para cada una de las operaciones y/o servicios del centro de cómputo
* Verificar los detectores de humedad debajo del piso, el día de la visita se evidenció  agua en los ductos debajo del piso falso del centro de cómputo.
2</t>
  </si>
  <si>
    <r>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t>
    </r>
    <r>
      <rPr>
        <sz val="12"/>
        <rFont val="Arial Narrow"/>
        <family val="2"/>
      </rPr>
      <t xml:space="preserve">Conpes 3995 Política Nacional de Seguridad Digital
</t>
    </r>
    <r>
      <rPr>
        <sz val="12"/>
        <color theme="1"/>
        <rFont val="Arial Narrow"/>
        <family val="2"/>
      </rPr>
      <t>Manual para la implementación de la Política de Gobierno Digital
Guía para la administración del riesgo y diseño de controles en entidades públicas
Anexo 4 "Lineamientos para la gestión de riesgos de seguridad digital en entidades públicas"</t>
    </r>
  </si>
  <si>
    <r>
      <t xml:space="preserve">Gestionar el Modelo de Seguridad y Privacidad de la Información – MSPI, para garantizar la confiabilidad, disponibilidad e integridad de los activos de información de la Entidad, en cumplimiento del marco normativo vigente y la </t>
    </r>
    <r>
      <rPr>
        <sz val="14"/>
        <rFont val="Arial Narrow"/>
        <family val="2"/>
      </rPr>
      <t>Política Nacional de Seguridad Digital (CONPES 3995).</t>
    </r>
  </si>
  <si>
    <r>
      <t xml:space="preserve">Las sensibilizaciones en seguridad de la información están alineadas con la política de seguridad de la información en la medida que permite la participación activa de los funcionarios, contratistas y terceros en lograr el nivel de cumplimiento adecuado de los lineamientos y requisitos de seguridad de la información, para el trimestre  de la vigencia se da  cumplimiento a las capacitaciones planeadas así : 
- Recomendaciones para evitar correos maliciosos 
- Políticas de Seguridad de la Información
- Activos de Información 
- Acuerdos de Confidencialidad - Roles y responsabilidades
- Métodos utilizados por los ciberdelincuentes  </t>
    </r>
    <r>
      <rPr>
        <b/>
        <sz val="14"/>
        <rFont val="Arial Narrow"/>
        <family val="2"/>
      </rPr>
      <t xml:space="preserve">
</t>
    </r>
    <r>
      <rPr>
        <sz val="14"/>
        <rFont val="Arial Narrow"/>
        <family val="2"/>
      </rPr>
      <t xml:space="preserve">
Estas sensibilizaciones se realizaron personalizadas a los procesos de: Gestión Financiera, Gestión Documental, Gestión Jurídica, Apoyo Logístico </t>
    </r>
  </si>
  <si>
    <t xml:space="preserve">
En sesión virtual extraordinaria del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esta validando el alcance de la elaboración del plan de continuidad BCP y plan de recuperación desastres  DRP en el próximo año.
Por tal razón no se presenta avance para el último trimestre 2021a la actividad  de acompañar en la implementación del   plan de recuperación de desastres aplicable al proceso de gestión de tecnologías y sistemas de información </t>
  </si>
  <si>
    <t xml:space="preserve">En sesión virtual extraordinaria del  comité  de gestión y desempeño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esta validando el alcance de la elaboración del plan de continuidad BCP y plan de recuperación desastres  DRP en el próximo año.
Por tal razón no se presenta avance para el último trimestre 2021 la actividad  de acompañar  en el diagnóstico, diseño e implementación del Plan de Continuidad de Negocio </t>
  </si>
  <si>
    <t>Se actualiza el manual de políticas de seguridad de la información, se genera la guía de respaldo de información, sin embargo no se logra documentar el plan  de continuidad de negocio  a razón de que 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el cual uno de los entregables era documentar el plan de continuidad. Por tal razón se  planea en vigencia 2022 documentar  un plan de implementación de servicios en la nube que incluye los sistemas de información misionales, por lo tanto, se está validando el alcance de la elaboración del plan de continuidad de TI y DRP en el próximo año</t>
  </si>
  <si>
    <t>Aplicativo GINA, modulo documentos
O:\OSI\MSPI\GESTIÓN 2020\16. DOCUMENTOS
https://drive.google.com/drive/u/0/folders/117wI8_AH5CNfmq_YchZsn5xNPjpHU_MW
GINA Modulo Documentos
D103M01 Manual de políticas de seguridad de la información
D103DT03 Declaración de aplicabilidad</t>
  </si>
  <si>
    <t xml:space="preserve">Se actualiza los activos  de información de TI en la matriz de inventarios de activos de tecnologías de información (código D103M02F01). Adicional se identifican cuales de esos activos se consideran como infraestructura Crítica  </t>
  </si>
  <si>
    <t xml:space="preserve">Se realiza revisión y ajuste al Manual de políticas de Seguridad y Privacidad de la Información, donde el manual incluye la política general y las 14 políticas específicas, esta actualización se realiza junto con los responsables de cada política. Posteriormente, se aprueba el manual por parte del comité de Gestión de desempeño Sectorial e Institucional el 04 de octubre de 2021 
</t>
  </si>
  <si>
    <t xml:space="preserve">Se realiza seguimiento a la declaración de aplicabilidad, la cual  permite evidenciar el tratamiento de los controles de acuerdo a la norma  ISO/IEC-27001 Anexo A , describiendo el control, su aplicación, justificación y la declaración de aplicabilidad de acuerdo con 114 controles  establecidos bajo la norma  ISO/IEC-27001 Anexo A, midiendo el grado de madurez del  Modelo de Seguridad y Privacidad de la Información - MSPI. Se aprueba declaración de aplicabilidad D103DT03 por parte del comité de Gestión de desempeño Sectorial e Institucional el 04 de octubre de 2021 </t>
  </si>
  <si>
    <t xml:space="preserve">
Se actualiza pólizas para planificar, ejecutar y gestionar   el análisis de vulnerabilidades a los componentes de plataforma tecnológica y aplicativos web que soporta el Sistema a través las pruebas de vulnerabilidades utilizando la solución de Tenable SC y Tenable IO. 
Una vez actualizadas las pólizas se programaron para el análisis a vulnerabilidades en las siguientes aplicaciones web:
* www.minciencias.gov.co
* Centros de Ciencia 
* Expresarte Conciencia
* Héroes Ondas
* Mujer Ciencia Equidad
* Red Colombia de Información Colombiana 
* Todo es Ciencia
Con base en las vulnerabilidades detectadas, se construirá el plan de remediaciones , con el fin de realizar seguimiento vigencia 2022
</t>
  </si>
  <si>
    <t xml:space="preserve">
Se desarrolla simulacro phishing , tuvo una duración de 5 días (del 02 de diciembre al 09 de diciembre), el ejercicio se basa en el manejo de un correo tipo phishing y verificar su conocimiento de la seguridad informática con temas básicos que son cruciales para no ser víctimas de ataques en internet - Ingeniería Social, arrojando los siguientes resultados:
- 665 envíos al universo de colaboradores de Minciencias.
- 373 personas únicas leyeron/abrieron el correo electrónico.
- El correo fue leído o abierto 373 veces, es decir que las personas que lo abrieron,
algunos lo hicieron varias veces (el motivo podría ser curiosidad o exposición a un
compañero).
- 10 veces se oprimió clic sobre la imagen cayendo en phishing.
- 02 personas cayeron en phishing (usuarios únicos), es decir el 13.3% de
las cuentas de envío.
- No hubo reporte de spam.
De acuerdo a los resultados se realizaran sensibilizaciones personalizadas a los usuarios que cayeron en el ejercicio . esta actividad se programa en las sensibilizaciones de la próxima vigencia 
</t>
  </si>
  <si>
    <t>Con el fin de obtener una certificación en ISO 27001, es necesario  de evaluar el cumplimiento de los requisitos de la Norma ISO/IEC 27001:2013, verificando el cumplimiento de las disposiciones establecidas en el Modelo de Seguridad y Privacidad de Información de la Política de Gobierno Digital,  por tal razón se realizó una auditoría al MSPI vigencia 2021 obteniendo cinco (5) oportunidades de mejora, de las cuales se genera un plan de mejora
Se  realiza seguimiento a las oportunidades de mejora, sin embargo no se han asignado recursos para la Certificación ISO 27001 - Sistema de Gestión de Seguridad de la Información, lo que puede dificultar el cumplimiento del 100% de la actividad.
Se planea en presupuesto 2022 obtener una certificación en ISO 27001.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</si>
</sst>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b/>
      <sz val="14"/>
      <name val="Arial Narrow"/>
      <family val="2"/>
    </font>
    <font>
      <sz val="12"/>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11">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0" fillId="0" borderId="1" xfId="75" applyBorder="1" applyAlignment="1">
      <alignment horizontal="justify" vertical="center" wrapText="1"/>
    </xf>
    <xf numFmtId="0" fontId="6" fillId="0" borderId="1" xfId="0" applyFont="1" applyBorder="1" applyAlignment="1">
      <alignment horizontal="justify" vertical="center" wrapText="1"/>
    </xf>
    <xf numFmtId="14" fontId="5" fillId="2" borderId="1" xfId="0" applyNumberFormat="1" applyFont="1" applyFill="1" applyBorder="1" applyAlignment="1">
      <alignment horizontal="justify"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iliana Beatriz Buitrago Barreto" id="{31DF05CC-7EAD-4CDC-8228-FA4FAF6B2EB7}" userId="S::lbbuitrago@colciencias.gov.co::deef8cdb-13e9-40ce-829d-1c53839c34c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1-12-30T19:00:55.97" personId="{31DF05CC-7EAD-4CDC-8228-FA4FAF6B2EB7}" id="{7EB21BA6-99D2-42BB-BB24-3FD2B7CCD6D8}">
    <text>Revisar este CONPES hay otro posterior</text>
  </threadedComment>
  <threadedComment ref="A14" dT="2021-12-30T19:01:50.42" personId="{31DF05CC-7EAD-4CDC-8228-FA4FAF6B2EB7}" id="{2629643B-C7B7-43F5-98A2-394EBFF4E9FF}">
    <text>igual que el comentario anterior</text>
  </threadedComment>
  <threadedComment ref="J20" dT="2021-12-30T19:03:33.22" personId="{31DF05CC-7EAD-4CDC-8228-FA4FAF6B2EB7}" id="{30177A3F-7053-4D54-B834-A1E8B6E5F24C}">
    <text>En esta columna de fecha de ejecución todas dice 30/09/2021, en el cuarto trimestre no hubo actividades?</text>
  </threadedComment>
  <threadedComment ref="H21" dT="2021-12-30T20:04:40.33" personId="{31DF05CC-7EAD-4CDC-8228-FA4FAF6B2EB7}" id="{C9DD9080-F5C4-46C6-9523-57399E5E68FF}">
    <text>El avance final fue en tercer trimestre? no hubo avances en el cuarto trimestre?</text>
  </threadedComment>
  <threadedComment ref="H22" dT="2021-12-31T01:05:39.04" personId="{31DF05CC-7EAD-4CDC-8228-FA4FAF6B2EB7}" id="{B90E48D3-2374-4D21-AF3C-1636C943EE9F}">
    <text>En esta celda se reporta seguimiento a segundo trimestre, y el reporte actual es con corte a cuarto trimestre.  No se generaron avances posteriores al trimestre 2 y en la columna fecha de ejecución se indica 30/09/2021?</text>
  </threadedComment>
  <threadedComment ref="H23" dT="2021-12-31T01:06:39.60" personId="{31DF05CC-7EAD-4CDC-8228-FA4FAF6B2EB7}" id="{B184C643-E276-4A07-B1B4-875EBF7B945E}">
    <text>si el comité aprueba las políticas el 4 de octubre, la fecha de ejecución indica 30/09/2021. Deberia ajustarse la fecha.</text>
  </threadedComment>
  <threadedComment ref="H24" dT="2021-12-31T01:09:00.60" personId="{31DF05CC-7EAD-4CDC-8228-FA4FAF6B2EB7}" id="{847D85D8-451F-4EE5-B477-CDD39352DA40}">
    <text>Comentario similar al anterior la fecha de ejecución dice 30/09 pero se menciona que la declaración de aplicabilidad se aprueba el 4/10/2021</text>
  </threadedComment>
  <threadedComment ref="L25" dT="2021-12-31T01:09:52.63" personId="{31DF05CC-7EAD-4CDC-8228-FA4FAF6B2EB7}" id="{D7A0766C-2704-4A21-ADEC-040CA15BCDB3}">
    <text>Debe indicar código del documento en GINA</text>
  </threadedComment>
  <threadedComment ref="H28" dT="2021-12-31T01:12:14.94" personId="{31DF05CC-7EAD-4CDC-8228-FA4FAF6B2EB7}" id="{5EE4D627-3042-4932-8668-684A5688AFBA}">
    <text>Del 2 a 9 hay más de 5 días.  Las otras palabras de rojo se ajustaron porque estaban escritas en mayúscula las primeras letras.</text>
  </threadedComment>
  <threadedComment ref="H31" dT="2021-12-31T01:14:19.02" personId="{31DF05CC-7EAD-4CDC-8228-FA4FAF6B2EB7}" id="{BE2EB2B0-93FE-4552-A26E-6C8BD377EE98}">
    <text>Se ajusta palabra que inicia en mayúscula</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nbd.sic.gov.co/sisi/rnbd/baseDato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topLeftCell="A29" zoomScale="80" zoomScaleNormal="80" workbookViewId="0">
      <selection activeCell="B29" sqref="B29"/>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7109375" style="8" customWidth="1"/>
    <col min="9" max="9" width="23.42578125" style="8" customWidth="1"/>
    <col min="10" max="10" width="16.28515625" style="8" customWidth="1"/>
    <col min="11" max="11" width="24.85546875" style="8" customWidth="1"/>
    <col min="12" max="12" width="43.710937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90" t="s">
        <v>59</v>
      </c>
      <c r="C1" s="91"/>
      <c r="D1" s="91"/>
      <c r="E1" s="91"/>
      <c r="F1" s="91"/>
      <c r="G1" s="91"/>
      <c r="H1" s="91"/>
      <c r="I1" s="91"/>
      <c r="J1" s="91"/>
      <c r="K1" s="91"/>
      <c r="L1" s="7" t="s">
        <v>156</v>
      </c>
    </row>
    <row r="2" spans="1:12" ht="47.25" customHeight="1" x14ac:dyDescent="0.25">
      <c r="A2" s="9" t="s">
        <v>5</v>
      </c>
      <c r="B2" s="97" t="s">
        <v>158</v>
      </c>
      <c r="C2" s="97"/>
      <c r="D2" s="97"/>
      <c r="E2" s="97"/>
      <c r="F2" s="97"/>
      <c r="G2" s="97"/>
      <c r="H2" s="97"/>
      <c r="I2" s="97"/>
      <c r="J2" s="97"/>
      <c r="K2" s="97"/>
      <c r="L2" s="97"/>
    </row>
    <row r="3" spans="1:12" ht="47.25" customHeight="1" x14ac:dyDescent="0.25">
      <c r="A3" s="9" t="s">
        <v>6</v>
      </c>
      <c r="B3" s="98" t="s">
        <v>25</v>
      </c>
      <c r="C3" s="98"/>
      <c r="D3" s="98"/>
      <c r="E3" s="98"/>
      <c r="F3" s="98"/>
      <c r="G3" s="9" t="s">
        <v>11</v>
      </c>
      <c r="H3" s="98" t="s">
        <v>162</v>
      </c>
      <c r="I3" s="98"/>
      <c r="J3" s="98"/>
      <c r="K3" s="98"/>
      <c r="L3" s="98"/>
    </row>
    <row r="4" spans="1:12" ht="54" customHeight="1" x14ac:dyDescent="0.25">
      <c r="A4" s="9" t="s">
        <v>12</v>
      </c>
      <c r="B4" s="98" t="s">
        <v>189</v>
      </c>
      <c r="C4" s="98"/>
      <c r="D4" s="98"/>
      <c r="E4" s="98"/>
      <c r="F4" s="98"/>
      <c r="G4" s="9" t="s">
        <v>13</v>
      </c>
      <c r="H4" s="98" t="s">
        <v>26</v>
      </c>
      <c r="I4" s="98"/>
      <c r="J4" s="98"/>
      <c r="K4" s="98"/>
      <c r="L4" s="98"/>
    </row>
    <row r="5" spans="1:12" s="10" customFormat="1" ht="23.25" customHeight="1" x14ac:dyDescent="0.25">
      <c r="A5" s="92" t="s">
        <v>14</v>
      </c>
      <c r="B5" s="93"/>
      <c r="C5" s="93"/>
      <c r="D5" s="93"/>
      <c r="E5" s="93"/>
      <c r="F5" s="93"/>
      <c r="G5" s="93"/>
      <c r="H5" s="93"/>
      <c r="I5" s="93"/>
      <c r="J5" s="93"/>
      <c r="K5" s="93"/>
      <c r="L5" s="94"/>
    </row>
    <row r="6" spans="1:12" ht="33" customHeight="1" x14ac:dyDescent="0.25">
      <c r="A6" s="1" t="s">
        <v>27</v>
      </c>
      <c r="B6" s="95" t="s">
        <v>28</v>
      </c>
      <c r="C6" s="95"/>
      <c r="D6" s="95"/>
      <c r="E6" s="95"/>
      <c r="F6" s="95"/>
      <c r="G6" s="95"/>
      <c r="H6" s="95"/>
      <c r="I6" s="95"/>
      <c r="J6" s="95"/>
      <c r="K6" s="95"/>
      <c r="L6" s="96"/>
    </row>
    <row r="7" spans="1:12" ht="34.5" customHeight="1" x14ac:dyDescent="0.25">
      <c r="A7" s="1" t="s">
        <v>29</v>
      </c>
      <c r="B7" s="88" t="s">
        <v>30</v>
      </c>
      <c r="C7" s="88"/>
      <c r="D7" s="88"/>
      <c r="E7" s="88"/>
      <c r="F7" s="88"/>
      <c r="G7" s="88"/>
      <c r="H7" s="88"/>
      <c r="I7" s="88"/>
      <c r="J7" s="88"/>
      <c r="K7" s="88"/>
      <c r="L7" s="89"/>
    </row>
    <row r="8" spans="1:12" ht="31.5" customHeight="1" x14ac:dyDescent="0.25">
      <c r="A8" s="1" t="s">
        <v>31</v>
      </c>
      <c r="B8" s="88" t="s">
        <v>32</v>
      </c>
      <c r="C8" s="88"/>
      <c r="D8" s="88"/>
      <c r="E8" s="88"/>
      <c r="F8" s="88"/>
      <c r="G8" s="88"/>
      <c r="H8" s="88"/>
      <c r="I8" s="88"/>
      <c r="J8" s="88"/>
      <c r="K8" s="88"/>
      <c r="L8" s="89"/>
    </row>
    <row r="9" spans="1:12" ht="35.25" customHeight="1" x14ac:dyDescent="0.25">
      <c r="A9" s="1" t="s">
        <v>33</v>
      </c>
      <c r="B9" s="88" t="s">
        <v>34</v>
      </c>
      <c r="C9" s="88"/>
      <c r="D9" s="88"/>
      <c r="E9" s="88"/>
      <c r="F9" s="88"/>
      <c r="G9" s="88"/>
      <c r="H9" s="88"/>
      <c r="I9" s="88"/>
      <c r="J9" s="88"/>
      <c r="K9" s="88"/>
      <c r="L9" s="89"/>
    </row>
    <row r="10" spans="1:12" ht="48.75" customHeight="1" x14ac:dyDescent="0.25">
      <c r="A10" s="1" t="s">
        <v>35</v>
      </c>
      <c r="B10" s="80" t="s">
        <v>36</v>
      </c>
      <c r="C10" s="80"/>
      <c r="D10" s="80"/>
      <c r="E10" s="80"/>
      <c r="F10" s="80"/>
      <c r="G10" s="80"/>
      <c r="H10" s="80"/>
      <c r="I10" s="80"/>
      <c r="J10" s="80"/>
      <c r="K10" s="80"/>
      <c r="L10" s="81"/>
    </row>
    <row r="11" spans="1:12" ht="27.75" customHeight="1" x14ac:dyDescent="0.25">
      <c r="A11" s="1" t="s">
        <v>37</v>
      </c>
      <c r="B11" s="80" t="s">
        <v>38</v>
      </c>
      <c r="C11" s="80"/>
      <c r="D11" s="80"/>
      <c r="E11" s="80"/>
      <c r="F11" s="80"/>
      <c r="G11" s="80"/>
      <c r="H11" s="80"/>
      <c r="I11" s="80"/>
      <c r="J11" s="80"/>
      <c r="K11" s="80"/>
      <c r="L11" s="81"/>
    </row>
    <row r="12" spans="1:12" ht="39" customHeight="1" thickBot="1" x14ac:dyDescent="0.3">
      <c r="A12" s="1" t="s">
        <v>39</v>
      </c>
      <c r="B12" s="80" t="s">
        <v>40</v>
      </c>
      <c r="C12" s="80"/>
      <c r="D12" s="80"/>
      <c r="E12" s="80"/>
      <c r="F12" s="80"/>
      <c r="G12" s="80"/>
      <c r="H12" s="80"/>
      <c r="I12" s="80"/>
      <c r="J12" s="80"/>
      <c r="K12" s="80"/>
      <c r="L12" s="81"/>
    </row>
    <row r="13" spans="1:12" s="10" customFormat="1" ht="23.25" customHeight="1" x14ac:dyDescent="0.25">
      <c r="A13" s="82" t="s">
        <v>15</v>
      </c>
      <c r="B13" s="83"/>
      <c r="C13" s="83"/>
      <c r="D13" s="83"/>
      <c r="E13" s="83"/>
      <c r="F13" s="83"/>
      <c r="G13" s="83"/>
      <c r="H13" s="83"/>
      <c r="I13" s="83"/>
      <c r="J13" s="83"/>
      <c r="K13" s="83"/>
      <c r="L13" s="84"/>
    </row>
    <row r="14" spans="1:12" ht="175.5" customHeight="1" thickBot="1" x14ac:dyDescent="0.3">
      <c r="A14" s="85" t="s">
        <v>188</v>
      </c>
      <c r="B14" s="86"/>
      <c r="C14" s="86"/>
      <c r="D14" s="86"/>
      <c r="E14" s="86"/>
      <c r="F14" s="86"/>
      <c r="G14" s="86"/>
      <c r="H14" s="86"/>
      <c r="I14" s="86"/>
      <c r="J14" s="86"/>
      <c r="K14" s="86"/>
      <c r="L14" s="87"/>
    </row>
    <row r="15" spans="1:12" s="10" customFormat="1" ht="23.25" customHeight="1" x14ac:dyDescent="0.25">
      <c r="A15" s="77" t="s">
        <v>16</v>
      </c>
      <c r="B15" s="78"/>
      <c r="C15" s="78"/>
      <c r="D15" s="78"/>
      <c r="E15" s="78"/>
      <c r="F15" s="78"/>
      <c r="G15" s="78"/>
      <c r="H15" s="78"/>
      <c r="I15" s="78"/>
      <c r="J15" s="78"/>
      <c r="K15" s="78"/>
      <c r="L15" s="79"/>
    </row>
    <row r="16" spans="1:12" ht="46.5" customHeight="1" x14ac:dyDescent="0.25">
      <c r="A16" s="2" t="s">
        <v>8</v>
      </c>
      <c r="B16" s="68" t="s">
        <v>169</v>
      </c>
      <c r="C16" s="69"/>
      <c r="D16" s="69"/>
      <c r="E16" s="69"/>
      <c r="F16" s="69"/>
      <c r="G16" s="69"/>
      <c r="H16" s="69"/>
      <c r="I16" s="69"/>
      <c r="J16" s="69"/>
      <c r="K16" s="69"/>
      <c r="L16" s="70"/>
    </row>
    <row r="17" spans="1:12" ht="63" customHeight="1" x14ac:dyDescent="0.25">
      <c r="A17" s="3" t="s">
        <v>9</v>
      </c>
      <c r="B17" s="68" t="s">
        <v>170</v>
      </c>
      <c r="C17" s="69"/>
      <c r="D17" s="69"/>
      <c r="E17" s="69"/>
      <c r="F17" s="69"/>
      <c r="G17" s="69"/>
      <c r="H17" s="69"/>
      <c r="I17" s="69"/>
      <c r="J17" s="69"/>
      <c r="K17" s="69"/>
      <c r="L17" s="70"/>
    </row>
    <row r="18" spans="1:12" s="10" customFormat="1" ht="23.25" customHeight="1" x14ac:dyDescent="0.25">
      <c r="A18" s="71" t="s">
        <v>19</v>
      </c>
      <c r="B18" s="71"/>
      <c r="C18" s="71"/>
      <c r="D18" s="71"/>
      <c r="E18" s="71"/>
      <c r="F18" s="71"/>
      <c r="G18" s="11"/>
      <c r="H18" s="72" t="s">
        <v>20</v>
      </c>
      <c r="I18" s="72"/>
      <c r="J18" s="72"/>
      <c r="K18" s="72"/>
      <c r="L18" s="72"/>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144</v>
      </c>
      <c r="B20" s="17" t="s">
        <v>163</v>
      </c>
      <c r="C20" s="15">
        <v>44216</v>
      </c>
      <c r="D20" s="15">
        <v>44469</v>
      </c>
      <c r="E20" s="5" t="s">
        <v>159</v>
      </c>
      <c r="F20" s="4">
        <v>0</v>
      </c>
      <c r="G20" s="18" t="s">
        <v>142</v>
      </c>
      <c r="H20" s="57" t="s">
        <v>195</v>
      </c>
      <c r="I20" s="26">
        <v>7.0000000000000007E-2</v>
      </c>
      <c r="J20" s="58">
        <v>44561</v>
      </c>
      <c r="K20" s="4">
        <v>0</v>
      </c>
      <c r="L20" s="55" t="s">
        <v>174</v>
      </c>
    </row>
    <row r="21" spans="1:12" ht="389.25" customHeight="1" x14ac:dyDescent="0.25">
      <c r="A21" s="17" t="s">
        <v>143</v>
      </c>
      <c r="B21" s="17" t="s">
        <v>164</v>
      </c>
      <c r="C21" s="15">
        <v>44216</v>
      </c>
      <c r="D21" s="15">
        <v>44561</v>
      </c>
      <c r="E21" s="5" t="s">
        <v>159</v>
      </c>
      <c r="F21" s="4">
        <v>0</v>
      </c>
      <c r="G21" s="18" t="s">
        <v>142</v>
      </c>
      <c r="H21" s="57" t="s">
        <v>185</v>
      </c>
      <c r="I21" s="26">
        <v>0.1</v>
      </c>
      <c r="J21" s="58">
        <v>44469</v>
      </c>
      <c r="K21" s="4">
        <v>0</v>
      </c>
      <c r="L21" s="55" t="s">
        <v>62</v>
      </c>
    </row>
    <row r="22" spans="1:12" ht="189.75" customHeight="1" x14ac:dyDescent="0.25">
      <c r="A22" s="53" t="s">
        <v>146</v>
      </c>
      <c r="B22" s="17" t="s">
        <v>145</v>
      </c>
      <c r="C22" s="15">
        <v>44216</v>
      </c>
      <c r="D22" s="15">
        <v>44561</v>
      </c>
      <c r="E22" s="5" t="s">
        <v>159</v>
      </c>
      <c r="F22" s="4">
        <v>0</v>
      </c>
      <c r="G22" s="18" t="s">
        <v>142</v>
      </c>
      <c r="H22" s="57" t="s">
        <v>186</v>
      </c>
      <c r="I22" s="26">
        <v>0.08</v>
      </c>
      <c r="J22" s="58">
        <v>44469</v>
      </c>
      <c r="K22" s="4">
        <v>0</v>
      </c>
      <c r="L22" s="55" t="s">
        <v>175</v>
      </c>
    </row>
    <row r="23" spans="1:12" s="16" customFormat="1" ht="141.75" customHeight="1" x14ac:dyDescent="0.25">
      <c r="A23" s="17" t="s">
        <v>148</v>
      </c>
      <c r="B23" s="19" t="s">
        <v>147</v>
      </c>
      <c r="C23" s="15">
        <v>44216</v>
      </c>
      <c r="D23" s="15">
        <v>44469</v>
      </c>
      <c r="E23" s="5" t="s">
        <v>159</v>
      </c>
      <c r="F23" s="4">
        <v>0</v>
      </c>
      <c r="G23" s="18" t="s">
        <v>142</v>
      </c>
      <c r="H23" s="57" t="s">
        <v>196</v>
      </c>
      <c r="I23" s="26">
        <v>0.1</v>
      </c>
      <c r="J23" s="58">
        <v>44469</v>
      </c>
      <c r="K23" s="4">
        <v>0</v>
      </c>
      <c r="L23" s="54" t="s">
        <v>176</v>
      </c>
    </row>
    <row r="24" spans="1:12" s="16" customFormat="1" ht="211.5" customHeight="1" x14ac:dyDescent="0.25">
      <c r="A24" s="17" t="s">
        <v>150</v>
      </c>
      <c r="B24" s="17" t="s">
        <v>165</v>
      </c>
      <c r="C24" s="15">
        <v>44216</v>
      </c>
      <c r="D24" s="15">
        <v>44561</v>
      </c>
      <c r="E24" s="5" t="s">
        <v>159</v>
      </c>
      <c r="F24" s="4">
        <v>0</v>
      </c>
      <c r="G24" s="18" t="s">
        <v>142</v>
      </c>
      <c r="H24" s="57" t="s">
        <v>197</v>
      </c>
      <c r="I24" s="26">
        <v>0.1</v>
      </c>
      <c r="J24" s="58">
        <v>44469</v>
      </c>
      <c r="K24" s="4">
        <v>0</v>
      </c>
      <c r="L24" s="54" t="s">
        <v>177</v>
      </c>
    </row>
    <row r="25" spans="1:12" s="16" customFormat="1" ht="272.25" customHeight="1" x14ac:dyDescent="0.25">
      <c r="A25" s="17" t="s">
        <v>149</v>
      </c>
      <c r="B25" s="17" t="s">
        <v>171</v>
      </c>
      <c r="C25" s="15">
        <v>44216</v>
      </c>
      <c r="D25" s="15">
        <v>44561</v>
      </c>
      <c r="E25" s="5" t="s">
        <v>159</v>
      </c>
      <c r="F25" s="4">
        <v>0</v>
      </c>
      <c r="G25" s="18" t="s">
        <v>142</v>
      </c>
      <c r="H25" s="57" t="s">
        <v>193</v>
      </c>
      <c r="I25" s="26">
        <v>8.0000000000000016E-2</v>
      </c>
      <c r="J25" s="58">
        <v>44469</v>
      </c>
      <c r="K25" s="4">
        <v>0</v>
      </c>
      <c r="L25" s="24" t="s">
        <v>194</v>
      </c>
    </row>
    <row r="26" spans="1:12" s="16" customFormat="1" ht="183.75" customHeight="1" x14ac:dyDescent="0.25">
      <c r="A26" s="17" t="s">
        <v>157</v>
      </c>
      <c r="B26" s="17" t="s">
        <v>166</v>
      </c>
      <c r="C26" s="15">
        <v>44216</v>
      </c>
      <c r="D26" s="15">
        <v>44469</v>
      </c>
      <c r="E26" s="5" t="s">
        <v>159</v>
      </c>
      <c r="F26" s="4">
        <v>0</v>
      </c>
      <c r="G26" s="18" t="s">
        <v>142</v>
      </c>
      <c r="H26" s="57" t="s">
        <v>184</v>
      </c>
      <c r="I26" s="26">
        <v>0.05</v>
      </c>
      <c r="J26" s="58">
        <v>44469</v>
      </c>
      <c r="K26" s="4">
        <v>0</v>
      </c>
      <c r="L26" s="56" t="s">
        <v>183</v>
      </c>
    </row>
    <row r="27" spans="1:12" s="16" customFormat="1" ht="378" customHeight="1" x14ac:dyDescent="0.25">
      <c r="A27" s="23" t="s">
        <v>151</v>
      </c>
      <c r="B27" s="24" t="s">
        <v>152</v>
      </c>
      <c r="C27" s="15">
        <v>44216</v>
      </c>
      <c r="D27" s="20">
        <v>44469</v>
      </c>
      <c r="E27" s="5" t="s">
        <v>159</v>
      </c>
      <c r="F27" s="4">
        <v>74000000</v>
      </c>
      <c r="G27" s="18" t="s">
        <v>142</v>
      </c>
      <c r="H27" s="57" t="s">
        <v>198</v>
      </c>
      <c r="I27" s="26">
        <v>0.1</v>
      </c>
      <c r="J27" s="58">
        <v>44469</v>
      </c>
      <c r="K27" s="4">
        <v>23012229.199999999</v>
      </c>
      <c r="L27" s="55" t="s">
        <v>178</v>
      </c>
    </row>
    <row r="28" spans="1:12" s="16" customFormat="1" ht="267.75" customHeight="1" x14ac:dyDescent="0.25">
      <c r="A28" s="23" t="s">
        <v>43</v>
      </c>
      <c r="B28" s="24" t="s">
        <v>172</v>
      </c>
      <c r="C28" s="15">
        <v>44216</v>
      </c>
      <c r="D28" s="20">
        <v>44469</v>
      </c>
      <c r="E28" s="5" t="s">
        <v>159</v>
      </c>
      <c r="F28" s="4">
        <v>0</v>
      </c>
      <c r="G28" s="18" t="s">
        <v>142</v>
      </c>
      <c r="H28" s="57" t="s">
        <v>199</v>
      </c>
      <c r="I28" s="26">
        <v>0.03</v>
      </c>
      <c r="J28" s="58">
        <v>44469</v>
      </c>
      <c r="K28" s="4">
        <v>0</v>
      </c>
      <c r="L28" s="55" t="s">
        <v>173</v>
      </c>
    </row>
    <row r="29" spans="1:12" s="16" customFormat="1" ht="302.25" customHeight="1" x14ac:dyDescent="0.25">
      <c r="A29" s="23" t="s">
        <v>153</v>
      </c>
      <c r="B29" s="23" t="s">
        <v>48</v>
      </c>
      <c r="C29" s="15">
        <v>44216</v>
      </c>
      <c r="D29" s="20">
        <v>44469</v>
      </c>
      <c r="E29" s="5" t="s">
        <v>159</v>
      </c>
      <c r="F29" s="4">
        <v>0</v>
      </c>
      <c r="G29" s="18" t="s">
        <v>142</v>
      </c>
      <c r="H29" s="57" t="s">
        <v>190</v>
      </c>
      <c r="I29" s="26">
        <v>0.1</v>
      </c>
      <c r="J29" s="58">
        <v>44469</v>
      </c>
      <c r="K29" s="4">
        <v>0</v>
      </c>
      <c r="L29" s="55" t="s">
        <v>179</v>
      </c>
    </row>
    <row r="30" spans="1:12" s="16" customFormat="1" ht="271.5" customHeight="1" x14ac:dyDescent="0.25">
      <c r="A30" s="73" t="s">
        <v>154</v>
      </c>
      <c r="B30" s="23" t="s">
        <v>155</v>
      </c>
      <c r="C30" s="15">
        <v>44216</v>
      </c>
      <c r="D30" s="20">
        <v>44561</v>
      </c>
      <c r="E30" s="5" t="s">
        <v>159</v>
      </c>
      <c r="F30" s="4">
        <v>238000000</v>
      </c>
      <c r="G30" s="18" t="s">
        <v>142</v>
      </c>
      <c r="H30" s="57" t="s">
        <v>191</v>
      </c>
      <c r="I30" s="26">
        <v>2.5000000000000001E-2</v>
      </c>
      <c r="J30" s="58">
        <v>44469</v>
      </c>
      <c r="K30" s="4">
        <v>0</v>
      </c>
      <c r="L30" s="55" t="s">
        <v>180</v>
      </c>
    </row>
    <row r="31" spans="1:12" s="16" customFormat="1" ht="270.75" customHeight="1" x14ac:dyDescent="0.25">
      <c r="A31" s="74"/>
      <c r="B31" s="23" t="s">
        <v>167</v>
      </c>
      <c r="C31" s="15">
        <v>44216</v>
      </c>
      <c r="D31" s="20">
        <v>44561</v>
      </c>
      <c r="E31" s="5" t="s">
        <v>159</v>
      </c>
      <c r="F31" s="4">
        <f>71400000+23800000</f>
        <v>95200000</v>
      </c>
      <c r="G31" s="18" t="s">
        <v>142</v>
      </c>
      <c r="H31" s="57" t="s">
        <v>192</v>
      </c>
      <c r="I31" s="26">
        <v>2.5000000000000001E-2</v>
      </c>
      <c r="J31" s="58">
        <v>44469</v>
      </c>
      <c r="K31" s="4">
        <v>0</v>
      </c>
      <c r="L31" s="55" t="s">
        <v>180</v>
      </c>
    </row>
    <row r="32" spans="1:12" s="16" customFormat="1" ht="409.5" customHeight="1" x14ac:dyDescent="0.25">
      <c r="A32" s="75" t="s">
        <v>160</v>
      </c>
      <c r="B32" s="25" t="s">
        <v>168</v>
      </c>
      <c r="C32" s="15">
        <v>44216</v>
      </c>
      <c r="D32" s="15">
        <v>44469</v>
      </c>
      <c r="E32" s="5" t="s">
        <v>159</v>
      </c>
      <c r="F32" s="4">
        <v>0</v>
      </c>
      <c r="G32" s="18" t="s">
        <v>142</v>
      </c>
      <c r="H32" s="57" t="s">
        <v>187</v>
      </c>
      <c r="I32" s="26">
        <v>0.05</v>
      </c>
      <c r="J32" s="58">
        <v>44469</v>
      </c>
      <c r="K32" s="4">
        <v>0</v>
      </c>
      <c r="L32" s="55" t="s">
        <v>181</v>
      </c>
    </row>
    <row r="33" spans="1:12" s="16" customFormat="1" ht="156.75" customHeight="1" x14ac:dyDescent="0.25">
      <c r="A33" s="76"/>
      <c r="B33" s="23" t="s">
        <v>161</v>
      </c>
      <c r="C33" s="15">
        <v>44216</v>
      </c>
      <c r="D33" s="20">
        <v>44561</v>
      </c>
      <c r="E33" s="5" t="s">
        <v>159</v>
      </c>
      <c r="F33" s="21">
        <v>15000000</v>
      </c>
      <c r="G33" s="18" t="s">
        <v>142</v>
      </c>
      <c r="H33" s="57" t="s">
        <v>200</v>
      </c>
      <c r="I33" s="26">
        <v>1.4999999999999999E-2</v>
      </c>
      <c r="J33" s="58">
        <v>44561</v>
      </c>
      <c r="K33" s="4">
        <v>0</v>
      </c>
      <c r="L33" s="55" t="s">
        <v>182</v>
      </c>
    </row>
    <row r="34" spans="1:12" ht="40.5" customHeight="1" x14ac:dyDescent="0.25">
      <c r="A34" s="59" t="s">
        <v>24</v>
      </c>
      <c r="B34" s="60"/>
      <c r="C34" s="60"/>
      <c r="D34" s="60"/>
      <c r="E34" s="60"/>
      <c r="F34" s="60"/>
      <c r="G34" s="60"/>
      <c r="H34" s="61"/>
      <c r="I34" s="22">
        <f>SUM(I20:I33)</f>
        <v>0.92500000000000016</v>
      </c>
      <c r="J34" s="62"/>
      <c r="K34" s="63"/>
      <c r="L34" s="64"/>
    </row>
    <row r="35" spans="1:12" ht="100.5" customHeight="1" x14ac:dyDescent="0.25">
      <c r="A35" s="65" t="s">
        <v>47</v>
      </c>
      <c r="B35" s="66"/>
      <c r="C35" s="66"/>
      <c r="D35" s="66"/>
      <c r="E35" s="66"/>
      <c r="F35" s="66"/>
      <c r="G35" s="66"/>
      <c r="H35" s="66"/>
      <c r="I35" s="66"/>
      <c r="J35" s="66"/>
      <c r="K35" s="66"/>
      <c r="L35" s="67"/>
    </row>
  </sheetData>
  <mergeCells count="26">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4:H34"/>
    <mergeCell ref="J34:L34"/>
    <mergeCell ref="A35:L35"/>
    <mergeCell ref="B17:L17"/>
    <mergeCell ref="A18:F18"/>
    <mergeCell ref="H18:L18"/>
    <mergeCell ref="A30:A31"/>
    <mergeCell ref="A32:A33"/>
  </mergeCells>
  <hyperlinks>
    <hyperlink ref="L26" r:id="rId1" xr:uid="{B82B9D34-AE50-425F-88C2-C5062B0F8FD2}"/>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0" customWidth="1"/>
    <col min="2" max="2" width="29" style="30" customWidth="1"/>
    <col min="3" max="3" width="19" style="30" customWidth="1"/>
    <col min="4" max="4" width="22.42578125" style="30" customWidth="1"/>
    <col min="5" max="5" width="21.7109375" style="16" customWidth="1"/>
    <col min="6" max="7" width="39" style="31" customWidth="1"/>
    <col min="8" max="8" width="17.42578125" style="16" customWidth="1"/>
    <col min="9" max="9" width="21.140625" style="16" customWidth="1"/>
    <col min="10" max="10" width="114.85546875" style="30" customWidth="1"/>
    <col min="11" max="11" width="25.140625" style="30" customWidth="1"/>
    <col min="12" max="16384" width="11.42578125" style="30"/>
  </cols>
  <sheetData>
    <row r="1" spans="1:11" ht="32.25" customHeight="1" x14ac:dyDescent="0.3">
      <c r="A1" s="100"/>
      <c r="B1" s="101"/>
      <c r="C1" s="106" t="s">
        <v>139</v>
      </c>
      <c r="D1" s="106"/>
      <c r="E1" s="106"/>
      <c r="F1" s="106"/>
      <c r="G1" s="106"/>
      <c r="H1" s="106"/>
      <c r="I1" s="106"/>
      <c r="J1" s="106"/>
      <c r="K1" s="50" t="s">
        <v>138</v>
      </c>
    </row>
    <row r="2" spans="1:11" ht="30" customHeight="1" x14ac:dyDescent="0.3">
      <c r="A2" s="102"/>
      <c r="B2" s="103"/>
      <c r="C2" s="106"/>
      <c r="D2" s="106"/>
      <c r="E2" s="106"/>
      <c r="F2" s="106"/>
      <c r="G2" s="106"/>
      <c r="H2" s="106"/>
      <c r="I2" s="106"/>
      <c r="J2" s="106"/>
      <c r="K2" s="51" t="s">
        <v>137</v>
      </c>
    </row>
    <row r="3" spans="1:11" ht="36" customHeight="1" x14ac:dyDescent="0.3">
      <c r="A3" s="102"/>
      <c r="B3" s="103"/>
      <c r="C3" s="106"/>
      <c r="D3" s="106"/>
      <c r="E3" s="106"/>
      <c r="F3" s="106"/>
      <c r="G3" s="106"/>
      <c r="H3" s="106"/>
      <c r="I3" s="106"/>
      <c r="J3" s="106"/>
      <c r="K3" s="50" t="s">
        <v>136</v>
      </c>
    </row>
    <row r="4" spans="1:11" ht="36" customHeight="1" x14ac:dyDescent="0.3">
      <c r="A4" s="104"/>
      <c r="B4" s="105"/>
      <c r="C4" s="106"/>
      <c r="D4" s="106"/>
      <c r="E4" s="106"/>
      <c r="F4" s="106"/>
      <c r="G4" s="106"/>
      <c r="H4" s="106"/>
      <c r="I4" s="106"/>
      <c r="J4" s="106"/>
      <c r="K4" s="50" t="s">
        <v>135</v>
      </c>
    </row>
    <row r="5" spans="1:11" ht="36" customHeight="1" x14ac:dyDescent="0.3">
      <c r="A5" s="49"/>
      <c r="B5" s="49"/>
      <c r="C5" s="49"/>
      <c r="D5" s="49"/>
      <c r="E5" s="49"/>
      <c r="F5" s="49"/>
      <c r="G5" s="47"/>
      <c r="H5" s="47"/>
      <c r="I5" s="41"/>
      <c r="J5" s="41"/>
      <c r="K5" s="41"/>
    </row>
    <row r="6" spans="1:11" ht="36" customHeight="1" x14ac:dyDescent="0.3">
      <c r="A6" s="48" t="s">
        <v>134</v>
      </c>
      <c r="B6" s="43"/>
      <c r="C6" s="45" t="s">
        <v>133</v>
      </c>
      <c r="D6" s="44"/>
      <c r="E6" s="43"/>
      <c r="F6" s="43"/>
      <c r="G6" s="30"/>
      <c r="H6" s="47"/>
      <c r="I6" s="41"/>
      <c r="J6" s="41"/>
      <c r="K6" s="41"/>
    </row>
    <row r="7" spans="1:11" ht="36" customHeight="1" x14ac:dyDescent="0.3">
      <c r="A7" s="46" t="s">
        <v>132</v>
      </c>
      <c r="B7" s="43"/>
      <c r="C7" s="45" t="s">
        <v>131</v>
      </c>
      <c r="D7" s="44"/>
      <c r="E7" s="43"/>
      <c r="F7" s="43"/>
      <c r="G7" s="30"/>
      <c r="H7" s="47"/>
      <c r="I7" s="41"/>
      <c r="J7" s="41"/>
      <c r="K7" s="41" t="s">
        <v>130</v>
      </c>
    </row>
    <row r="8" spans="1:11" ht="36" customHeight="1" x14ac:dyDescent="0.3">
      <c r="A8" s="46" t="s">
        <v>129</v>
      </c>
      <c r="B8" s="43"/>
      <c r="C8" s="45" t="s">
        <v>128</v>
      </c>
      <c r="D8" s="44"/>
      <c r="E8" s="43"/>
      <c r="F8" s="43"/>
      <c r="G8" s="30"/>
      <c r="H8" s="42"/>
      <c r="I8" s="41"/>
      <c r="J8" s="41"/>
      <c r="K8" s="41"/>
    </row>
    <row r="9" spans="1:11" ht="36" customHeight="1" x14ac:dyDescent="0.3">
      <c r="A9" s="46" t="s">
        <v>127</v>
      </c>
      <c r="B9" s="43"/>
      <c r="C9" s="45" t="s">
        <v>126</v>
      </c>
      <c r="D9" s="44"/>
      <c r="E9" s="43"/>
      <c r="F9" s="43"/>
      <c r="G9" s="30"/>
      <c r="H9" s="42"/>
      <c r="I9" s="41"/>
      <c r="J9" s="41"/>
      <c r="K9" s="41"/>
    </row>
    <row r="10" spans="1:11" ht="36" customHeight="1" x14ac:dyDescent="0.3"/>
    <row r="11" spans="1:11" ht="32.25" customHeight="1" x14ac:dyDescent="0.4">
      <c r="A11" s="40" t="s">
        <v>125</v>
      </c>
      <c r="B11" s="39" t="s">
        <v>124</v>
      </c>
      <c r="D11" s="107" t="s">
        <v>123</v>
      </c>
      <c r="E11" s="108"/>
      <c r="F11" s="38">
        <v>0.11</v>
      </c>
      <c r="G11" s="107" t="s">
        <v>122</v>
      </c>
      <c r="H11" s="109"/>
      <c r="I11" s="109"/>
      <c r="J11" s="108"/>
    </row>
    <row r="12" spans="1:11" ht="31.5" customHeight="1" x14ac:dyDescent="0.4">
      <c r="A12" s="40" t="s">
        <v>121</v>
      </c>
      <c r="B12" s="39" t="s">
        <v>120</v>
      </c>
      <c r="D12" s="107" t="s">
        <v>119</v>
      </c>
      <c r="E12" s="108"/>
      <c r="F12" s="38">
        <f>47%-F11</f>
        <v>0.36</v>
      </c>
      <c r="G12" s="110">
        <f>SUM(I16:I28)</f>
        <v>0.65100000000000013</v>
      </c>
      <c r="H12" s="110"/>
      <c r="I12" s="110"/>
      <c r="J12" s="110"/>
    </row>
    <row r="13" spans="1:11" ht="30.75" customHeight="1" x14ac:dyDescent="0.4">
      <c r="D13" s="107" t="s">
        <v>118</v>
      </c>
      <c r="E13" s="108"/>
      <c r="F13" s="38">
        <v>0.18</v>
      </c>
      <c r="G13" s="110"/>
      <c r="H13" s="110"/>
      <c r="I13" s="110"/>
      <c r="J13" s="110"/>
    </row>
    <row r="14" spans="1:11" x14ac:dyDescent="0.3">
      <c r="G14" s="52">
        <v>0.65</v>
      </c>
    </row>
    <row r="16" spans="1:11" ht="36" x14ac:dyDescent="0.3">
      <c r="A16" s="36" t="s">
        <v>1</v>
      </c>
      <c r="B16" s="36" t="s">
        <v>10</v>
      </c>
      <c r="C16" s="36" t="s">
        <v>2</v>
      </c>
      <c r="D16" s="36" t="s">
        <v>3</v>
      </c>
      <c r="E16" s="37" t="s">
        <v>117</v>
      </c>
      <c r="F16" s="36" t="s">
        <v>116</v>
      </c>
      <c r="G16" s="36" t="s">
        <v>115</v>
      </c>
      <c r="H16" s="37" t="s">
        <v>114</v>
      </c>
      <c r="I16" s="37" t="s">
        <v>113</v>
      </c>
      <c r="J16" s="36" t="s">
        <v>112</v>
      </c>
      <c r="K16" s="36" t="s">
        <v>7</v>
      </c>
    </row>
    <row r="17" spans="1:11" ht="252" x14ac:dyDescent="0.3">
      <c r="A17" s="17" t="s">
        <v>41</v>
      </c>
      <c r="B17" s="17" t="s">
        <v>42</v>
      </c>
      <c r="C17" s="35">
        <v>43850</v>
      </c>
      <c r="D17" s="35">
        <v>44012</v>
      </c>
      <c r="E17" s="26">
        <v>0.12</v>
      </c>
      <c r="F17" s="34" t="s">
        <v>111</v>
      </c>
      <c r="G17" s="17" t="s">
        <v>110</v>
      </c>
      <c r="H17" s="26">
        <v>0.8</v>
      </c>
      <c r="I17" s="33">
        <f>H17*E17</f>
        <v>9.6000000000000002E-2</v>
      </c>
      <c r="J17" s="27" t="s">
        <v>63</v>
      </c>
      <c r="K17" s="27" t="s">
        <v>70</v>
      </c>
    </row>
    <row r="18" spans="1:11" ht="180" x14ac:dyDescent="0.3">
      <c r="A18" s="17" t="s">
        <v>50</v>
      </c>
      <c r="B18" s="27" t="s">
        <v>51</v>
      </c>
      <c r="C18" s="35">
        <v>43850</v>
      </c>
      <c r="D18" s="35">
        <v>44195</v>
      </c>
      <c r="E18" s="26">
        <v>0.1</v>
      </c>
      <c r="F18" s="34" t="s">
        <v>109</v>
      </c>
      <c r="G18" s="17" t="s">
        <v>108</v>
      </c>
      <c r="H18" s="26">
        <v>1</v>
      </c>
      <c r="I18" s="33">
        <f>H18*E18</f>
        <v>0.1</v>
      </c>
      <c r="J18" s="27" t="s">
        <v>81</v>
      </c>
      <c r="K18" s="28" t="s">
        <v>71</v>
      </c>
    </row>
    <row r="19" spans="1:11" ht="270" x14ac:dyDescent="0.3">
      <c r="A19" s="17" t="s">
        <v>60</v>
      </c>
      <c r="B19" s="17" t="s">
        <v>52</v>
      </c>
      <c r="C19" s="35">
        <v>43850</v>
      </c>
      <c r="D19" s="35">
        <v>44073</v>
      </c>
      <c r="E19" s="26">
        <v>0.1</v>
      </c>
      <c r="F19" s="34" t="s">
        <v>107</v>
      </c>
      <c r="G19" s="17" t="s">
        <v>106</v>
      </c>
      <c r="H19" s="26">
        <v>0.5</v>
      </c>
      <c r="I19" s="33">
        <f t="shared" ref="I19:I28" si="0">+E19*H19</f>
        <v>0.05</v>
      </c>
      <c r="J19" s="27" t="s">
        <v>141</v>
      </c>
      <c r="K19" s="27" t="s">
        <v>72</v>
      </c>
    </row>
    <row r="20" spans="1:11" ht="216" x14ac:dyDescent="0.3">
      <c r="A20" s="17" t="s">
        <v>45</v>
      </c>
      <c r="B20" s="17" t="s">
        <v>46</v>
      </c>
      <c r="C20" s="35">
        <v>41294</v>
      </c>
      <c r="D20" s="35">
        <v>44196</v>
      </c>
      <c r="E20" s="26">
        <v>0.1</v>
      </c>
      <c r="F20" s="34" t="s">
        <v>105</v>
      </c>
      <c r="G20" s="17" t="s">
        <v>104</v>
      </c>
      <c r="H20" s="26">
        <v>0.8</v>
      </c>
      <c r="I20" s="33">
        <f t="shared" si="0"/>
        <v>8.0000000000000016E-2</v>
      </c>
      <c r="J20" s="27" t="s">
        <v>82</v>
      </c>
      <c r="K20" s="28" t="s">
        <v>73</v>
      </c>
    </row>
    <row r="21" spans="1:11" ht="216" x14ac:dyDescent="0.3">
      <c r="A21" s="17" t="s">
        <v>53</v>
      </c>
      <c r="B21" s="17" t="s">
        <v>103</v>
      </c>
      <c r="C21" s="35">
        <v>43850</v>
      </c>
      <c r="D21" s="35">
        <v>44196</v>
      </c>
      <c r="E21" s="26">
        <v>0.05</v>
      </c>
      <c r="F21" s="34" t="s">
        <v>102</v>
      </c>
      <c r="G21" s="17" t="s">
        <v>101</v>
      </c>
      <c r="H21" s="26">
        <v>0.1</v>
      </c>
      <c r="I21" s="33">
        <f t="shared" si="0"/>
        <v>5.000000000000001E-3</v>
      </c>
      <c r="J21" s="27" t="s">
        <v>64</v>
      </c>
      <c r="K21" s="29" t="s">
        <v>74</v>
      </c>
    </row>
    <row r="22" spans="1:11" ht="324" x14ac:dyDescent="0.3">
      <c r="A22" s="23" t="s">
        <v>100</v>
      </c>
      <c r="B22" s="24" t="s">
        <v>61</v>
      </c>
      <c r="C22" s="20">
        <v>43850</v>
      </c>
      <c r="D22" s="20">
        <v>44073</v>
      </c>
      <c r="E22" s="26">
        <v>0.1</v>
      </c>
      <c r="F22" s="34" t="s">
        <v>99</v>
      </c>
      <c r="G22" s="4" t="s">
        <v>98</v>
      </c>
      <c r="H22" s="26">
        <v>0.9</v>
      </c>
      <c r="I22" s="33">
        <f t="shared" si="0"/>
        <v>9.0000000000000011E-2</v>
      </c>
      <c r="J22" s="27" t="s">
        <v>65</v>
      </c>
      <c r="K22" s="27" t="s">
        <v>75</v>
      </c>
    </row>
    <row r="23" spans="1:11" ht="234" x14ac:dyDescent="0.3">
      <c r="A23" s="23" t="s">
        <v>43</v>
      </c>
      <c r="B23" s="24" t="s">
        <v>44</v>
      </c>
      <c r="C23" s="20">
        <v>43850</v>
      </c>
      <c r="D23" s="20">
        <v>44073</v>
      </c>
      <c r="E23" s="26">
        <v>0.05</v>
      </c>
      <c r="F23" s="34" t="s">
        <v>97</v>
      </c>
      <c r="G23" s="4" t="s">
        <v>96</v>
      </c>
      <c r="H23" s="26">
        <v>0.1</v>
      </c>
      <c r="I23" s="33">
        <f t="shared" si="0"/>
        <v>5.000000000000001E-3</v>
      </c>
      <c r="J23" s="27" t="s">
        <v>66</v>
      </c>
      <c r="K23" s="27" t="s">
        <v>76</v>
      </c>
    </row>
    <row r="24" spans="1:11" ht="366.75" customHeight="1" x14ac:dyDescent="0.3">
      <c r="A24" s="23" t="s">
        <v>48</v>
      </c>
      <c r="B24" s="23" t="s">
        <v>48</v>
      </c>
      <c r="C24" s="20">
        <v>43850</v>
      </c>
      <c r="D24" s="20">
        <v>44196</v>
      </c>
      <c r="E24" s="26">
        <v>0.05</v>
      </c>
      <c r="F24" s="34" t="s">
        <v>95</v>
      </c>
      <c r="G24" s="4" t="s">
        <v>94</v>
      </c>
      <c r="H24" s="26">
        <v>0.6</v>
      </c>
      <c r="I24" s="33">
        <f t="shared" si="0"/>
        <v>0.03</v>
      </c>
      <c r="J24" s="27" t="s">
        <v>83</v>
      </c>
      <c r="K24" s="27" t="s">
        <v>77</v>
      </c>
    </row>
    <row r="25" spans="1:11" ht="360" x14ac:dyDescent="0.3">
      <c r="A25" s="23" t="s">
        <v>54</v>
      </c>
      <c r="B25" s="27" t="s">
        <v>93</v>
      </c>
      <c r="C25" s="35">
        <v>43850</v>
      </c>
      <c r="D25" s="35">
        <v>44196</v>
      </c>
      <c r="E25" s="26">
        <v>0.1</v>
      </c>
      <c r="F25" s="34" t="s">
        <v>92</v>
      </c>
      <c r="G25" s="4" t="s">
        <v>91</v>
      </c>
      <c r="H25" s="26">
        <v>0.75</v>
      </c>
      <c r="I25" s="33">
        <f t="shared" si="0"/>
        <v>7.5000000000000011E-2</v>
      </c>
      <c r="J25" s="27" t="s">
        <v>67</v>
      </c>
      <c r="K25" s="27" t="s">
        <v>62</v>
      </c>
    </row>
    <row r="26" spans="1:11" ht="306" x14ac:dyDescent="0.3">
      <c r="A26" s="23" t="s">
        <v>55</v>
      </c>
      <c r="B26" s="23" t="s">
        <v>56</v>
      </c>
      <c r="C26" s="20">
        <v>43850</v>
      </c>
      <c r="D26" s="20">
        <v>44196</v>
      </c>
      <c r="E26" s="26">
        <v>0.1</v>
      </c>
      <c r="F26" s="34" t="s">
        <v>90</v>
      </c>
      <c r="G26" s="4" t="s">
        <v>89</v>
      </c>
      <c r="H26" s="26">
        <v>0.3</v>
      </c>
      <c r="I26" s="33">
        <f t="shared" si="0"/>
        <v>0.03</v>
      </c>
      <c r="J26" s="27" t="s">
        <v>68</v>
      </c>
      <c r="K26" s="27" t="s">
        <v>78</v>
      </c>
    </row>
    <row r="27" spans="1:11" ht="90" x14ac:dyDescent="0.3">
      <c r="A27" s="17" t="s">
        <v>49</v>
      </c>
      <c r="B27" s="17" t="s">
        <v>49</v>
      </c>
      <c r="C27" s="35">
        <v>43850</v>
      </c>
      <c r="D27" s="35">
        <v>44104</v>
      </c>
      <c r="E27" s="26">
        <v>0.1</v>
      </c>
      <c r="F27" s="34" t="s">
        <v>88</v>
      </c>
      <c r="G27" s="4" t="s">
        <v>87</v>
      </c>
      <c r="H27" s="26">
        <v>0.87</v>
      </c>
      <c r="I27" s="33">
        <f t="shared" si="0"/>
        <v>8.7000000000000008E-2</v>
      </c>
      <c r="J27" s="27" t="s">
        <v>69</v>
      </c>
      <c r="K27" s="27" t="s">
        <v>79</v>
      </c>
    </row>
    <row r="28" spans="1:11" ht="126" x14ac:dyDescent="0.3">
      <c r="A28" s="23" t="s">
        <v>57</v>
      </c>
      <c r="B28" s="23" t="s">
        <v>58</v>
      </c>
      <c r="C28" s="20">
        <v>44105</v>
      </c>
      <c r="D28" s="20">
        <v>44196</v>
      </c>
      <c r="E28" s="26">
        <v>0.03</v>
      </c>
      <c r="F28" s="34" t="s">
        <v>86</v>
      </c>
      <c r="G28" s="4" t="s">
        <v>85</v>
      </c>
      <c r="H28" s="26">
        <v>0.1</v>
      </c>
      <c r="I28" s="33">
        <f t="shared" si="0"/>
        <v>3.0000000000000001E-3</v>
      </c>
      <c r="J28" s="27" t="s">
        <v>140</v>
      </c>
      <c r="K28" s="27" t="s">
        <v>80</v>
      </c>
    </row>
    <row r="29" spans="1:11" x14ac:dyDescent="0.3">
      <c r="A29" s="99" t="s">
        <v>84</v>
      </c>
      <c r="B29" s="99"/>
      <c r="C29" s="99"/>
      <c r="D29" s="99"/>
      <c r="E29" s="32">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Chacón</cp:lastModifiedBy>
  <cp:lastPrinted>2020-01-31T21:29:53Z</cp:lastPrinted>
  <dcterms:created xsi:type="dcterms:W3CDTF">2016-06-27T17:23:36Z</dcterms:created>
  <dcterms:modified xsi:type="dcterms:W3CDTF">2021-12-31T07:47:49Z</dcterms:modified>
</cp:coreProperties>
</file>