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D:\lcgomez\LAURA GOMEZ\PLANEACION ESTRATEGICA PAI-PEI\2023\PLAN DE INVERSION 2023\SEGUIMIENTO PLAN DE INVERSION\SEGUNDO TRIMESTRE\"/>
    </mc:Choice>
  </mc:AlternateContent>
  <xr:revisionPtr revIDLastSave="0" documentId="13_ncr:1_{90F21932-DDB9-4821-A4CB-863BA0C5B221}" xr6:coauthVersionLast="47" xr6:coauthVersionMax="47" xr10:uidLastSave="{00000000-0000-0000-0000-000000000000}"/>
  <bookViews>
    <workbookView xWindow="20370" yWindow="-120" windowWidth="24240" windowHeight="13140" firstSheet="1" activeTab="1" xr2:uid="{00000000-000D-0000-FFFF-FFFF00000000}"/>
  </bookViews>
  <sheets>
    <sheet name="SEGUIMIENTO P INVERSION (inic)" sheetId="3" state="hidden" r:id="rId1"/>
    <sheet name="SEGUIMIENTO P INVERSION " sheetId="4" r:id="rId2"/>
    <sheet name="SEGUIMIENTO P INVERSION" sheetId="1" state="hidden" r:id="rId3"/>
  </sheets>
  <definedNames>
    <definedName name="_xlnm.Print_Area" localSheetId="2">'SEGUIMIENTO P INVERSION'!$A$1:$P$14</definedName>
    <definedName name="_xlnm.Print_Area" localSheetId="1">'SEGUIMIENTO P INVERSION '!$A$1:$W$25</definedName>
    <definedName name="_xlnm.Print_Area" localSheetId="0">'SEGUIMIENTO P INVERSION (inic)'!$A$1:$P$14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4" i="4" l="1"/>
  <c r="R24" i="4"/>
  <c r="O70" i="4" l="1"/>
  <c r="P70" i="4"/>
  <c r="R70" i="4"/>
  <c r="R79" i="4"/>
  <c r="P79" i="4"/>
  <c r="N79" i="4"/>
  <c r="M79" i="4"/>
  <c r="L79" i="4"/>
  <c r="K79" i="4"/>
  <c r="J79" i="4"/>
  <c r="I79" i="4"/>
  <c r="S78" i="4"/>
  <c r="O78" i="4"/>
  <c r="Q78" i="4" s="1"/>
  <c r="Q77" i="4"/>
  <c r="O77" i="4"/>
  <c r="S77" i="4" s="1"/>
  <c r="O76" i="4"/>
  <c r="Q76" i="4" s="1"/>
  <c r="R75" i="4"/>
  <c r="P75" i="4"/>
  <c r="N75" i="4"/>
  <c r="M75" i="4"/>
  <c r="L75" i="4"/>
  <c r="K75" i="4"/>
  <c r="J75" i="4"/>
  <c r="I75" i="4"/>
  <c r="S74" i="4"/>
  <c r="O74" i="4"/>
  <c r="Q74" i="4" s="1"/>
  <c r="Q73" i="4"/>
  <c r="O73" i="4"/>
  <c r="S73" i="4" s="1"/>
  <c r="O72" i="4"/>
  <c r="Q72" i="4" s="1"/>
  <c r="O71" i="4"/>
  <c r="O75" i="4" s="1"/>
  <c r="N70" i="4"/>
  <c r="M70" i="4"/>
  <c r="L70" i="4"/>
  <c r="K70" i="4"/>
  <c r="J70" i="4"/>
  <c r="I70" i="4"/>
  <c r="S69" i="4"/>
  <c r="Q69" i="4"/>
  <c r="O69" i="4"/>
  <c r="Q68" i="4"/>
  <c r="O68" i="4"/>
  <c r="S68" i="4" s="1"/>
  <c r="O67" i="4"/>
  <c r="S67" i="4" s="1"/>
  <c r="S66" i="4"/>
  <c r="O66" i="4"/>
  <c r="R65" i="4"/>
  <c r="P65" i="4"/>
  <c r="Q65" i="4" s="1"/>
  <c r="N65" i="4"/>
  <c r="M65" i="4"/>
  <c r="L65" i="4"/>
  <c r="K65" i="4"/>
  <c r="J65" i="4"/>
  <c r="I65" i="4"/>
  <c r="Q64" i="4"/>
  <c r="O64" i="4"/>
  <c r="S64" i="4" s="1"/>
  <c r="O63" i="4"/>
  <c r="O65" i="4" s="1"/>
  <c r="S62" i="4"/>
  <c r="O62" i="4"/>
  <c r="Q62" i="4" s="1"/>
  <c r="S61" i="4"/>
  <c r="Q61" i="4"/>
  <c r="O61" i="4"/>
  <c r="R60" i="4"/>
  <c r="N60" i="4"/>
  <c r="M60" i="4"/>
  <c r="L60" i="4"/>
  <c r="K60" i="4"/>
  <c r="J60" i="4"/>
  <c r="I60" i="4"/>
  <c r="P59" i="4"/>
  <c r="Q59" i="4" s="1"/>
  <c r="O59" i="4"/>
  <c r="S59" i="4" s="1"/>
  <c r="P58" i="4"/>
  <c r="Q58" i="4" s="1"/>
  <c r="O58" i="4"/>
  <c r="S58" i="4" s="1"/>
  <c r="O57" i="4"/>
  <c r="S57" i="4" s="1"/>
  <c r="O56" i="4"/>
  <c r="S56" i="4" s="1"/>
  <c r="R55" i="4"/>
  <c r="N55" i="4"/>
  <c r="M55" i="4"/>
  <c r="L55" i="4"/>
  <c r="K55" i="4"/>
  <c r="J55" i="4"/>
  <c r="I55" i="4"/>
  <c r="O54" i="4"/>
  <c r="O53" i="4"/>
  <c r="S53" i="4" s="1"/>
  <c r="S52" i="4"/>
  <c r="O52" i="4"/>
  <c r="P52" i="4" s="1"/>
  <c r="Q52" i="4" s="1"/>
  <c r="P51" i="4"/>
  <c r="O51" i="4"/>
  <c r="P50" i="4"/>
  <c r="Q50" i="4" s="1"/>
  <c r="O50" i="4"/>
  <c r="S50" i="4" s="1"/>
  <c r="P49" i="4"/>
  <c r="O49" i="4"/>
  <c r="S49" i="4" s="1"/>
  <c r="O48" i="4"/>
  <c r="Q47" i="4"/>
  <c r="O47" i="4"/>
  <c r="O55" i="4" s="1"/>
  <c r="R46" i="4"/>
  <c r="P46" i="4"/>
  <c r="N46" i="4"/>
  <c r="M46" i="4"/>
  <c r="L46" i="4"/>
  <c r="K46" i="4"/>
  <c r="J46" i="4"/>
  <c r="I46" i="4"/>
  <c r="O45" i="4"/>
  <c r="S45" i="4" s="1"/>
  <c r="S44" i="4"/>
  <c r="O44" i="4"/>
  <c r="Q44" i="4" s="1"/>
  <c r="Q43" i="4"/>
  <c r="O43" i="4"/>
  <c r="O46" i="4" s="1"/>
  <c r="Q46" i="4" s="1"/>
  <c r="R42" i="4"/>
  <c r="P42" i="4"/>
  <c r="N42" i="4"/>
  <c r="M42" i="4"/>
  <c r="L42" i="4"/>
  <c r="K42" i="4"/>
  <c r="J42" i="4"/>
  <c r="I42" i="4"/>
  <c r="S41" i="4"/>
  <c r="O41" i="4"/>
  <c r="Q41" i="4" s="1"/>
  <c r="S40" i="4"/>
  <c r="O40" i="4"/>
  <c r="Q40" i="4" s="1"/>
  <c r="S39" i="4"/>
  <c r="Q39" i="4"/>
  <c r="O39" i="4"/>
  <c r="S38" i="4"/>
  <c r="O38" i="4"/>
  <c r="Q38" i="4" s="1"/>
  <c r="S37" i="4"/>
  <c r="O37" i="4"/>
  <c r="Q37" i="4" s="1"/>
  <c r="S36" i="4"/>
  <c r="O36" i="4"/>
  <c r="Q36" i="4" s="1"/>
  <c r="R35" i="4"/>
  <c r="S35" i="4" s="1"/>
  <c r="P35" i="4"/>
  <c r="N35" i="4"/>
  <c r="M35" i="4"/>
  <c r="L35" i="4"/>
  <c r="K35" i="4"/>
  <c r="J35" i="4"/>
  <c r="O34" i="4"/>
  <c r="S34" i="4" s="1"/>
  <c r="O33" i="4"/>
  <c r="O32" i="4"/>
  <c r="S32" i="4" s="1"/>
  <c r="I32" i="4"/>
  <c r="I35" i="4" s="1"/>
  <c r="O31" i="4"/>
  <c r="Q30" i="4"/>
  <c r="O30" i="4"/>
  <c r="O35" i="4" s="1"/>
  <c r="R29" i="4"/>
  <c r="S29" i="4" s="1"/>
  <c r="P29" i="4"/>
  <c r="N29" i="4"/>
  <c r="M29" i="4"/>
  <c r="L29" i="4"/>
  <c r="K29" i="4"/>
  <c r="J29" i="4"/>
  <c r="I29" i="4"/>
  <c r="O28" i="4"/>
  <c r="S28" i="4" s="1"/>
  <c r="S27" i="4"/>
  <c r="O27" i="4"/>
  <c r="Q27" i="4" s="1"/>
  <c r="Q26" i="4"/>
  <c r="O26" i="4"/>
  <c r="S26" i="4" s="1"/>
  <c r="O25" i="4"/>
  <c r="O29" i="4" s="1"/>
  <c r="Q29" i="4" s="1"/>
  <c r="N24" i="4"/>
  <c r="M24" i="4"/>
  <c r="L24" i="4"/>
  <c r="K24" i="4"/>
  <c r="J24" i="4"/>
  <c r="I24" i="4"/>
  <c r="S23" i="4"/>
  <c r="O23" i="4"/>
  <c r="Q23" i="4" s="1"/>
  <c r="Q22" i="4"/>
  <c r="O22" i="4"/>
  <c r="S22" i="4" s="1"/>
  <c r="O21" i="4"/>
  <c r="S21" i="4" s="1"/>
  <c r="O20" i="4"/>
  <c r="O19" i="4"/>
  <c r="S19" i="4" s="1"/>
  <c r="O18" i="4"/>
  <c r="S18" i="4" s="1"/>
  <c r="S17" i="4"/>
  <c r="O17" i="4"/>
  <c r="Q17" i="4" s="1"/>
  <c r="Q16" i="4"/>
  <c r="O16" i="4"/>
  <c r="S16" i="4" s="1"/>
  <c r="O15" i="4"/>
  <c r="S15" i="4" s="1"/>
  <c r="O14" i="4"/>
  <c r="S14" i="4" s="1"/>
  <c r="S13" i="4"/>
  <c r="O13" i="4"/>
  <c r="Q13" i="4" s="1"/>
  <c r="Q12" i="4"/>
  <c r="O12" i="4"/>
  <c r="S12" i="4" s="1"/>
  <c r="O11" i="4"/>
  <c r="O24" i="4" s="1"/>
  <c r="R10" i="4"/>
  <c r="P10" i="4"/>
  <c r="N10" i="4"/>
  <c r="N80" i="4" s="1"/>
  <c r="M10" i="4"/>
  <c r="M80" i="4" s="1"/>
  <c r="L10" i="4"/>
  <c r="L80" i="4" s="1"/>
  <c r="K10" i="4"/>
  <c r="K80" i="4" s="1"/>
  <c r="J10" i="4"/>
  <c r="J80" i="4" s="1"/>
  <c r="I10" i="4"/>
  <c r="I80" i="4" s="1"/>
  <c r="S9" i="4"/>
  <c r="O9" i="4"/>
  <c r="O10" i="4" s="1"/>
  <c r="S55" i="4" l="1"/>
  <c r="S65" i="4"/>
  <c r="Q70" i="4"/>
  <c r="S70" i="4"/>
  <c r="R80" i="4"/>
  <c r="Q24" i="4"/>
  <c r="Q35" i="4"/>
  <c r="P55" i="4"/>
  <c r="Q55" i="4" s="1"/>
  <c r="S24" i="4"/>
  <c r="Q75" i="4"/>
  <c r="S46" i="4"/>
  <c r="S75" i="4"/>
  <c r="Q10" i="4"/>
  <c r="Q11" i="4"/>
  <c r="Q15" i="4"/>
  <c r="Q19" i="4"/>
  <c r="Q21" i="4"/>
  <c r="Q25" i="4"/>
  <c r="S30" i="4"/>
  <c r="Q32" i="4"/>
  <c r="Q34" i="4"/>
  <c r="S43" i="4"/>
  <c r="S47" i="4"/>
  <c r="Q49" i="4"/>
  <c r="P56" i="4"/>
  <c r="Q57" i="4"/>
  <c r="O60" i="4"/>
  <c r="S60" i="4" s="1"/>
  <c r="Q63" i="4"/>
  <c r="Q67" i="4"/>
  <c r="Q71" i="4"/>
  <c r="S72" i="4"/>
  <c r="S76" i="4"/>
  <c r="S11" i="4"/>
  <c r="Q14" i="4"/>
  <c r="Q18" i="4"/>
  <c r="S25" i="4"/>
  <c r="Q28" i="4"/>
  <c r="O42" i="4"/>
  <c r="Q42" i="4" s="1"/>
  <c r="Q45" i="4"/>
  <c r="Q53" i="4"/>
  <c r="S63" i="4"/>
  <c r="Q66" i="4"/>
  <c r="S71" i="4"/>
  <c r="O79" i="4"/>
  <c r="S79" i="4" s="1"/>
  <c r="Q9" i="4"/>
  <c r="S10" i="4"/>
  <c r="N10" i="3"/>
  <c r="L10" i="3"/>
  <c r="K10" i="3"/>
  <c r="J10" i="3"/>
  <c r="I10" i="3"/>
  <c r="S42" i="4" l="1"/>
  <c r="P60" i="4"/>
  <c r="Q60" i="4" s="1"/>
  <c r="Q56" i="4"/>
  <c r="Q79" i="4"/>
  <c r="O80" i="4"/>
  <c r="S80" i="4" s="1"/>
  <c r="P80" i="4"/>
  <c r="N10" i="1"/>
  <c r="L10" i="1"/>
  <c r="K10" i="1"/>
  <c r="J10" i="1"/>
  <c r="I10" i="1"/>
  <c r="Q80"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Leonardo Briceno Moreno</author>
  </authors>
  <commentList>
    <comment ref="C6" authorId="0" shapeId="0" xr:uid="{00000000-0006-0000-0000-000001000000}">
      <text>
        <r>
          <rPr>
            <b/>
            <sz val="9"/>
            <color indexed="81"/>
            <rFont val="Tahoma"/>
            <family val="2"/>
          </rPr>
          <t>Leonardo Briceno Moreno:</t>
        </r>
        <r>
          <rPr>
            <sz val="9"/>
            <color indexed="81"/>
            <rFont val="Tahoma"/>
            <family val="2"/>
          </rPr>
          <t xml:space="preserve">
Modificado</t>
        </r>
      </text>
    </comment>
    <comment ref="F6" authorId="0" shapeId="0" xr:uid="{00000000-0006-0000-0000-000002000000}">
      <text>
        <r>
          <rPr>
            <b/>
            <sz val="9"/>
            <color indexed="81"/>
            <rFont val="Tahoma"/>
            <family val="2"/>
          </rPr>
          <t>Leonardo Briceno Moreno:</t>
        </r>
        <r>
          <rPr>
            <sz val="9"/>
            <color indexed="81"/>
            <rFont val="Tahoma"/>
            <family val="2"/>
          </rPr>
          <t xml:space="preserve">
Modificado</t>
        </r>
      </text>
    </comment>
    <comment ref="G6" authorId="0" shapeId="0" xr:uid="{00000000-0006-0000-0000-000003000000}">
      <text>
        <r>
          <rPr>
            <b/>
            <sz val="9"/>
            <color indexed="81"/>
            <rFont val="Tahoma"/>
            <family val="2"/>
          </rPr>
          <t>Leonardo Briceno Moreno:</t>
        </r>
        <r>
          <rPr>
            <sz val="9"/>
            <color indexed="81"/>
            <rFont val="Tahoma"/>
            <family val="2"/>
          </rPr>
          <t xml:space="preserve">
Modificado</t>
        </r>
      </text>
    </comment>
    <comment ref="H6" authorId="0" shapeId="0" xr:uid="{00000000-0006-0000-0000-000004000000}">
      <text>
        <r>
          <rPr>
            <b/>
            <sz val="9"/>
            <color indexed="81"/>
            <rFont val="Tahoma"/>
            <family val="2"/>
          </rPr>
          <t>Leonardo Briceno Moreno:</t>
        </r>
        <r>
          <rPr>
            <sz val="9"/>
            <color indexed="81"/>
            <rFont val="Tahoma"/>
            <family val="2"/>
          </rPr>
          <t xml:space="preserve">
Modificado</t>
        </r>
      </text>
    </comment>
    <comment ref="I6" authorId="0" shapeId="0" xr:uid="{00000000-0006-0000-0000-000005000000}">
      <text>
        <r>
          <rPr>
            <b/>
            <sz val="9"/>
            <color indexed="81"/>
            <rFont val="Tahoma"/>
            <family val="2"/>
          </rPr>
          <t>Leonardo Briceno Moreno:</t>
        </r>
        <r>
          <rPr>
            <sz val="9"/>
            <color indexed="81"/>
            <rFont val="Tahoma"/>
            <family val="2"/>
          </rPr>
          <t xml:space="preserve">
Modificado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Eduardo Pinzón López</author>
  </authors>
  <commentList>
    <comment ref="B9" authorId="0" shapeId="0" xr:uid="{6D7ABEC5-D160-4301-9F0A-65C7FE756A93}">
      <text>
        <r>
          <rPr>
            <b/>
            <sz val="9"/>
            <color indexed="81"/>
            <rFont val="Tahoma"/>
            <family val="2"/>
          </rPr>
          <t>Eduardo Pinzón López:</t>
        </r>
        <r>
          <rPr>
            <sz val="9"/>
            <color indexed="81"/>
            <rFont val="Tahoma"/>
            <family val="2"/>
          </rPr>
          <t xml:space="preserve">
Por favor para acceder a la ficha EBI haga click en el nombre de proyecto de inversión y acceda como usuario anónimo, posteriormente vera un acceso que dice Ficha EBI con la fecha de la última actualización.</t>
        </r>
      </text>
    </comment>
    <comment ref="B25" authorId="0" shapeId="0" xr:uid="{857EE038-7E37-445B-B84E-3CC5FC41D89C}">
      <text>
        <r>
          <rPr>
            <b/>
            <sz val="9"/>
            <color indexed="81"/>
            <rFont val="Tahoma"/>
            <family val="2"/>
          </rPr>
          <t>Eduardo Pinzón López:</t>
        </r>
        <r>
          <rPr>
            <sz val="9"/>
            <color indexed="81"/>
            <rFont val="Tahoma"/>
            <family val="2"/>
          </rPr>
          <t xml:space="preserve">
Por favor para acceder a la ficha EBI haga click en el nombre de proyecto de inversión y acceda como usuario anónimo, posteriormente vera un acceso que dice Ficha EBI con la fecha de la última actualización.</t>
        </r>
      </text>
    </comment>
    <comment ref="B30" authorId="0" shapeId="0" xr:uid="{3046807B-F134-4136-8134-B1E51F6FACB6}">
      <text>
        <r>
          <rPr>
            <b/>
            <sz val="9"/>
            <color indexed="81"/>
            <rFont val="Tahoma"/>
            <family val="2"/>
          </rPr>
          <t>Eduardo Pinzón López:</t>
        </r>
        <r>
          <rPr>
            <sz val="9"/>
            <color indexed="81"/>
            <rFont val="Tahoma"/>
            <family val="2"/>
          </rPr>
          <t xml:space="preserve">
Por favor para acceder a la ficha EBI haga click en el nombre de proyecto de inversión y acceda como usuario anónimo, posteriormente vera un acceso que dice Ficha EBI con la fecha de la última actualización.</t>
        </r>
      </text>
    </comment>
    <comment ref="B43" authorId="0" shapeId="0" xr:uid="{7D03E11F-7AA4-4D3F-BC83-D4D850E502DB}">
      <text>
        <r>
          <rPr>
            <b/>
            <sz val="9"/>
            <color indexed="81"/>
            <rFont val="Tahoma"/>
            <family val="2"/>
          </rPr>
          <t>Eduardo Pinzón López:</t>
        </r>
        <r>
          <rPr>
            <sz val="9"/>
            <color indexed="81"/>
            <rFont val="Tahoma"/>
            <family val="2"/>
          </rPr>
          <t xml:space="preserve">
Por favor para acceder a la ficha EBI haga click en el nombre de proyecto de inversión y acceda como usuario anónimo, posteriormente vera un acceso que dice Ficha EBI con la fecha de la última actualización.</t>
        </r>
      </text>
    </comment>
  </commentList>
</comments>
</file>

<file path=xl/sharedStrings.xml><?xml version="1.0" encoding="utf-8"?>
<sst xmlns="http://schemas.openxmlformats.org/spreadsheetml/2006/main" count="386" uniqueCount="273">
  <si>
    <t>OBJETIVO ESTRATÉGICO</t>
  </si>
  <si>
    <t>ÁREA RESPONSABLE</t>
  </si>
  <si>
    <t>CÓDIGO DEL  PROYECTO DE  INVERSIÓN</t>
  </si>
  <si>
    <t>PROYECTO DE INVERSIÓN</t>
  </si>
  <si>
    <t>ACTIVIDADES DEL GASTO</t>
  </si>
  <si>
    <t>INDICADOR</t>
  </si>
  <si>
    <t>META SUIFP</t>
  </si>
  <si>
    <t>AVANCE DE META</t>
  </si>
  <si>
    <t>RECURSOS FINANCIEROS</t>
  </si>
  <si>
    <t>SEGUIMIENTO DE EJECUCION PLAN ANUAL DE INVERSIÓN 
CORTE AL MES XXXX</t>
  </si>
  <si>
    <t>APROPIACIÓN INICIAL</t>
  </si>
  <si>
    <t>MODIFICACIONES</t>
  </si>
  <si>
    <t>DISPONIBLE</t>
  </si>
  <si>
    <t>COMPROMISO</t>
  </si>
  <si>
    <t>% COMP</t>
  </si>
  <si>
    <t>OBLIGACIÓN</t>
  </si>
  <si>
    <t>% OBLIG</t>
  </si>
  <si>
    <t>Subtotal</t>
  </si>
  <si>
    <r>
      <rPr>
        <b/>
        <sz val="12"/>
        <color theme="1"/>
        <rFont val="Arial"/>
        <family val="2"/>
      </rPr>
      <t xml:space="preserve">VERSIÓN: </t>
    </r>
    <r>
      <rPr>
        <sz val="12"/>
        <color theme="1"/>
        <rFont val="Arial"/>
        <family val="2"/>
      </rPr>
      <t>00</t>
    </r>
  </si>
  <si>
    <t>MATRIZ DE SEGUIMIENTO PLAN ANUAL DE INVERSIÓN</t>
  </si>
  <si>
    <t>CORTE AL XXX DEL MES XXXX DE XXXX</t>
  </si>
  <si>
    <r>
      <rPr>
        <b/>
        <sz val="12"/>
        <color theme="1"/>
        <rFont val="Arial"/>
        <family val="2"/>
      </rPr>
      <t>FECHA:</t>
    </r>
    <r>
      <rPr>
        <sz val="12"/>
        <color theme="1"/>
        <rFont val="Arial"/>
        <family val="2"/>
      </rPr>
      <t xml:space="preserve"> 2016-07-11</t>
    </r>
  </si>
  <si>
    <r>
      <rPr>
        <b/>
        <sz val="12"/>
        <color theme="1"/>
        <rFont val="Arial"/>
        <family val="2"/>
      </rPr>
      <t>CÓDIGO:</t>
    </r>
    <r>
      <rPr>
        <sz val="12"/>
        <color theme="1"/>
        <rFont val="Arial"/>
        <family val="2"/>
      </rPr>
      <t xml:space="preserve"> G101PR01F16</t>
    </r>
  </si>
  <si>
    <t xml:space="preserve">EJECUCION PLAN ANUAL DE INVERSIÓN </t>
  </si>
  <si>
    <t>MODIFICACIONES EN TRÁMITE*</t>
  </si>
  <si>
    <r>
      <rPr>
        <b/>
        <sz val="12"/>
        <color theme="1"/>
        <rFont val="Arial Narrow"/>
        <family val="2"/>
      </rPr>
      <t>CÓDIGO:</t>
    </r>
    <r>
      <rPr>
        <sz val="12"/>
        <color theme="1"/>
        <rFont val="Arial Narrow"/>
        <family val="2"/>
      </rPr>
      <t xml:space="preserve"> D101PR01F07</t>
    </r>
  </si>
  <si>
    <t xml:space="preserve">OBSERVACIONES AL SEGUIMIENTO
</t>
  </si>
  <si>
    <t>Programa Presupuestal</t>
  </si>
  <si>
    <t>Concepto rubro presupuestal</t>
  </si>
  <si>
    <t>Articulaciòn con PEI y PAI</t>
  </si>
  <si>
    <t>Nombre Estrategia
(Programa Estratégico - PAI)</t>
  </si>
  <si>
    <r>
      <rPr>
        <b/>
        <sz val="12"/>
        <color theme="1"/>
        <rFont val="Arial Narrow"/>
        <family val="2"/>
      </rPr>
      <t xml:space="preserve">VERSIÓN: </t>
    </r>
    <r>
      <rPr>
        <sz val="12"/>
        <color theme="1"/>
        <rFont val="Arial Narrow"/>
        <family val="2"/>
      </rPr>
      <t>02</t>
    </r>
  </si>
  <si>
    <t>Apropiación Adicionada
F</t>
  </si>
  <si>
    <r>
      <rPr>
        <b/>
        <sz val="12"/>
        <color theme="1"/>
        <rFont val="Arial Narrow"/>
        <family val="2"/>
      </rPr>
      <t>FECHA:</t>
    </r>
    <r>
      <rPr>
        <sz val="12"/>
        <color theme="1"/>
        <rFont val="Arial Narrow"/>
        <family val="2"/>
      </rPr>
      <t xml:space="preserve"> 2023-02-20</t>
    </r>
  </si>
  <si>
    <t>Objetivos estratégicos PEI</t>
  </si>
  <si>
    <t>Dirección Responsable</t>
  </si>
  <si>
    <t>Rubro Presupuestal</t>
  </si>
  <si>
    <t>Nombre Proyecto de Inversión</t>
  </si>
  <si>
    <t>Indicador de Producto PIIP</t>
  </si>
  <si>
    <t>Meta de la Vigencia PIIP</t>
  </si>
  <si>
    <t>Actividades del Gasto PIIP</t>
  </si>
  <si>
    <t>Apropiación Inicial
A</t>
  </si>
  <si>
    <t>Apropiación con Vigencias Futuras
B</t>
  </si>
  <si>
    <t>Apropiación Bloqueada
E</t>
  </si>
  <si>
    <t>Créditos
C</t>
  </si>
  <si>
    <t>Contracréditos
D</t>
  </si>
  <si>
    <t>Apropiación Vigente
G= A+B+C-D-E+F</t>
  </si>
  <si>
    <t>Mejoramiento del impacto de la Investigación científica en el sector salud</t>
  </si>
  <si>
    <t>Programas y proyectos cofinanciados en líneas prioritarias en salud</t>
  </si>
  <si>
    <t>Apoyar financiera y tecnicamente los programas y proyectos de investigación en salud</t>
  </si>
  <si>
    <t>Investigación con calidad e impacto</t>
  </si>
  <si>
    <t>C-3902-1000-5-0-3902001-03</t>
  </si>
  <si>
    <t xml:space="preserve">transferencias corrientes - servicio de apoyo financiero para la generación de nuevo conocimiento - mejoramiento del impacto de la investigación científica en el sector salud.  nacional </t>
  </si>
  <si>
    <t xml:space="preserve">Adoptar enfoques de políticas públicas de investigación e innovación para resolver grandes desafíos sociales, económicos y ambientales del país.
Fortalecer la gobernanza del SNCTI y sus capacidades a través de las políticas públicas, planes y programas de CTeI.
Gestionar recursos para el SNCTI
</t>
  </si>
  <si>
    <t>(PE1) Orientar el SNCTI mediante el diseño y evaluación de Políticas públicas en CTeI, la gestión de la gobernanza y del marco regulatorio del sector.
(PE4) Fomentar la capacidad de generación de conocimiento científico y tecnológico, el reconocimiento, el fortalecimiento de la infraestructura científica y tecnológica, de los actores del SNCTI y las capacidades de las Instituciones Generadoras de Conocimiento y de las entidades de soporte para aumentar la calidad e impacto del conocimiento en la sociedad.
(PE9) Fortalecer la institucionalidad del ministerio mediante la implementación, sostenimiento, mejora de requisitos y buenas prácticas en materia de gestión, desempeño y transparencia para generar la confianza y legitimidad en la ciudadanía</t>
  </si>
  <si>
    <t>Dirección de Ciencia</t>
  </si>
  <si>
    <t>Fortalecimiento de las capacidades para la generación de conocimiento a nivel nacional</t>
  </si>
  <si>
    <t>Número de proyectos</t>
  </si>
  <si>
    <t>Realizar el apoyo financiero a las propuestas seleccionadas de las convocatorias para financiación de proyectos orientados a grupos de investigación básica</t>
  </si>
  <si>
    <t>C-3902-1000-7-0-3902001-03</t>
  </si>
  <si>
    <t>transferencia servicio de apoyo financiero para la generación de nuevo conocimiento- fortalecimiento de las capacidades para la generación de conocimiento a nivel  nacional</t>
  </si>
  <si>
    <t>Adoptar enfoques de políticas públicas de investigación e innovación para resolver grandes desafíos sociales, económicos y ambientales del país.
Fortalecer la gobernanza del SNCTI y sus capacidades a través de las políticas públicas, planes y programas de CTeI.
Gestionar recursos para el SNCTI</t>
  </si>
  <si>
    <t>(PE1) Orientar el SNCTI mediante el diseño y evaluación de Políticas públicas en CTeI, la gestión de la gobernanza y del marco regulatorio del sector.
(PE4) Fomentar la capacidad de generación de conocimiento científico y tecnológico, el reconocimiento, el fortalecimiento de la infraestructura científica y tecnológica, de los actores del SNCTI y las capacidades de las Instituciones Generadoras de Conocimiento y de las entidades de soporte para aumentar la calidad e impacto del conocimiento en la sociedad.
(PE9) Fortalecer la institucionalidad del ministerio mediante la implementación, sostenimiento, mejora de requisitos y buenas prácticas en materia de gestión, desempeño y transparencia para generar la confianza y legitimidad en la ciudadanía.</t>
  </si>
  <si>
    <t xml:space="preserve">Investigadores reconocidos </t>
  </si>
  <si>
    <t xml:space="preserve">1 Contrato
900 nuevos investigadores
65 Centros de investigaciones reconocidos
1 documento de propuesta
4 propuestas de fortalecimiento apoyadas
287 revistas indexadas
</t>
  </si>
  <si>
    <t>Realizar la contratación del proceso técnico para la construcción, evaluación y revisión de modelos cienciométricos.</t>
  </si>
  <si>
    <t>C-3902-1000-7-0-3902011-03</t>
  </si>
  <si>
    <t xml:space="preserve">
transferencia servicio de clasificación y reconocimiento de actores del sncti-fortalecimiento de las capacidades para la generación de conocimiento a nivel  nacional</t>
  </si>
  <si>
    <t>Realizar la contratación del proceso de apoyo técnico para el reconocimiento y medición de actores</t>
  </si>
  <si>
    <t>Realizar la contratación sobre nuevas métricas a nivel bibliométrico y de cienciometría, buenas prácticas editoriales</t>
  </si>
  <si>
    <t>Realizar el apoyo financiero a propuestas de fortalecimiento de gestión editorial.</t>
  </si>
  <si>
    <t>Realizar la coordinación de las actividades</t>
  </si>
  <si>
    <t xml:space="preserve">Bases de datos disponibles para consulta por actores del SNCTI - - </t>
  </si>
  <si>
    <t>Bases de datos especializadas en CTeI por parte del Consorcio Colombia</t>
  </si>
  <si>
    <t>C-3902-1000-7-0-3902007-03</t>
  </si>
  <si>
    <t xml:space="preserve">transferencias corrientes - servicio de acceso a bibliografía especializada - fortalecimiento de las capacidades de los actores del snctei para la generación de conocimiento a nivel  nacional 
</t>
  </si>
  <si>
    <t>Proyectos financiados para la investigación y generación de nuevo conocimiento -</t>
  </si>
  <si>
    <t>Elaborar los documentos de lineamientos técnicos en temas de generación de conocimiento en CTeI</t>
  </si>
  <si>
    <t>C-3902-1000-7-0-3902022-03</t>
  </si>
  <si>
    <t>transferencia documentos de lineamientos técnicos-fortalecimiento de las capacidades para la generación de conocimiento a nivel  nacional</t>
  </si>
  <si>
    <t>Realizar la contratación de estudios de impacto</t>
  </si>
  <si>
    <t>C-3902-1000-7-0-3902022-02</t>
  </si>
  <si>
    <t>Realizar el apoyo financiero a las propuestas seleccionadas de las convocatorias para financiación de programas orientados por Misión.</t>
  </si>
  <si>
    <t>C-3902-1000-7-0-3902024-03</t>
  </si>
  <si>
    <t>transferencia servicio de apoyo financiero para el desarrollo de programas de investigación y desarrollo-fortalecimiento de las capacidades para la generación de conocimiento a nivel  nacional</t>
  </si>
  <si>
    <t>Gastos Operativos relacionados con el soporte a las actividades misionales</t>
  </si>
  <si>
    <t>Fortalecimiento de las Capacidades de Transferencia y Uso del Conocimiento Para la Innovacion a nivel  Nacional</t>
  </si>
  <si>
    <t>Asignación del cupo de beneficios tributarios de deducción por inversión y donación</t>
  </si>
  <si>
    <t>Realizar la evaluación de proyectos para incentivos tributarios a la inversión en proyectos de alistamiento tecnológico y transferencia de tecnología</t>
  </si>
  <si>
    <t>Desarrollo tecnológico e innovación para crecimiento empresarial</t>
  </si>
  <si>
    <t>C-3903-1000-5-0-3903006-03</t>
  </si>
  <si>
    <t>transferencias corrientes - servicio de apoyo para la deducción tributaria - fortalecimiento de las capacidades de transferencia y uso del conocimiento para la innovacion a nivel  nacional</t>
  </si>
  <si>
    <t xml:space="preserve">Adoptar enfoques de políticas públicas de investigación e innovación para resolver grandes desafíos sociales, económicos y ambientales del país.
Fortalecer la gobernanza del SNCTI y sus capacidades a través de las políticas públicas, planes y programas de CTeI.
Gestionar recursos para el SNCTI
</t>
  </si>
  <si>
    <t>(PE1) Orientar el SNCTI mediante el diseño y evaluación de Políticas públicas en CTeI, la gestión de la gobernanza y del marco regulatorio del sector.
(PE4) Fomentar la capacidad de generación de conocimiento científico y tecnológico, el reconocimiento, el fortalecimiento de la infraestructura científica y tecnológica, de los actores del SNCTI y las capacidades de las Instituciones Generadoras de Conocimiento y de las entidades de soporte para aumentar la calidad e impacto del conocimiento en la sociedad.
(PE5) Mejorar las capacidades para la transferencia de conocimiento y tecnología, con el fin de incrementar los niveles de productividad del país aportando a la reindustrialización en los retos priorizados.
(PE9) Fortalecer la institucionalidad del ministerio mediante la implementación, sostenimiento, mejora de requisitos y buenas prácticas en materia de gestión, desempeño y transparencia para generar la confianza y legitimidad en la ciudadanía</t>
  </si>
  <si>
    <t>Dirección y Desarrollo Tecnológico e innovación</t>
  </si>
  <si>
    <t>Proyectos financiados para el desarrollo tecnológico y la innovación</t>
  </si>
  <si>
    <t>Realizar el apoyo financiero al acompañamiento tecnico a la generación de capacidades de gestión de la innovación de la Mipymes - Programa Alianzas regionales para la innovación</t>
  </si>
  <si>
    <t>C-3903-1000-6-0-3903002-03</t>
  </si>
  <si>
    <t>transferencias corrientes - servicio de apoyo para el desarrollo tecnológico y la innovación - fortalecimiento de las capacidades de transferencia y uso del conocimiento para la innovacion a nivel  nacional</t>
  </si>
  <si>
    <t>Organizaciones beneficiadas a través de la estrategia de gestión de la I+D+i</t>
  </si>
  <si>
    <t>Realizar el apoyo financiero al acompañamiento del proceso de alistamiento comercial de invenciones protegidas o en proceso de protección por patente</t>
  </si>
  <si>
    <t>C-3903-1000-6-0-3903005-03</t>
  </si>
  <si>
    <t xml:space="preserve">
transferencias corrientes - servicio de apoyo para la transferencia de conocimiento y tecnología - fortalecimiento de las capacidades de transferencia y uso del conocimiento para la innovacion a nivel  nacional</t>
  </si>
  <si>
    <t>Realizar el apoyo financiero a proyectos para la creación y fortalecimiento de empresas de base tecnológica</t>
  </si>
  <si>
    <t>Incremento de las actividades de Ciencia, Tecnología e Innovación en la construcción de la Bioeconomía a nivel Nacional</t>
  </si>
  <si>
    <t>Expediciones científicas apoyadas</t>
  </si>
  <si>
    <t>Evaluación de Propuestas</t>
  </si>
  <si>
    <t>C-3903-1000-5-0-3903010-03</t>
  </si>
  <si>
    <t>transferencias corrientes - servicio de apoyo para la realización de expediciones científicas - incremento de las actividades de ciencia, tecnologia e innovacion en la construccion de la bioeconomia a nivel nacional</t>
  </si>
  <si>
    <t xml:space="preserve">Registros biológicos publicados en el SiB </t>
  </si>
  <si>
    <t>Financiación de propuestas</t>
  </si>
  <si>
    <t>C-3903-1000-5-0-3903002-03</t>
  </si>
  <si>
    <t>transferencias corrientes - servicio de apoyo para el desarrollo tecnológico y la innovación - incremento de las actividades de ciencia, tecnologia e innovacion en la construccion de la bioeconomia a nivel nacional</t>
  </si>
  <si>
    <t>Empresas apoyadas en procesos de innovación (por tipo de programa o estrategia)</t>
  </si>
  <si>
    <t>Apoyar procesos de transferencia tecnológica y/o conocimiento</t>
  </si>
  <si>
    <t>C-3903-1000-5-0-3903005-03</t>
  </si>
  <si>
    <t>transferencias corrientes - servicio de apoyo para la transferencia de conocimiento y tecnología - incremento de las actividades de ciencia, tecnologia e innovacion en la construccion de la bioeconomia a nivel nacional</t>
  </si>
  <si>
    <t>Implementación de misiones para atender los retos del país a través de la investigación y la innovación a nivel nacional</t>
  </si>
  <si>
    <t>Estrategias de investigación e innovación apoyadas</t>
  </si>
  <si>
    <t>Realizar el apoyo financiero a proyectos de investigación dirigidos a aumentar el conocimiento del potencial del país para solucionar los retos sociales, ambientales y productivos a través de la investigación y la innovación</t>
  </si>
  <si>
    <t>C-3903-1000-7-0-3903021-02</t>
  </si>
  <si>
    <t>transferencias corrientes-servicio de apoyo financiero para la definición e implementación de estrategias de investigación e innovación</t>
  </si>
  <si>
    <t xml:space="preserve">Adoptar enfoques de políticas públicas de investigación e innovación para resolver grandes desafíos sociales, económicos y ambientales del país.
Fortalecer la gobernanza del SNCTI y sus capacidades a través de las políticas públicas, planes y programas de CTeI
Gestionar recursos para el SNCTI
</t>
  </si>
  <si>
    <t>C-3903-1000-7-0-3903021-03</t>
  </si>
  <si>
    <t>Realizar el seguimiento y la supervisión del desarrollo de las estrategias de investigación e innovación orientadas por misiones que sean apoyadas</t>
  </si>
  <si>
    <t>Realizar el apoyo financiero para el desarrollo de estrategias de investigación e innovación orientadas por misiones</t>
  </si>
  <si>
    <t>Documentos de planeación realizados</t>
  </si>
  <si>
    <t>Realizar la actualización de hojas de ruta para abordar políticas de investigación e innovación orientadas por misiones en el país</t>
  </si>
  <si>
    <t>C-3903-1000-7-0-3903022-03</t>
  </si>
  <si>
    <t xml:space="preserve">
transferencias corrientes-documentos de planeación </t>
  </si>
  <si>
    <t>Realizar la implementación de hojas de ruta para abordar políticas de investigación e innovación orientadas por misiones en el país</t>
  </si>
  <si>
    <t>Capacitación de recursos humanos para la investigación Nacional</t>
  </si>
  <si>
    <t>Becas otorgadas</t>
  </si>
  <si>
    <t>Apoyar la financiaciación de es estudios de maestria en el exterior en áreas generales a través del programa "crédito-beca" con Colfuturo</t>
  </si>
  <si>
    <t>C-3902-1000-6-0-3902005-03</t>
  </si>
  <si>
    <t>transferencias corrientes - servicio de apoyo financiero para la formación de nivel doctoral - capacitación de recursos humanos para la</t>
  </si>
  <si>
    <t xml:space="preserve">Adoptar enfoques de políticas públicas de investigación e innovación para resolver grandes desafíos sociales, económicos y ambientales del país.
Fortalecer la gobernanza del SNCTI y sus capacidades a través de las políticas públicas, planes y programas de CTeI.
Gestionar recursos para el SNCTI
Reducir las brechas territoriales, étnicas y de género en CTeI 
</t>
  </si>
  <si>
    <t>(PE1) Orientar el SNCTI mediante el diseño y evaluación de Políticas públicas en CTeI, la gestión de la gobernanza y del marco regulatorio del sector.
(PE9) Fortalecer la institucionalidad del ministerio mediante la implementación, sostenimiento, mejora de requisitos y buenas prácticas en materia de gestión, desempeño y transparencia para generar la confianza y legitimidad en la ciudadanía</t>
  </si>
  <si>
    <t xml:space="preserve">Dirección de Vocaciones y Formación </t>
  </si>
  <si>
    <t>Financiar estudios de maestría en universidades en el exterior</t>
  </si>
  <si>
    <t>C-3902-1000-6-0-3902006-03</t>
  </si>
  <si>
    <t>transferencias corrientes - servicio de apoyo financiero para la formación de nivel maestría - capacitación de recursos humanos para la investigación  nacional</t>
  </si>
  <si>
    <t>Apoyar financieramente la vinculación de doctores en entidades del SNCTI</t>
  </si>
  <si>
    <t>Recursos  comprometidos con vigencia futura (cohortes 2019, 2020 y 2021)</t>
  </si>
  <si>
    <t>C-3902-1000-6-0-3902012-03</t>
  </si>
  <si>
    <t>transferencias corrientes - servicio de apoyo financiero a estancias posdoctorales - capacitación de recursos humanos para la investigación  nacional</t>
  </si>
  <si>
    <t>Desarrollo de Vocaciones en Ciencia, Tecnologia e Innovacion de los Ninos, Ninas, Adolescentes y Jovenes a nivel Nacional</t>
  </si>
  <si>
    <t>Niños, adolescentes y jóvenes con vocaciones científicas fortalecidas (Ondas)</t>
  </si>
  <si>
    <t>Realizar el desembolso de los recursos aportados por el Ministerio en el marco de los convenios suscritos para la implementación de proyectos o programas de investigación, ciencia, tecnología o innovación para niños, niñas y adolescentes.</t>
  </si>
  <si>
    <t>Generación de una cultura que valora y gestiona el conocimiento y la innovación</t>
  </si>
  <si>
    <t>C-3904-1000-7-0-3904005-03</t>
  </si>
  <si>
    <t>transferencias servicio de apoyo financiero para el fomento de vocaciones científicas en ctei - desarrollo de vocaciones en ciencia, tecnología e innovación de los niños, niñas, adolescentes y jóvenes a nivel  nacional</t>
  </si>
  <si>
    <t>(PE1) Orientar el SNCTI mediante el diseño y evaluación de Políticas públicas en CTeI, la gestión de la gobernanza y del marco regulatorio del sector.
(PE3) Incrementar las vocaciones científicas en la población infantil y juvenil, la formación de alto nivel en CTeI, y el fomento a la vinculación del capital humano en el SNCTI; para contribuir a la sostenibilidad ambiental, económica y al bienestar social.
(PE9) Fortalecer la institucionalidad del ministerio mediante la implementación, sostenimiento, mejora de requisitos y buenas prácticas en materia de gestión, desempeño y transparencia para generar la confianza y legitimidad en la ciudadanía</t>
  </si>
  <si>
    <t>Dirección de Vocaciones y Formación</t>
  </si>
  <si>
    <t>Realizar el seguimiento técnico y financiero a la implementación de proyectos o programas de investigación, ciencia, tecnología o innovación para niños, niñas y adolescentes.</t>
  </si>
  <si>
    <t>Número de niños y jóvenes con vocaciones científicas fortalecidas (JII)</t>
  </si>
  <si>
    <t>Realizar el proceso de adjudicación de beneficios a los jóvenes seleccionados en las iniciativas que promuevan el desarrollo, capacidades y habilidades de indagación, investigación e innovación.</t>
  </si>
  <si>
    <t>C-3904-1000--7-0-3904007-03</t>
  </si>
  <si>
    <t>servicio de apoyo financiero para el fortalecimiento de capacidades institucionales para el fomento de vocación científica</t>
  </si>
  <si>
    <t>Documentos de lineamientos técnicos realizados</t>
  </si>
  <si>
    <t>Diseñar, formular, implementar y evaluar documentos técnicos para el desarrollo de vocaciones científicas y capacidades para la investigación.</t>
  </si>
  <si>
    <t>C-3904-1000-7-0-3904022-03</t>
  </si>
  <si>
    <t>transferencias servicios de apoyo financiero para la gestión del conocimiento en cultura y apropiación social de la ciencia, la tecnología y la innovación - desarrollo de vocaciones en ciencia, tecnología e innovación de los niños, niñas, adolescentes y jóvenes a nivel  nacional</t>
  </si>
  <si>
    <t>Evaluación de impacto de Vocaciones en CTeI de niños, niñas, adolescentes y jóvenes</t>
  </si>
  <si>
    <t>Niños, niñas, adolescentes y jóvenes beneficiados</t>
  </si>
  <si>
    <t>Suscribir convenios con instituciones de educación superior, centros de investigación y desarrollo tecnológico u otros actores con presencia en los territorios para la implementación de proyectos o programas de investigación, ciencia, tecnología o innovación para niños, niñas y adolescentes.</t>
  </si>
  <si>
    <t>C-3904-1000-7-0-3904024-03</t>
  </si>
  <si>
    <t>transferencias servicio de apoyo para el fomento de las vocaciones científicas en ctei - desarrollo de vocaciones en ciencia, tecnología e innovación de los niños, niñas, adolescentes y jóvenes a nivel  nacional</t>
  </si>
  <si>
    <t>Estrategias de gestión del conocimiento en cultura y apropiación social de la ciencia tecnología e innovación</t>
  </si>
  <si>
    <t xml:space="preserve">Consolidar y establecer una comunidad y redes de jóvenes investigadores e innovadores del país	</t>
  </si>
  <si>
    <t>C-3904-1000-7-0-3904027-03</t>
  </si>
  <si>
    <t>transferencias documentos de lineamientos técnicos - desarrollo de vocaciones en ciencia, tecnología e innovación de los niños, niñas, adolescentes y jóvenes a nivel  nacional</t>
  </si>
  <si>
    <t>Realizar eventos de socialización de resultados de investigación de los niños, niñas y adolescentes.</t>
  </si>
  <si>
    <t>Apoyo al Fomento y Desarrollo de la Apropiacion Social del Conocimiento Nacional</t>
  </si>
  <si>
    <t>Estrategias de fomento de la participación ciudadana en ciencia, tecnología e innovación implementadas</t>
  </si>
  <si>
    <t>Ejecutar el ciclo de política pública para la divulgación y comunicación pública de la CTeI</t>
  </si>
  <si>
    <t>C-3904-1000-6-0-3904020-3</t>
  </si>
  <si>
    <t>transferencias servicios de apoyo para el fortalecimiento de procesos de intercambio y transferencia del conocimiento - apoyo al fomento y desarrollo de la apropiación social del conocimiento nacional</t>
  </si>
  <si>
    <t xml:space="preserve">Adoptar enfoques de políticas públicas de investigación e innovación para resolver grandes desafíos sociales, económicos y ambientales del país
Fortalecer la gobernanza del SNCTI y sus capacidades a través de las políticas públicas, planes y programas de CTeI.
Gestionar recursos para el SNCTI
Reducir las brechas territoriales, étnicas y de género en CTeI 
</t>
  </si>
  <si>
    <t>(PE1) Orientar el SNCTI mediante el diseño y evaluación de Políticas públicas en CTeI, la gestión de la gobernanza y del marco regulatorio del sector.
(PE4) Fomentar la capacidad de generación de conocimiento científico y tecnológico, el reconocimiento, el fortalecimiento de la infraestructura científica y tecnológica, de los actores del SNCTI y las capacidades de las Instituciones Generadoras de Conocimiento y de las entidades de soporte para aumentar la calidad e impacto del conocimiento en la sociedad.
(PE6) Mejorar la comunicación pública y divulgación de la CTeI, para promover proyectos, estrategias comunicativas, pedagógicas y divulgativa de alto impacto, con el objetivo de incentivar; estimular; promover modelos abiertos y participativos de CTeI.
(PE7) Promover y fortalecer procesos de apropiación social del conocimiento y la innovación social en el territorio.
(PE9) Fortalecer la institucionalidad del ministerio mediante la implementación, sostenimiento, mejora de requisitos y buenas prácticas en materia de gestión, desempeño y transparencia para generar la confianza y legitimidad en la ciudadanía</t>
  </si>
  <si>
    <t>Dirección de capacidades y apropiación del conocimiento</t>
  </si>
  <si>
    <t>Ejecutar el ciclo de política pública para la Apropiación Social del Conocimiento en el marco de la CTeI 
Desarrollar estrategias para la experimentación e innovación en instrumentos para la Apropiación Social del Conocimiento.</t>
  </si>
  <si>
    <t>C-3904-1000-6-0-3904016-3</t>
  </si>
  <si>
    <t>transferencias servicios para fortalecer la participación ciudadana en ciencia, tecnología e innovación - apoyo al fomento y desarrollo de la apropiación social del conocimiento nacional</t>
  </si>
  <si>
    <t xml:space="preserve">Estrategias de comunicación con enfoque en ciencia, tecnología y sociedad implementadas </t>
  </si>
  <si>
    <t xml:space="preserve">Ejecutar el ciclo de política pública para la divulgación y comunicación pública de la CTeI
Producir contenidos audiovisuales con enfoque en CTeI
Producir espacios de interacción regional con enfoque en CTeI
</t>
  </si>
  <si>
    <t>C-3904-1000-6-0-3904018-3</t>
  </si>
  <si>
    <t>transferencias servicios de comunicación con enfoque en ciencia tecnología y sociedad - apoyo al fomento y desarrollo de la apropiación social del conocimiento nacional</t>
  </si>
  <si>
    <t>Estrategias de gestión del conocimiento en cultura y apropiación social de la ciencia, tecnología e innovación realizados</t>
  </si>
  <si>
    <t xml:space="preserve">Ejecutar el ciclo de política pública, lineamientos y estándares en Ciencia Abierta en el país
Desarrollar estrategias de Acceso Abierto a la información científica del país
Desarrollar estrategias para la Preservación del Patrimonio Científico Documental del país
Desarrollar estrategias de Datos de Investigación Abiertos 
</t>
  </si>
  <si>
    <t>C-3904-1000-6-0-3904021-3</t>
  </si>
  <si>
    <t>transferencias servicios de apoyo para la gestión del conocimiento en cultura y apropiación social de la ciencia, la tecnología y la innovación - apoyo al fomento y desarrollo de la apropiación social del conocimiento nacional</t>
  </si>
  <si>
    <t>Fortalecimiento de la insercion de actores del SNCTI en el contexto internacional de ciencia, tecnologia e innovacion Nacional</t>
  </si>
  <si>
    <t xml:space="preserve">Acuerdos de cooperación obtenidos </t>
  </si>
  <si>
    <t>Gestionar actividades que involucren la CteI de Colombia en el ámbito internacional</t>
  </si>
  <si>
    <t>Consolidación de una institucionalidad habilitante para la ciencia, la tecnología e innovación (cti)</t>
  </si>
  <si>
    <t>C-3901-1000-9-0-3901004-3</t>
  </si>
  <si>
    <t>Transferencias corrientes - Servicio de cooperación internacional para la CTeI-Fortalecimiento de la insercion de actores del SNCTI en el contexto internacional de ciencia, tecnologia e innovacion Nacional</t>
  </si>
  <si>
    <t>Adoptar enfoques de políticas públicas de investigación e innovación para resolver grandes desafíos sociales, económicos y ambientales del país.
Fortalecer la gobernanza del SNCTI y sus capacidades a través de las políticas públicas, planes y programas de CTeI</t>
  </si>
  <si>
    <t>(PE8) Aumentar la cooperación a nivel internacional para consolidar el SNCTI.
(PE9) Fortalecer la institucionalidad del ministerio mediante la implementación, sostenimiento, mejora de requisitos y buenas prácticas en materia de gestión, desempeño y transparencia para generar la confianza y legitimidad en la ciudadanía</t>
  </si>
  <si>
    <t>Despacho Ministerial</t>
  </si>
  <si>
    <t>Documentos de Políticas de CTeI formulados</t>
  </si>
  <si>
    <t>Elaborar documento de política pública (validación)</t>
  </si>
  <si>
    <t>C-3901-1000-9-0-3901002-3</t>
  </si>
  <si>
    <t>Transferencias corrientes  - Documentos de política -Fortalecimiento de la insercion de actores del SNCTI en el contexto internacional de ciencia, tecnologia e innovacion Nacional</t>
  </si>
  <si>
    <t>Productos de comunicación de la CTeI (por tipo de producto y/o por temática Y/o por población a la que va dirigida)</t>
  </si>
  <si>
    <t>Implementar una estrategia de divulgación y visibilización de oportunidades internacionales de cooperación en CTeI a los actores del sistema</t>
  </si>
  <si>
    <t>C-3901-1000-9-0-3901006-3</t>
  </si>
  <si>
    <t>Transferencias corrientes  - Servicio de divulgación-Fortalecimiento de la insercion de actores del SNCTI en el contexto internacional de ciencia, tecnologia e innovacion Nacional</t>
  </si>
  <si>
    <t>Actores de los sistemas territoriales de Ciencia, Tecnología e Innovación -CTeI asistidos técnicamente</t>
  </si>
  <si>
    <t>Implementar una estrategia de asistencia técnica para actores regionales en cooperación internacional en CTeI</t>
  </si>
  <si>
    <t>C-3901-1000-9-0-3901008-3</t>
  </si>
  <si>
    <t>Transferencias corrientes  - Servicios de asistencia técnica a los actores de los sistemas territoriales de Ciencia, Tecnología e Innovación -CTeI-Fortalecimiento de la insercion de actores del SNCTI en el contexto internacional de ciencia, tecnologia e innovacion Nacional</t>
  </si>
  <si>
    <t>Fortalecimiento Capacidades Regionales en Ciencia, Tecnologia e Innovacion  Nacional</t>
  </si>
  <si>
    <t>Servicios de asistencia técnica a los actores de los sistemas territoriales de Ciencia, Tecnología e Innovación -CTeI</t>
  </si>
  <si>
    <t>Asesorar técnicamente las sesiones y el proceso de evolución del Codecti</t>
  </si>
  <si>
    <t>C-3901-1000-8-0-3901001-03</t>
  </si>
  <si>
    <t>adquisición de bienes y servicios - documentos de planeación  - fortalecimiento capacidades regionales en ciencia, tecnologia e innovacion  nacional</t>
  </si>
  <si>
    <t xml:space="preserve">Adoptar enfoques de políticas públicas de investigación e innovación para resolver grandes desafíos sociales, económicos y ambientales del país.
Fortalecer la gobernanza del SNCTI y sus capacidades a través de las políticas públicas, planes y programas de CTeI.
Gestionar recursos para el SNCTI
Reducir las brechas territoriales, étnicas y de género en CTeI 
</t>
  </si>
  <si>
    <t>(PE1) Orientar el SNCTI mediante el diseño y evaluación de Políticas públicas en CTeI, la gestión de la gobernanza y del marco regulatorio del sector.
(PE4) Fomentar la capacidad de generación de conocimiento científico y tecnológico, el reconocimiento, el fortalecimiento de la infraestructura científica y tecnológica, de los actores del SNCTI y las capacidades de las Instituciones Generadoras de Conocimiento y de las entidades de soporte para aumentar la calidad e impacto del conocimiento en la sociedad.
(PE6) Mejorar la comunicación pública y divulgación de la CTeI, para promover proyectos, estrategias comunicativas, pedagógicas y divulgativa de alto impacto, con el objetivo de incentivar; estimular; promover modelos abiertos y participativos de CTeI.
(PE7) Promover y fortalecer procesos de apropiación social del conocimiento y la innovación social en el territorio.
(PE9) Fortalecer la institucionalidad del ministerio mediante la implementación, sostenimiento, mejora de requisitos y buenas prácticas en materia de gestión, desempeño y transparencia para generar la confianza y legitimidad en la ciudadanía.</t>
  </si>
  <si>
    <t>C-3901-1000-8-0-3901002-03</t>
  </si>
  <si>
    <t>transferencia corrientes – documentos de política - fortalecimiento capacidades regionales en ciencia, tecnologia e innovacion nacional</t>
  </si>
  <si>
    <t>Realizar mesas de asistencia técnica para entes y organizaciones territoriales</t>
  </si>
  <si>
    <t>C-3901-1000-8-0-3901005-03</t>
  </si>
  <si>
    <t>transferencia corrientes – servicios de coordinación institucional- fortalecimiento capacidades regionales en ciencia tecnologia e innovación nacional</t>
  </si>
  <si>
    <t>Servicio de coordinación institucional</t>
  </si>
  <si>
    <t>Fomentar la innovación pública</t>
  </si>
  <si>
    <t>C-3901-1000-8-0-3901008-03</t>
  </si>
  <si>
    <t>transferencia corrientes – servicios de asistencia técnica a los actores de los sistemas territoriales de ciencia, tecnología e innovación -ctei- fortalecimiento capacidades regionales en ciencia tecnologia e innovación nacional</t>
  </si>
  <si>
    <t>Administración sistema nacional de ciencia y tecnología  nacional</t>
  </si>
  <si>
    <t>Eventos realizados</t>
  </si>
  <si>
    <t>Apoyar las actividades de movilidad, eventos y seguimiento de la Entidad</t>
  </si>
  <si>
    <t>C-3901-1000-6-0-3901005-02</t>
  </si>
  <si>
    <t>Adquisición de Bienes y Servicios - Servicio de Coordinación Institucional - Administración Sistema Nacional de Ciencia y Tecnología  Nacional</t>
  </si>
  <si>
    <t>Fortalecer la gobernanza del SNCTI y sus capacidades a través de las políticas públicas, planes y programas de CTeI
Fortalecer el desempeño institucional del ministerio a través de la Innovación en la gestión pública.</t>
  </si>
  <si>
    <t>(PE9) Fortalecer la institucionalidad del ministerio mediante la implementación, sostenimiento, mejora de requisitos y buenas prácticas en materia de gestión, desempeño y transparencia para generar la confianza y legitimidad en la ciudadanía.</t>
  </si>
  <si>
    <t>Dirección Administrativa y Financiera</t>
  </si>
  <si>
    <t>Areas técnicas apoyadas a través de la contraración de personal requerido</t>
  </si>
  <si>
    <t>Apoyar las áreas técnicas de la Entidad con el talento humano requerido</t>
  </si>
  <si>
    <t>Productos de comunicación de la CTeI (por tipo de producto y/o por temática y/o por población a la que va dirigida</t>
  </si>
  <si>
    <t>Dilvulgar el desarrollo y resultado de los eventos gestionados</t>
  </si>
  <si>
    <t>C-3901-1000-6-0-3901006-03</t>
  </si>
  <si>
    <t>Transferencias Corrientes - Servicio de Divulgación - Administración Sistema Nacional de Ciencia y Tecnología  Nacional</t>
  </si>
  <si>
    <t>Estudios para planeación y formulación de políticas</t>
  </si>
  <si>
    <t>Evaluar las iniciativas de política para afrontar los grandes retos nacionales</t>
  </si>
  <si>
    <t>C-3901-1000-6-0-3901002-03</t>
  </si>
  <si>
    <t>Transferencias Corrientes - Documentos de Política - Administración Sistema Nacional de Ciencia y Tecnología Nacional</t>
  </si>
  <si>
    <t>Apoyo al proceso de transformación digital para la gestión y prestación de servicios de ti en el sector CTI y a nivel  nacional</t>
  </si>
  <si>
    <t>Indice de Gobierno en Línea  (**)
Nivel de Satisfacción de los
usuarios del sector CTeI en la prestación de
servicios tecnológicos</t>
  </si>
  <si>
    <t>Desarrollar o Adquirir, implementar y dar soporte a aplicaciones que apalanquen los procesos misionales y de apoyo a la gestión</t>
  </si>
  <si>
    <t>C-3901-1000-5-0-3901002-02</t>
  </si>
  <si>
    <t>adquisición de bienes y servicios– documentos de política - apoyoal proceso de transformación digital para la gestión y prestación de servicios de ti en
el sector cti y a nivel nacional</t>
  </si>
  <si>
    <t>Fortalecer la gobernanza del SNCTI y sus capacidades a través de las políticas públicas, planes y programas de CTeI
Fortalecer la institucionalidad del ministerio a través de la gestión del talento humano, la calidad y la innovación en la gestión pública</t>
  </si>
  <si>
    <t>(PE9) Fortalecer la institucionalidad del ministerio mediante la implementación, sostenimiento, mejora de requisitos y buenas prácticas en materia de gestión, desempeño y transparencia para generar la confianza y legitimidad en la ciudadanía</t>
  </si>
  <si>
    <t>Oficina de Tecnologías y sistemas de información</t>
  </si>
  <si>
    <t>C-3901-1000-5-0-3901007-02</t>
  </si>
  <si>
    <t>adquisición de bienes y servicios - servicios de información para la ctei - apoyo al proceso de transformación digital para la gestión y prestación de servicios de ti en el sector cti y a nivel  nacional</t>
  </si>
  <si>
    <t>Realizar la gestión de los servicios tecnológicos de la Entidad</t>
  </si>
  <si>
    <t>C-3901-1000-5-0-3901007-03</t>
  </si>
  <si>
    <t>transferencias corrientes - servicios de información para la ctei - apoyo al proceso de transformación digital para la gestión y prestación de servicios de ti en el sector cti y a nivel nacional</t>
  </si>
  <si>
    <t>CORTE AL 30 DEL MES JUNIO DE 2023</t>
  </si>
  <si>
    <t xml:space="preserve">Este proyecto en el segundo trimestre no tuvo ejecución presupuestal, sin embargo, en el mes de mayo se reunieron los ministros de Salud y Ciencia donde acordaron ejecutar los recursos del Fondo de Investigación en Salud durante el segundo semestre de 2023 de acuerdo con siguientes actividades:
1- Financiación bancos de elegibles vigentes (Salud Pública a Nivel Regional, Soberanía y Seguridad Sanitaria, Innovación en Salud, Promoción, prevención, diagnóstico, tratamiento y rehabilitación en salud mental).
2-Fortalecimiento Institucional (INS e Instituto de Cancerología).
3- Nuevas tecnologías en salud: vacunas y medicamentos (VECOL y UdeA)  </t>
  </si>
  <si>
    <t xml:space="preserve">Con corte al 30 de junio de 2023, este proyecto realizó convenio de aporte con el FFJC No 230-2023 para la ejecución de actividades de ciencia, tecnología e innovación – CTEI por valor de $26.960 millones y $257,5 millones para contratación de servicios profesionales de la dirección de ciencia para apoyo a la coordinación de procesos de la dirección, alcanzando compromisos por 97,21%, ejecución en obligaciones por valor de $228.4 millones, de los cuales $140 millones corresponden al contrato 230-2023; desembolso 01; desembolso parcial del valor establecido en la cláusula tercera del convenio; aunar esfuerzos técnicos, financieros y administrativos para la ejecución de actividades de ciencia, tecnología e innovación - CTeI en el marco de la ejecución del proyecto de inversión fortalecimiento de las capacidades para la generación de conocimiento en el país a nivel nacional y $88,4 millones corresponden al pago de servicios profesionales, este proyecto cuenta con ejecución del 0.82%.
</t>
  </si>
  <si>
    <t xml:space="preserve">El proyecto de formación tiene comprometido a la fecha $162,789 millones, es decir el 100% de la apropiación, correspondiente a las vigencias futuras de Formación por valor de $129.019 millones y $33,770 convenio 266-2023 apoyo a estancias posdoctorales y formación doctoral, de las cuales se han adelantado las convocatorias No. 936, No. 938 y No. 935 las cuales se encuentran en el proceso de cierre. A la fecha de este informe tiene ejecutado $98.000 millones que representan el 60,20% de ejecución frente a su apropiación </t>
  </si>
  <si>
    <t>Proyecto con apropiación de $6.000 millones, a la fecha tiene comprometido $4,909 millones en el convenio con el FFJC No 316-2023, a la fecha de este informe no hay ejecución en obligaciones.
Para ejecutar el ciclo de política pública para la Apropiación Social del Conocimiento en el marco de la CTeI. se adelantan acciones de planeación y gestión para la suscripción de convenios y contratos orientados al diseño e implementación de instrumentos para el fortalecimiento de capacidades y la generación de espacios para la gestión de la Apropiación Social del Conocimiento.</t>
  </si>
  <si>
    <t>Proyecto con $3.777 millones comprometidos que equivale al 94,43% en un convenio con el FFJC No 322-2023 y en obligaciones por valor de $118 millones, equivalente al 2,96% de de ejecución,  pago parcial al convenio 322-2023. para aunar esfuerzos técnicos, financieros y administrativos para la ejecución de actividades de ciencia, tecnología e innovación-</t>
  </si>
  <si>
    <t>Los recursos de inversión asignados en el proyecto de Administración Sistema Nacional de Ciencia y Tecnología Nacional en la vigencia fiscal de 2023 ascendieron a $21.500 millones, los cuales se orientaron a apoyar labores vitales para el cumplimiento de las actividades de la Secretaría Técnica de SNCT, tales como: servicios profesionales de las áreas misionales, asistencia a eventos, elaborar Políticas de Innovación para a Transformación, evaluar las iniciativas de política para afrontar los grandes retos nacionales y divulgar el avance en el desarrollo y resultado parciales de los eventos gestionados. A 30 de junio de 2023, se logró una ejecución (obligaciones) del 24.12% que corresponden a $5.187 millones; los compromisos presupuestales ascendieron a la suma de $13.408 millones que corresponden al 62.36% del presupuesto asignado al proyecto en la vigencia.</t>
  </si>
  <si>
    <t>La oficina de sistemas tiene comprometido $1.216 millones correspondiente a vigencias futuras según, orden de compra 92694. adquisición de licenciamiento, soporte, instalación, capacitación y configuración bajo la modalidad CLOUD SAAS (software as a services) de un sistema integral de documentos electrónicos de archivo (SGDEA),$1.353 millones, correspondiente a: Renovar el licenciamiento de red Hat que incluye soporte, actualizaciones y registro para las máquinas virtuales Linux, realizar la renovación del registro ante la CNIC para el direccionamiento público IPV4EIPV6 , renovación de licencias de la plataforma de comunicación y colaboración Google Workspace , renovación y adquisición de licenciamiento Microsofty servicios especializados, renovación del soporte, la garantía y contratación del mantenimiento para la solución de bases de datos y herramientas de Capamedia Oracle 
A la fecha de este informe cuenta con ejecución en obligaciones por valor de $39 millones correspondiente a las siguientes obligaciones: Contrato 415-2023, para la renovación del registro ante la CNIC para el direccionamiento público IPV4EIPV6 del Ministerio y la renovación el licenciamiento de red Hat que incluye soporte, actualizaciones y registro para las máquinas virtuales Linux del ministerio de ciencia, tecnología e innovación</t>
  </si>
  <si>
    <t>Proyecto con el 100% comprometido en el convenio de aportes 273-2023. a la fecha ha obligado $980 millones. alcanzando el 6,53% de ejecución.
Con el fin de aportar a la meta de apoyo financiero a proyectos de innovación se inició con el proceso de apertura de la convocatoria ecosistemas en energía sostenible, eficiente y asequible, estrategia de propiedad intelectual, alistamiento para potencializar el emprendimiento de base científico-tecnológica en el país, a partir de programas que fortalezcan las capacidades en innovación de los jóvenes de educación media, inventores de empresas e instituciones de educación superior, así como el acompañamiento para la constitución legal de la empresa y su puesta en marcha.
Así mismo, suscripción del convenio especial de cooperación con aliado estratégico para aunar esfuerzos en el marco de la Misión de Soberanía Alimentaria", se inició una contratación directa con el fin de articular fortalecer y dinamizar a los actores de SNCTI reconocidos por Minciencias-Reconocimiento de Actores, apoyo al proyecto comunidades NARP</t>
  </si>
  <si>
    <t>De la apropiación vigente por valor de $8.500 millones y con corte al 30 de junio se tienen comprometidos el 100% de los recursos, en el convenio con el FFJC No 259-2023, para la ejecución de actividades de ciencia, tecnología e innovación – CTEI, a la fecha se encuentran obligados $300 millones.
La ejecución básicamente corresponde al alistamiento de la convocatoria ecosistemas en bioeconomía, ecosistemas naturales, territorios sostenibles, adicionalmente se realizó la "invitación a presentar propuestas para apoyar el desarrollo de expediciones científicas bio, paz y territorio" por valor de $2.000 millones las cuales se encuentran en etapa de alistamiento.</t>
  </si>
  <si>
    <t>Con corte al 30 de junio, el proyecto con compromisos por valor de $33.533 millones en convenio con el Fondo Francisco José de Caldas alcanzando el 97,47% de compromisos, a la fecha a obligado $3.231 millones alcanzando un 9,39% de ejecución. Las actividades a través de las cuales se logrará la implementación de instrumentos basados en incentivos económicos dirigidos a apoyar estrategias, programas y proyectos de investigación e innovación, que respondan al direccionamiento estratégico establecido en las hojas de ruta que se diseñen para la implementación de varias misiones emblemáticas establecidas por la Misión Internacional de Sabios. Para el mes de junio se viene realizando avance en la gestión administrativa, para poder continuar con las actividades y su ejecución financiera.</t>
  </si>
  <si>
    <t>Este proyecto cuenta con apropiación de $10.000 millones de los cuales se encuentran comprometidos $9,960 millones en convenio con el FFJC No 235-2023 para fortalecimiento de la comunidad virtual redes de conocimiento y contratación de servicios profesionales, a la fecha se encuentra ejecutado el 24,39% con un valor de $2.439 millones.
Con respecto a la gestión de este proyecto se tienen los siguientes avances: Se aprobaron las propuestas presentadas por las 13 entidades coordinadoras del programa Ondas; así mismo, se encuentra en proceso de elaboración los 13 convenios de cooperación para la implementación del programa Ondas, que permitirá alcanzar la meta propuesta de 3000 niñas, niños y adolescentes apoyados en su vocación científica,apertura a la Convocatoria No 935 “Convocatoria Programa Orquídeas, mujeres en la ciencia: Agentes para la Paz”, adicionalmente, se continuó avanzando en la estructuración de dos proyectos orientados a fomentar las vocaciones científicas en la población infantil y juvenil del país</t>
  </si>
  <si>
    <t>Proyecto con $4,217 millones comprometidos representado en contrato de prestación de servicios y convenio con el FFJC No 321-2023 para el fortalecimiento a procesos de capacidades regionales, pendiente por comprometer $783 millones, con una ejecución a la fecha de $66 millones representados en 1,32%. Actualmente, se están adelantando los trámites correspondientes de cara a la contratación derivada para llevar a cabo las estrategias y actividades del proyecto.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</si>
</sst>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4" formatCode="_-&quot;$&quot;\ * #,##0.00_-;\-&quot;$&quot;\ * #,##0.00_-;_-&quot;$&quot;\ * &quot;-&quot;??_-;_-@_-"/>
    <numFmt numFmtId="164" formatCode="_-&quot;$&quot;* #,##0_-;\-&quot;$&quot;* #,##0_-;_-&quot;$&quot;* &quot;-&quot;??_-;_-@_-"/>
    <numFmt numFmtId="165" formatCode="_-[$$-240A]\ * #,##0_-;\-[$$-240A]\ * #,##0_-;_-[$$-240A]\ * &quot;-&quot;_-;_-@_-"/>
  </numFmts>
  <fonts count="29" x14ac:knownFonts="1">
    <font>
      <sz val="11"/>
      <color theme="1"/>
      <name val="Calibri"/>
      <family val="2"/>
      <scheme val="minor"/>
    </font>
    <font>
      <sz val="12"/>
      <color theme="1"/>
      <name val="Arial"/>
      <family val="2"/>
    </font>
    <font>
      <b/>
      <sz val="12"/>
      <name val="Arial"/>
      <family val="2"/>
    </font>
    <font>
      <sz val="12"/>
      <name val="Arial"/>
      <family val="2"/>
    </font>
    <font>
      <b/>
      <sz val="18"/>
      <color theme="0"/>
      <name val="Arial"/>
      <family val="2"/>
    </font>
    <font>
      <b/>
      <sz val="12"/>
      <color theme="0"/>
      <name val="Arial"/>
      <family val="2"/>
    </font>
    <font>
      <b/>
      <sz val="9"/>
      <name val="Arial"/>
      <family val="2"/>
    </font>
    <font>
      <b/>
      <sz val="12"/>
      <color theme="1"/>
      <name val="Arial"/>
      <family val="2"/>
    </font>
    <font>
      <b/>
      <sz val="16"/>
      <color theme="1"/>
      <name val="Arial"/>
      <family val="2"/>
    </font>
    <font>
      <b/>
      <sz val="9"/>
      <color indexed="81"/>
      <name val="Tahoma"/>
      <family val="2"/>
    </font>
    <font>
      <sz val="9"/>
      <color indexed="81"/>
      <name val="Tahoma"/>
      <family val="2"/>
    </font>
    <font>
      <sz val="12"/>
      <color theme="1"/>
      <name val="Arial Narrow"/>
      <family val="2"/>
    </font>
    <font>
      <b/>
      <sz val="16"/>
      <color theme="1"/>
      <name val="Arial Narrow"/>
      <family val="2"/>
    </font>
    <font>
      <b/>
      <sz val="12"/>
      <color theme="1"/>
      <name val="Arial Narrow"/>
      <family val="2"/>
    </font>
    <font>
      <b/>
      <sz val="12"/>
      <name val="Arial Narrow"/>
      <family val="2"/>
    </font>
    <font>
      <b/>
      <sz val="9"/>
      <name val="Arial Narrow"/>
      <family val="2"/>
    </font>
    <font>
      <b/>
      <sz val="11"/>
      <color theme="1"/>
      <name val="Arial Narrow"/>
      <family val="2"/>
    </font>
    <font>
      <b/>
      <sz val="18"/>
      <name val="Arial Narrow"/>
      <family val="2"/>
    </font>
    <font>
      <b/>
      <sz val="11"/>
      <name val="Arial Narrow"/>
      <family val="2"/>
    </font>
    <font>
      <sz val="11"/>
      <color theme="1"/>
      <name val="Calibri"/>
      <family val="2"/>
      <scheme val="minor"/>
    </font>
    <font>
      <sz val="11"/>
      <color theme="1"/>
      <name val="Arial Narrow"/>
      <family val="2"/>
    </font>
    <font>
      <sz val="9"/>
      <name val="Arial Narrow"/>
      <family val="2"/>
    </font>
    <font>
      <sz val="9"/>
      <color theme="1"/>
      <name val="Arial Narrow"/>
      <family val="2"/>
    </font>
    <font>
      <sz val="11"/>
      <name val="Arial Narrow"/>
      <family val="2"/>
    </font>
    <font>
      <b/>
      <sz val="9"/>
      <color theme="1"/>
      <name val="Arial Narrow"/>
      <family val="2"/>
    </font>
    <font>
      <u/>
      <sz val="11"/>
      <color theme="10"/>
      <name val="Calibri"/>
      <family val="2"/>
      <scheme val="minor"/>
    </font>
    <font>
      <b/>
      <sz val="14"/>
      <color theme="1"/>
      <name val="Arial Narrow"/>
      <family val="2"/>
    </font>
    <font>
      <sz val="9"/>
      <color rgb="FF000000"/>
      <name val="Arial Narrow"/>
      <family val="2"/>
    </font>
    <font>
      <sz val="14"/>
      <color theme="1"/>
      <name val="Arial Narrow"/>
      <family val="2"/>
    </font>
  </fonts>
  <fills count="9">
    <fill>
      <patternFill patternType="none"/>
    </fill>
    <fill>
      <patternFill patternType="gray125"/>
    </fill>
    <fill>
      <patternFill patternType="solid">
        <fgColor theme="0"/>
        <bgColor indexed="64"/>
      </patternFill>
    </fill>
    <fill>
      <patternFill patternType="solid">
        <fgColor rgb="FF00919B"/>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bgColor indexed="64"/>
      </patternFill>
    </fill>
    <fill>
      <patternFill patternType="solid">
        <fgColor rgb="FFE6EFFD"/>
        <bgColor indexed="64"/>
      </patternFill>
    </fill>
    <fill>
      <patternFill patternType="solid">
        <fgColor theme="0"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hair">
        <color auto="1"/>
      </left>
      <right style="hair">
        <color auto="1"/>
      </right>
      <top style="hair">
        <color auto="1"/>
      </top>
      <bottom style="hair">
        <color auto="1"/>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style="hair">
        <color theme="1" tint="0.499984740745262"/>
      </right>
      <top style="hair">
        <color theme="1" tint="0.499984740745262"/>
      </top>
      <bottom/>
      <diagonal/>
    </border>
    <border>
      <left style="hair">
        <color auto="1"/>
      </left>
      <right style="hair">
        <color auto="1"/>
      </right>
      <top style="hair">
        <color auto="1"/>
      </top>
      <bottom/>
      <diagonal/>
    </border>
    <border>
      <left style="hair">
        <color theme="1" tint="0.499984740745262"/>
      </left>
      <right style="hair">
        <color theme="1" tint="0.499984740745262"/>
      </right>
      <top/>
      <bottom/>
      <diagonal/>
    </border>
    <border>
      <left style="hair">
        <color auto="1"/>
      </left>
      <right style="hair">
        <color auto="1"/>
      </right>
      <top/>
      <bottom/>
      <diagonal/>
    </border>
    <border>
      <left style="hair">
        <color theme="1" tint="0.499984740745262"/>
      </left>
      <right style="hair">
        <color theme="1" tint="0.499984740745262"/>
      </right>
      <top/>
      <bottom style="hair">
        <color theme="1" tint="0.499984740745262"/>
      </bottom>
      <diagonal/>
    </border>
    <border>
      <left style="hair">
        <color auto="1"/>
      </left>
      <right style="hair">
        <color auto="1"/>
      </right>
      <top/>
      <bottom style="hair">
        <color auto="1"/>
      </bottom>
      <diagonal/>
    </border>
    <border>
      <left/>
      <right style="hair">
        <color theme="1" tint="0.499984740745262"/>
      </right>
      <top style="hair">
        <color theme="1" tint="0.499984740745262"/>
      </top>
      <bottom/>
      <diagonal/>
    </border>
    <border>
      <left/>
      <right style="hair">
        <color theme="1" tint="0.499984740745262"/>
      </right>
      <top/>
      <bottom/>
      <diagonal/>
    </border>
    <border>
      <left/>
      <right style="hair">
        <color theme="1" tint="0.499984740745262"/>
      </right>
      <top/>
      <bottom style="hair">
        <color theme="1" tint="0.499984740745262"/>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5">
    <xf numFmtId="0" fontId="0" fillId="0" borderId="0"/>
    <xf numFmtId="41" fontId="19" fillId="0" borderId="0" applyFont="0" applyFill="0" applyBorder="0" applyAlignment="0" applyProtection="0"/>
    <xf numFmtId="44" fontId="19" fillId="0" borderId="0" applyFont="0" applyFill="0" applyBorder="0" applyAlignment="0" applyProtection="0"/>
    <xf numFmtId="9" fontId="19" fillId="0" borderId="0" applyFont="0" applyFill="0" applyBorder="0" applyAlignment="0" applyProtection="0"/>
    <xf numFmtId="0" fontId="25" fillId="0" borderId="0" applyNumberFormat="0" applyFill="0" applyBorder="0" applyAlignment="0" applyProtection="0"/>
  </cellStyleXfs>
  <cellXfs count="130">
    <xf numFmtId="0" fontId="0" fillId="0" borderId="0" xfId="0"/>
    <xf numFmtId="0" fontId="1" fillId="2" borderId="0" xfId="0" applyFont="1" applyFill="1" applyAlignment="1">
      <alignment horizontal="center"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xf>
    <xf numFmtId="0" fontId="5"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1" xfId="0" applyFont="1" applyFill="1" applyBorder="1" applyAlignment="1">
      <alignment horizontal="center" vertical="center"/>
    </xf>
    <xf numFmtId="0" fontId="6" fillId="5" borderId="4" xfId="0" applyFont="1" applyFill="1" applyBorder="1" applyAlignment="1" applyProtection="1">
      <alignment horizontal="center" vertical="center" wrapText="1"/>
      <protection locked="0"/>
    </xf>
    <xf numFmtId="164" fontId="6" fillId="5" borderId="4"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11" fillId="2" borderId="0" xfId="0" applyFont="1" applyFill="1" applyAlignment="1">
      <alignment horizontal="center" vertical="center"/>
    </xf>
    <xf numFmtId="0" fontId="17" fillId="0" borderId="5" xfId="0" applyFont="1" applyBorder="1" applyAlignment="1">
      <alignment horizontal="center" vertical="center"/>
    </xf>
    <xf numFmtId="0" fontId="13" fillId="0" borderId="5" xfId="0" applyFont="1" applyBorder="1" applyAlignment="1">
      <alignment horizontal="center" vertical="center" wrapText="1"/>
    </xf>
    <xf numFmtId="0" fontId="20" fillId="0" borderId="0" xfId="0" applyFont="1" applyAlignment="1">
      <alignment horizontal="center" vertical="center" wrapText="1"/>
    </xf>
    <xf numFmtId="0" fontId="21" fillId="0" borderId="6" xfId="0" applyFont="1" applyBorder="1" applyAlignment="1">
      <alignment horizontal="center" vertical="center" wrapText="1"/>
    </xf>
    <xf numFmtId="0" fontId="21" fillId="0" borderId="6" xfId="0" applyFont="1" applyBorder="1" applyAlignment="1">
      <alignment horizontal="justify" vertical="center" wrapText="1"/>
    </xf>
    <xf numFmtId="164" fontId="21" fillId="0" borderId="6" xfId="0" applyNumberFormat="1" applyFont="1" applyBorder="1" applyAlignment="1">
      <alignment vertical="center" wrapText="1"/>
    </xf>
    <xf numFmtId="0" fontId="21" fillId="0" borderId="6" xfId="0" applyFont="1" applyBorder="1" applyAlignment="1">
      <alignment horizontal="left" vertical="center" wrapText="1"/>
    </xf>
    <xf numFmtId="164" fontId="21" fillId="0" borderId="6" xfId="0" applyNumberFormat="1" applyFont="1" applyBorder="1" applyAlignment="1">
      <alignment horizontal="center" vertical="center" wrapText="1"/>
    </xf>
    <xf numFmtId="165" fontId="11" fillId="2" borderId="5" xfId="2" applyNumberFormat="1" applyFont="1" applyFill="1" applyBorder="1" applyAlignment="1">
      <alignment horizontal="center" vertical="center"/>
    </xf>
    <xf numFmtId="10" fontId="22" fillId="2" borderId="5" xfId="3" applyNumberFormat="1" applyFont="1" applyFill="1" applyBorder="1" applyAlignment="1">
      <alignment horizontal="center" vertical="center"/>
    </xf>
    <xf numFmtId="0" fontId="23" fillId="0" borderId="6" xfId="0" applyFont="1" applyBorder="1" applyAlignment="1">
      <alignment horizontal="center" vertical="center" wrapText="1"/>
    </xf>
    <xf numFmtId="0" fontId="24" fillId="8" borderId="6" xfId="0" applyFont="1" applyFill="1" applyBorder="1" applyAlignment="1" applyProtection="1">
      <alignment horizontal="center" vertical="center" wrapText="1"/>
      <protection locked="0"/>
    </xf>
    <xf numFmtId="0" fontId="24" fillId="8" borderId="6" xfId="0" applyFont="1" applyFill="1" applyBorder="1" applyAlignment="1">
      <alignment horizontal="justify" vertical="center" wrapText="1"/>
    </xf>
    <xf numFmtId="0" fontId="24" fillId="8" borderId="6" xfId="0" applyFont="1" applyFill="1" applyBorder="1" applyAlignment="1" applyProtection="1">
      <alignment horizontal="left" vertical="center" wrapText="1"/>
      <protection locked="0"/>
    </xf>
    <xf numFmtId="164" fontId="15" fillId="8" borderId="6" xfId="0" applyNumberFormat="1" applyFont="1" applyFill="1" applyBorder="1" applyAlignment="1">
      <alignment vertical="center" wrapText="1"/>
    </xf>
    <xf numFmtId="164" fontId="15" fillId="8" borderId="6" xfId="0" applyNumberFormat="1" applyFont="1" applyFill="1" applyBorder="1" applyAlignment="1">
      <alignment horizontal="center" vertical="center" wrapText="1"/>
    </xf>
    <xf numFmtId="10" fontId="15" fillId="8" borderId="6" xfId="3" applyNumberFormat="1" applyFont="1" applyFill="1" applyBorder="1" applyAlignment="1">
      <alignment horizontal="center" vertical="center" wrapText="1"/>
    </xf>
    <xf numFmtId="0" fontId="22" fillId="0" borderId="7" xfId="0" applyFont="1" applyBorder="1" applyAlignment="1">
      <alignment horizontal="center" vertical="center" wrapText="1"/>
    </xf>
    <xf numFmtId="0" fontId="22" fillId="0" borderId="6" xfId="0" applyFont="1" applyBorder="1" applyAlignment="1">
      <alignment horizontal="justify" vertical="center" wrapText="1"/>
    </xf>
    <xf numFmtId="0" fontId="22" fillId="0" borderId="7" xfId="0" applyFont="1" applyBorder="1" applyAlignment="1" applyProtection="1">
      <alignment horizontal="left" vertical="center" wrapText="1"/>
      <protection locked="0"/>
    </xf>
    <xf numFmtId="0" fontId="21" fillId="0" borderId="7"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1" xfId="0" applyFont="1" applyBorder="1" applyAlignment="1">
      <alignment horizontal="center" vertical="center" wrapText="1"/>
    </xf>
    <xf numFmtId="41" fontId="21" fillId="0" borderId="7" xfId="1" applyFont="1" applyFill="1" applyBorder="1" applyAlignment="1" applyProtection="1">
      <alignment vertical="center" wrapText="1"/>
      <protection locked="0"/>
    </xf>
    <xf numFmtId="41" fontId="21" fillId="0" borderId="6" xfId="1" applyFont="1" applyFill="1" applyBorder="1" applyAlignment="1">
      <alignment horizontal="left" vertical="center" wrapText="1"/>
    </xf>
    <xf numFmtId="41" fontId="21" fillId="0" borderId="11" xfId="1" applyFont="1" applyFill="1" applyBorder="1" applyAlignment="1" applyProtection="1">
      <alignment vertical="center" wrapText="1"/>
      <protection locked="0"/>
    </xf>
    <xf numFmtId="0" fontId="26" fillId="8" borderId="6" xfId="0" applyFont="1" applyFill="1" applyBorder="1" applyAlignment="1">
      <alignment horizontal="center" vertical="center" wrapText="1"/>
    </xf>
    <xf numFmtId="0" fontId="16" fillId="8" borderId="6" xfId="0" applyFont="1" applyFill="1" applyBorder="1" applyAlignment="1">
      <alignment vertical="center" wrapText="1"/>
    </xf>
    <xf numFmtId="0" fontId="22" fillId="0" borderId="6" xfId="0" applyFont="1" applyBorder="1" applyAlignment="1">
      <alignment horizontal="center" vertical="center" wrapText="1"/>
    </xf>
    <xf numFmtId="9" fontId="22" fillId="0" borderId="6" xfId="0" applyNumberFormat="1" applyFont="1" applyBorder="1" applyAlignment="1">
      <alignment horizontal="center" vertical="center" wrapText="1"/>
    </xf>
    <xf numFmtId="0" fontId="21" fillId="0" borderId="7" xfId="0" applyFont="1" applyBorder="1" applyAlignment="1">
      <alignment vertical="center" wrapText="1"/>
    </xf>
    <xf numFmtId="0" fontId="21" fillId="0" borderId="9" xfId="0" applyFont="1" applyBorder="1" applyAlignment="1">
      <alignment horizontal="left" vertical="center" wrapText="1"/>
    </xf>
    <xf numFmtId="164" fontId="21" fillId="0" borderId="7" xfId="0" applyNumberFormat="1" applyFont="1" applyBorder="1" applyAlignment="1">
      <alignment horizontal="center" vertical="center" wrapText="1"/>
    </xf>
    <xf numFmtId="164" fontId="21" fillId="0" borderId="11" xfId="0" applyNumberFormat="1" applyFont="1" applyBorder="1" applyAlignment="1">
      <alignment horizontal="center" vertical="center" wrapText="1"/>
    </xf>
    <xf numFmtId="164" fontId="21" fillId="0" borderId="6" xfId="0" applyNumberFormat="1" applyFont="1" applyBorder="1" applyAlignment="1">
      <alignment horizontal="left" vertical="center" wrapText="1"/>
    </xf>
    <xf numFmtId="164" fontId="21" fillId="0" borderId="6" xfId="0" applyNumberFormat="1" applyFont="1" applyBorder="1" applyAlignment="1">
      <alignment horizontal="left" vertical="top" wrapText="1"/>
    </xf>
    <xf numFmtId="0" fontId="21" fillId="0" borderId="6" xfId="0" applyFont="1" applyBorder="1" applyAlignment="1">
      <alignment vertical="center" wrapText="1"/>
    </xf>
    <xf numFmtId="41" fontId="22" fillId="0" borderId="0" xfId="0" applyNumberFormat="1" applyFont="1"/>
    <xf numFmtId="49" fontId="21" fillId="0" borderId="6" xfId="1" applyNumberFormat="1" applyFont="1" applyFill="1" applyBorder="1" applyAlignment="1">
      <alignment horizontal="center" vertical="center" wrapText="1"/>
    </xf>
    <xf numFmtId="49" fontId="21" fillId="0" borderId="6" xfId="1" applyNumberFormat="1" applyFont="1" applyFill="1" applyBorder="1" applyAlignment="1">
      <alignment horizontal="left" vertical="center" wrapText="1"/>
    </xf>
    <xf numFmtId="41" fontId="22" fillId="0" borderId="6" xfId="1" applyFont="1" applyFill="1" applyBorder="1" applyAlignment="1">
      <alignment horizontal="left" vertical="center" wrapText="1"/>
    </xf>
    <xf numFmtId="0" fontId="22" fillId="0" borderId="6" xfId="0" applyFont="1" applyBorder="1" applyAlignment="1">
      <alignment horizontal="left" vertical="center" wrapText="1"/>
    </xf>
    <xf numFmtId="0" fontId="22" fillId="0" borderId="6" xfId="0" applyFont="1" applyBorder="1" applyAlignment="1" applyProtection="1">
      <alignment horizontal="left" vertical="center" wrapText="1"/>
      <protection locked="0"/>
    </xf>
    <xf numFmtId="0" fontId="27" fillId="0" borderId="6" xfId="0" applyFont="1" applyBorder="1" applyAlignment="1">
      <alignment horizontal="left" vertical="center" wrapText="1"/>
    </xf>
    <xf numFmtId="44" fontId="21" fillId="0" borderId="6" xfId="2" applyFont="1" applyFill="1" applyBorder="1" applyAlignment="1">
      <alignment horizontal="left" vertical="center" wrapText="1"/>
    </xf>
    <xf numFmtId="0" fontId="24" fillId="8" borderId="6" xfId="0" applyFont="1" applyFill="1" applyBorder="1" applyAlignment="1" applyProtection="1">
      <alignment horizontal="justify" vertical="center" wrapText="1"/>
      <protection locked="0"/>
    </xf>
    <xf numFmtId="10" fontId="24" fillId="8" borderId="5" xfId="3" applyNumberFormat="1" applyFont="1" applyFill="1" applyBorder="1" applyAlignment="1">
      <alignment horizontal="center" vertical="center"/>
    </xf>
    <xf numFmtId="0" fontId="28" fillId="8" borderId="6" xfId="0" applyFont="1" applyFill="1" applyBorder="1" applyAlignment="1">
      <alignment horizontal="center" vertical="center" wrapText="1"/>
    </xf>
    <xf numFmtId="0" fontId="22" fillId="8" borderId="6" xfId="0" applyFont="1" applyFill="1" applyBorder="1" applyAlignment="1">
      <alignment vertical="center" wrapText="1"/>
    </xf>
    <xf numFmtId="164" fontId="11" fillId="2" borderId="0" xfId="0" applyNumberFormat="1" applyFont="1" applyFill="1" applyAlignment="1">
      <alignment horizontal="center" vertical="center"/>
    </xf>
    <xf numFmtId="10" fontId="22" fillId="2" borderId="16" xfId="3" applyNumberFormat="1" applyFont="1" applyFill="1" applyBorder="1" applyAlignment="1">
      <alignment horizontal="center" vertical="center"/>
    </xf>
    <xf numFmtId="10" fontId="22" fillId="2" borderId="17" xfId="3" applyNumberFormat="1" applyFont="1" applyFill="1" applyBorder="1" applyAlignment="1">
      <alignment horizontal="center" vertical="center"/>
    </xf>
    <xf numFmtId="0" fontId="11" fillId="2" borderId="5"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1"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5" fillId="6" borderId="1" xfId="0" applyFont="1" applyFill="1" applyBorder="1" applyAlignment="1">
      <alignment horizontal="center" vertical="center" wrapText="1"/>
    </xf>
    <xf numFmtId="0" fontId="5" fillId="6"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22" fillId="0" borderId="6" xfId="0" applyFont="1" applyBorder="1" applyAlignment="1">
      <alignment horizontal="center" wrapText="1"/>
    </xf>
    <xf numFmtId="0" fontId="23" fillId="0" borderId="6" xfId="0" applyFont="1" applyBorder="1" applyAlignment="1">
      <alignment horizontal="center" vertical="center" wrapText="1"/>
    </xf>
    <xf numFmtId="0" fontId="11" fillId="2" borderId="8"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12" xfId="0" applyFont="1" applyFill="1" applyBorder="1" applyAlignment="1">
      <alignment horizontal="left" vertical="center" wrapText="1"/>
    </xf>
    <xf numFmtId="0" fontId="20" fillId="0" borderId="0" xfId="0" applyFont="1" applyAlignment="1">
      <alignment horizontal="center" vertical="center" wrapText="1"/>
    </xf>
    <xf numFmtId="0" fontId="21" fillId="0" borderId="6" xfId="0" applyFont="1" applyBorder="1" applyAlignment="1">
      <alignment horizontal="center" vertical="center" wrapText="1"/>
    </xf>
    <xf numFmtId="9" fontId="21" fillId="0" borderId="7" xfId="0" applyNumberFormat="1" applyFont="1" applyBorder="1" applyAlignment="1">
      <alignment horizontal="center" vertical="center" wrapText="1"/>
    </xf>
    <xf numFmtId="9" fontId="21" fillId="0" borderId="9" xfId="0" applyNumberFormat="1" applyFont="1" applyBorder="1" applyAlignment="1">
      <alignment horizontal="center" vertical="center" wrapText="1"/>
    </xf>
    <xf numFmtId="0" fontId="21" fillId="0" borderId="7" xfId="0" applyFont="1" applyBorder="1" applyAlignment="1">
      <alignment horizontal="center" vertical="center" wrapText="1"/>
    </xf>
    <xf numFmtId="0" fontId="21" fillId="0" borderId="11" xfId="0" applyFont="1" applyBorder="1" applyAlignment="1">
      <alignment horizontal="center" vertical="center" wrapText="1"/>
    </xf>
    <xf numFmtId="0" fontId="22" fillId="0" borderId="6" xfId="0" applyFont="1" applyBorder="1" applyAlignment="1">
      <alignment horizontal="center" vertical="center" wrapText="1"/>
    </xf>
    <xf numFmtId="0" fontId="11" fillId="2" borderId="10" xfId="0" applyFont="1" applyFill="1" applyBorder="1" applyAlignment="1">
      <alignment horizontal="left" vertical="center"/>
    </xf>
    <xf numFmtId="0" fontId="11" fillId="2" borderId="12" xfId="0" applyFont="1" applyFill="1" applyBorder="1" applyAlignment="1">
      <alignment horizontal="left" vertical="center"/>
    </xf>
    <xf numFmtId="0" fontId="21" fillId="0" borderId="9"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1"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11" xfId="0" applyFont="1" applyBorder="1" applyAlignment="1">
      <alignment horizontal="center" vertical="center" wrapText="1"/>
    </xf>
    <xf numFmtId="164" fontId="21" fillId="0" borderId="7" xfId="0" applyNumberFormat="1" applyFont="1" applyBorder="1" applyAlignment="1">
      <alignment horizontal="center" vertical="center" wrapText="1"/>
    </xf>
    <xf numFmtId="164" fontId="21" fillId="0" borderId="11" xfId="0" applyNumberFormat="1" applyFont="1" applyBorder="1" applyAlignment="1">
      <alignment horizontal="center" vertical="center" wrapText="1"/>
    </xf>
    <xf numFmtId="0" fontId="22" fillId="0" borderId="6" xfId="0" applyFont="1" applyBorder="1" applyAlignment="1">
      <alignment horizontal="center"/>
    </xf>
    <xf numFmtId="10" fontId="22" fillId="2" borderId="8" xfId="3" applyNumberFormat="1" applyFont="1" applyFill="1" applyBorder="1" applyAlignment="1">
      <alignment horizontal="center" vertical="center"/>
    </xf>
    <xf numFmtId="10" fontId="22" fillId="2" borderId="12" xfId="3" applyNumberFormat="1" applyFont="1" applyFill="1" applyBorder="1" applyAlignment="1">
      <alignment horizontal="center" vertical="center"/>
    </xf>
    <xf numFmtId="0" fontId="22" fillId="0" borderId="6" xfId="0" applyFont="1" applyBorder="1" applyAlignment="1" applyProtection="1">
      <alignment horizontal="center" vertical="center" wrapText="1"/>
      <protection locked="0"/>
    </xf>
    <xf numFmtId="0" fontId="21" fillId="0" borderId="9" xfId="0" applyFont="1" applyBorder="1" applyAlignment="1">
      <alignment horizontal="left" vertical="center" wrapText="1"/>
    </xf>
    <xf numFmtId="0" fontId="21" fillId="0" borderId="11" xfId="0" applyFont="1" applyBorder="1" applyAlignment="1">
      <alignment horizontal="left" vertical="center" wrapText="1"/>
    </xf>
    <xf numFmtId="0" fontId="21" fillId="0" borderId="7" xfId="0" applyFont="1" applyBorder="1" applyAlignment="1">
      <alignment horizontal="left" vertical="center" wrapText="1"/>
    </xf>
    <xf numFmtId="0" fontId="20" fillId="0" borderId="7" xfId="0" applyFont="1" applyBorder="1" applyAlignment="1" applyProtection="1">
      <alignment horizontal="center" vertical="center" wrapText="1"/>
      <protection locked="0"/>
    </xf>
    <xf numFmtId="0" fontId="20" fillId="0" borderId="9" xfId="0" applyFont="1" applyBorder="1" applyAlignment="1" applyProtection="1">
      <alignment horizontal="center" vertical="center" wrapText="1"/>
      <protection locked="0"/>
    </xf>
    <xf numFmtId="41" fontId="21" fillId="0" borderId="7" xfId="1" applyFont="1" applyFill="1" applyBorder="1" applyAlignment="1">
      <alignment horizontal="left" vertical="center" wrapText="1"/>
    </xf>
    <xf numFmtId="41" fontId="21" fillId="0" borderId="9" xfId="1" applyFont="1" applyFill="1" applyBorder="1" applyAlignment="1">
      <alignment horizontal="left" vertical="center" wrapText="1"/>
    </xf>
    <xf numFmtId="41" fontId="21" fillId="0" borderId="11" xfId="1" applyFont="1" applyFill="1" applyBorder="1" applyAlignment="1">
      <alignment horizontal="left" vertical="center" wrapText="1"/>
    </xf>
    <xf numFmtId="41" fontId="21" fillId="0" borderId="7" xfId="1" applyFont="1" applyFill="1" applyBorder="1" applyAlignment="1" applyProtection="1">
      <alignment horizontal="center" vertical="center" wrapText="1"/>
      <protection locked="0"/>
    </xf>
    <xf numFmtId="41" fontId="21" fillId="0" borderId="11" xfId="1" applyFont="1" applyFill="1" applyBorder="1" applyAlignment="1" applyProtection="1">
      <alignment horizontal="center" vertical="center" wrapText="1"/>
      <protection locked="0"/>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0" fontId="13" fillId="0" borderId="5" xfId="0" applyFont="1" applyBorder="1" applyAlignment="1">
      <alignment horizontal="center" vertical="center" wrapText="1"/>
    </xf>
    <xf numFmtId="0" fontId="14" fillId="7" borderId="5" xfId="0" applyFont="1" applyFill="1" applyBorder="1" applyAlignment="1">
      <alignment horizontal="center" vertical="center" wrapText="1"/>
    </xf>
    <xf numFmtId="0" fontId="16" fillId="8" borderId="5" xfId="0" applyFont="1" applyFill="1" applyBorder="1" applyAlignment="1">
      <alignment horizontal="center" vertical="center" wrapText="1"/>
    </xf>
    <xf numFmtId="41" fontId="21" fillId="0" borderId="9" xfId="1" applyFont="1" applyFill="1" applyBorder="1" applyAlignment="1" applyProtection="1">
      <alignment horizontal="center" vertical="center" wrapText="1"/>
      <protection locked="0"/>
    </xf>
    <xf numFmtId="0" fontId="23" fillId="0" borderId="7" xfId="4" applyFont="1" applyBorder="1" applyAlignment="1">
      <alignment horizontal="center" vertical="center" wrapText="1"/>
    </xf>
    <xf numFmtId="0" fontId="23" fillId="0" borderId="9" xfId="4" applyFont="1" applyBorder="1" applyAlignment="1">
      <alignment horizontal="center" vertical="center" wrapText="1"/>
    </xf>
    <xf numFmtId="0" fontId="23" fillId="0" borderId="11" xfId="4" applyFont="1" applyBorder="1" applyAlignment="1">
      <alignment horizontal="center" vertical="center" wrapText="1"/>
    </xf>
    <xf numFmtId="0" fontId="11" fillId="2" borderId="1" xfId="0" applyFont="1" applyFill="1" applyBorder="1" applyAlignment="1">
      <alignment horizontal="center" vertical="center"/>
    </xf>
    <xf numFmtId="0" fontId="11" fillId="0" borderId="1" xfId="0" applyFont="1" applyBorder="1" applyAlignment="1">
      <alignment horizontal="center" vertical="center"/>
    </xf>
    <xf numFmtId="0" fontId="12" fillId="2" borderId="1" xfId="0" applyFont="1" applyFill="1" applyBorder="1" applyAlignment="1">
      <alignment horizontal="center" vertical="center"/>
    </xf>
    <xf numFmtId="0" fontId="14" fillId="8" borderId="5" xfId="0" applyFont="1" applyFill="1" applyBorder="1" applyAlignment="1">
      <alignment horizontal="center" vertical="center" wrapText="1"/>
    </xf>
    <xf numFmtId="0" fontId="14" fillId="8" borderId="5" xfId="0" applyFont="1" applyFill="1" applyBorder="1" applyAlignment="1">
      <alignment horizontal="center" vertical="center"/>
    </xf>
    <xf numFmtId="0" fontId="18" fillId="8" borderId="5" xfId="0" applyFont="1" applyFill="1" applyBorder="1" applyAlignment="1">
      <alignment horizontal="center" vertical="center" wrapText="1"/>
    </xf>
    <xf numFmtId="0" fontId="13" fillId="8" borderId="0" xfId="0" applyFont="1" applyFill="1" applyAlignment="1">
      <alignment horizontal="center" vertical="center"/>
    </xf>
    <xf numFmtId="0" fontId="13" fillId="8" borderId="5" xfId="0" applyFont="1" applyFill="1" applyBorder="1" applyAlignment="1">
      <alignment horizontal="center" vertical="center"/>
    </xf>
    <xf numFmtId="0" fontId="5" fillId="3" borderId="1" xfId="0" applyFont="1" applyFill="1" applyBorder="1" applyAlignment="1">
      <alignment horizontal="center" vertical="center"/>
    </xf>
  </cellXfs>
  <cellStyles count="5">
    <cellStyle name="Hipervínculo" xfId="4" builtinId="8"/>
    <cellStyle name="Millares [0]" xfId="1" builtinId="6"/>
    <cellStyle name="Moneda" xfId="2" builtinId="4"/>
    <cellStyle name="Normal" xfId="0" builtinId="0"/>
    <cellStyle name="Porcentaje" xfId="3" builtinId="5"/>
  </cellStyles>
  <dxfs count="0"/>
  <tableStyles count="0" defaultTableStyle="TableStyleMedium2" defaultPivotStyle="PivotStyleLight16"/>
  <colors>
    <mruColors>
      <color rgb="FF3366CC"/>
      <color rgb="FFE6E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195944</xdr:colOff>
      <xdr:row>0</xdr:row>
      <xdr:rowOff>138795</xdr:rowOff>
    </xdr:from>
    <xdr:to>
      <xdr:col>3</xdr:col>
      <xdr:colOff>831323</xdr:colOff>
      <xdr:row>2</xdr:row>
      <xdr:rowOff>190499</xdr:rowOff>
    </xdr:to>
    <xdr:pic>
      <xdr:nvPicPr>
        <xdr:cNvPr id="2" name="Imagen 1" descr="Departamento Administrativo de Ciencia, Tecnología e Innovación. COLCIENCIAS">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944" y="138795"/>
          <a:ext cx="4664454" cy="6994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566418</xdr:colOff>
      <xdr:row>0</xdr:row>
      <xdr:rowOff>106362</xdr:rowOff>
    </xdr:from>
    <xdr:to>
      <xdr:col>22</xdr:col>
      <xdr:colOff>1590805</xdr:colOff>
      <xdr:row>2</xdr:row>
      <xdr:rowOff>264513</xdr:rowOff>
    </xdr:to>
    <xdr:pic>
      <xdr:nvPicPr>
        <xdr:cNvPr id="2" name="Imagen 1">
          <a:extLst>
            <a:ext uri="{FF2B5EF4-FFF2-40B4-BE49-F238E27FC236}">
              <a16:creationId xmlns:a16="http://schemas.microsoft.com/office/drawing/2014/main" id="{A94C20DD-D7B0-671E-2813-10DC2DC916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36106" y="106362"/>
          <a:ext cx="2167387" cy="824901"/>
        </a:xfrm>
        <a:prstGeom prst="rect">
          <a:avLst/>
        </a:prstGeom>
        <a:noFill/>
        <a:ln>
          <a:noFill/>
        </a:ln>
      </xdr:spPr>
    </xdr:pic>
    <xdr:clientData/>
  </xdr:twoCellAnchor>
  <xdr:twoCellAnchor editAs="oneCell">
    <xdr:from>
      <xdr:col>2</xdr:col>
      <xdr:colOff>166686</xdr:colOff>
      <xdr:row>0</xdr:row>
      <xdr:rowOff>71437</xdr:rowOff>
    </xdr:from>
    <xdr:to>
      <xdr:col>4</xdr:col>
      <xdr:colOff>41334</xdr:colOff>
      <xdr:row>2</xdr:row>
      <xdr:rowOff>261937</xdr:rowOff>
    </xdr:to>
    <xdr:pic>
      <xdr:nvPicPr>
        <xdr:cNvPr id="3" name="Imagen 2">
          <a:extLst>
            <a:ext uri="{FF2B5EF4-FFF2-40B4-BE49-F238E27FC236}">
              <a16:creationId xmlns:a16="http://schemas.microsoft.com/office/drawing/2014/main" id="{937FCC50-F87A-66AE-F09B-576C748C95E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8749" y="71437"/>
          <a:ext cx="2232085" cy="8572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195944</xdr:colOff>
      <xdr:row>0</xdr:row>
      <xdr:rowOff>138795</xdr:rowOff>
    </xdr:from>
    <xdr:to>
      <xdr:col>3</xdr:col>
      <xdr:colOff>831323</xdr:colOff>
      <xdr:row>2</xdr:row>
      <xdr:rowOff>190499</xdr:rowOff>
    </xdr:to>
    <xdr:pic>
      <xdr:nvPicPr>
        <xdr:cNvPr id="2" name="Imagen 1" descr="Departamento Administrativo de Ciencia, Tecnología e Innovación. COLCIENCIAS">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944" y="138795"/>
          <a:ext cx="4663093" cy="704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P10"/>
  <sheetViews>
    <sheetView zoomScale="70" zoomScaleNormal="70" workbookViewId="0">
      <selection activeCell="E18" sqref="E18"/>
    </sheetView>
  </sheetViews>
  <sheetFormatPr baseColWidth="10" defaultColWidth="11.5703125" defaultRowHeight="15" x14ac:dyDescent="0.25"/>
  <cols>
    <col min="1" max="2" width="20" style="1" customWidth="1"/>
    <col min="3" max="3" width="20.42578125" style="1" customWidth="1"/>
    <col min="4" max="4" width="21.28515625" style="1" customWidth="1"/>
    <col min="5" max="5" width="24.28515625" style="1" customWidth="1"/>
    <col min="6" max="6" width="15" style="1" customWidth="1"/>
    <col min="7" max="7" width="11.5703125" style="1"/>
    <col min="8" max="8" width="14" style="1" customWidth="1"/>
    <col min="9" max="9" width="20.7109375" style="1" customWidth="1"/>
    <col min="10" max="10" width="23.28515625" style="1" customWidth="1"/>
    <col min="11" max="11" width="16.140625" style="1" customWidth="1"/>
    <col min="12" max="12" width="22.42578125" style="1" customWidth="1"/>
    <col min="13" max="13" width="11.5703125" style="1"/>
    <col min="14" max="14" width="19" style="1" customWidth="1"/>
    <col min="15" max="15" width="13.5703125" style="1" customWidth="1"/>
    <col min="16" max="16" width="7.7109375" style="1" customWidth="1"/>
    <col min="17" max="16384" width="11.5703125" style="1"/>
  </cols>
  <sheetData>
    <row r="1" spans="1:16" ht="25.5" customHeight="1" x14ac:dyDescent="0.25">
      <c r="A1" s="66"/>
      <c r="B1" s="66"/>
      <c r="C1" s="66"/>
      <c r="D1" s="66"/>
      <c r="E1" s="67" t="s">
        <v>19</v>
      </c>
      <c r="F1" s="67"/>
      <c r="G1" s="67"/>
      <c r="H1" s="67"/>
      <c r="I1" s="67"/>
      <c r="J1" s="67"/>
      <c r="K1" s="67"/>
      <c r="L1" s="67"/>
      <c r="M1" s="67"/>
      <c r="N1" s="66" t="s">
        <v>22</v>
      </c>
      <c r="O1" s="66"/>
    </row>
    <row r="2" spans="1:16" ht="25.5" customHeight="1" x14ac:dyDescent="0.25">
      <c r="A2" s="66"/>
      <c r="B2" s="66"/>
      <c r="C2" s="66"/>
      <c r="D2" s="66"/>
      <c r="E2" s="67"/>
      <c r="F2" s="67"/>
      <c r="G2" s="67"/>
      <c r="H2" s="67"/>
      <c r="I2" s="67"/>
      <c r="J2" s="67"/>
      <c r="K2" s="67"/>
      <c r="L2" s="67"/>
      <c r="M2" s="67"/>
      <c r="N2" s="66" t="s">
        <v>18</v>
      </c>
      <c r="O2" s="66"/>
      <c r="P2" s="2"/>
    </row>
    <row r="3" spans="1:16" ht="25.5" customHeight="1" x14ac:dyDescent="0.25">
      <c r="A3" s="66"/>
      <c r="B3" s="66"/>
      <c r="C3" s="66"/>
      <c r="D3" s="66"/>
      <c r="E3" s="67"/>
      <c r="F3" s="67"/>
      <c r="G3" s="67"/>
      <c r="H3" s="67"/>
      <c r="I3" s="67"/>
      <c r="J3" s="67"/>
      <c r="K3" s="67"/>
      <c r="L3" s="67"/>
      <c r="M3" s="67"/>
      <c r="N3" s="66" t="s">
        <v>21</v>
      </c>
      <c r="O3" s="66"/>
      <c r="P3" s="3"/>
    </row>
    <row r="4" spans="1:16" ht="31.9" customHeight="1" x14ac:dyDescent="0.25">
      <c r="E4" s="65" t="s">
        <v>20</v>
      </c>
      <c r="F4" s="65"/>
      <c r="G4" s="65"/>
      <c r="H4" s="65"/>
      <c r="I4" s="65"/>
      <c r="J4" s="65"/>
      <c r="K4" s="65"/>
      <c r="L4" s="65"/>
      <c r="M4" s="65"/>
      <c r="N4" s="65"/>
      <c r="O4" s="65"/>
    </row>
    <row r="6" spans="1:16" ht="42.75" customHeight="1" x14ac:dyDescent="0.25">
      <c r="A6" s="71" t="s">
        <v>0</v>
      </c>
      <c r="B6" s="72" t="s">
        <v>1</v>
      </c>
      <c r="C6" s="74" t="s">
        <v>2</v>
      </c>
      <c r="D6" s="71" t="s">
        <v>3</v>
      </c>
      <c r="E6" s="71" t="s">
        <v>4</v>
      </c>
      <c r="F6" s="68" t="s">
        <v>5</v>
      </c>
      <c r="G6" s="68" t="s">
        <v>6</v>
      </c>
      <c r="H6" s="68" t="s">
        <v>7</v>
      </c>
      <c r="I6" s="69" t="s">
        <v>8</v>
      </c>
      <c r="J6" s="69"/>
      <c r="K6" s="69"/>
      <c r="L6" s="70" t="s">
        <v>9</v>
      </c>
      <c r="M6" s="70"/>
      <c r="N6" s="70"/>
      <c r="O6" s="70"/>
    </row>
    <row r="7" spans="1:16" ht="31.5" x14ac:dyDescent="0.25">
      <c r="A7" s="71"/>
      <c r="B7" s="73"/>
      <c r="C7" s="75"/>
      <c r="D7" s="71"/>
      <c r="E7" s="71"/>
      <c r="F7" s="68"/>
      <c r="G7" s="68"/>
      <c r="H7" s="68"/>
      <c r="I7" s="10" t="s">
        <v>10</v>
      </c>
      <c r="J7" s="10" t="s">
        <v>11</v>
      </c>
      <c r="K7" s="10" t="s">
        <v>12</v>
      </c>
      <c r="L7" s="5" t="s">
        <v>13</v>
      </c>
      <c r="M7" s="5" t="s">
        <v>14</v>
      </c>
      <c r="N7" s="5" t="s">
        <v>15</v>
      </c>
      <c r="O7" s="5" t="s">
        <v>16</v>
      </c>
    </row>
    <row r="8" spans="1:16" x14ac:dyDescent="0.25">
      <c r="A8" s="6"/>
      <c r="B8" s="6"/>
      <c r="C8" s="6"/>
      <c r="D8" s="6"/>
      <c r="E8" s="6"/>
      <c r="F8" s="6"/>
      <c r="G8" s="6"/>
      <c r="H8" s="6"/>
      <c r="I8" s="6"/>
      <c r="J8" s="6"/>
      <c r="K8" s="6"/>
      <c r="L8" s="6"/>
      <c r="M8" s="6"/>
      <c r="N8" s="6"/>
      <c r="O8" s="6"/>
    </row>
    <row r="9" spans="1:16" x14ac:dyDescent="0.25">
      <c r="A9" s="7"/>
      <c r="B9" s="7"/>
      <c r="C9" s="7"/>
      <c r="D9" s="7"/>
      <c r="E9" s="7"/>
      <c r="F9" s="7"/>
      <c r="G9" s="7"/>
      <c r="H9" s="7"/>
      <c r="I9" s="7"/>
      <c r="J9" s="7"/>
      <c r="K9" s="7"/>
      <c r="L9" s="7"/>
      <c r="M9" s="7"/>
      <c r="N9" s="7"/>
      <c r="O9" s="7"/>
    </row>
    <row r="10" spans="1:16" ht="15.75" thickBot="1" x14ac:dyDescent="0.3">
      <c r="H10" s="8" t="s">
        <v>17</v>
      </c>
      <c r="I10" s="9">
        <f>+SUM(I8:I9)</f>
        <v>0</v>
      </c>
      <c r="J10" s="9">
        <f>+SUM(J8:J9)</f>
        <v>0</v>
      </c>
      <c r="K10" s="9">
        <f>+SUM(K8:K9)</f>
        <v>0</v>
      </c>
      <c r="L10" s="9">
        <f>+SUM(L8:L9)</f>
        <v>0</v>
      </c>
      <c r="M10" s="9"/>
      <c r="N10" s="9">
        <f>+SUM(N8:N9)</f>
        <v>0</v>
      </c>
      <c r="O10" s="9"/>
    </row>
  </sheetData>
  <mergeCells count="16">
    <mergeCell ref="G6:G7"/>
    <mergeCell ref="H6:H7"/>
    <mergeCell ref="I6:K6"/>
    <mergeCell ref="L6:O6"/>
    <mergeCell ref="A6:A7"/>
    <mergeCell ref="B6:B7"/>
    <mergeCell ref="C6:C7"/>
    <mergeCell ref="D6:D7"/>
    <mergeCell ref="E6:E7"/>
    <mergeCell ref="F6:F7"/>
    <mergeCell ref="E4:O4"/>
    <mergeCell ref="A1:D3"/>
    <mergeCell ref="E1:M3"/>
    <mergeCell ref="N1:O1"/>
    <mergeCell ref="N2:O2"/>
    <mergeCell ref="N3:O3"/>
  </mergeCells>
  <pageMargins left="0.25" right="0.25" top="0.75" bottom="0.75" header="0.3" footer="0.3"/>
  <pageSetup scale="38"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Y152"/>
  <sheetViews>
    <sheetView tabSelected="1" topLeftCell="L76" zoomScale="87" zoomScaleNormal="87" workbookViewId="0">
      <selection activeCell="R84" sqref="R84"/>
    </sheetView>
  </sheetViews>
  <sheetFormatPr baseColWidth="10" defaultColWidth="11.5703125" defaultRowHeight="15.75" x14ac:dyDescent="0.25"/>
  <cols>
    <col min="1" max="1" width="2" style="11" customWidth="1"/>
    <col min="2" max="2" width="16.85546875" style="11" customWidth="1"/>
    <col min="3" max="3" width="20" style="11" customWidth="1"/>
    <col min="4" max="4" width="15.28515625" style="11" customWidth="1"/>
    <col min="5" max="5" width="16.140625" style="11" customWidth="1"/>
    <col min="6" max="6" width="13.7109375" style="11" customWidth="1"/>
    <col min="7" max="7" width="15" style="11" customWidth="1"/>
    <col min="8" max="8" width="16.5703125" style="11" customWidth="1"/>
    <col min="9" max="9" width="18.7109375" style="11" customWidth="1"/>
    <col min="10" max="10" width="20.7109375" style="11" customWidth="1"/>
    <col min="11" max="14" width="23.28515625" style="11" customWidth="1"/>
    <col min="15" max="15" width="20.5703125" style="11" customWidth="1"/>
    <col min="16" max="16" width="22.42578125" style="11" customWidth="1"/>
    <col min="17" max="17" width="10.42578125" style="11" customWidth="1"/>
    <col min="18" max="18" width="18.85546875" style="11" customWidth="1"/>
    <col min="19" max="19" width="11.7109375" style="11" customWidth="1"/>
    <col min="20" max="20" width="17.85546875" style="11" customWidth="1"/>
    <col min="21" max="21" width="16.42578125" style="11" customWidth="1"/>
    <col min="22" max="22" width="17.28515625" style="11" customWidth="1"/>
    <col min="23" max="23" width="37.140625" style="11" customWidth="1"/>
    <col min="24" max="24" width="11.5703125" style="11"/>
    <col min="25" max="25" width="14.85546875" style="11" bestFit="1" customWidth="1"/>
    <col min="26" max="16384" width="11.5703125" style="11"/>
  </cols>
  <sheetData>
    <row r="1" spans="2:23" ht="25.5" customHeight="1" x14ac:dyDescent="0.25">
      <c r="B1" s="121"/>
      <c r="C1" s="121"/>
      <c r="D1" s="121"/>
      <c r="E1" s="121"/>
      <c r="F1" s="123" t="s">
        <v>19</v>
      </c>
      <c r="G1" s="123"/>
      <c r="H1" s="123"/>
      <c r="I1" s="123"/>
      <c r="J1" s="123"/>
      <c r="K1" s="123"/>
      <c r="L1" s="123"/>
      <c r="M1" s="123"/>
      <c r="N1" s="123"/>
      <c r="O1" s="123"/>
      <c r="P1" s="123"/>
      <c r="Q1" s="123"/>
      <c r="R1" s="123"/>
      <c r="S1" s="123"/>
      <c r="T1" s="121" t="s">
        <v>25</v>
      </c>
      <c r="U1" s="121"/>
      <c r="V1" s="121"/>
      <c r="W1" s="121"/>
    </row>
    <row r="2" spans="2:23" ht="25.5" customHeight="1" x14ac:dyDescent="0.25">
      <c r="B2" s="121"/>
      <c r="C2" s="121"/>
      <c r="D2" s="121"/>
      <c r="E2" s="121"/>
      <c r="F2" s="123"/>
      <c r="G2" s="123"/>
      <c r="H2" s="123"/>
      <c r="I2" s="123"/>
      <c r="J2" s="123"/>
      <c r="K2" s="123"/>
      <c r="L2" s="123"/>
      <c r="M2" s="123"/>
      <c r="N2" s="123"/>
      <c r="O2" s="123"/>
      <c r="P2" s="123"/>
      <c r="Q2" s="123"/>
      <c r="R2" s="123"/>
      <c r="S2" s="123"/>
      <c r="T2" s="122" t="s">
        <v>31</v>
      </c>
      <c r="U2" s="122"/>
      <c r="V2" s="121"/>
      <c r="W2" s="121"/>
    </row>
    <row r="3" spans="2:23" ht="25.5" customHeight="1" x14ac:dyDescent="0.25">
      <c r="B3" s="121"/>
      <c r="C3" s="121"/>
      <c r="D3" s="121"/>
      <c r="E3" s="121"/>
      <c r="F3" s="123"/>
      <c r="G3" s="123"/>
      <c r="H3" s="123"/>
      <c r="I3" s="123"/>
      <c r="J3" s="123"/>
      <c r="K3" s="123"/>
      <c r="L3" s="123"/>
      <c r="M3" s="123"/>
      <c r="N3" s="123"/>
      <c r="O3" s="123"/>
      <c r="P3" s="123"/>
      <c r="Q3" s="123"/>
      <c r="R3" s="123"/>
      <c r="S3" s="123"/>
      <c r="T3" s="122" t="s">
        <v>33</v>
      </c>
      <c r="U3" s="122"/>
      <c r="V3" s="121"/>
      <c r="W3" s="121"/>
    </row>
    <row r="4" spans="2:23" ht="31.9" customHeight="1" x14ac:dyDescent="0.25">
      <c r="B4" s="127" t="s">
        <v>260</v>
      </c>
      <c r="C4" s="127"/>
      <c r="D4" s="127"/>
      <c r="E4" s="127"/>
      <c r="F4" s="127"/>
      <c r="G4" s="127"/>
      <c r="H4" s="127"/>
      <c r="I4" s="127"/>
      <c r="J4" s="127"/>
      <c r="K4" s="127"/>
      <c r="L4" s="127"/>
      <c r="M4" s="127"/>
      <c r="N4" s="127"/>
      <c r="O4" s="127"/>
      <c r="P4" s="127"/>
      <c r="Q4" s="127"/>
      <c r="R4" s="127"/>
      <c r="S4" s="127"/>
      <c r="T4" s="127"/>
      <c r="U4" s="127"/>
      <c r="V4" s="127"/>
      <c r="W4" s="127"/>
    </row>
    <row r="5" spans="2:23" ht="23.25" x14ac:dyDescent="0.25">
      <c r="B5" s="12">
        <v>1</v>
      </c>
      <c r="C5" s="12">
        <v>2</v>
      </c>
      <c r="D5" s="12">
        <v>3</v>
      </c>
      <c r="E5" s="12">
        <v>4</v>
      </c>
      <c r="F5" s="12">
        <v>5</v>
      </c>
      <c r="G5" s="12">
        <v>6</v>
      </c>
      <c r="H5" s="12">
        <v>7</v>
      </c>
      <c r="I5" s="12">
        <v>8</v>
      </c>
      <c r="J5" s="12">
        <v>9</v>
      </c>
      <c r="K5" s="12">
        <v>10</v>
      </c>
      <c r="L5" s="12">
        <v>11</v>
      </c>
      <c r="M5" s="12">
        <v>12</v>
      </c>
      <c r="N5" s="12">
        <v>13</v>
      </c>
      <c r="O5" s="12">
        <v>14</v>
      </c>
      <c r="P5" s="12">
        <v>15</v>
      </c>
      <c r="Q5" s="12">
        <v>16</v>
      </c>
      <c r="R5" s="12">
        <v>17</v>
      </c>
      <c r="S5" s="12">
        <v>18</v>
      </c>
      <c r="T5" s="12">
        <v>19</v>
      </c>
      <c r="U5" s="12">
        <v>20</v>
      </c>
      <c r="V5" s="12">
        <v>21</v>
      </c>
      <c r="W5" s="12">
        <v>22</v>
      </c>
    </row>
    <row r="6" spans="2:23" ht="42.75" customHeight="1" x14ac:dyDescent="0.25">
      <c r="B6" s="116" t="s">
        <v>37</v>
      </c>
      <c r="C6" s="116" t="s">
        <v>38</v>
      </c>
      <c r="D6" s="116" t="s">
        <v>39</v>
      </c>
      <c r="E6" s="116" t="s">
        <v>40</v>
      </c>
      <c r="F6" s="116" t="s">
        <v>27</v>
      </c>
      <c r="G6" s="116" t="s">
        <v>36</v>
      </c>
      <c r="H6" s="116" t="s">
        <v>28</v>
      </c>
      <c r="I6" s="128" t="s">
        <v>8</v>
      </c>
      <c r="J6" s="128"/>
      <c r="K6" s="128"/>
      <c r="L6" s="128"/>
      <c r="M6" s="128"/>
      <c r="N6" s="128"/>
      <c r="O6" s="128"/>
      <c r="P6" s="124" t="s">
        <v>23</v>
      </c>
      <c r="Q6" s="124"/>
      <c r="R6" s="124"/>
      <c r="S6" s="124"/>
      <c r="T6" s="124" t="s">
        <v>29</v>
      </c>
      <c r="U6" s="124"/>
      <c r="V6" s="124"/>
      <c r="W6" s="124" t="s">
        <v>26</v>
      </c>
    </row>
    <row r="7" spans="2:23" ht="42.75" customHeight="1" x14ac:dyDescent="0.25">
      <c r="B7" s="116"/>
      <c r="C7" s="116"/>
      <c r="D7" s="116"/>
      <c r="E7" s="116"/>
      <c r="F7" s="116"/>
      <c r="G7" s="116"/>
      <c r="H7" s="116"/>
      <c r="I7" s="114" t="s">
        <v>41</v>
      </c>
      <c r="J7" s="114" t="s">
        <v>42</v>
      </c>
      <c r="K7" s="114" t="s">
        <v>24</v>
      </c>
      <c r="L7" s="114"/>
      <c r="M7" s="114" t="s">
        <v>43</v>
      </c>
      <c r="N7" s="114" t="s">
        <v>32</v>
      </c>
      <c r="O7" s="114" t="s">
        <v>46</v>
      </c>
      <c r="P7" s="115" t="s">
        <v>13</v>
      </c>
      <c r="Q7" s="115" t="s">
        <v>14</v>
      </c>
      <c r="R7" s="115" t="s">
        <v>15</v>
      </c>
      <c r="S7" s="115" t="s">
        <v>16</v>
      </c>
      <c r="T7" s="116" t="s">
        <v>34</v>
      </c>
      <c r="U7" s="126" t="s">
        <v>30</v>
      </c>
      <c r="V7" s="116" t="s">
        <v>35</v>
      </c>
      <c r="W7" s="125"/>
    </row>
    <row r="8" spans="2:23" ht="31.5" x14ac:dyDescent="0.25">
      <c r="B8" s="116"/>
      <c r="C8" s="116"/>
      <c r="D8" s="116"/>
      <c r="E8" s="116"/>
      <c r="F8" s="116"/>
      <c r="G8" s="116"/>
      <c r="H8" s="116"/>
      <c r="I8" s="114"/>
      <c r="J8" s="114"/>
      <c r="K8" s="13" t="s">
        <v>44</v>
      </c>
      <c r="L8" s="13" t="s">
        <v>45</v>
      </c>
      <c r="M8" s="114"/>
      <c r="N8" s="114"/>
      <c r="O8" s="114"/>
      <c r="P8" s="115"/>
      <c r="Q8" s="115"/>
      <c r="R8" s="115"/>
      <c r="S8" s="115"/>
      <c r="T8" s="116"/>
      <c r="U8" s="126"/>
      <c r="V8" s="116"/>
      <c r="W8" s="125"/>
    </row>
    <row r="9" spans="2:23" ht="69" customHeight="1" x14ac:dyDescent="0.25">
      <c r="B9" s="14" t="s">
        <v>47</v>
      </c>
      <c r="C9" s="15" t="s">
        <v>48</v>
      </c>
      <c r="D9" s="15">
        <v>24</v>
      </c>
      <c r="E9" s="16" t="s">
        <v>49</v>
      </c>
      <c r="F9" s="16" t="s">
        <v>50</v>
      </c>
      <c r="G9" s="17" t="s">
        <v>51</v>
      </c>
      <c r="H9" s="18" t="s">
        <v>52</v>
      </c>
      <c r="I9" s="19">
        <v>67920000000</v>
      </c>
      <c r="J9" s="19">
        <v>0</v>
      </c>
      <c r="K9" s="19">
        <v>0</v>
      </c>
      <c r="L9" s="19">
        <v>0</v>
      </c>
      <c r="M9" s="19">
        <v>0</v>
      </c>
      <c r="N9" s="19">
        <v>0</v>
      </c>
      <c r="O9" s="19">
        <f>+I9+J9+K9-L9-M9+N9</f>
        <v>67920000000</v>
      </c>
      <c r="P9" s="20">
        <v>0</v>
      </c>
      <c r="Q9" s="21">
        <f>+P9/O9</f>
        <v>0</v>
      </c>
      <c r="R9" s="20">
        <v>0</v>
      </c>
      <c r="S9" s="21">
        <f>+R9/O9</f>
        <v>0</v>
      </c>
      <c r="T9" s="15" t="s">
        <v>53</v>
      </c>
      <c r="U9" s="15" t="s">
        <v>54</v>
      </c>
      <c r="V9" s="22" t="s">
        <v>55</v>
      </c>
      <c r="W9" s="64" t="s">
        <v>261</v>
      </c>
    </row>
    <row r="10" spans="2:23" x14ac:dyDescent="0.25">
      <c r="B10" s="23"/>
      <c r="C10" s="24"/>
      <c r="D10" s="24"/>
      <c r="E10" s="24"/>
      <c r="F10" s="24"/>
      <c r="G10" s="25"/>
      <c r="H10" s="25"/>
      <c r="I10" s="26">
        <f>SUM(I9)</f>
        <v>67920000000</v>
      </c>
      <c r="J10" s="27">
        <f t="shared" ref="J10:N10" si="0">SUM(J9:J9)</f>
        <v>0</v>
      </c>
      <c r="K10" s="27">
        <f t="shared" si="0"/>
        <v>0</v>
      </c>
      <c r="L10" s="27">
        <f t="shared" si="0"/>
        <v>0</v>
      </c>
      <c r="M10" s="27">
        <f t="shared" si="0"/>
        <v>0</v>
      </c>
      <c r="N10" s="27">
        <f t="shared" si="0"/>
        <v>0</v>
      </c>
      <c r="O10" s="26">
        <f>SUM(O9:O9)</f>
        <v>67920000000</v>
      </c>
      <c r="P10" s="26">
        <f t="shared" ref="P10:R10" si="1">SUM(P9:P9)</f>
        <v>0</v>
      </c>
      <c r="Q10" s="28">
        <f>+P10/O10</f>
        <v>0</v>
      </c>
      <c r="R10" s="26">
        <f t="shared" si="1"/>
        <v>0</v>
      </c>
      <c r="S10" s="28">
        <f>+R10/O10</f>
        <v>0</v>
      </c>
      <c r="T10" s="26"/>
      <c r="U10" s="26"/>
      <c r="V10" s="26"/>
      <c r="W10" s="26"/>
    </row>
    <row r="11" spans="2:23" ht="121.5" x14ac:dyDescent="0.25">
      <c r="B11" s="118" t="s">
        <v>56</v>
      </c>
      <c r="C11" s="29" t="s">
        <v>57</v>
      </c>
      <c r="D11" s="29">
        <v>3</v>
      </c>
      <c r="E11" s="30" t="s">
        <v>58</v>
      </c>
      <c r="F11" s="30" t="s">
        <v>50</v>
      </c>
      <c r="G11" s="31" t="s">
        <v>59</v>
      </c>
      <c r="H11" s="31" t="s">
        <v>60</v>
      </c>
      <c r="I11" s="19">
        <v>7500000000</v>
      </c>
      <c r="J11" s="19">
        <v>0</v>
      </c>
      <c r="K11" s="19">
        <v>0</v>
      </c>
      <c r="L11" s="19">
        <v>0</v>
      </c>
      <c r="M11" s="19">
        <v>0</v>
      </c>
      <c r="N11" s="19">
        <v>0</v>
      </c>
      <c r="O11" s="17">
        <f>+I11+J11+K11-L11-M11+N11</f>
        <v>7500000000</v>
      </c>
      <c r="P11" s="17">
        <v>7500000000</v>
      </c>
      <c r="Q11" s="21">
        <f>+P11/O11</f>
        <v>1</v>
      </c>
      <c r="R11" s="17">
        <v>140000000</v>
      </c>
      <c r="S11" s="21">
        <f>+R11/O11</f>
        <v>1.8666666666666668E-2</v>
      </c>
      <c r="T11" s="82" t="s">
        <v>61</v>
      </c>
      <c r="U11" s="82" t="s">
        <v>62</v>
      </c>
      <c r="V11" s="77" t="s">
        <v>55</v>
      </c>
      <c r="W11" s="78" t="s">
        <v>262</v>
      </c>
    </row>
    <row r="12" spans="2:23" ht="67.5" x14ac:dyDescent="0.25">
      <c r="B12" s="119"/>
      <c r="C12" s="85" t="s">
        <v>63</v>
      </c>
      <c r="D12" s="85" t="s">
        <v>64</v>
      </c>
      <c r="E12" s="16" t="s">
        <v>65</v>
      </c>
      <c r="F12" s="16" t="s">
        <v>50</v>
      </c>
      <c r="G12" s="109" t="s">
        <v>66</v>
      </c>
      <c r="H12" s="106" t="s">
        <v>67</v>
      </c>
      <c r="I12" s="17">
        <v>700000000</v>
      </c>
      <c r="J12" s="19">
        <v>0</v>
      </c>
      <c r="K12" s="19">
        <v>0</v>
      </c>
      <c r="L12" s="19">
        <v>0</v>
      </c>
      <c r="M12" s="19">
        <v>0</v>
      </c>
      <c r="N12" s="19">
        <v>0</v>
      </c>
      <c r="O12" s="17">
        <f t="shared" ref="O12:O33" si="2">+I12+J12+K12-L12-M12+N12</f>
        <v>700000000</v>
      </c>
      <c r="P12" s="17">
        <v>700000000</v>
      </c>
      <c r="Q12" s="21">
        <f t="shared" ref="Q12:Q23" si="3">+P12/O12</f>
        <v>1</v>
      </c>
      <c r="R12" s="20">
        <v>0</v>
      </c>
      <c r="S12" s="21">
        <f t="shared" ref="S12:S23" si="4">+R12/O12</f>
        <v>0</v>
      </c>
      <c r="T12" s="82"/>
      <c r="U12" s="82"/>
      <c r="V12" s="77"/>
      <c r="W12" s="79"/>
    </row>
    <row r="13" spans="2:23" ht="67.5" x14ac:dyDescent="0.25">
      <c r="B13" s="119"/>
      <c r="C13" s="90"/>
      <c r="D13" s="90"/>
      <c r="E13" s="16" t="s">
        <v>68</v>
      </c>
      <c r="F13" s="16" t="s">
        <v>50</v>
      </c>
      <c r="G13" s="117"/>
      <c r="H13" s="107"/>
      <c r="I13" s="17">
        <v>100000000</v>
      </c>
      <c r="J13" s="19">
        <v>0</v>
      </c>
      <c r="K13" s="19">
        <v>0</v>
      </c>
      <c r="L13" s="19">
        <v>0</v>
      </c>
      <c r="M13" s="19">
        <v>0</v>
      </c>
      <c r="N13" s="19">
        <v>0</v>
      </c>
      <c r="O13" s="17">
        <f t="shared" si="2"/>
        <v>100000000</v>
      </c>
      <c r="P13" s="17">
        <v>100000000</v>
      </c>
      <c r="Q13" s="21">
        <f t="shared" si="3"/>
        <v>1</v>
      </c>
      <c r="R13" s="20">
        <v>0</v>
      </c>
      <c r="S13" s="21">
        <f t="shared" si="4"/>
        <v>0</v>
      </c>
      <c r="T13" s="82"/>
      <c r="U13" s="82"/>
      <c r="V13" s="77"/>
      <c r="W13" s="79"/>
    </row>
    <row r="14" spans="2:23" ht="67.5" x14ac:dyDescent="0.25">
      <c r="B14" s="119"/>
      <c r="C14" s="90"/>
      <c r="D14" s="90"/>
      <c r="E14" s="16" t="s">
        <v>69</v>
      </c>
      <c r="F14" s="16" t="s">
        <v>50</v>
      </c>
      <c r="G14" s="117"/>
      <c r="H14" s="107"/>
      <c r="I14" s="17">
        <v>100000000</v>
      </c>
      <c r="J14" s="19">
        <v>0</v>
      </c>
      <c r="K14" s="19">
        <v>0</v>
      </c>
      <c r="L14" s="19">
        <v>0</v>
      </c>
      <c r="M14" s="19">
        <v>0</v>
      </c>
      <c r="N14" s="19">
        <v>0</v>
      </c>
      <c r="O14" s="17">
        <f t="shared" si="2"/>
        <v>100000000</v>
      </c>
      <c r="P14" s="17">
        <v>100000000</v>
      </c>
      <c r="Q14" s="21">
        <f t="shared" si="3"/>
        <v>1</v>
      </c>
      <c r="R14" s="20">
        <v>0</v>
      </c>
      <c r="S14" s="21">
        <f t="shared" si="4"/>
        <v>0</v>
      </c>
      <c r="T14" s="82"/>
      <c r="U14" s="82"/>
      <c r="V14" s="77"/>
      <c r="W14" s="79"/>
    </row>
    <row r="15" spans="2:23" ht="54" x14ac:dyDescent="0.25">
      <c r="B15" s="119"/>
      <c r="C15" s="90"/>
      <c r="D15" s="90"/>
      <c r="E15" s="16" t="s">
        <v>70</v>
      </c>
      <c r="F15" s="16" t="s">
        <v>50</v>
      </c>
      <c r="G15" s="117"/>
      <c r="H15" s="107"/>
      <c r="I15" s="17">
        <v>1500000000</v>
      </c>
      <c r="J15" s="19">
        <v>0</v>
      </c>
      <c r="K15" s="19">
        <v>0</v>
      </c>
      <c r="L15" s="19">
        <v>0</v>
      </c>
      <c r="M15" s="19">
        <v>0</v>
      </c>
      <c r="N15" s="19">
        <v>0</v>
      </c>
      <c r="O15" s="17">
        <f t="shared" si="2"/>
        <v>1500000000</v>
      </c>
      <c r="P15" s="17">
        <v>1500000000</v>
      </c>
      <c r="Q15" s="21">
        <f t="shared" si="3"/>
        <v>1</v>
      </c>
      <c r="R15" s="20">
        <v>0</v>
      </c>
      <c r="S15" s="21">
        <f t="shared" si="4"/>
        <v>0</v>
      </c>
      <c r="T15" s="82"/>
      <c r="U15" s="82"/>
      <c r="V15" s="77"/>
      <c r="W15" s="79"/>
    </row>
    <row r="16" spans="2:23" ht="27" x14ac:dyDescent="0.25">
      <c r="B16" s="119"/>
      <c r="C16" s="86"/>
      <c r="D16" s="86"/>
      <c r="E16" s="16" t="s">
        <v>71</v>
      </c>
      <c r="F16" s="16" t="s">
        <v>50</v>
      </c>
      <c r="G16" s="110"/>
      <c r="H16" s="108"/>
      <c r="I16" s="17">
        <v>200000000</v>
      </c>
      <c r="J16" s="19">
        <v>0</v>
      </c>
      <c r="K16" s="19">
        <v>0</v>
      </c>
      <c r="L16" s="19">
        <v>0</v>
      </c>
      <c r="M16" s="19">
        <v>0</v>
      </c>
      <c r="N16" s="19">
        <v>0</v>
      </c>
      <c r="O16" s="17">
        <f t="shared" si="2"/>
        <v>200000000</v>
      </c>
      <c r="P16" s="17">
        <v>200000000</v>
      </c>
      <c r="Q16" s="21">
        <f t="shared" si="3"/>
        <v>1</v>
      </c>
      <c r="R16" s="20">
        <v>0</v>
      </c>
      <c r="S16" s="21">
        <f t="shared" si="4"/>
        <v>0</v>
      </c>
      <c r="T16" s="82"/>
      <c r="U16" s="82"/>
      <c r="V16" s="77"/>
      <c r="W16" s="79"/>
    </row>
    <row r="17" spans="2:23" ht="135" x14ac:dyDescent="0.25">
      <c r="B17" s="119"/>
      <c r="C17" s="15" t="s">
        <v>72</v>
      </c>
      <c r="D17" s="15">
        <v>6</v>
      </c>
      <c r="E17" s="16" t="s">
        <v>73</v>
      </c>
      <c r="F17" s="16" t="s">
        <v>50</v>
      </c>
      <c r="G17" s="35" t="s">
        <v>74</v>
      </c>
      <c r="H17" s="36" t="s">
        <v>75</v>
      </c>
      <c r="I17" s="17">
        <v>3700000000</v>
      </c>
      <c r="J17" s="19">
        <v>0</v>
      </c>
      <c r="K17" s="19">
        <v>0</v>
      </c>
      <c r="L17" s="19">
        <v>0</v>
      </c>
      <c r="M17" s="19">
        <v>0</v>
      </c>
      <c r="N17" s="19">
        <v>0</v>
      </c>
      <c r="O17" s="17">
        <f t="shared" si="2"/>
        <v>3700000000</v>
      </c>
      <c r="P17" s="17">
        <v>3700000000</v>
      </c>
      <c r="Q17" s="21">
        <f t="shared" si="3"/>
        <v>1</v>
      </c>
      <c r="R17" s="20">
        <v>0</v>
      </c>
      <c r="S17" s="21">
        <f t="shared" si="4"/>
        <v>0</v>
      </c>
      <c r="T17" s="82"/>
      <c r="U17" s="82"/>
      <c r="V17" s="77"/>
      <c r="W17" s="79"/>
    </row>
    <row r="18" spans="2:23" ht="54" x14ac:dyDescent="0.25">
      <c r="B18" s="119"/>
      <c r="C18" s="85" t="s">
        <v>76</v>
      </c>
      <c r="D18" s="85">
        <v>5</v>
      </c>
      <c r="E18" s="16" t="s">
        <v>77</v>
      </c>
      <c r="F18" s="16" t="s">
        <v>50</v>
      </c>
      <c r="G18" s="109" t="s">
        <v>78</v>
      </c>
      <c r="H18" s="106" t="s">
        <v>79</v>
      </c>
      <c r="I18" s="17">
        <v>1600000000</v>
      </c>
      <c r="J18" s="19">
        <v>0</v>
      </c>
      <c r="K18" s="19">
        <v>0</v>
      </c>
      <c r="L18" s="19">
        <v>0</v>
      </c>
      <c r="M18" s="19">
        <v>0</v>
      </c>
      <c r="N18" s="19">
        <v>0</v>
      </c>
      <c r="O18" s="17">
        <f>+I18+J18+K18-L18-M18+N18</f>
        <v>1600000000</v>
      </c>
      <c r="P18" s="17">
        <v>1600000000</v>
      </c>
      <c r="Q18" s="21">
        <f t="shared" si="3"/>
        <v>1</v>
      </c>
      <c r="R18" s="20">
        <v>0</v>
      </c>
      <c r="S18" s="21">
        <f t="shared" si="4"/>
        <v>0</v>
      </c>
      <c r="T18" s="82"/>
      <c r="U18" s="82"/>
      <c r="V18" s="77"/>
      <c r="W18" s="79"/>
    </row>
    <row r="19" spans="2:23" ht="27" x14ac:dyDescent="0.25">
      <c r="B19" s="119"/>
      <c r="C19" s="90"/>
      <c r="D19" s="90"/>
      <c r="E19" s="16" t="s">
        <v>80</v>
      </c>
      <c r="F19" s="16" t="s">
        <v>50</v>
      </c>
      <c r="G19" s="117"/>
      <c r="H19" s="107"/>
      <c r="I19" s="17">
        <v>60000000</v>
      </c>
      <c r="J19" s="19">
        <v>0</v>
      </c>
      <c r="K19" s="19">
        <v>0</v>
      </c>
      <c r="L19" s="19">
        <v>0</v>
      </c>
      <c r="M19" s="19">
        <v>0</v>
      </c>
      <c r="N19" s="19">
        <v>0</v>
      </c>
      <c r="O19" s="17">
        <f t="shared" si="2"/>
        <v>60000000</v>
      </c>
      <c r="P19" s="17">
        <v>60000000</v>
      </c>
      <c r="Q19" s="21">
        <f t="shared" si="3"/>
        <v>1</v>
      </c>
      <c r="R19" s="20">
        <v>0</v>
      </c>
      <c r="S19" s="21">
        <f t="shared" si="4"/>
        <v>0</v>
      </c>
      <c r="T19" s="82"/>
      <c r="U19" s="82"/>
      <c r="V19" s="77"/>
      <c r="W19" s="79"/>
    </row>
    <row r="20" spans="2:23" ht="27" x14ac:dyDescent="0.25">
      <c r="B20" s="119"/>
      <c r="C20" s="90"/>
      <c r="D20" s="90"/>
      <c r="E20" s="16" t="s">
        <v>80</v>
      </c>
      <c r="F20" s="16" t="s">
        <v>50</v>
      </c>
      <c r="G20" s="110"/>
      <c r="H20" s="107"/>
      <c r="I20" s="17">
        <v>1040000000</v>
      </c>
      <c r="J20" s="19"/>
      <c r="K20" s="19"/>
      <c r="L20" s="19">
        <v>1040000000</v>
      </c>
      <c r="M20" s="19">
        <v>0</v>
      </c>
      <c r="N20" s="19">
        <v>0</v>
      </c>
      <c r="O20" s="17">
        <f t="shared" si="2"/>
        <v>0</v>
      </c>
      <c r="P20" s="17">
        <v>0</v>
      </c>
      <c r="Q20" s="21">
        <v>0</v>
      </c>
      <c r="R20" s="20">
        <v>0</v>
      </c>
      <c r="S20" s="21">
        <v>0</v>
      </c>
      <c r="T20" s="82"/>
      <c r="U20" s="82"/>
      <c r="V20" s="77"/>
      <c r="W20" s="79"/>
    </row>
    <row r="21" spans="2:23" ht="27" x14ac:dyDescent="0.25">
      <c r="B21" s="119"/>
      <c r="C21" s="90"/>
      <c r="D21" s="86"/>
      <c r="E21" s="16" t="s">
        <v>71</v>
      </c>
      <c r="F21" s="16" t="s">
        <v>50</v>
      </c>
      <c r="G21" s="37" t="s">
        <v>81</v>
      </c>
      <c r="H21" s="108"/>
      <c r="I21" s="17">
        <v>0</v>
      </c>
      <c r="J21" s="19">
        <v>0</v>
      </c>
      <c r="K21" s="19">
        <v>1040000000</v>
      </c>
      <c r="L21" s="19">
        <v>0</v>
      </c>
      <c r="M21" s="19">
        <v>0</v>
      </c>
      <c r="N21" s="19">
        <v>0</v>
      </c>
      <c r="O21" s="17">
        <f t="shared" si="2"/>
        <v>1040000000</v>
      </c>
      <c r="P21" s="17">
        <v>257500000</v>
      </c>
      <c r="Q21" s="21">
        <f t="shared" si="3"/>
        <v>0.24759615384615385</v>
      </c>
      <c r="R21" s="17">
        <v>88400000</v>
      </c>
      <c r="S21" s="21">
        <f t="shared" si="4"/>
        <v>8.5000000000000006E-2</v>
      </c>
      <c r="T21" s="82"/>
      <c r="U21" s="82"/>
      <c r="V21" s="77"/>
      <c r="W21" s="79"/>
    </row>
    <row r="22" spans="2:23" ht="108" x14ac:dyDescent="0.25">
      <c r="B22" s="119"/>
      <c r="C22" s="90"/>
      <c r="D22" s="90">
        <v>4</v>
      </c>
      <c r="E22" s="16" t="s">
        <v>82</v>
      </c>
      <c r="F22" s="16" t="s">
        <v>50</v>
      </c>
      <c r="G22" s="109" t="s">
        <v>83</v>
      </c>
      <c r="H22" s="106" t="s">
        <v>84</v>
      </c>
      <c r="I22" s="17">
        <v>8500000000</v>
      </c>
      <c r="J22" s="19">
        <v>0</v>
      </c>
      <c r="K22" s="19">
        <v>0</v>
      </c>
      <c r="L22" s="19">
        <v>0</v>
      </c>
      <c r="M22" s="19">
        <v>0</v>
      </c>
      <c r="N22" s="19">
        <v>0</v>
      </c>
      <c r="O22" s="17">
        <f t="shared" si="2"/>
        <v>8500000000</v>
      </c>
      <c r="P22" s="17">
        <v>8500000000</v>
      </c>
      <c r="Q22" s="21">
        <f t="shared" si="3"/>
        <v>1</v>
      </c>
      <c r="R22" s="20">
        <v>0</v>
      </c>
      <c r="S22" s="21">
        <f t="shared" si="4"/>
        <v>0</v>
      </c>
      <c r="T22" s="82"/>
      <c r="U22" s="82"/>
      <c r="V22" s="77"/>
      <c r="W22" s="79"/>
    </row>
    <row r="23" spans="2:23" ht="54" x14ac:dyDescent="0.25">
      <c r="B23" s="120"/>
      <c r="C23" s="86"/>
      <c r="D23" s="86"/>
      <c r="E23" s="16" t="s">
        <v>85</v>
      </c>
      <c r="F23" s="16" t="s">
        <v>50</v>
      </c>
      <c r="G23" s="110"/>
      <c r="H23" s="108"/>
      <c r="I23" s="17">
        <v>3000000000</v>
      </c>
      <c r="J23" s="19">
        <v>0</v>
      </c>
      <c r="K23" s="19">
        <v>0</v>
      </c>
      <c r="L23" s="19">
        <v>0</v>
      </c>
      <c r="M23" s="19">
        <v>0</v>
      </c>
      <c r="N23" s="19">
        <v>0</v>
      </c>
      <c r="O23" s="17">
        <f t="shared" si="2"/>
        <v>3000000000</v>
      </c>
      <c r="P23" s="17">
        <v>3000000000</v>
      </c>
      <c r="Q23" s="21">
        <f t="shared" si="3"/>
        <v>1</v>
      </c>
      <c r="R23" s="20">
        <v>0</v>
      </c>
      <c r="S23" s="21">
        <f t="shared" si="4"/>
        <v>0</v>
      </c>
      <c r="T23" s="82"/>
      <c r="U23" s="82"/>
      <c r="V23" s="77"/>
      <c r="W23" s="80"/>
    </row>
    <row r="24" spans="2:23" ht="15" customHeight="1" x14ac:dyDescent="0.25">
      <c r="B24" s="23"/>
      <c r="C24" s="24"/>
      <c r="D24" s="24"/>
      <c r="E24" s="24"/>
      <c r="F24" s="24"/>
      <c r="G24" s="25"/>
      <c r="H24" s="25"/>
      <c r="I24" s="26">
        <f>SUM(I11:I23)</f>
        <v>28000000000</v>
      </c>
      <c r="J24" s="27">
        <f t="shared" ref="J24:N24" si="5">SUM(J12:J23)</f>
        <v>0</v>
      </c>
      <c r="K24" s="27">
        <f t="shared" si="5"/>
        <v>1040000000</v>
      </c>
      <c r="L24" s="27">
        <f t="shared" si="5"/>
        <v>1040000000</v>
      </c>
      <c r="M24" s="27">
        <f t="shared" si="5"/>
        <v>0</v>
      </c>
      <c r="N24" s="27">
        <f t="shared" si="5"/>
        <v>0</v>
      </c>
      <c r="O24" s="26">
        <f>SUM(O11:O23)</f>
        <v>28000000000</v>
      </c>
      <c r="P24" s="26">
        <f>SUM(P11:P23)</f>
        <v>27217500000</v>
      </c>
      <c r="Q24" s="28">
        <f>+P24/O24</f>
        <v>0.97205357142857141</v>
      </c>
      <c r="R24" s="26">
        <f>SUM(R11:R23)</f>
        <v>228400000</v>
      </c>
      <c r="S24" s="28">
        <f>+R24/O24</f>
        <v>8.1571428571428576E-3</v>
      </c>
      <c r="T24" s="38"/>
      <c r="U24" s="38"/>
      <c r="V24" s="39"/>
      <c r="W24" s="39"/>
    </row>
    <row r="25" spans="2:23" ht="121.5" x14ac:dyDescent="0.25">
      <c r="B25" s="111" t="s">
        <v>86</v>
      </c>
      <c r="C25" s="40" t="s">
        <v>87</v>
      </c>
      <c r="D25" s="41">
        <v>1</v>
      </c>
      <c r="E25" s="16" t="s">
        <v>88</v>
      </c>
      <c r="F25" s="16" t="s">
        <v>89</v>
      </c>
      <c r="G25" s="35" t="s">
        <v>90</v>
      </c>
      <c r="H25" s="18" t="s">
        <v>91</v>
      </c>
      <c r="I25" s="17">
        <v>1680000000</v>
      </c>
      <c r="J25" s="19">
        <v>0</v>
      </c>
      <c r="K25" s="19">
        <v>0</v>
      </c>
      <c r="L25" s="19">
        <v>0</v>
      </c>
      <c r="M25" s="19">
        <v>0</v>
      </c>
      <c r="N25" s="19">
        <v>0</v>
      </c>
      <c r="O25" s="17">
        <f t="shared" si="2"/>
        <v>1680000000</v>
      </c>
      <c r="P25" s="17">
        <v>1680000000</v>
      </c>
      <c r="Q25" s="21">
        <f>+P25/O25</f>
        <v>1</v>
      </c>
      <c r="R25" s="17">
        <v>980000000</v>
      </c>
      <c r="S25" s="21">
        <f>+R25/O25</f>
        <v>0.58333333333333337</v>
      </c>
      <c r="T25" s="82" t="s">
        <v>92</v>
      </c>
      <c r="U25" s="82" t="s">
        <v>93</v>
      </c>
      <c r="V25" s="77" t="s">
        <v>94</v>
      </c>
      <c r="W25" s="78" t="s">
        <v>268</v>
      </c>
    </row>
    <row r="26" spans="2:23" ht="135" x14ac:dyDescent="0.25">
      <c r="B26" s="112"/>
      <c r="C26" s="29" t="s">
        <v>95</v>
      </c>
      <c r="D26" s="29">
        <v>845</v>
      </c>
      <c r="E26" s="42" t="s">
        <v>96</v>
      </c>
      <c r="F26" s="16" t="s">
        <v>89</v>
      </c>
      <c r="G26" s="35" t="s">
        <v>97</v>
      </c>
      <c r="H26" s="18" t="s">
        <v>98</v>
      </c>
      <c r="I26" s="17">
        <v>8520000000</v>
      </c>
      <c r="J26" s="19">
        <v>0</v>
      </c>
      <c r="K26" s="19">
        <v>0</v>
      </c>
      <c r="L26" s="19">
        <v>0</v>
      </c>
      <c r="M26" s="19">
        <v>0</v>
      </c>
      <c r="N26" s="19">
        <v>0</v>
      </c>
      <c r="O26" s="17">
        <f t="shared" si="2"/>
        <v>8520000000</v>
      </c>
      <c r="P26" s="17">
        <v>8520000000</v>
      </c>
      <c r="Q26" s="21">
        <f t="shared" ref="Q26:Q28" si="6">+P26/O26</f>
        <v>1</v>
      </c>
      <c r="R26" s="20">
        <v>0</v>
      </c>
      <c r="S26" s="21">
        <f t="shared" ref="S26:S28" si="7">+R26/O26</f>
        <v>0</v>
      </c>
      <c r="T26" s="82"/>
      <c r="U26" s="82"/>
      <c r="V26" s="77"/>
      <c r="W26" s="88"/>
    </row>
    <row r="27" spans="2:23" ht="108" x14ac:dyDescent="0.25">
      <c r="B27" s="112"/>
      <c r="C27" s="85" t="s">
        <v>99</v>
      </c>
      <c r="D27" s="85">
        <v>80</v>
      </c>
      <c r="E27" s="16" t="s">
        <v>100</v>
      </c>
      <c r="F27" s="16" t="s">
        <v>89</v>
      </c>
      <c r="G27" s="109" t="s">
        <v>101</v>
      </c>
      <c r="H27" s="103" t="s">
        <v>102</v>
      </c>
      <c r="I27" s="17">
        <v>2000000000</v>
      </c>
      <c r="J27" s="19">
        <v>0</v>
      </c>
      <c r="K27" s="19">
        <v>0</v>
      </c>
      <c r="L27" s="19">
        <v>0</v>
      </c>
      <c r="M27" s="19">
        <v>0</v>
      </c>
      <c r="N27" s="19">
        <v>0</v>
      </c>
      <c r="O27" s="17">
        <f t="shared" si="2"/>
        <v>2000000000</v>
      </c>
      <c r="P27" s="17">
        <v>2000000000</v>
      </c>
      <c r="Q27" s="21">
        <f t="shared" si="6"/>
        <v>1</v>
      </c>
      <c r="R27" s="20">
        <v>0</v>
      </c>
      <c r="S27" s="21">
        <f t="shared" si="7"/>
        <v>0</v>
      </c>
      <c r="T27" s="82"/>
      <c r="U27" s="82"/>
      <c r="V27" s="77"/>
      <c r="W27" s="88"/>
    </row>
    <row r="28" spans="2:23" ht="81" x14ac:dyDescent="0.25">
      <c r="B28" s="113"/>
      <c r="C28" s="90"/>
      <c r="D28" s="90"/>
      <c r="E28" s="16" t="s">
        <v>103</v>
      </c>
      <c r="F28" s="16" t="s">
        <v>89</v>
      </c>
      <c r="G28" s="117"/>
      <c r="H28" s="101"/>
      <c r="I28" s="17">
        <v>2800000000</v>
      </c>
      <c r="J28" s="19">
        <v>0</v>
      </c>
      <c r="K28" s="19">
        <v>0</v>
      </c>
      <c r="L28" s="19">
        <v>0</v>
      </c>
      <c r="M28" s="19">
        <v>0</v>
      </c>
      <c r="N28" s="19">
        <v>0</v>
      </c>
      <c r="O28" s="17">
        <f t="shared" si="2"/>
        <v>2800000000</v>
      </c>
      <c r="P28" s="17">
        <v>2800000000</v>
      </c>
      <c r="Q28" s="21">
        <f t="shared" si="6"/>
        <v>1</v>
      </c>
      <c r="R28" s="20">
        <v>0</v>
      </c>
      <c r="S28" s="21">
        <f t="shared" si="7"/>
        <v>0</v>
      </c>
      <c r="T28" s="82"/>
      <c r="U28" s="82"/>
      <c r="V28" s="77"/>
      <c r="W28" s="89"/>
    </row>
    <row r="29" spans="2:23" ht="18" x14ac:dyDescent="0.25">
      <c r="B29" s="23"/>
      <c r="C29" s="24"/>
      <c r="D29" s="24"/>
      <c r="E29" s="24"/>
      <c r="F29" s="24"/>
      <c r="G29" s="25"/>
      <c r="H29" s="25"/>
      <c r="I29" s="26">
        <f t="shared" ref="I29:R29" si="8">SUM(I25:I28)</f>
        <v>15000000000</v>
      </c>
      <c r="J29" s="27">
        <f t="shared" si="8"/>
        <v>0</v>
      </c>
      <c r="K29" s="27">
        <f t="shared" si="8"/>
        <v>0</v>
      </c>
      <c r="L29" s="27">
        <f t="shared" si="8"/>
        <v>0</v>
      </c>
      <c r="M29" s="27">
        <f t="shared" si="8"/>
        <v>0</v>
      </c>
      <c r="N29" s="27">
        <f t="shared" si="8"/>
        <v>0</v>
      </c>
      <c r="O29" s="26">
        <f t="shared" si="8"/>
        <v>15000000000</v>
      </c>
      <c r="P29" s="26">
        <f t="shared" si="8"/>
        <v>15000000000</v>
      </c>
      <c r="Q29" s="28">
        <f>+P29/O29</f>
        <v>1</v>
      </c>
      <c r="R29" s="26">
        <f t="shared" si="8"/>
        <v>980000000</v>
      </c>
      <c r="S29" s="28">
        <f>+R29/O29</f>
        <v>6.5333333333333327E-2</v>
      </c>
      <c r="T29" s="38"/>
      <c r="U29" s="38"/>
      <c r="V29" s="39"/>
      <c r="W29" s="39"/>
    </row>
    <row r="30" spans="2:23" ht="135" x14ac:dyDescent="0.25">
      <c r="B30" s="81" t="s">
        <v>104</v>
      </c>
      <c r="C30" s="15" t="s">
        <v>105</v>
      </c>
      <c r="D30" s="85">
        <v>2</v>
      </c>
      <c r="E30" s="16" t="s">
        <v>106</v>
      </c>
      <c r="F30" s="16" t="s">
        <v>89</v>
      </c>
      <c r="G30" s="16" t="s">
        <v>107</v>
      </c>
      <c r="H30" s="18" t="s">
        <v>108</v>
      </c>
      <c r="I30" s="95">
        <v>2000000000</v>
      </c>
      <c r="J30" s="95">
        <v>0</v>
      </c>
      <c r="K30" s="95">
        <v>0</v>
      </c>
      <c r="L30" s="95">
        <v>0</v>
      </c>
      <c r="M30" s="95">
        <v>0</v>
      </c>
      <c r="N30" s="95">
        <v>0</v>
      </c>
      <c r="O30" s="95">
        <f t="shared" si="2"/>
        <v>2000000000</v>
      </c>
      <c r="P30" s="95">
        <v>2000000000</v>
      </c>
      <c r="Q30" s="98">
        <f>+P30/O30</f>
        <v>1</v>
      </c>
      <c r="R30" s="95">
        <v>100000000</v>
      </c>
      <c r="S30" s="98">
        <f>+R30/O30</f>
        <v>0.05</v>
      </c>
      <c r="T30" s="82" t="s">
        <v>53</v>
      </c>
      <c r="U30" s="82" t="s">
        <v>93</v>
      </c>
      <c r="V30" s="77" t="s">
        <v>94</v>
      </c>
      <c r="W30" s="78" t="s">
        <v>269</v>
      </c>
    </row>
    <row r="31" spans="2:23" ht="135" x14ac:dyDescent="0.25">
      <c r="B31" s="81"/>
      <c r="C31" s="15" t="s">
        <v>109</v>
      </c>
      <c r="D31" s="86"/>
      <c r="E31" s="16" t="s">
        <v>110</v>
      </c>
      <c r="F31" s="16" t="s">
        <v>89</v>
      </c>
      <c r="G31" s="16" t="s">
        <v>107</v>
      </c>
      <c r="H31" s="18" t="s">
        <v>108</v>
      </c>
      <c r="I31" s="96"/>
      <c r="J31" s="96"/>
      <c r="K31" s="96">
        <v>0</v>
      </c>
      <c r="L31" s="96">
        <v>0</v>
      </c>
      <c r="M31" s="96">
        <v>0</v>
      </c>
      <c r="N31" s="96">
        <v>0</v>
      </c>
      <c r="O31" s="96">
        <f t="shared" si="2"/>
        <v>0</v>
      </c>
      <c r="P31" s="96"/>
      <c r="Q31" s="99"/>
      <c r="R31" s="96"/>
      <c r="S31" s="99"/>
      <c r="T31" s="82"/>
      <c r="U31" s="82"/>
      <c r="V31" s="77"/>
      <c r="W31" s="79"/>
    </row>
    <row r="32" spans="2:23" ht="135" x14ac:dyDescent="0.25">
      <c r="B32" s="81"/>
      <c r="C32" s="34" t="s">
        <v>95</v>
      </c>
      <c r="D32" s="85">
        <v>4</v>
      </c>
      <c r="E32" s="16" t="s">
        <v>106</v>
      </c>
      <c r="F32" s="16" t="s">
        <v>89</v>
      </c>
      <c r="G32" s="16" t="s">
        <v>111</v>
      </c>
      <c r="H32" s="18" t="s">
        <v>112</v>
      </c>
      <c r="I32" s="95">
        <f>6230000000+70000000</f>
        <v>6300000000</v>
      </c>
      <c r="J32" s="95">
        <v>0</v>
      </c>
      <c r="K32" s="95">
        <v>0</v>
      </c>
      <c r="L32" s="95">
        <v>0</v>
      </c>
      <c r="M32" s="95">
        <v>0</v>
      </c>
      <c r="N32" s="95">
        <v>0</v>
      </c>
      <c r="O32" s="95">
        <f t="shared" si="2"/>
        <v>6300000000</v>
      </c>
      <c r="P32" s="95">
        <v>6300000000</v>
      </c>
      <c r="Q32" s="98">
        <f>+P32/O32</f>
        <v>1</v>
      </c>
      <c r="R32" s="95">
        <v>0</v>
      </c>
      <c r="S32" s="98">
        <f>+R32/O32</f>
        <v>0</v>
      </c>
      <c r="T32" s="82"/>
      <c r="U32" s="82"/>
      <c r="V32" s="77"/>
      <c r="W32" s="79"/>
    </row>
    <row r="33" spans="2:23" ht="135" x14ac:dyDescent="0.25">
      <c r="B33" s="81"/>
      <c r="C33" s="15" t="s">
        <v>113</v>
      </c>
      <c r="D33" s="86"/>
      <c r="E33" s="16" t="s">
        <v>110</v>
      </c>
      <c r="F33" s="16" t="s">
        <v>89</v>
      </c>
      <c r="G33" s="16" t="s">
        <v>111</v>
      </c>
      <c r="H33" s="18" t="s">
        <v>112</v>
      </c>
      <c r="I33" s="96"/>
      <c r="J33" s="96">
        <v>0</v>
      </c>
      <c r="K33" s="96">
        <v>0</v>
      </c>
      <c r="L33" s="96">
        <v>0</v>
      </c>
      <c r="M33" s="96">
        <v>0</v>
      </c>
      <c r="N33" s="96">
        <v>0</v>
      </c>
      <c r="O33" s="96">
        <f t="shared" si="2"/>
        <v>0</v>
      </c>
      <c r="P33" s="96"/>
      <c r="Q33" s="99"/>
      <c r="R33" s="96"/>
      <c r="S33" s="99"/>
      <c r="T33" s="82"/>
      <c r="U33" s="82"/>
      <c r="V33" s="77"/>
      <c r="W33" s="79"/>
    </row>
    <row r="34" spans="2:23" ht="135" x14ac:dyDescent="0.25">
      <c r="B34" s="81"/>
      <c r="C34" s="15" t="s">
        <v>99</v>
      </c>
      <c r="D34" s="15">
        <v>1</v>
      </c>
      <c r="E34" s="16" t="s">
        <v>114</v>
      </c>
      <c r="F34" s="16" t="s">
        <v>89</v>
      </c>
      <c r="G34" s="16" t="s">
        <v>115</v>
      </c>
      <c r="H34" s="18" t="s">
        <v>116</v>
      </c>
      <c r="I34" s="17">
        <v>200000000</v>
      </c>
      <c r="J34" s="19">
        <v>0</v>
      </c>
      <c r="K34" s="19">
        <v>0</v>
      </c>
      <c r="L34" s="19">
        <v>0</v>
      </c>
      <c r="M34" s="19">
        <v>0</v>
      </c>
      <c r="N34" s="19">
        <v>0</v>
      </c>
      <c r="O34" s="19">
        <f>+I34+J34+K34-L34-M34+N34</f>
        <v>200000000</v>
      </c>
      <c r="P34" s="19">
        <v>200000000</v>
      </c>
      <c r="Q34" s="21">
        <f>+P34/O34</f>
        <v>1</v>
      </c>
      <c r="R34" s="19">
        <v>200000000</v>
      </c>
      <c r="S34" s="21">
        <f>+R34/O34</f>
        <v>1</v>
      </c>
      <c r="T34" s="82"/>
      <c r="U34" s="82"/>
      <c r="V34" s="77"/>
      <c r="W34" s="80"/>
    </row>
    <row r="35" spans="2:23" x14ac:dyDescent="0.25">
      <c r="B35" s="23"/>
      <c r="C35" s="24"/>
      <c r="D35" s="24"/>
      <c r="E35" s="24"/>
      <c r="F35" s="24"/>
      <c r="G35" s="25"/>
      <c r="H35" s="25"/>
      <c r="I35" s="26">
        <f>SUM(I30:I34)</f>
        <v>8500000000</v>
      </c>
      <c r="J35" s="27">
        <f t="shared" ref="J35:N35" si="9">SUM(J30:J34)</f>
        <v>0</v>
      </c>
      <c r="K35" s="27">
        <f t="shared" si="9"/>
        <v>0</v>
      </c>
      <c r="L35" s="27">
        <f t="shared" si="9"/>
        <v>0</v>
      </c>
      <c r="M35" s="27">
        <f t="shared" si="9"/>
        <v>0</v>
      </c>
      <c r="N35" s="27">
        <f t="shared" si="9"/>
        <v>0</v>
      </c>
      <c r="O35" s="26">
        <f>SUM(O30:O34)</f>
        <v>8500000000</v>
      </c>
      <c r="P35" s="26">
        <f t="shared" ref="P35:R35" si="10">SUM(P30:P34)</f>
        <v>8500000000</v>
      </c>
      <c r="Q35" s="28">
        <f>+P35/O35</f>
        <v>1</v>
      </c>
      <c r="R35" s="26">
        <f t="shared" si="10"/>
        <v>300000000</v>
      </c>
      <c r="S35" s="28">
        <f>+R35/O35</f>
        <v>3.5294117647058823E-2</v>
      </c>
      <c r="T35" s="26"/>
      <c r="U35" s="26"/>
      <c r="V35" s="26"/>
      <c r="W35" s="26"/>
    </row>
    <row r="36" spans="2:23" ht="135" x14ac:dyDescent="0.25">
      <c r="B36" s="104" t="s">
        <v>117</v>
      </c>
      <c r="C36" s="85" t="s">
        <v>118</v>
      </c>
      <c r="D36" s="85">
        <v>58</v>
      </c>
      <c r="E36" s="16" t="s">
        <v>119</v>
      </c>
      <c r="F36" s="16" t="s">
        <v>89</v>
      </c>
      <c r="G36" s="16" t="s">
        <v>120</v>
      </c>
      <c r="H36" s="46" t="s">
        <v>121</v>
      </c>
      <c r="I36" s="17">
        <v>0</v>
      </c>
      <c r="J36" s="19">
        <v>0</v>
      </c>
      <c r="K36" s="19">
        <v>2600000000</v>
      </c>
      <c r="L36" s="19">
        <v>0</v>
      </c>
      <c r="M36" s="19">
        <v>0</v>
      </c>
      <c r="N36" s="19">
        <v>0</v>
      </c>
      <c r="O36" s="19">
        <f>+I36+J36+K36-L36-M36+N36</f>
        <v>2600000000</v>
      </c>
      <c r="P36" s="19">
        <v>1730428387</v>
      </c>
      <c r="Q36" s="21">
        <f>+P36/O36</f>
        <v>0.66554937961538463</v>
      </c>
      <c r="R36" s="19">
        <v>328978923</v>
      </c>
      <c r="S36" s="21">
        <f>+R36/P36</f>
        <v>0.19011415061812667</v>
      </c>
      <c r="T36" s="82" t="s">
        <v>122</v>
      </c>
      <c r="U36" s="82" t="s">
        <v>93</v>
      </c>
      <c r="V36" s="77" t="s">
        <v>94</v>
      </c>
      <c r="W36" s="78" t="s">
        <v>270</v>
      </c>
    </row>
    <row r="37" spans="2:23" ht="135" x14ac:dyDescent="0.25">
      <c r="B37" s="105"/>
      <c r="C37" s="90"/>
      <c r="D37" s="90"/>
      <c r="E37" s="16" t="s">
        <v>119</v>
      </c>
      <c r="F37" s="16" t="s">
        <v>89</v>
      </c>
      <c r="G37" s="16" t="s">
        <v>123</v>
      </c>
      <c r="H37" s="46" t="s">
        <v>121</v>
      </c>
      <c r="I37" s="17">
        <v>8000000000</v>
      </c>
      <c r="J37" s="19">
        <v>0</v>
      </c>
      <c r="K37" s="19">
        <v>0</v>
      </c>
      <c r="L37" s="19">
        <v>0</v>
      </c>
      <c r="M37" s="19">
        <v>0</v>
      </c>
      <c r="N37" s="19">
        <v>0</v>
      </c>
      <c r="O37" s="19">
        <f t="shared" ref="O37:O41" si="11">+I37+J37+K37-L37-M37+N37</f>
        <v>8000000000</v>
      </c>
      <c r="P37" s="19">
        <v>8000000000</v>
      </c>
      <c r="Q37" s="21">
        <f t="shared" ref="Q37:Q41" si="12">+P37/O37</f>
        <v>1</v>
      </c>
      <c r="R37" s="19">
        <v>0</v>
      </c>
      <c r="S37" s="21">
        <f t="shared" ref="S37:S41" si="13">+R37/P37</f>
        <v>0</v>
      </c>
      <c r="T37" s="82"/>
      <c r="U37" s="82"/>
      <c r="V37" s="77"/>
      <c r="W37" s="79"/>
    </row>
    <row r="38" spans="2:23" ht="108" x14ac:dyDescent="0.25">
      <c r="B38" s="105"/>
      <c r="C38" s="90"/>
      <c r="D38" s="90"/>
      <c r="E38" s="16" t="s">
        <v>124</v>
      </c>
      <c r="F38" s="16" t="s">
        <v>89</v>
      </c>
      <c r="G38" s="16" t="s">
        <v>123</v>
      </c>
      <c r="H38" s="46" t="s">
        <v>121</v>
      </c>
      <c r="I38" s="17">
        <v>1000000000</v>
      </c>
      <c r="J38" s="19">
        <v>0</v>
      </c>
      <c r="K38" s="19">
        <v>0</v>
      </c>
      <c r="L38" s="19">
        <v>0</v>
      </c>
      <c r="M38" s="19">
        <v>0</v>
      </c>
      <c r="N38" s="19">
        <v>0</v>
      </c>
      <c r="O38" s="19">
        <f t="shared" si="11"/>
        <v>1000000000</v>
      </c>
      <c r="P38" s="19">
        <v>1000000000</v>
      </c>
      <c r="Q38" s="21">
        <f t="shared" si="12"/>
        <v>1</v>
      </c>
      <c r="R38" s="19">
        <v>0</v>
      </c>
      <c r="S38" s="21">
        <f t="shared" si="13"/>
        <v>0</v>
      </c>
      <c r="T38" s="82"/>
      <c r="U38" s="82"/>
      <c r="V38" s="77"/>
      <c r="W38" s="79"/>
    </row>
    <row r="39" spans="2:23" ht="108" x14ac:dyDescent="0.25">
      <c r="B39" s="105"/>
      <c r="C39" s="86"/>
      <c r="D39" s="86"/>
      <c r="E39" s="16" t="s">
        <v>125</v>
      </c>
      <c r="F39" s="16" t="s">
        <v>89</v>
      </c>
      <c r="G39" s="16" t="s">
        <v>123</v>
      </c>
      <c r="H39" s="46" t="s">
        <v>121</v>
      </c>
      <c r="I39" s="17">
        <v>22500362826</v>
      </c>
      <c r="J39" s="19">
        <v>0</v>
      </c>
      <c r="K39" s="19"/>
      <c r="L39" s="19">
        <v>2600000000</v>
      </c>
      <c r="M39" s="19">
        <v>0</v>
      </c>
      <c r="N39" s="19">
        <v>0</v>
      </c>
      <c r="O39" s="19">
        <f t="shared" si="11"/>
        <v>19900362826</v>
      </c>
      <c r="P39" s="19">
        <v>19900362826</v>
      </c>
      <c r="Q39" s="21">
        <f t="shared" si="12"/>
        <v>1</v>
      </c>
      <c r="R39" s="19">
        <v>0</v>
      </c>
      <c r="S39" s="21">
        <f t="shared" si="13"/>
        <v>0</v>
      </c>
      <c r="T39" s="82"/>
      <c r="U39" s="82"/>
      <c r="V39" s="77"/>
      <c r="W39" s="79"/>
    </row>
    <row r="40" spans="2:23" ht="81" x14ac:dyDescent="0.25">
      <c r="B40" s="105"/>
      <c r="C40" s="85" t="s">
        <v>126</v>
      </c>
      <c r="D40" s="85">
        <v>5</v>
      </c>
      <c r="E40" s="16" t="s">
        <v>127</v>
      </c>
      <c r="F40" s="16" t="s">
        <v>89</v>
      </c>
      <c r="G40" s="16" t="s">
        <v>128</v>
      </c>
      <c r="H40" s="47" t="s">
        <v>129</v>
      </c>
      <c r="I40" s="17">
        <v>2205000000</v>
      </c>
      <c r="J40" s="19">
        <v>0</v>
      </c>
      <c r="K40" s="19">
        <v>0</v>
      </c>
      <c r="L40" s="19">
        <v>0</v>
      </c>
      <c r="M40" s="19">
        <v>0</v>
      </c>
      <c r="N40" s="19">
        <v>0</v>
      </c>
      <c r="O40" s="19">
        <f t="shared" si="11"/>
        <v>2205000000</v>
      </c>
      <c r="P40" s="19">
        <v>2205000000</v>
      </c>
      <c r="Q40" s="21">
        <f t="shared" si="12"/>
        <v>1</v>
      </c>
      <c r="R40" s="19">
        <v>2205000000</v>
      </c>
      <c r="S40" s="21">
        <f t="shared" si="13"/>
        <v>1</v>
      </c>
      <c r="T40" s="82"/>
      <c r="U40" s="82"/>
      <c r="V40" s="77"/>
      <c r="W40" s="79"/>
    </row>
    <row r="41" spans="2:23" ht="81" x14ac:dyDescent="0.25">
      <c r="B41" s="105"/>
      <c r="C41" s="86"/>
      <c r="D41" s="86"/>
      <c r="E41" s="16" t="s">
        <v>130</v>
      </c>
      <c r="F41" s="16" t="s">
        <v>89</v>
      </c>
      <c r="G41" s="16" t="s">
        <v>128</v>
      </c>
      <c r="H41" s="46" t="s">
        <v>129</v>
      </c>
      <c r="I41" s="17">
        <v>697000000</v>
      </c>
      <c r="J41" s="19">
        <v>0</v>
      </c>
      <c r="K41" s="19">
        <v>0</v>
      </c>
      <c r="L41" s="19">
        <v>0</v>
      </c>
      <c r="M41" s="19">
        <v>0</v>
      </c>
      <c r="N41" s="19">
        <v>0</v>
      </c>
      <c r="O41" s="19">
        <f t="shared" si="11"/>
        <v>697000000</v>
      </c>
      <c r="P41" s="19">
        <v>697000000</v>
      </c>
      <c r="Q41" s="21">
        <f t="shared" si="12"/>
        <v>1</v>
      </c>
      <c r="R41" s="19">
        <v>697000000</v>
      </c>
      <c r="S41" s="21">
        <f t="shared" si="13"/>
        <v>1</v>
      </c>
      <c r="T41" s="82"/>
      <c r="U41" s="82"/>
      <c r="V41" s="77"/>
      <c r="W41" s="80"/>
    </row>
    <row r="42" spans="2:23" x14ac:dyDescent="0.25">
      <c r="B42" s="23"/>
      <c r="C42" s="24"/>
      <c r="D42" s="24"/>
      <c r="E42" s="24"/>
      <c r="F42" s="24"/>
      <c r="G42" s="25"/>
      <c r="H42" s="25"/>
      <c r="I42" s="26">
        <f t="shared" ref="I42:N42" si="14">SUM(I36:I41)</f>
        <v>34402362826</v>
      </c>
      <c r="J42" s="26">
        <f t="shared" si="14"/>
        <v>0</v>
      </c>
      <c r="K42" s="26">
        <f t="shared" si="14"/>
        <v>2600000000</v>
      </c>
      <c r="L42" s="26">
        <f t="shared" si="14"/>
        <v>2600000000</v>
      </c>
      <c r="M42" s="26">
        <f t="shared" si="14"/>
        <v>0</v>
      </c>
      <c r="N42" s="26">
        <f t="shared" si="14"/>
        <v>0</v>
      </c>
      <c r="O42" s="26">
        <f>SUM(O36:O41)</f>
        <v>34402362826</v>
      </c>
      <c r="P42" s="26">
        <f>SUM(P36:P41)</f>
        <v>33532791213</v>
      </c>
      <c r="Q42" s="28">
        <f>+P42/O42</f>
        <v>0.97472349159858251</v>
      </c>
      <c r="R42" s="26">
        <f t="shared" ref="R42" si="15">SUM(R36:R41)</f>
        <v>3230978923</v>
      </c>
      <c r="S42" s="28">
        <f>+R42/O42</f>
        <v>9.3917355018363707E-2</v>
      </c>
      <c r="T42" s="26"/>
      <c r="U42" s="26"/>
      <c r="V42" s="26"/>
      <c r="W42" s="26"/>
    </row>
    <row r="43" spans="2:23" ht="81" x14ac:dyDescent="0.25">
      <c r="B43" s="81" t="s">
        <v>131</v>
      </c>
      <c r="C43" s="48" t="s">
        <v>132</v>
      </c>
      <c r="D43" s="15">
        <v>244</v>
      </c>
      <c r="E43" s="48" t="s">
        <v>133</v>
      </c>
      <c r="F43" s="16" t="s">
        <v>50</v>
      </c>
      <c r="G43" s="15" t="s">
        <v>134</v>
      </c>
      <c r="H43" s="46" t="s">
        <v>135</v>
      </c>
      <c r="I43" s="17">
        <v>80612053923</v>
      </c>
      <c r="J43" s="19">
        <v>0</v>
      </c>
      <c r="K43" s="19">
        <v>0</v>
      </c>
      <c r="L43" s="19">
        <v>0</v>
      </c>
      <c r="M43" s="19">
        <v>0</v>
      </c>
      <c r="N43" s="19">
        <v>0</v>
      </c>
      <c r="O43" s="19">
        <f>+I43+J43+K43-L43-M43+N43</f>
        <v>80612053923</v>
      </c>
      <c r="P43" s="19">
        <v>80612053923</v>
      </c>
      <c r="Q43" s="21">
        <f>+P43/O43</f>
        <v>1</v>
      </c>
      <c r="R43" s="44">
        <v>35662086744</v>
      </c>
      <c r="S43" s="21">
        <f>+R43/O43</f>
        <v>0.44239149120383592</v>
      </c>
      <c r="T43" s="82" t="s">
        <v>136</v>
      </c>
      <c r="U43" s="82" t="s">
        <v>137</v>
      </c>
      <c r="V43" s="77" t="s">
        <v>138</v>
      </c>
      <c r="W43" s="78" t="s">
        <v>263</v>
      </c>
    </row>
    <row r="44" spans="2:23" ht="94.5" x14ac:dyDescent="0.25">
      <c r="B44" s="81"/>
      <c r="C44" s="16" t="s">
        <v>132</v>
      </c>
      <c r="D44" s="15">
        <v>850</v>
      </c>
      <c r="E44" s="16" t="s">
        <v>139</v>
      </c>
      <c r="F44" s="16" t="s">
        <v>50</v>
      </c>
      <c r="G44" s="15" t="s">
        <v>140</v>
      </c>
      <c r="H44" s="36" t="s">
        <v>141</v>
      </c>
      <c r="I44" s="17">
        <v>0</v>
      </c>
      <c r="J44" s="49">
        <v>62337913256</v>
      </c>
      <c r="K44" s="19">
        <v>0</v>
      </c>
      <c r="L44" s="19">
        <v>0</v>
      </c>
      <c r="M44" s="19">
        <v>0</v>
      </c>
      <c r="N44" s="19">
        <v>0</v>
      </c>
      <c r="O44" s="19">
        <f t="shared" ref="O44:P51" si="16">+I44+J44+K44-L44-M44+N44</f>
        <v>62337913256</v>
      </c>
      <c r="P44" s="19">
        <v>62337913256</v>
      </c>
      <c r="Q44" s="62">
        <f t="shared" ref="Q44:Q45" si="17">+P44/O44</f>
        <v>1</v>
      </c>
      <c r="R44" s="19">
        <v>62337913256</v>
      </c>
      <c r="S44" s="63">
        <f t="shared" ref="S44:S45" si="18">+R44/O44</f>
        <v>1</v>
      </c>
      <c r="T44" s="82"/>
      <c r="U44" s="82"/>
      <c r="V44" s="77"/>
      <c r="W44" s="79"/>
    </row>
    <row r="45" spans="2:23" ht="94.5" x14ac:dyDescent="0.25">
      <c r="B45" s="81"/>
      <c r="C45" s="16" t="s">
        <v>142</v>
      </c>
      <c r="D45" s="15">
        <v>134</v>
      </c>
      <c r="E45" s="16" t="s">
        <v>143</v>
      </c>
      <c r="F45" s="16" t="s">
        <v>50</v>
      </c>
      <c r="G45" s="15" t="s">
        <v>144</v>
      </c>
      <c r="H45" s="18" t="s">
        <v>145</v>
      </c>
      <c r="I45" s="17">
        <v>19838959940</v>
      </c>
      <c r="J45" s="19">
        <v>0</v>
      </c>
      <c r="K45" s="19">
        <v>0</v>
      </c>
      <c r="L45" s="19">
        <v>0</v>
      </c>
      <c r="M45" s="19">
        <v>0</v>
      </c>
      <c r="N45" s="19">
        <v>0</v>
      </c>
      <c r="O45" s="19">
        <f t="shared" si="16"/>
        <v>19838959940</v>
      </c>
      <c r="P45" s="19">
        <v>19838959940</v>
      </c>
      <c r="Q45" s="21">
        <f t="shared" si="17"/>
        <v>1</v>
      </c>
      <c r="R45" s="45">
        <v>0</v>
      </c>
      <c r="S45" s="21">
        <f t="shared" si="18"/>
        <v>0</v>
      </c>
      <c r="T45" s="82"/>
      <c r="U45" s="82"/>
      <c r="V45" s="77"/>
      <c r="W45" s="80"/>
    </row>
    <row r="46" spans="2:23" x14ac:dyDescent="0.25">
      <c r="B46" s="23"/>
      <c r="C46" s="24"/>
      <c r="D46" s="24"/>
      <c r="E46" s="24"/>
      <c r="F46" s="24"/>
      <c r="G46" s="25"/>
      <c r="H46" s="25"/>
      <c r="I46" s="26">
        <f t="shared" ref="I46:R46" si="19">SUM(I43:I45)</f>
        <v>100451013863</v>
      </c>
      <c r="J46" s="27">
        <f t="shared" si="19"/>
        <v>62337913256</v>
      </c>
      <c r="K46" s="27">
        <f t="shared" si="19"/>
        <v>0</v>
      </c>
      <c r="L46" s="27">
        <f t="shared" si="19"/>
        <v>0</v>
      </c>
      <c r="M46" s="27">
        <f t="shared" si="19"/>
        <v>0</v>
      </c>
      <c r="N46" s="27">
        <f t="shared" si="19"/>
        <v>0</v>
      </c>
      <c r="O46" s="26">
        <f t="shared" si="19"/>
        <v>162788927119</v>
      </c>
      <c r="P46" s="26">
        <f t="shared" si="19"/>
        <v>162788927119</v>
      </c>
      <c r="Q46" s="28">
        <f>+P46/O46</f>
        <v>1</v>
      </c>
      <c r="R46" s="26">
        <f t="shared" si="19"/>
        <v>98000000000</v>
      </c>
      <c r="S46" s="28">
        <f>+R46/O46</f>
        <v>0.60200654758515126</v>
      </c>
      <c r="T46" s="26"/>
      <c r="U46" s="26"/>
      <c r="V46" s="26"/>
      <c r="W46" s="26"/>
    </row>
    <row r="47" spans="2:23" ht="162" x14ac:dyDescent="0.25">
      <c r="B47" s="81" t="s">
        <v>146</v>
      </c>
      <c r="C47" s="85" t="s">
        <v>147</v>
      </c>
      <c r="D47" s="85">
        <v>192</v>
      </c>
      <c r="E47" s="16" t="s">
        <v>148</v>
      </c>
      <c r="F47" s="16" t="s">
        <v>149</v>
      </c>
      <c r="G47" s="90" t="s">
        <v>150</v>
      </c>
      <c r="H47" s="101" t="s">
        <v>151</v>
      </c>
      <c r="I47" s="95">
        <v>5000000000</v>
      </c>
      <c r="J47" s="95">
        <v>0</v>
      </c>
      <c r="K47" s="95">
        <v>0</v>
      </c>
      <c r="L47" s="95">
        <v>0</v>
      </c>
      <c r="M47" s="95">
        <v>0</v>
      </c>
      <c r="N47" s="95">
        <v>0</v>
      </c>
      <c r="O47" s="95">
        <f t="shared" si="16"/>
        <v>5000000000</v>
      </c>
      <c r="P47" s="95">
        <v>5000000000</v>
      </c>
      <c r="Q47" s="98">
        <f>+P47/O47</f>
        <v>1</v>
      </c>
      <c r="R47" s="95">
        <v>2400000000</v>
      </c>
      <c r="S47" s="98">
        <f>+R47/O47</f>
        <v>0.48</v>
      </c>
      <c r="T47" s="100" t="s">
        <v>136</v>
      </c>
      <c r="U47" s="100" t="s">
        <v>152</v>
      </c>
      <c r="V47" s="77" t="s">
        <v>153</v>
      </c>
      <c r="W47" s="78" t="s">
        <v>271</v>
      </c>
    </row>
    <row r="48" spans="2:23" ht="108" x14ac:dyDescent="0.25">
      <c r="B48" s="81"/>
      <c r="C48" s="86"/>
      <c r="D48" s="90"/>
      <c r="E48" s="16" t="s">
        <v>154</v>
      </c>
      <c r="F48" s="16" t="s">
        <v>149</v>
      </c>
      <c r="G48" s="86"/>
      <c r="H48" s="102"/>
      <c r="I48" s="96"/>
      <c r="J48" s="96">
        <v>0</v>
      </c>
      <c r="K48" s="96">
        <v>0</v>
      </c>
      <c r="L48" s="96">
        <v>0</v>
      </c>
      <c r="M48" s="96">
        <v>0</v>
      </c>
      <c r="N48" s="96">
        <v>0</v>
      </c>
      <c r="O48" s="96">
        <f t="shared" si="16"/>
        <v>0</v>
      </c>
      <c r="P48" s="96"/>
      <c r="Q48" s="99"/>
      <c r="R48" s="96"/>
      <c r="S48" s="99"/>
      <c r="T48" s="100"/>
      <c r="U48" s="100"/>
      <c r="V48" s="77"/>
      <c r="W48" s="79"/>
    </row>
    <row r="49" spans="2:23" ht="135" x14ac:dyDescent="0.25">
      <c r="B49" s="81"/>
      <c r="C49" s="15" t="s">
        <v>155</v>
      </c>
      <c r="D49" s="86"/>
      <c r="E49" s="16" t="s">
        <v>156</v>
      </c>
      <c r="F49" s="16" t="s">
        <v>149</v>
      </c>
      <c r="G49" s="15" t="s">
        <v>157</v>
      </c>
      <c r="H49" s="18" t="s">
        <v>158</v>
      </c>
      <c r="I49" s="17">
        <v>80000000</v>
      </c>
      <c r="J49" s="19">
        <v>0</v>
      </c>
      <c r="K49" s="19">
        <v>0</v>
      </c>
      <c r="L49" s="19">
        <v>0</v>
      </c>
      <c r="M49" s="19">
        <v>0</v>
      </c>
      <c r="N49" s="19">
        <v>0</v>
      </c>
      <c r="O49" s="19">
        <f>+I49+J49+K49-L49-M49+N49</f>
        <v>80000000</v>
      </c>
      <c r="P49" s="19">
        <f>+J49+K49+L49-M49-N49+O49</f>
        <v>80000000</v>
      </c>
      <c r="Q49" s="21">
        <f>+P49/O49</f>
        <v>1</v>
      </c>
      <c r="R49" s="19">
        <v>0</v>
      </c>
      <c r="S49" s="21">
        <f>+R49/O49</f>
        <v>0</v>
      </c>
      <c r="T49" s="100"/>
      <c r="U49" s="100"/>
      <c r="V49" s="77"/>
      <c r="W49" s="79"/>
    </row>
    <row r="50" spans="2:23" ht="94.5" x14ac:dyDescent="0.25">
      <c r="B50" s="81"/>
      <c r="C50" s="85" t="s">
        <v>159</v>
      </c>
      <c r="D50" s="85">
        <v>7</v>
      </c>
      <c r="E50" s="16" t="s">
        <v>160</v>
      </c>
      <c r="F50" s="16" t="s">
        <v>149</v>
      </c>
      <c r="G50" s="85" t="s">
        <v>161</v>
      </c>
      <c r="H50" s="103" t="s">
        <v>162</v>
      </c>
      <c r="I50" s="95">
        <v>1797000000</v>
      </c>
      <c r="J50" s="95">
        <v>0</v>
      </c>
      <c r="K50" s="95">
        <v>0</v>
      </c>
      <c r="L50" s="95">
        <v>0</v>
      </c>
      <c r="M50" s="95">
        <v>0</v>
      </c>
      <c r="N50" s="95">
        <v>0</v>
      </c>
      <c r="O50" s="95">
        <f>+I50+J50+K50-L50-M50+N50</f>
        <v>1797000000</v>
      </c>
      <c r="P50" s="95">
        <f>+J50+K50+L50-M50-N50+O50</f>
        <v>1797000000</v>
      </c>
      <c r="Q50" s="98">
        <f>+P50/O50</f>
        <v>1</v>
      </c>
      <c r="R50" s="95">
        <v>0</v>
      </c>
      <c r="S50" s="98">
        <f>+R50/O50</f>
        <v>0</v>
      </c>
      <c r="T50" s="100"/>
      <c r="U50" s="100"/>
      <c r="V50" s="77"/>
      <c r="W50" s="79"/>
    </row>
    <row r="51" spans="2:23" ht="67.5" x14ac:dyDescent="0.25">
      <c r="B51" s="81"/>
      <c r="C51" s="86"/>
      <c r="D51" s="86"/>
      <c r="E51" s="16" t="s">
        <v>163</v>
      </c>
      <c r="F51" s="16" t="s">
        <v>149</v>
      </c>
      <c r="G51" s="86"/>
      <c r="H51" s="102"/>
      <c r="I51" s="96"/>
      <c r="J51" s="96">
        <v>0</v>
      </c>
      <c r="K51" s="96">
        <v>0</v>
      </c>
      <c r="L51" s="96">
        <v>0</v>
      </c>
      <c r="M51" s="96">
        <v>0</v>
      </c>
      <c r="N51" s="96">
        <v>0</v>
      </c>
      <c r="O51" s="96">
        <f t="shared" si="16"/>
        <v>0</v>
      </c>
      <c r="P51" s="96">
        <f t="shared" si="16"/>
        <v>0</v>
      </c>
      <c r="Q51" s="99"/>
      <c r="R51" s="96"/>
      <c r="S51" s="99"/>
      <c r="T51" s="100"/>
      <c r="U51" s="100"/>
      <c r="V51" s="77"/>
      <c r="W51" s="79"/>
    </row>
    <row r="52" spans="2:23" ht="189" x14ac:dyDescent="0.25">
      <c r="B52" s="81"/>
      <c r="C52" s="33" t="s">
        <v>164</v>
      </c>
      <c r="D52" s="32">
        <v>3000</v>
      </c>
      <c r="E52" s="16" t="s">
        <v>165</v>
      </c>
      <c r="F52" s="16" t="s">
        <v>149</v>
      </c>
      <c r="G52" s="33" t="s">
        <v>166</v>
      </c>
      <c r="H52" s="43" t="s">
        <v>167</v>
      </c>
      <c r="I52" s="17">
        <v>2008500000</v>
      </c>
      <c r="J52" s="19">
        <v>0</v>
      </c>
      <c r="K52" s="19">
        <v>0</v>
      </c>
      <c r="L52" s="19">
        <v>0</v>
      </c>
      <c r="M52" s="19">
        <v>0</v>
      </c>
      <c r="N52" s="19">
        <v>0</v>
      </c>
      <c r="O52" s="19">
        <f>+I52+J52+K52-L52-M52+N52</f>
        <v>2008500000</v>
      </c>
      <c r="P52" s="19">
        <f>+J52+K52+L52-M52-N52+O52</f>
        <v>2008500000</v>
      </c>
      <c r="Q52" s="21">
        <f>+P52/O52</f>
        <v>1</v>
      </c>
      <c r="R52" s="19">
        <v>0</v>
      </c>
      <c r="S52" s="21">
        <f>+R52/O52</f>
        <v>0</v>
      </c>
      <c r="T52" s="100"/>
      <c r="U52" s="100"/>
      <c r="V52" s="77"/>
      <c r="W52" s="79"/>
    </row>
    <row r="53" spans="2:23" ht="67.5" x14ac:dyDescent="0.25">
      <c r="B53" s="81"/>
      <c r="C53" s="85" t="s">
        <v>168</v>
      </c>
      <c r="D53" s="85">
        <v>1</v>
      </c>
      <c r="E53" s="16" t="s">
        <v>169</v>
      </c>
      <c r="F53" s="16" t="s">
        <v>149</v>
      </c>
      <c r="G53" s="85" t="s">
        <v>170</v>
      </c>
      <c r="H53" s="103" t="s">
        <v>171</v>
      </c>
      <c r="I53" s="95">
        <v>1114500000</v>
      </c>
      <c r="J53" s="95">
        <v>0</v>
      </c>
      <c r="K53" s="95">
        <v>0</v>
      </c>
      <c r="L53" s="95">
        <v>0</v>
      </c>
      <c r="M53" s="95">
        <v>0</v>
      </c>
      <c r="N53" s="95">
        <v>0</v>
      </c>
      <c r="O53" s="95">
        <f>+I53+J53+K53-L53-M53+N53</f>
        <v>1114500000</v>
      </c>
      <c r="P53" s="95">
        <v>1074328447</v>
      </c>
      <c r="Q53" s="98">
        <f>+P53/O53</f>
        <v>0.96395553790937638</v>
      </c>
      <c r="R53" s="95">
        <v>38976600</v>
      </c>
      <c r="S53" s="98">
        <f>+R53/O53</f>
        <v>3.4972274562584116E-2</v>
      </c>
      <c r="T53" s="100"/>
      <c r="U53" s="100"/>
      <c r="V53" s="77"/>
      <c r="W53" s="79"/>
    </row>
    <row r="54" spans="2:23" ht="81" x14ac:dyDescent="0.25">
      <c r="B54" s="81"/>
      <c r="C54" s="86"/>
      <c r="D54" s="86"/>
      <c r="E54" s="16" t="s">
        <v>172</v>
      </c>
      <c r="F54" s="16" t="s">
        <v>149</v>
      </c>
      <c r="G54" s="86"/>
      <c r="H54" s="102"/>
      <c r="I54" s="96"/>
      <c r="J54" s="96">
        <v>0</v>
      </c>
      <c r="K54" s="96">
        <v>0</v>
      </c>
      <c r="L54" s="96">
        <v>0</v>
      </c>
      <c r="M54" s="96">
        <v>0</v>
      </c>
      <c r="N54" s="96">
        <v>0</v>
      </c>
      <c r="O54" s="96">
        <f t="shared" ref="O54" si="20">+I54+J54+K54-L54-M54+N54</f>
        <v>0</v>
      </c>
      <c r="P54" s="96"/>
      <c r="Q54" s="99"/>
      <c r="R54" s="96"/>
      <c r="S54" s="99"/>
      <c r="T54" s="100"/>
      <c r="U54" s="100"/>
      <c r="V54" s="77"/>
      <c r="W54" s="80"/>
    </row>
    <row r="55" spans="2:23" x14ac:dyDescent="0.25">
      <c r="B55" s="23"/>
      <c r="C55" s="24"/>
      <c r="D55" s="24"/>
      <c r="E55" s="24"/>
      <c r="F55" s="24"/>
      <c r="G55" s="25"/>
      <c r="H55" s="25"/>
      <c r="I55" s="26">
        <f>SUM(I47:I54)</f>
        <v>10000000000</v>
      </c>
      <c r="J55" s="27">
        <f>SUM(J47:J54)</f>
        <v>0</v>
      </c>
      <c r="K55" s="27">
        <f>SUM(K47:K54)</f>
        <v>0</v>
      </c>
      <c r="L55" s="27">
        <f>SUM(L47:L54)</f>
        <v>0</v>
      </c>
      <c r="M55" s="27">
        <f t="shared" ref="M55:N55" si="21">SUM(M47:M54)</f>
        <v>0</v>
      </c>
      <c r="N55" s="27">
        <f t="shared" si="21"/>
        <v>0</v>
      </c>
      <c r="O55" s="26">
        <f>SUM(O47:O54)</f>
        <v>10000000000</v>
      </c>
      <c r="P55" s="26">
        <f t="shared" ref="P55:R55" si="22">SUM(P47:P54)</f>
        <v>9959828447</v>
      </c>
      <c r="Q55" s="28">
        <f>+P55/O55</f>
        <v>0.99598284469999998</v>
      </c>
      <c r="R55" s="26">
        <f t="shared" si="22"/>
        <v>2438976600</v>
      </c>
      <c r="S55" s="28">
        <f>+R55/O55</f>
        <v>0.24389765999999999</v>
      </c>
      <c r="T55" s="26"/>
      <c r="U55" s="26"/>
      <c r="V55" s="26"/>
      <c r="W55" s="26"/>
    </row>
    <row r="56" spans="2:23" ht="121.5" x14ac:dyDescent="0.25">
      <c r="B56" s="81" t="s">
        <v>173</v>
      </c>
      <c r="C56" s="33" t="s">
        <v>174</v>
      </c>
      <c r="D56" s="15">
        <v>1</v>
      </c>
      <c r="E56" s="16" t="s">
        <v>175</v>
      </c>
      <c r="F56" s="16" t="s">
        <v>149</v>
      </c>
      <c r="G56" s="50" t="s">
        <v>176</v>
      </c>
      <c r="H56" s="51" t="s">
        <v>177</v>
      </c>
      <c r="I56" s="17">
        <v>100000000</v>
      </c>
      <c r="J56" s="19">
        <v>0</v>
      </c>
      <c r="K56" s="19">
        <v>0</v>
      </c>
      <c r="L56" s="19">
        <v>0</v>
      </c>
      <c r="M56" s="19">
        <v>0</v>
      </c>
      <c r="N56" s="19">
        <v>0</v>
      </c>
      <c r="O56" s="19">
        <f>+I56+J56+K56-L56-M56+N56</f>
        <v>100000000</v>
      </c>
      <c r="P56" s="19">
        <f>+J56+K56+L56-M56-N56+O56</f>
        <v>100000000</v>
      </c>
      <c r="Q56" s="21">
        <f>+P56/O56</f>
        <v>1</v>
      </c>
      <c r="R56" s="19">
        <v>0</v>
      </c>
      <c r="S56" s="21">
        <f>+R56/O56</f>
        <v>0</v>
      </c>
      <c r="T56" s="76" t="s">
        <v>178</v>
      </c>
      <c r="U56" s="87" t="s">
        <v>179</v>
      </c>
      <c r="V56" s="77" t="s">
        <v>180</v>
      </c>
      <c r="W56" s="78" t="s">
        <v>264</v>
      </c>
    </row>
    <row r="57" spans="2:23" ht="162" x14ac:dyDescent="0.25">
      <c r="B57" s="81"/>
      <c r="C57" s="33" t="s">
        <v>174</v>
      </c>
      <c r="D57" s="15">
        <v>3</v>
      </c>
      <c r="E57" s="16" t="s">
        <v>181</v>
      </c>
      <c r="F57" s="16" t="s">
        <v>149</v>
      </c>
      <c r="G57" s="50" t="s">
        <v>182</v>
      </c>
      <c r="H57" s="51" t="s">
        <v>183</v>
      </c>
      <c r="I57" s="17">
        <v>3990910000</v>
      </c>
      <c r="J57" s="19">
        <v>0</v>
      </c>
      <c r="K57" s="19">
        <v>0</v>
      </c>
      <c r="L57" s="19">
        <v>0</v>
      </c>
      <c r="M57" s="19">
        <v>0</v>
      </c>
      <c r="N57" s="19">
        <v>0</v>
      </c>
      <c r="O57" s="19">
        <f t="shared" ref="O57:P59" si="23">+I57+J57+K57-L57-M57+N57</f>
        <v>3990910000</v>
      </c>
      <c r="P57" s="19">
        <v>2900000000</v>
      </c>
      <c r="Q57" s="21">
        <f t="shared" ref="Q57:Q59" si="24">+P57/O57</f>
        <v>0.7266513151135956</v>
      </c>
      <c r="R57" s="19">
        <v>0</v>
      </c>
      <c r="S57" s="21">
        <f t="shared" ref="S57:S59" si="25">+R57/O57</f>
        <v>0</v>
      </c>
      <c r="T57" s="97"/>
      <c r="U57" s="87"/>
      <c r="V57" s="77"/>
      <c r="W57" s="79"/>
    </row>
    <row r="58" spans="2:23" ht="202.5" x14ac:dyDescent="0.25">
      <c r="B58" s="81"/>
      <c r="C58" s="33" t="s">
        <v>184</v>
      </c>
      <c r="D58" s="15">
        <v>4</v>
      </c>
      <c r="E58" s="16" t="s">
        <v>185</v>
      </c>
      <c r="F58" s="16" t="s">
        <v>149</v>
      </c>
      <c r="G58" s="50" t="s">
        <v>186</v>
      </c>
      <c r="H58" s="51" t="s">
        <v>187</v>
      </c>
      <c r="I58" s="17">
        <v>1363640000</v>
      </c>
      <c r="J58" s="19">
        <v>0</v>
      </c>
      <c r="K58" s="19">
        <v>0</v>
      </c>
      <c r="L58" s="19">
        <v>0</v>
      </c>
      <c r="M58" s="19">
        <v>0</v>
      </c>
      <c r="N58" s="19">
        <v>0</v>
      </c>
      <c r="O58" s="19">
        <f t="shared" si="23"/>
        <v>1363640000</v>
      </c>
      <c r="P58" s="19">
        <f t="shared" si="23"/>
        <v>1363640000</v>
      </c>
      <c r="Q58" s="21">
        <f t="shared" si="24"/>
        <v>1</v>
      </c>
      <c r="R58" s="19">
        <v>0</v>
      </c>
      <c r="S58" s="21">
        <f t="shared" si="25"/>
        <v>0</v>
      </c>
      <c r="T58" s="97"/>
      <c r="U58" s="87"/>
      <c r="V58" s="77"/>
      <c r="W58" s="79"/>
    </row>
    <row r="59" spans="2:23" ht="283.5" x14ac:dyDescent="0.25">
      <c r="B59" s="81"/>
      <c r="C59" s="33" t="s">
        <v>188</v>
      </c>
      <c r="D59" s="15">
        <v>4</v>
      </c>
      <c r="E59" s="16" t="s">
        <v>189</v>
      </c>
      <c r="F59" s="16" t="s">
        <v>149</v>
      </c>
      <c r="G59" s="50" t="s">
        <v>190</v>
      </c>
      <c r="H59" s="52" t="s">
        <v>191</v>
      </c>
      <c r="I59" s="17">
        <v>545450000</v>
      </c>
      <c r="J59" s="19">
        <v>0</v>
      </c>
      <c r="K59" s="19">
        <v>0</v>
      </c>
      <c r="L59" s="19">
        <v>0</v>
      </c>
      <c r="M59" s="19">
        <v>0</v>
      </c>
      <c r="N59" s="19">
        <v>0</v>
      </c>
      <c r="O59" s="19">
        <f t="shared" si="23"/>
        <v>545450000</v>
      </c>
      <c r="P59" s="19">
        <f t="shared" si="23"/>
        <v>545450000</v>
      </c>
      <c r="Q59" s="21">
        <f t="shared" si="24"/>
        <v>1</v>
      </c>
      <c r="R59" s="19">
        <v>0</v>
      </c>
      <c r="S59" s="21">
        <f t="shared" si="25"/>
        <v>0</v>
      </c>
      <c r="T59" s="97"/>
      <c r="U59" s="87"/>
      <c r="V59" s="77"/>
      <c r="W59" s="80"/>
    </row>
    <row r="60" spans="2:23" x14ac:dyDescent="0.25">
      <c r="B60" s="23"/>
      <c r="C60" s="24"/>
      <c r="D60" s="24"/>
      <c r="E60" s="24"/>
      <c r="F60" s="24"/>
      <c r="G60" s="25"/>
      <c r="H60" s="25"/>
      <c r="I60" s="26">
        <f t="shared" ref="I60:R60" si="26">SUM(I56:I59)</f>
        <v>6000000000</v>
      </c>
      <c r="J60" s="27">
        <f t="shared" si="26"/>
        <v>0</v>
      </c>
      <c r="K60" s="27">
        <f t="shared" si="26"/>
        <v>0</v>
      </c>
      <c r="L60" s="27">
        <f t="shared" si="26"/>
        <v>0</v>
      </c>
      <c r="M60" s="27">
        <f t="shared" si="26"/>
        <v>0</v>
      </c>
      <c r="N60" s="27">
        <f t="shared" si="26"/>
        <v>0</v>
      </c>
      <c r="O60" s="26">
        <f t="shared" si="26"/>
        <v>6000000000</v>
      </c>
      <c r="P60" s="26">
        <f>SUM(P56:P59)</f>
        <v>4909090000</v>
      </c>
      <c r="Q60" s="28">
        <f>+P60/O60</f>
        <v>0.8181816666666667</v>
      </c>
      <c r="R60" s="26">
        <f t="shared" si="26"/>
        <v>0</v>
      </c>
      <c r="S60" s="28">
        <f>+R60/O60</f>
        <v>0</v>
      </c>
      <c r="T60" s="26"/>
      <c r="U60" s="26"/>
      <c r="V60" s="26"/>
      <c r="W60" s="26"/>
    </row>
    <row r="61" spans="2:23" ht="121.5" x14ac:dyDescent="0.25">
      <c r="B61" s="81" t="s">
        <v>192</v>
      </c>
      <c r="C61" s="40" t="s">
        <v>193</v>
      </c>
      <c r="D61" s="40">
        <v>25</v>
      </c>
      <c r="E61" s="30" t="s">
        <v>194</v>
      </c>
      <c r="F61" s="30" t="s">
        <v>195</v>
      </c>
      <c r="G61" s="40" t="s">
        <v>196</v>
      </c>
      <c r="H61" s="53" t="s">
        <v>197</v>
      </c>
      <c r="I61" s="17">
        <v>3287629000</v>
      </c>
      <c r="J61" s="19">
        <v>0</v>
      </c>
      <c r="K61" s="19">
        <v>0</v>
      </c>
      <c r="L61" s="19">
        <v>0</v>
      </c>
      <c r="M61" s="19">
        <v>0</v>
      </c>
      <c r="N61" s="19">
        <v>0</v>
      </c>
      <c r="O61" s="19">
        <f>+I61+J61+K61-L61-M61+N61</f>
        <v>3287629000</v>
      </c>
      <c r="P61" s="19">
        <v>3287629000</v>
      </c>
      <c r="Q61" s="21">
        <f>+P61/O61</f>
        <v>1</v>
      </c>
      <c r="R61" s="19">
        <v>118500000</v>
      </c>
      <c r="S61" s="21">
        <f>+R61/O61</f>
        <v>3.6044213017953061E-2</v>
      </c>
      <c r="T61" s="87" t="s">
        <v>198</v>
      </c>
      <c r="U61" s="87" t="s">
        <v>199</v>
      </c>
      <c r="V61" s="77" t="s">
        <v>200</v>
      </c>
      <c r="W61" s="78" t="s">
        <v>265</v>
      </c>
    </row>
    <row r="62" spans="2:23" ht="108" x14ac:dyDescent="0.25">
      <c r="B62" s="81"/>
      <c r="C62" s="40" t="s">
        <v>201</v>
      </c>
      <c r="D62" s="40">
        <v>9</v>
      </c>
      <c r="E62" s="30" t="s">
        <v>202</v>
      </c>
      <c r="F62" s="30" t="s">
        <v>195</v>
      </c>
      <c r="G62" s="40" t="s">
        <v>203</v>
      </c>
      <c r="H62" s="53" t="s">
        <v>204</v>
      </c>
      <c r="I62" s="17">
        <v>309279000</v>
      </c>
      <c r="J62" s="19">
        <v>0</v>
      </c>
      <c r="K62" s="19">
        <v>0</v>
      </c>
      <c r="L62" s="19">
        <v>0</v>
      </c>
      <c r="M62" s="19">
        <v>0</v>
      </c>
      <c r="N62" s="19">
        <v>0</v>
      </c>
      <c r="O62" s="19">
        <f t="shared" ref="O62:O64" si="27">+I62+J62+K62-L62-M62+N62</f>
        <v>309279000</v>
      </c>
      <c r="P62" s="19">
        <v>309279000</v>
      </c>
      <c r="Q62" s="21">
        <f t="shared" ref="Q62:Q64" si="28">+P62/O62</f>
        <v>1</v>
      </c>
      <c r="R62" s="19">
        <v>0</v>
      </c>
      <c r="S62" s="21">
        <f t="shared" ref="S62:S64" si="29">+R62/O62</f>
        <v>0</v>
      </c>
      <c r="T62" s="87"/>
      <c r="U62" s="87"/>
      <c r="V62" s="77"/>
      <c r="W62" s="79"/>
    </row>
    <row r="63" spans="2:23" ht="108" x14ac:dyDescent="0.25">
      <c r="B63" s="81"/>
      <c r="C63" s="40" t="s">
        <v>205</v>
      </c>
      <c r="D63" s="40">
        <v>1</v>
      </c>
      <c r="E63" s="30" t="s">
        <v>206</v>
      </c>
      <c r="F63" s="30" t="s">
        <v>195</v>
      </c>
      <c r="G63" s="40" t="s">
        <v>207</v>
      </c>
      <c r="H63" s="53" t="s">
        <v>208</v>
      </c>
      <c r="I63" s="17">
        <v>51546000</v>
      </c>
      <c r="J63" s="19">
        <v>0</v>
      </c>
      <c r="K63" s="19">
        <v>0</v>
      </c>
      <c r="L63" s="19">
        <v>0</v>
      </c>
      <c r="M63" s="19">
        <v>0</v>
      </c>
      <c r="N63" s="19">
        <v>0</v>
      </c>
      <c r="O63" s="19">
        <f t="shared" si="27"/>
        <v>51546000</v>
      </c>
      <c r="P63" s="19">
        <v>51546000</v>
      </c>
      <c r="Q63" s="21">
        <f t="shared" si="28"/>
        <v>1</v>
      </c>
      <c r="R63" s="19">
        <v>0</v>
      </c>
      <c r="S63" s="21">
        <f t="shared" si="29"/>
        <v>0</v>
      </c>
      <c r="T63" s="87"/>
      <c r="U63" s="87"/>
      <c r="V63" s="77"/>
      <c r="W63" s="79"/>
    </row>
    <row r="64" spans="2:23" ht="162" x14ac:dyDescent="0.25">
      <c r="B64" s="81"/>
      <c r="C64" s="40" t="s">
        <v>209</v>
      </c>
      <c r="D64" s="40">
        <v>120</v>
      </c>
      <c r="E64" s="30" t="s">
        <v>210</v>
      </c>
      <c r="F64" s="30" t="s">
        <v>195</v>
      </c>
      <c r="G64" s="40" t="s">
        <v>211</v>
      </c>
      <c r="H64" s="53" t="s">
        <v>212</v>
      </c>
      <c r="I64" s="17">
        <v>351546000</v>
      </c>
      <c r="J64" s="19">
        <v>0</v>
      </c>
      <c r="K64" s="19">
        <v>0</v>
      </c>
      <c r="L64" s="19">
        <v>0</v>
      </c>
      <c r="M64" s="19">
        <v>0</v>
      </c>
      <c r="N64" s="19">
        <v>0</v>
      </c>
      <c r="O64" s="19">
        <f t="shared" si="27"/>
        <v>351546000</v>
      </c>
      <c r="P64" s="19">
        <v>128546000</v>
      </c>
      <c r="Q64" s="21">
        <f t="shared" si="28"/>
        <v>0.36565911715678745</v>
      </c>
      <c r="R64" s="19">
        <v>0</v>
      </c>
      <c r="S64" s="21">
        <f t="shared" si="29"/>
        <v>0</v>
      </c>
      <c r="T64" s="87"/>
      <c r="U64" s="87"/>
      <c r="V64" s="77"/>
      <c r="W64" s="80"/>
    </row>
    <row r="65" spans="2:25" x14ac:dyDescent="0.25">
      <c r="B65" s="23"/>
      <c r="C65" s="24"/>
      <c r="D65" s="24"/>
      <c r="E65" s="24"/>
      <c r="F65" s="24"/>
      <c r="G65" s="25"/>
      <c r="H65" s="25"/>
      <c r="I65" s="26">
        <f>SUM(I61:I64)</f>
        <v>4000000000</v>
      </c>
      <c r="J65" s="27">
        <f t="shared" ref="J65:N65" si="30">SUM(J61:J63)</f>
        <v>0</v>
      </c>
      <c r="K65" s="27">
        <f t="shared" si="30"/>
        <v>0</v>
      </c>
      <c r="L65" s="27">
        <f t="shared" si="30"/>
        <v>0</v>
      </c>
      <c r="M65" s="27">
        <f t="shared" si="30"/>
        <v>0</v>
      </c>
      <c r="N65" s="27">
        <f t="shared" si="30"/>
        <v>0</v>
      </c>
      <c r="O65" s="26">
        <f>SUM(O61:O64)</f>
        <v>4000000000</v>
      </c>
      <c r="P65" s="26">
        <f>SUM(P61:P64)</f>
        <v>3777000000</v>
      </c>
      <c r="Q65" s="28">
        <f>+P65/O65</f>
        <v>0.94425000000000003</v>
      </c>
      <c r="R65" s="26">
        <f t="shared" ref="R65" si="31">SUM(R61:R64)</f>
        <v>118500000</v>
      </c>
      <c r="S65" s="28">
        <f>+R65/O65</f>
        <v>2.9624999999999999E-2</v>
      </c>
      <c r="T65" s="26"/>
      <c r="U65" s="26"/>
      <c r="V65" s="26"/>
      <c r="W65" s="26"/>
    </row>
    <row r="66" spans="2:25" ht="94.5" x14ac:dyDescent="0.25">
      <c r="B66" s="81" t="s">
        <v>213</v>
      </c>
      <c r="C66" s="85" t="s">
        <v>214</v>
      </c>
      <c r="D66" s="85">
        <v>2642</v>
      </c>
      <c r="E66" s="91" t="s">
        <v>215</v>
      </c>
      <c r="F66" s="93" t="s">
        <v>195</v>
      </c>
      <c r="G66" s="54" t="s">
        <v>216</v>
      </c>
      <c r="H66" s="55" t="s">
        <v>217</v>
      </c>
      <c r="I66" s="17">
        <v>42000000</v>
      </c>
      <c r="J66" s="19">
        <v>0</v>
      </c>
      <c r="K66" s="19">
        <v>0</v>
      </c>
      <c r="L66" s="19">
        <v>0</v>
      </c>
      <c r="M66" s="19">
        <v>0</v>
      </c>
      <c r="N66" s="19">
        <v>0</v>
      </c>
      <c r="O66" s="19">
        <f>+I66+J66+K66-L66-M66+N66</f>
        <v>42000000</v>
      </c>
      <c r="P66" s="19">
        <v>0</v>
      </c>
      <c r="Q66" s="21">
        <f>+P66/O66</f>
        <v>0</v>
      </c>
      <c r="R66" s="19">
        <v>0</v>
      </c>
      <c r="S66" s="21">
        <f>+R66/O66</f>
        <v>0</v>
      </c>
      <c r="T66" s="76" t="s">
        <v>218</v>
      </c>
      <c r="U66" s="76" t="s">
        <v>219</v>
      </c>
      <c r="V66" s="77" t="s">
        <v>180</v>
      </c>
      <c r="W66" s="78" t="s">
        <v>272</v>
      </c>
    </row>
    <row r="67" spans="2:25" ht="81" x14ac:dyDescent="0.25">
      <c r="B67" s="81"/>
      <c r="C67" s="90"/>
      <c r="D67" s="90"/>
      <c r="E67" s="92"/>
      <c r="F67" s="94"/>
      <c r="G67" s="54" t="s">
        <v>220</v>
      </c>
      <c r="H67" s="55" t="s">
        <v>221</v>
      </c>
      <c r="I67" s="17">
        <v>1046000000</v>
      </c>
      <c r="J67" s="19">
        <v>0</v>
      </c>
      <c r="K67" s="19">
        <v>0</v>
      </c>
      <c r="L67" s="19">
        <v>0</v>
      </c>
      <c r="M67" s="19">
        <v>0</v>
      </c>
      <c r="N67" s="19">
        <v>0</v>
      </c>
      <c r="O67" s="19">
        <f t="shared" ref="O67:O69" si="32">+I67+J67+K67-L67-M67+N67</f>
        <v>1046000000</v>
      </c>
      <c r="P67" s="19">
        <v>1046000000</v>
      </c>
      <c r="Q67" s="21">
        <f t="shared" ref="Q67:Q69" si="33">+P67/O67</f>
        <v>1</v>
      </c>
      <c r="R67" s="19">
        <v>0</v>
      </c>
      <c r="S67" s="21">
        <f t="shared" ref="S67:S69" si="34">+R67/O67</f>
        <v>0</v>
      </c>
      <c r="T67" s="76"/>
      <c r="U67" s="76"/>
      <c r="V67" s="77"/>
      <c r="W67" s="79"/>
    </row>
    <row r="68" spans="2:25" ht="94.5" x14ac:dyDescent="0.25">
      <c r="B68" s="81"/>
      <c r="C68" s="86"/>
      <c r="D68" s="86"/>
      <c r="E68" s="55" t="s">
        <v>222</v>
      </c>
      <c r="F68" s="30" t="s">
        <v>195</v>
      </c>
      <c r="G68" s="54" t="s">
        <v>223</v>
      </c>
      <c r="H68" s="36" t="s">
        <v>224</v>
      </c>
      <c r="I68" s="17">
        <v>1597000000</v>
      </c>
      <c r="J68" s="19">
        <v>0</v>
      </c>
      <c r="K68" s="19">
        <v>0</v>
      </c>
      <c r="L68" s="19">
        <v>0</v>
      </c>
      <c r="M68" s="19">
        <v>0</v>
      </c>
      <c r="N68" s="19">
        <v>0</v>
      </c>
      <c r="O68" s="19">
        <f t="shared" si="32"/>
        <v>1597000000</v>
      </c>
      <c r="P68" s="19">
        <v>1597000000</v>
      </c>
      <c r="Q68" s="21">
        <f t="shared" si="33"/>
        <v>1</v>
      </c>
      <c r="R68" s="19">
        <v>0</v>
      </c>
      <c r="S68" s="21">
        <f t="shared" si="34"/>
        <v>0</v>
      </c>
      <c r="T68" s="76"/>
      <c r="U68" s="76"/>
      <c r="V68" s="77"/>
      <c r="W68" s="79"/>
    </row>
    <row r="69" spans="2:25" ht="135" x14ac:dyDescent="0.25">
      <c r="B69" s="81"/>
      <c r="C69" s="15" t="s">
        <v>225</v>
      </c>
      <c r="D69" s="15">
        <v>340</v>
      </c>
      <c r="E69" s="55" t="s">
        <v>226</v>
      </c>
      <c r="F69" s="30" t="s">
        <v>195</v>
      </c>
      <c r="G69" s="54" t="s">
        <v>227</v>
      </c>
      <c r="H69" s="55" t="s">
        <v>228</v>
      </c>
      <c r="I69" s="17">
        <v>2315000000</v>
      </c>
      <c r="J69" s="19">
        <v>0</v>
      </c>
      <c r="K69" s="19">
        <v>0</v>
      </c>
      <c r="L69" s="19">
        <v>0</v>
      </c>
      <c r="M69" s="19">
        <v>0</v>
      </c>
      <c r="N69" s="19">
        <v>0</v>
      </c>
      <c r="O69" s="19">
        <f t="shared" si="32"/>
        <v>2315000000</v>
      </c>
      <c r="P69" s="19">
        <v>1574400000</v>
      </c>
      <c r="Q69" s="21">
        <f t="shared" si="33"/>
        <v>0.6800863930885529</v>
      </c>
      <c r="R69" s="19">
        <v>66000000</v>
      </c>
      <c r="S69" s="21">
        <f t="shared" si="34"/>
        <v>2.8509719222462204E-2</v>
      </c>
      <c r="T69" s="76"/>
      <c r="U69" s="76"/>
      <c r="V69" s="77"/>
      <c r="W69" s="80"/>
    </row>
    <row r="70" spans="2:25" x14ac:dyDescent="0.25">
      <c r="B70" s="23"/>
      <c r="C70" s="24"/>
      <c r="D70" s="24"/>
      <c r="E70" s="24"/>
      <c r="F70" s="24"/>
      <c r="G70" s="25"/>
      <c r="H70" s="25"/>
      <c r="I70" s="26">
        <f>SUM(I66:I69)</f>
        <v>5000000000</v>
      </c>
      <c r="J70" s="27">
        <f t="shared" ref="J70:M70" si="35">SUM(J66:J69)</f>
        <v>0</v>
      </c>
      <c r="K70" s="27">
        <f t="shared" si="35"/>
        <v>0</v>
      </c>
      <c r="L70" s="27">
        <f t="shared" si="35"/>
        <v>0</v>
      </c>
      <c r="M70" s="27">
        <f t="shared" si="35"/>
        <v>0</v>
      </c>
      <c r="N70" s="27">
        <f>SUM(N66:N69)</f>
        <v>0</v>
      </c>
      <c r="O70" s="26">
        <f>SUM(O66:O69)</f>
        <v>5000000000</v>
      </c>
      <c r="P70" s="26">
        <f>SUM(P66:P69)</f>
        <v>4217400000</v>
      </c>
      <c r="Q70" s="28">
        <f>+P70/O70</f>
        <v>0.84348000000000001</v>
      </c>
      <c r="R70" s="26">
        <f>SUM(R66:R69)</f>
        <v>66000000</v>
      </c>
      <c r="S70" s="28">
        <f>+R70/O70</f>
        <v>1.32E-2</v>
      </c>
      <c r="T70" s="26"/>
      <c r="U70" s="26"/>
      <c r="V70" s="26"/>
      <c r="W70" s="26"/>
    </row>
    <row r="71" spans="2:25" ht="81" x14ac:dyDescent="0.25">
      <c r="B71" s="81" t="s">
        <v>229</v>
      </c>
      <c r="C71" s="16" t="s">
        <v>230</v>
      </c>
      <c r="D71" s="15">
        <v>280</v>
      </c>
      <c r="E71" s="16" t="s">
        <v>231</v>
      </c>
      <c r="F71" s="30" t="s">
        <v>195</v>
      </c>
      <c r="G71" s="15" t="s">
        <v>232</v>
      </c>
      <c r="H71" s="18" t="s">
        <v>233</v>
      </c>
      <c r="I71" s="17">
        <v>1500000000</v>
      </c>
      <c r="J71" s="19">
        <v>0</v>
      </c>
      <c r="K71" s="19">
        <v>0</v>
      </c>
      <c r="L71" s="19">
        <v>0</v>
      </c>
      <c r="M71" s="19">
        <v>0</v>
      </c>
      <c r="N71" s="19"/>
      <c r="O71" s="19">
        <f>+I71+J71+K71-L71-M71+N71</f>
        <v>1500000000</v>
      </c>
      <c r="P71" s="19">
        <v>1500000000</v>
      </c>
      <c r="Q71" s="21">
        <f>+P71/O71</f>
        <v>1</v>
      </c>
      <c r="R71" s="19">
        <v>1430354151</v>
      </c>
      <c r="S71" s="21">
        <f>+R71/O71</f>
        <v>0.95356943400000005</v>
      </c>
      <c r="T71" s="87" t="s">
        <v>234</v>
      </c>
      <c r="U71" s="87" t="s">
        <v>235</v>
      </c>
      <c r="V71" s="77" t="s">
        <v>236</v>
      </c>
      <c r="W71" s="78" t="s">
        <v>266</v>
      </c>
    </row>
    <row r="72" spans="2:25" ht="81" x14ac:dyDescent="0.25">
      <c r="B72" s="81"/>
      <c r="C72" s="16" t="s">
        <v>237</v>
      </c>
      <c r="D72" s="15">
        <v>37</v>
      </c>
      <c r="E72" s="16" t="s">
        <v>238</v>
      </c>
      <c r="F72" s="30" t="s">
        <v>195</v>
      </c>
      <c r="G72" s="15" t="s">
        <v>232</v>
      </c>
      <c r="H72" s="18" t="s">
        <v>233</v>
      </c>
      <c r="I72" s="17">
        <v>17500000000</v>
      </c>
      <c r="J72" s="19">
        <v>0</v>
      </c>
      <c r="K72" s="19">
        <v>0</v>
      </c>
      <c r="L72" s="19">
        <v>0</v>
      </c>
      <c r="M72" s="19">
        <v>0</v>
      </c>
      <c r="N72" s="19"/>
      <c r="O72" s="19">
        <f t="shared" ref="O72:O74" si="36">+I72+J72+K72-L72-M72+N72</f>
        <v>17500000000</v>
      </c>
      <c r="P72" s="19">
        <v>10908745202.15</v>
      </c>
      <c r="Q72" s="21">
        <f t="shared" ref="Q72:Q74" si="37">+P72/O72</f>
        <v>0.62335686869428564</v>
      </c>
      <c r="R72" s="19">
        <v>3757411231.1499996</v>
      </c>
      <c r="S72" s="21">
        <f t="shared" ref="S72:S74" si="38">+R72/O72</f>
        <v>0.21470921320857142</v>
      </c>
      <c r="T72" s="87"/>
      <c r="U72" s="87"/>
      <c r="V72" s="77"/>
      <c r="W72" s="88"/>
    </row>
    <row r="73" spans="2:25" ht="67.5" x14ac:dyDescent="0.25">
      <c r="B73" s="81"/>
      <c r="C73" s="16" t="s">
        <v>239</v>
      </c>
      <c r="D73" s="15">
        <v>2500</v>
      </c>
      <c r="E73" s="16" t="s">
        <v>240</v>
      </c>
      <c r="F73" s="30" t="s">
        <v>195</v>
      </c>
      <c r="G73" s="15" t="s">
        <v>241</v>
      </c>
      <c r="H73" s="18" t="s">
        <v>242</v>
      </c>
      <c r="I73" s="17">
        <v>1000000000</v>
      </c>
      <c r="J73" s="19">
        <v>0</v>
      </c>
      <c r="K73" s="19">
        <v>0</v>
      </c>
      <c r="L73" s="19">
        <v>0</v>
      </c>
      <c r="M73" s="19">
        <v>0</v>
      </c>
      <c r="N73" s="19"/>
      <c r="O73" s="19">
        <f t="shared" si="36"/>
        <v>1000000000</v>
      </c>
      <c r="P73" s="19">
        <v>1000000000</v>
      </c>
      <c r="Q73" s="21">
        <f t="shared" si="37"/>
        <v>1</v>
      </c>
      <c r="R73" s="19">
        <v>0</v>
      </c>
      <c r="S73" s="21">
        <f t="shared" si="38"/>
        <v>0</v>
      </c>
      <c r="T73" s="87"/>
      <c r="U73" s="87"/>
      <c r="V73" s="77"/>
      <c r="W73" s="88"/>
    </row>
    <row r="74" spans="2:25" ht="67.5" x14ac:dyDescent="0.25">
      <c r="B74" s="81"/>
      <c r="C74" s="48" t="s">
        <v>243</v>
      </c>
      <c r="D74" s="15">
        <v>2</v>
      </c>
      <c r="E74" s="16" t="s">
        <v>244</v>
      </c>
      <c r="F74" s="30" t="s">
        <v>195</v>
      </c>
      <c r="G74" s="15" t="s">
        <v>245</v>
      </c>
      <c r="H74" s="18" t="s">
        <v>246</v>
      </c>
      <c r="I74" s="17">
        <v>1500000000</v>
      </c>
      <c r="J74" s="19">
        <v>0</v>
      </c>
      <c r="K74" s="19">
        <v>0</v>
      </c>
      <c r="L74" s="19">
        <v>0</v>
      </c>
      <c r="M74" s="19">
        <v>0</v>
      </c>
      <c r="N74" s="19"/>
      <c r="O74" s="19">
        <f t="shared" si="36"/>
        <v>1500000000</v>
      </c>
      <c r="P74" s="19">
        <v>0</v>
      </c>
      <c r="Q74" s="21">
        <f t="shared" si="37"/>
        <v>0</v>
      </c>
      <c r="R74" s="19">
        <v>0</v>
      </c>
      <c r="S74" s="21">
        <f t="shared" si="38"/>
        <v>0</v>
      </c>
      <c r="T74" s="87"/>
      <c r="U74" s="87"/>
      <c r="V74" s="77"/>
      <c r="W74" s="89"/>
      <c r="Y74" s="61"/>
    </row>
    <row r="75" spans="2:25" x14ac:dyDescent="0.25">
      <c r="B75" s="23"/>
      <c r="C75" s="24"/>
      <c r="D75" s="24"/>
      <c r="E75" s="24"/>
      <c r="F75" s="24"/>
      <c r="G75" s="25"/>
      <c r="H75" s="25"/>
      <c r="I75" s="26">
        <f t="shared" ref="I75:R75" si="39">SUM(I71:I74)</f>
        <v>21500000000</v>
      </c>
      <c r="J75" s="26">
        <f t="shared" si="39"/>
        <v>0</v>
      </c>
      <c r="K75" s="27">
        <f t="shared" si="39"/>
        <v>0</v>
      </c>
      <c r="L75" s="27">
        <f t="shared" si="39"/>
        <v>0</v>
      </c>
      <c r="M75" s="27">
        <f t="shared" si="39"/>
        <v>0</v>
      </c>
      <c r="N75" s="27">
        <f t="shared" si="39"/>
        <v>0</v>
      </c>
      <c r="O75" s="26">
        <f t="shared" si="39"/>
        <v>21500000000</v>
      </c>
      <c r="P75" s="26">
        <f>SUM(P71:P74)</f>
        <v>13408745202.15</v>
      </c>
      <c r="Q75" s="28">
        <f>+P75/O75</f>
        <v>0.62366256754186045</v>
      </c>
      <c r="R75" s="26">
        <f t="shared" si="39"/>
        <v>5187765382.1499996</v>
      </c>
      <c r="S75" s="28">
        <f>+R75/O75</f>
        <v>0.2412914131232558</v>
      </c>
      <c r="T75" s="26"/>
      <c r="U75" s="26"/>
      <c r="V75" s="26"/>
      <c r="W75" s="26"/>
    </row>
    <row r="76" spans="2:25" ht="121.5" x14ac:dyDescent="0.25">
      <c r="B76" s="81" t="s">
        <v>247</v>
      </c>
      <c r="C76" s="82" t="s">
        <v>248</v>
      </c>
      <c r="D76" s="83">
        <v>1</v>
      </c>
      <c r="E76" s="85" t="s">
        <v>249</v>
      </c>
      <c r="F76" s="30" t="s">
        <v>195</v>
      </c>
      <c r="G76" s="15" t="s">
        <v>250</v>
      </c>
      <c r="H76" s="56" t="s">
        <v>251</v>
      </c>
      <c r="I76" s="17">
        <v>550000000</v>
      </c>
      <c r="J76" s="19">
        <v>0</v>
      </c>
      <c r="K76" s="19">
        <v>0</v>
      </c>
      <c r="L76" s="19">
        <v>0</v>
      </c>
      <c r="M76" s="19">
        <v>0</v>
      </c>
      <c r="N76" s="19">
        <v>0</v>
      </c>
      <c r="O76" s="19">
        <f>+I76+J76+K76-L76-M76+N76</f>
        <v>550000000</v>
      </c>
      <c r="P76" s="19">
        <v>0</v>
      </c>
      <c r="Q76" s="21">
        <f>+P76/O76</f>
        <v>0</v>
      </c>
      <c r="R76" s="19">
        <v>0</v>
      </c>
      <c r="S76" s="21">
        <f>+R76/O76</f>
        <v>0</v>
      </c>
      <c r="T76" s="87" t="s">
        <v>252</v>
      </c>
      <c r="U76" s="76" t="s">
        <v>253</v>
      </c>
      <c r="V76" s="77" t="s">
        <v>254</v>
      </c>
      <c r="W76" s="78" t="s">
        <v>267</v>
      </c>
    </row>
    <row r="77" spans="2:25" ht="121.5" x14ac:dyDescent="0.25">
      <c r="B77" s="81"/>
      <c r="C77" s="82"/>
      <c r="D77" s="84"/>
      <c r="E77" s="86"/>
      <c r="F77" s="30" t="s">
        <v>195</v>
      </c>
      <c r="G77" s="15" t="s">
        <v>255</v>
      </c>
      <c r="H77" s="18" t="s">
        <v>256</v>
      </c>
      <c r="I77" s="17">
        <v>8539029108</v>
      </c>
      <c r="J77" s="19">
        <v>0</v>
      </c>
      <c r="K77" s="19">
        <v>0</v>
      </c>
      <c r="L77" s="19">
        <v>0</v>
      </c>
      <c r="M77" s="19">
        <v>0</v>
      </c>
      <c r="N77" s="19">
        <v>0</v>
      </c>
      <c r="O77" s="19">
        <f t="shared" ref="O77:O78" si="40">+I77+J77+K77-L77-M77+N77</f>
        <v>8539029108</v>
      </c>
      <c r="P77" s="19">
        <v>2568755560.6700001</v>
      </c>
      <c r="Q77" s="21">
        <f t="shared" ref="Q77:Q80" si="41">+P77/O77</f>
        <v>0.3008252493557374</v>
      </c>
      <c r="R77" s="19">
        <v>38593920</v>
      </c>
      <c r="S77" s="21">
        <f t="shared" ref="S77:S78" si="42">+R77/O77</f>
        <v>4.5197082141156227E-3</v>
      </c>
      <c r="T77" s="87"/>
      <c r="U77" s="76"/>
      <c r="V77" s="77"/>
      <c r="W77" s="79"/>
    </row>
    <row r="78" spans="2:25" ht="121.5" x14ac:dyDescent="0.25">
      <c r="B78" s="81"/>
      <c r="C78" s="82"/>
      <c r="D78" s="84"/>
      <c r="E78" s="16" t="s">
        <v>257</v>
      </c>
      <c r="F78" s="30" t="s">
        <v>195</v>
      </c>
      <c r="G78" s="15" t="s">
        <v>258</v>
      </c>
      <c r="H78" s="18" t="s">
        <v>259</v>
      </c>
      <c r="I78" s="17">
        <v>410970892</v>
      </c>
      <c r="J78" s="19">
        <v>0</v>
      </c>
      <c r="K78" s="19">
        <v>0</v>
      </c>
      <c r="L78" s="19">
        <v>0</v>
      </c>
      <c r="M78" s="19">
        <v>0</v>
      </c>
      <c r="N78" s="19">
        <v>0</v>
      </c>
      <c r="O78" s="19">
        <f t="shared" si="40"/>
        <v>410970892</v>
      </c>
      <c r="P78" s="19">
        <v>0</v>
      </c>
      <c r="Q78" s="21">
        <f t="shared" si="41"/>
        <v>0</v>
      </c>
      <c r="R78" s="19">
        <v>0</v>
      </c>
      <c r="S78" s="21">
        <f t="shared" si="42"/>
        <v>0</v>
      </c>
      <c r="T78" s="87"/>
      <c r="U78" s="76"/>
      <c r="V78" s="77"/>
      <c r="W78" s="80"/>
    </row>
    <row r="79" spans="2:25" ht="18" x14ac:dyDescent="0.25">
      <c r="B79" s="57"/>
      <c r="C79" s="24"/>
      <c r="D79" s="24"/>
      <c r="E79" s="24"/>
      <c r="F79" s="24"/>
      <c r="G79" s="25"/>
      <c r="H79" s="25"/>
      <c r="I79" s="26">
        <f t="shared" ref="I79:N79" si="43">SUM(I76:I78)</f>
        <v>9500000000</v>
      </c>
      <c r="J79" s="27">
        <f t="shared" si="43"/>
        <v>0</v>
      </c>
      <c r="K79" s="27">
        <f t="shared" si="43"/>
        <v>0</v>
      </c>
      <c r="L79" s="27">
        <f t="shared" si="43"/>
        <v>0</v>
      </c>
      <c r="M79" s="27">
        <f t="shared" si="43"/>
        <v>0</v>
      </c>
      <c r="N79" s="27">
        <f t="shared" si="43"/>
        <v>0</v>
      </c>
      <c r="O79" s="26">
        <f>SUM(O76:O78)</f>
        <v>9500000000</v>
      </c>
      <c r="P79" s="26">
        <f>SUM(P76:P78)</f>
        <v>2568755560.6700001</v>
      </c>
      <c r="Q79" s="58">
        <f t="shared" si="41"/>
        <v>0.27039532217578949</v>
      </c>
      <c r="R79" s="26">
        <f>SUM(R76:R78)</f>
        <v>38593920</v>
      </c>
      <c r="S79" s="28">
        <f>+R79/O79</f>
        <v>4.0625178947368418E-3</v>
      </c>
      <c r="T79" s="59"/>
      <c r="U79" s="59"/>
      <c r="V79" s="60"/>
      <c r="W79" s="60"/>
    </row>
    <row r="80" spans="2:25" x14ac:dyDescent="0.25">
      <c r="B80" s="57"/>
      <c r="C80" s="24"/>
      <c r="D80" s="24"/>
      <c r="E80" s="24"/>
      <c r="F80" s="24"/>
      <c r="G80" s="25"/>
      <c r="H80" s="25"/>
      <c r="I80" s="26">
        <f>+I10+I24+I29+I35+I42+I46+I55+I60+I65+I70+I75+I79</f>
        <v>310273376689</v>
      </c>
      <c r="J80" s="26">
        <f t="shared" ref="J80:N80" si="44">+J10+J24+J29+J35+J42+J46+J55+J60+J65+J70+J75+J79</f>
        <v>62337913256</v>
      </c>
      <c r="K80" s="26">
        <f t="shared" si="44"/>
        <v>3640000000</v>
      </c>
      <c r="L80" s="26">
        <f t="shared" si="44"/>
        <v>3640000000</v>
      </c>
      <c r="M80" s="26">
        <f t="shared" si="44"/>
        <v>0</v>
      </c>
      <c r="N80" s="26">
        <f t="shared" si="44"/>
        <v>0</v>
      </c>
      <c r="O80" s="26">
        <f>+O10+O24+O29+O35+O42+O46+O55+O60+O65+O70+O75+O79</f>
        <v>372611289945</v>
      </c>
      <c r="P80" s="26">
        <f>+P10+P24+P29+P35+P42+P46+P55+P60+P65+P70+P75+P79</f>
        <v>285880037541.82001</v>
      </c>
      <c r="Q80" s="58">
        <f t="shared" si="41"/>
        <v>0.76723396541209976</v>
      </c>
      <c r="R80" s="26">
        <f t="shared" ref="R80" si="45">+R10+R24+R29+R35+R42+R46+R55+R60+R65+R70+R75+R79</f>
        <v>110589214825.14999</v>
      </c>
      <c r="S80" s="28">
        <f>+R80/O80</f>
        <v>0.29679512620638449</v>
      </c>
      <c r="T80" s="26"/>
      <c r="U80" s="26"/>
      <c r="V80" s="26"/>
      <c r="W80" s="26"/>
    </row>
    <row r="81" s="11" customFormat="1" x14ac:dyDescent="0.25"/>
    <row r="82" s="11" customFormat="1" x14ac:dyDescent="0.25"/>
    <row r="83" s="11" customFormat="1" x14ac:dyDescent="0.25"/>
    <row r="85" s="11" customFormat="1" x14ac:dyDescent="0.25"/>
    <row r="152" s="11" customFormat="1" x14ac:dyDescent="0.25"/>
  </sheetData>
  <mergeCells count="181">
    <mergeCell ref="E6:E8"/>
    <mergeCell ref="N7:N8"/>
    <mergeCell ref="B11:B23"/>
    <mergeCell ref="T1:U1"/>
    <mergeCell ref="T2:U2"/>
    <mergeCell ref="T3:U3"/>
    <mergeCell ref="V1:W3"/>
    <mergeCell ref="F1:S3"/>
    <mergeCell ref="W6:W8"/>
    <mergeCell ref="T6:V6"/>
    <mergeCell ref="T7:T8"/>
    <mergeCell ref="U7:U8"/>
    <mergeCell ref="V7:V8"/>
    <mergeCell ref="B1:E3"/>
    <mergeCell ref="F6:F8"/>
    <mergeCell ref="S7:S8"/>
    <mergeCell ref="I7:I8"/>
    <mergeCell ref="J7:J8"/>
    <mergeCell ref="M7:M8"/>
    <mergeCell ref="B4:W4"/>
    <mergeCell ref="G6:G8"/>
    <mergeCell ref="H6:H8"/>
    <mergeCell ref="I6:O6"/>
    <mergeCell ref="P6:S6"/>
    <mergeCell ref="K7:L7"/>
    <mergeCell ref="O7:O8"/>
    <mergeCell ref="P7:P8"/>
    <mergeCell ref="Q7:Q8"/>
    <mergeCell ref="R7:R8"/>
    <mergeCell ref="B6:B8"/>
    <mergeCell ref="C6:C8"/>
    <mergeCell ref="D6:D8"/>
    <mergeCell ref="W25:W28"/>
    <mergeCell ref="C27:C28"/>
    <mergeCell ref="D27:D28"/>
    <mergeCell ref="G27:G28"/>
    <mergeCell ref="H27:H28"/>
    <mergeCell ref="T11:T23"/>
    <mergeCell ref="U11:U23"/>
    <mergeCell ref="V11:V23"/>
    <mergeCell ref="W11:W23"/>
    <mergeCell ref="C12:C16"/>
    <mergeCell ref="D12:D16"/>
    <mergeCell ref="G12:G16"/>
    <mergeCell ref="H12:H16"/>
    <mergeCell ref="C18:C23"/>
    <mergeCell ref="D18:D21"/>
    <mergeCell ref="G18:G20"/>
    <mergeCell ref="H18:H21"/>
    <mergeCell ref="D22:D23"/>
    <mergeCell ref="G22:G23"/>
    <mergeCell ref="H22:H23"/>
    <mergeCell ref="B30:B34"/>
    <mergeCell ref="D30:D31"/>
    <mergeCell ref="I30:I31"/>
    <mergeCell ref="J30:J31"/>
    <mergeCell ref="K30:K31"/>
    <mergeCell ref="B25:B28"/>
    <mergeCell ref="T25:T28"/>
    <mergeCell ref="U25:U28"/>
    <mergeCell ref="V25:V28"/>
    <mergeCell ref="V30:V34"/>
    <mergeCell ref="W30:W34"/>
    <mergeCell ref="D32:D33"/>
    <mergeCell ref="I32:I33"/>
    <mergeCell ref="J32:J33"/>
    <mergeCell ref="K32:K33"/>
    <mergeCell ref="L32:L33"/>
    <mergeCell ref="M32:M33"/>
    <mergeCell ref="N32:N33"/>
    <mergeCell ref="O32:O33"/>
    <mergeCell ref="P32:P33"/>
    <mergeCell ref="Q32:Q33"/>
    <mergeCell ref="R32:R33"/>
    <mergeCell ref="S32:S33"/>
    <mergeCell ref="Q30:Q31"/>
    <mergeCell ref="R30:R31"/>
    <mergeCell ref="S30:S31"/>
    <mergeCell ref="T30:T34"/>
    <mergeCell ref="U30:U34"/>
    <mergeCell ref="L30:L31"/>
    <mergeCell ref="M30:M31"/>
    <mergeCell ref="N30:N31"/>
    <mergeCell ref="O30:O31"/>
    <mergeCell ref="P30:P31"/>
    <mergeCell ref="V36:V41"/>
    <mergeCell ref="W36:W41"/>
    <mergeCell ref="C40:C41"/>
    <mergeCell ref="D40:D41"/>
    <mergeCell ref="B43:B45"/>
    <mergeCell ref="T43:T45"/>
    <mergeCell ref="U43:U45"/>
    <mergeCell ref="V43:V45"/>
    <mergeCell ref="W43:W45"/>
    <mergeCell ref="B36:B41"/>
    <mergeCell ref="C36:C39"/>
    <mergeCell ref="D36:D39"/>
    <mergeCell ref="T36:T41"/>
    <mergeCell ref="U36:U41"/>
    <mergeCell ref="I47:I48"/>
    <mergeCell ref="J47:J48"/>
    <mergeCell ref="K47:K48"/>
    <mergeCell ref="L47:L48"/>
    <mergeCell ref="M47:M48"/>
    <mergeCell ref="B47:B54"/>
    <mergeCell ref="C47:C48"/>
    <mergeCell ref="D47:D49"/>
    <mergeCell ref="G47:G48"/>
    <mergeCell ref="H47:H48"/>
    <mergeCell ref="C50:C51"/>
    <mergeCell ref="D50:D51"/>
    <mergeCell ref="G50:G51"/>
    <mergeCell ref="H50:H51"/>
    <mergeCell ref="C53:C54"/>
    <mergeCell ref="D53:D54"/>
    <mergeCell ref="G53:G54"/>
    <mergeCell ref="H53:H54"/>
    <mergeCell ref="I50:I51"/>
    <mergeCell ref="J50:J51"/>
    <mergeCell ref="K50:K51"/>
    <mergeCell ref="L50:L51"/>
    <mergeCell ref="M50:M51"/>
    <mergeCell ref="I53:I54"/>
    <mergeCell ref="S47:S48"/>
    <mergeCell ref="T47:T54"/>
    <mergeCell ref="U47:U54"/>
    <mergeCell ref="V47:V54"/>
    <mergeCell ref="W47:W54"/>
    <mergeCell ref="S50:S51"/>
    <mergeCell ref="S53:S54"/>
    <mergeCell ref="N47:N48"/>
    <mergeCell ref="O47:O48"/>
    <mergeCell ref="P47:P48"/>
    <mergeCell ref="Q47:Q48"/>
    <mergeCell ref="R47:R48"/>
    <mergeCell ref="N50:N51"/>
    <mergeCell ref="O50:O51"/>
    <mergeCell ref="P50:P51"/>
    <mergeCell ref="Q50:Q51"/>
    <mergeCell ref="R50:R51"/>
    <mergeCell ref="N53:N54"/>
    <mergeCell ref="O53:O54"/>
    <mergeCell ref="P53:P54"/>
    <mergeCell ref="Q53:Q54"/>
    <mergeCell ref="R53:R54"/>
    <mergeCell ref="J53:J54"/>
    <mergeCell ref="K53:K54"/>
    <mergeCell ref="L53:L54"/>
    <mergeCell ref="M53:M54"/>
    <mergeCell ref="B61:B64"/>
    <mergeCell ref="T61:T64"/>
    <mergeCell ref="U61:U64"/>
    <mergeCell ref="V61:V64"/>
    <mergeCell ref="W61:W64"/>
    <mergeCell ref="B56:B59"/>
    <mergeCell ref="T56:T59"/>
    <mergeCell ref="U56:U59"/>
    <mergeCell ref="V56:V59"/>
    <mergeCell ref="W56:W59"/>
    <mergeCell ref="U76:U78"/>
    <mergeCell ref="V76:V78"/>
    <mergeCell ref="W76:W78"/>
    <mergeCell ref="B76:B78"/>
    <mergeCell ref="C76:C78"/>
    <mergeCell ref="D76:D78"/>
    <mergeCell ref="E76:E77"/>
    <mergeCell ref="T76:T78"/>
    <mergeCell ref="T66:T69"/>
    <mergeCell ref="U66:U69"/>
    <mergeCell ref="V66:V69"/>
    <mergeCell ref="W66:W69"/>
    <mergeCell ref="B71:B74"/>
    <mergeCell ref="T71:T74"/>
    <mergeCell ref="U71:U74"/>
    <mergeCell ref="V71:V74"/>
    <mergeCell ref="W71:W74"/>
    <mergeCell ref="B66:B69"/>
    <mergeCell ref="C66:C68"/>
    <mergeCell ref="D66:D68"/>
    <mergeCell ref="E66:E67"/>
    <mergeCell ref="F66:F67"/>
  </mergeCells>
  <dataValidations disablePrompts="1" count="4">
    <dataValidation showInputMessage="1" showErrorMessage="1" sqref="H45 G61:H64 H66:H69 H22 H12 H17:H18 G25:H27" xr:uid="{42C97540-F78B-4069-8DFD-A8C2E557660F}"/>
    <dataValidation type="list" showInputMessage="1" showErrorMessage="1" promptTitle="Elegir" sqref="G46 G55 G60 G65 G70" xr:uid="{F42A090F-3AD6-4D10-A81F-DB74F7AF4B2C}">
      <formula1>#REF!</formula1>
    </dataValidation>
    <dataValidation showInputMessage="1" showErrorMessage="1" promptTitle="Elegir" sqref="G43:G45 G61:G64 G66:G69" xr:uid="{309D3D93-ECC5-4D09-899C-1FEEEFA88628}"/>
    <dataValidation type="list" showInputMessage="1" showErrorMessage="1" sqref="H60 H65 H55 H70 H46" xr:uid="{5768BC3A-23A3-42A5-B566-90FFD7D0B6D7}">
      <formula1>#REF!</formula1>
    </dataValidation>
  </dataValidations>
  <printOptions horizontalCentered="1" verticalCentered="1"/>
  <pageMargins left="0.19685039370078741" right="0.19685039370078741" top="0.39370078740157483" bottom="0.39370078740157483" header="0.31496062992125984" footer="0.31496062992125984"/>
  <pageSetup scale="3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P10"/>
  <sheetViews>
    <sheetView zoomScale="70" zoomScaleNormal="70" workbookViewId="0">
      <selection activeCell="N2" sqref="N2:O2"/>
    </sheetView>
  </sheetViews>
  <sheetFormatPr baseColWidth="10" defaultColWidth="11.5703125" defaultRowHeight="15" x14ac:dyDescent="0.25"/>
  <cols>
    <col min="1" max="2" width="20" style="1" customWidth="1"/>
    <col min="3" max="3" width="20.42578125" style="1" customWidth="1"/>
    <col min="4" max="4" width="21.28515625" style="1" customWidth="1"/>
    <col min="5" max="5" width="24.28515625" style="1" customWidth="1"/>
    <col min="6" max="6" width="15" style="1" customWidth="1"/>
    <col min="7" max="7" width="11.5703125" style="1"/>
    <col min="8" max="8" width="14" style="1" customWidth="1"/>
    <col min="9" max="9" width="20.7109375" style="1" customWidth="1"/>
    <col min="10" max="10" width="23.28515625" style="1" customWidth="1"/>
    <col min="11" max="11" width="16.140625" style="1" customWidth="1"/>
    <col min="12" max="12" width="22.42578125" style="1" customWidth="1"/>
    <col min="13" max="13" width="11.5703125" style="1"/>
    <col min="14" max="14" width="19" style="1" customWidth="1"/>
    <col min="15" max="15" width="13.5703125" style="1" customWidth="1"/>
    <col min="16" max="16" width="7.7109375" style="1" customWidth="1"/>
    <col min="17" max="16384" width="11.5703125" style="1"/>
  </cols>
  <sheetData>
    <row r="1" spans="1:16" ht="25.5" customHeight="1" x14ac:dyDescent="0.25">
      <c r="A1" s="66"/>
      <c r="B1" s="66"/>
      <c r="C1" s="66"/>
      <c r="D1" s="66"/>
      <c r="E1" s="67" t="s">
        <v>19</v>
      </c>
      <c r="F1" s="67"/>
      <c r="G1" s="67"/>
      <c r="H1" s="67"/>
      <c r="I1" s="67"/>
      <c r="J1" s="67"/>
      <c r="K1" s="67"/>
      <c r="L1" s="67"/>
      <c r="M1" s="67"/>
      <c r="N1" s="66" t="s">
        <v>22</v>
      </c>
      <c r="O1" s="66"/>
    </row>
    <row r="2" spans="1:16" ht="25.5" customHeight="1" x14ac:dyDescent="0.25">
      <c r="A2" s="66"/>
      <c r="B2" s="66"/>
      <c r="C2" s="66"/>
      <c r="D2" s="66"/>
      <c r="E2" s="67"/>
      <c r="F2" s="67"/>
      <c r="G2" s="67"/>
      <c r="H2" s="67"/>
      <c r="I2" s="67"/>
      <c r="J2" s="67"/>
      <c r="K2" s="67"/>
      <c r="L2" s="67"/>
      <c r="M2" s="67"/>
      <c r="N2" s="66" t="s">
        <v>18</v>
      </c>
      <c r="O2" s="66"/>
      <c r="P2" s="2"/>
    </row>
    <row r="3" spans="1:16" ht="25.5" customHeight="1" x14ac:dyDescent="0.25">
      <c r="A3" s="66"/>
      <c r="B3" s="66"/>
      <c r="C3" s="66"/>
      <c r="D3" s="66"/>
      <c r="E3" s="67"/>
      <c r="F3" s="67"/>
      <c r="G3" s="67"/>
      <c r="H3" s="67"/>
      <c r="I3" s="67"/>
      <c r="J3" s="67"/>
      <c r="K3" s="67"/>
      <c r="L3" s="67"/>
      <c r="M3" s="67"/>
      <c r="N3" s="66" t="s">
        <v>21</v>
      </c>
      <c r="O3" s="66"/>
      <c r="P3" s="3"/>
    </row>
    <row r="4" spans="1:16" ht="31.9" customHeight="1" x14ac:dyDescent="0.25">
      <c r="E4" s="65" t="s">
        <v>20</v>
      </c>
      <c r="F4" s="65"/>
      <c r="G4" s="65"/>
      <c r="H4" s="65"/>
      <c r="I4" s="65"/>
      <c r="J4" s="65"/>
      <c r="K4" s="65"/>
      <c r="L4" s="65"/>
      <c r="M4" s="65"/>
      <c r="N4" s="65"/>
      <c r="O4" s="65"/>
    </row>
    <row r="6" spans="1:16" ht="42.75" customHeight="1" x14ac:dyDescent="0.25">
      <c r="A6" s="71" t="s">
        <v>0</v>
      </c>
      <c r="B6" s="72" t="s">
        <v>1</v>
      </c>
      <c r="C6" s="72" t="s">
        <v>2</v>
      </c>
      <c r="D6" s="71" t="s">
        <v>3</v>
      </c>
      <c r="E6" s="71" t="s">
        <v>4</v>
      </c>
      <c r="F6" s="71" t="s">
        <v>5</v>
      </c>
      <c r="G6" s="71" t="s">
        <v>6</v>
      </c>
      <c r="H6" s="71" t="s">
        <v>7</v>
      </c>
      <c r="I6" s="129" t="s">
        <v>8</v>
      </c>
      <c r="J6" s="129"/>
      <c r="K6" s="129"/>
      <c r="L6" s="70" t="s">
        <v>9</v>
      </c>
      <c r="M6" s="70"/>
      <c r="N6" s="70"/>
      <c r="O6" s="70"/>
    </row>
    <row r="7" spans="1:16" ht="31.5" x14ac:dyDescent="0.25">
      <c r="A7" s="71"/>
      <c r="B7" s="73"/>
      <c r="C7" s="73"/>
      <c r="D7" s="71"/>
      <c r="E7" s="71"/>
      <c r="F7" s="71"/>
      <c r="G7" s="71"/>
      <c r="H7" s="71"/>
      <c r="I7" s="4" t="s">
        <v>10</v>
      </c>
      <c r="J7" s="4" t="s">
        <v>11</v>
      </c>
      <c r="K7" s="4" t="s">
        <v>12</v>
      </c>
      <c r="L7" s="5" t="s">
        <v>13</v>
      </c>
      <c r="M7" s="5" t="s">
        <v>14</v>
      </c>
      <c r="N7" s="5" t="s">
        <v>15</v>
      </c>
      <c r="O7" s="5" t="s">
        <v>16</v>
      </c>
    </row>
    <row r="8" spans="1:16" x14ac:dyDescent="0.25">
      <c r="A8" s="6"/>
      <c r="B8" s="6"/>
      <c r="C8" s="6"/>
      <c r="D8" s="6"/>
      <c r="E8" s="6"/>
      <c r="F8" s="6"/>
      <c r="G8" s="6"/>
      <c r="H8" s="6"/>
      <c r="I8" s="6"/>
      <c r="J8" s="6"/>
      <c r="K8" s="6"/>
      <c r="L8" s="6"/>
      <c r="M8" s="6"/>
      <c r="N8" s="6"/>
      <c r="O8" s="6"/>
    </row>
    <row r="9" spans="1:16" x14ac:dyDescent="0.25">
      <c r="A9" s="7"/>
      <c r="B9" s="7"/>
      <c r="C9" s="7"/>
      <c r="D9" s="7"/>
      <c r="E9" s="7"/>
      <c r="F9" s="7"/>
      <c r="G9" s="7"/>
      <c r="H9" s="7"/>
      <c r="I9" s="7"/>
      <c r="J9" s="7"/>
      <c r="K9" s="7"/>
      <c r="L9" s="7"/>
      <c r="M9" s="7"/>
      <c r="N9" s="7"/>
      <c r="O9" s="7"/>
    </row>
    <row r="10" spans="1:16" ht="15.75" thickBot="1" x14ac:dyDescent="0.3">
      <c r="H10" s="8" t="s">
        <v>17</v>
      </c>
      <c r="I10" s="9">
        <f>+SUM(I8:I9)</f>
        <v>0</v>
      </c>
      <c r="J10" s="9">
        <f>+SUM(J8:J9)</f>
        <v>0</v>
      </c>
      <c r="K10" s="9">
        <f>+SUM(K8:K9)</f>
        <v>0</v>
      </c>
      <c r="L10" s="9">
        <f>+SUM(L8:L9)</f>
        <v>0</v>
      </c>
      <c r="M10" s="9"/>
      <c r="N10" s="9">
        <f>+SUM(N8:N9)</f>
        <v>0</v>
      </c>
      <c r="O10" s="9"/>
    </row>
  </sheetData>
  <mergeCells count="16">
    <mergeCell ref="A1:D3"/>
    <mergeCell ref="N1:O1"/>
    <mergeCell ref="N2:O2"/>
    <mergeCell ref="N3:O3"/>
    <mergeCell ref="E1:M3"/>
    <mergeCell ref="L6:O6"/>
    <mergeCell ref="E4:O4"/>
    <mergeCell ref="A6:A7"/>
    <mergeCell ref="B6:B7"/>
    <mergeCell ref="C6:C7"/>
    <mergeCell ref="D6:D7"/>
    <mergeCell ref="E6:E7"/>
    <mergeCell ref="F6:F7"/>
    <mergeCell ref="G6:G7"/>
    <mergeCell ref="H6:H7"/>
    <mergeCell ref="I6:K6"/>
  </mergeCells>
  <pageMargins left="0.25" right="0.25" top="0.75" bottom="0.75" header="0.3" footer="0.3"/>
  <pageSetup scale="3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SEGUIMIENTO P INVERSION (inic)</vt:lpstr>
      <vt:lpstr>SEGUIMIENTO P INVERSION </vt:lpstr>
      <vt:lpstr>SEGUIMIENTO P INVERSION</vt:lpstr>
      <vt:lpstr>'SEGUIMIENTO P INVERSION'!Área_de_impresión</vt:lpstr>
      <vt:lpstr>'SEGUIMIENTO P INVERSION '!Área_de_impresión</vt:lpstr>
      <vt:lpstr>'SEGUIMIENTO P INVERSION (inic)'!Área_de_impresión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 PATRICIA PEDROZO MANTILLA</dc:creator>
  <cp:lastModifiedBy>Laura Cristina Gomez Rodríguez</cp:lastModifiedBy>
  <cp:lastPrinted>2023-02-16T17:29:17Z</cp:lastPrinted>
  <dcterms:created xsi:type="dcterms:W3CDTF">2016-06-27T17:23:04Z</dcterms:created>
  <dcterms:modified xsi:type="dcterms:W3CDTF">2023-07-24T19:32:39Z</dcterms:modified>
</cp:coreProperties>
</file>