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LCIENCIAS\dpyate\INSTITUCIONALES\DIANA YATE VIRGUES\2018\COMITÉS\COMDIR\TEMAS COMDIR 23042018\A. Seguimiento planeación institucional\"/>
    </mc:Choice>
  </mc:AlternateContent>
  <bookViews>
    <workbookView xWindow="0" yWindow="0" windowWidth="15525" windowHeight="6780" activeTab="1"/>
  </bookViews>
  <sheets>
    <sheet name="Portada" sheetId="2" r:id="rId1"/>
    <sheet name="Seguimiento PAI 1er trimestre" sheetId="1" r:id="rId2"/>
  </sheets>
  <definedNames>
    <definedName name="_xlnm.Print_Area" localSheetId="1">'Seguimiento PAI 1er trimestre'!$A$1:$O$75</definedName>
    <definedName name="_xlnm.Print_Titles" localSheetId="1">'Seguimiento PAI 1er trimestre'!$1:$9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7" i="1" l="1"/>
  <c r="F28" i="1" l="1"/>
  <c r="M33" i="1" l="1"/>
  <c r="M34" i="1"/>
  <c r="M35" i="1"/>
  <c r="M36" i="1"/>
  <c r="N36" i="1" s="1"/>
  <c r="M68" i="1"/>
  <c r="N68" i="1" s="1"/>
  <c r="M67" i="1"/>
  <c r="N67" i="1" s="1"/>
  <c r="M21" i="1"/>
  <c r="N21" i="1" s="1"/>
  <c r="M12" i="1"/>
  <c r="M13" i="1"/>
  <c r="M14" i="1"/>
  <c r="N14" i="1" s="1"/>
  <c r="M15" i="1"/>
  <c r="M16" i="1"/>
  <c r="M18" i="1"/>
  <c r="M19" i="1"/>
  <c r="M20" i="1"/>
  <c r="M22" i="1"/>
  <c r="M23" i="1"/>
  <c r="N23" i="1" s="1"/>
  <c r="M24" i="1"/>
  <c r="N24" i="1" s="1"/>
  <c r="M25" i="1"/>
  <c r="M26" i="1"/>
  <c r="N26" i="1" s="1"/>
  <c r="M27" i="1"/>
  <c r="N27" i="1" s="1"/>
  <c r="M28" i="1"/>
  <c r="N28" i="1" s="1"/>
  <c r="M29" i="1"/>
  <c r="N29" i="1" s="1"/>
  <c r="M30" i="1"/>
  <c r="M31" i="1"/>
  <c r="M32" i="1"/>
  <c r="M37" i="1"/>
  <c r="M38" i="1"/>
  <c r="N38" i="1" s="1"/>
  <c r="M39" i="1"/>
  <c r="N39" i="1" s="1"/>
  <c r="M40" i="1"/>
  <c r="M41" i="1"/>
  <c r="M42" i="1"/>
  <c r="M43" i="1"/>
  <c r="N43" i="1" s="1"/>
  <c r="M44" i="1"/>
  <c r="N44" i="1" s="1"/>
  <c r="M45" i="1"/>
  <c r="N45" i="1" s="1"/>
  <c r="M46" i="1"/>
  <c r="M47" i="1"/>
  <c r="M48" i="1"/>
  <c r="N48" i="1" s="1"/>
  <c r="M49" i="1"/>
  <c r="N49" i="1" s="1"/>
  <c r="M50" i="1"/>
  <c r="N50" i="1" s="1"/>
  <c r="M51" i="1"/>
  <c r="N51" i="1" s="1"/>
  <c r="M52" i="1"/>
  <c r="N52" i="1" s="1"/>
  <c r="M53" i="1"/>
  <c r="N53" i="1" s="1"/>
  <c r="M54" i="1"/>
  <c r="N54" i="1" s="1"/>
  <c r="M55" i="1"/>
  <c r="N55" i="1" s="1"/>
  <c r="M56" i="1"/>
  <c r="M57" i="1"/>
  <c r="N57" i="1" s="1"/>
  <c r="M58" i="1"/>
  <c r="M59" i="1"/>
  <c r="N59" i="1" s="1"/>
  <c r="M60" i="1"/>
  <c r="N60" i="1" s="1"/>
  <c r="M61" i="1"/>
  <c r="N61" i="1" s="1"/>
  <c r="M62" i="1"/>
  <c r="N62" i="1" s="1"/>
  <c r="M63" i="1"/>
  <c r="N63" i="1" s="1"/>
  <c r="M64" i="1"/>
  <c r="N64" i="1" s="1"/>
  <c r="M65" i="1"/>
  <c r="N65" i="1" s="1"/>
  <c r="M66" i="1"/>
  <c r="N66" i="1" s="1"/>
  <c r="M69" i="1"/>
  <c r="N69" i="1" s="1"/>
  <c r="M70" i="1"/>
  <c r="N70" i="1" s="1"/>
  <c r="M71" i="1"/>
  <c r="M11" i="1"/>
  <c r="K30" i="1" l="1"/>
  <c r="K29" i="1" l="1"/>
  <c r="I29" i="1"/>
  <c r="G26" i="1"/>
</calcChain>
</file>

<file path=xl/sharedStrings.xml><?xml version="1.0" encoding="utf-8"?>
<sst xmlns="http://schemas.openxmlformats.org/spreadsheetml/2006/main" count="298" uniqueCount="169">
  <si>
    <t>Objetivo estratégico</t>
  </si>
  <si>
    <t>Programa estratégico</t>
  </si>
  <si>
    <t>Área responsable</t>
  </si>
  <si>
    <t>Mejorar la calidad y el impacto de la investigación y la transferencia de conocimiento y tecnología</t>
  </si>
  <si>
    <t>Formación de capital humano para la CTeI a nivel de Doctorado y Maestría</t>
  </si>
  <si>
    <t>Dirección de Fomento a la Investigación</t>
  </si>
  <si>
    <t>Incremento de la visibilidad e impacto de las publicaciones científicas colombianas</t>
  </si>
  <si>
    <t>Consolidación de modelos cienciométricos para los actores del SNCTI</t>
  </si>
  <si>
    <t>* Los resultados  de la meta estratégica son acumulados y reportados de acuerdo con la frecuencia de medición definida en la hoja de vida del indicador</t>
  </si>
  <si>
    <t xml:space="preserve">** Los resultados de la meta del programa se reportan de acuerdo a los tiempos establecidos en la planeación estratégica </t>
  </si>
  <si>
    <t>Avance de meta del programa **</t>
  </si>
  <si>
    <t>Fomento al desarrollo de programas y proyectos de generación de conocimiento en CTeI</t>
  </si>
  <si>
    <t>Promover el desarrollo tecnológico y la innovación como motor de crecimiento empresarial y del emprendimiento</t>
  </si>
  <si>
    <t>Alianzas para la Innovación</t>
  </si>
  <si>
    <t>Apoyo en I+D+i en el Sector Productivo</t>
  </si>
  <si>
    <t>Programa TIC</t>
  </si>
  <si>
    <t>Dirección de Desarrollo Tecnológico e Innovación</t>
  </si>
  <si>
    <t>Desarrollo de capacidades de transferencia tecnológica</t>
  </si>
  <si>
    <t>Brigada de patentes y fondo de protección de patentes</t>
  </si>
  <si>
    <t>Generar una cultura que valore y gestione el conocimiento y la innovación</t>
  </si>
  <si>
    <t>Centros de ciencia</t>
  </si>
  <si>
    <t>Atrévete (A Ciencia Cierta - Ideas para el Cambio)</t>
  </si>
  <si>
    <t>Difusión - (todo es ciencia)</t>
  </si>
  <si>
    <t>Dirección de Mentalidad y Cultura para la CTeI</t>
  </si>
  <si>
    <t>Ondas</t>
  </si>
  <si>
    <t>Articulación de oferta y demanda para recurso humano de alto nivel</t>
  </si>
  <si>
    <r>
      <rPr>
        <b/>
        <sz val="14"/>
        <color theme="1"/>
        <rFont val="Segoe UI"/>
        <family val="2"/>
      </rPr>
      <t>CÓDIGO:</t>
    </r>
    <r>
      <rPr>
        <sz val="14"/>
        <color theme="1"/>
        <rFont val="Segoe UI"/>
        <family val="2"/>
      </rPr>
      <t xml:space="preserve"> G101PR01F06</t>
    </r>
  </si>
  <si>
    <t>Meta anual del programa</t>
  </si>
  <si>
    <t>Resultados trimestrales meta programatica</t>
  </si>
  <si>
    <t>Meta T1</t>
  </si>
  <si>
    <t>Resultado T1</t>
  </si>
  <si>
    <t>Meta T2</t>
  </si>
  <si>
    <t>Resultado T2</t>
  </si>
  <si>
    <t>Meta T3</t>
  </si>
  <si>
    <t>Resultado T3</t>
  </si>
  <si>
    <t>Meta T4</t>
  </si>
  <si>
    <t>Resultado T4</t>
  </si>
  <si>
    <t xml:space="preserve">***No aplica. No se programa meta para el período por planeación de actividades.
</t>
  </si>
  <si>
    <t>**** Metodológicamente, se calcula de acuerdo a lo establecido en la  Guía de Planeación y Seguimiento Estratégico G101PR01G01 (publicada en GINA) Numeral 8.3.</t>
  </si>
  <si>
    <r>
      <t xml:space="preserve">Período de seguimiento: </t>
    </r>
    <r>
      <rPr>
        <b/>
        <u/>
        <sz val="16"/>
        <rFont val="Segoe UI"/>
        <family val="2"/>
      </rPr>
      <t>Primer trimestre de 2018</t>
    </r>
  </si>
  <si>
    <r>
      <rPr>
        <b/>
        <sz val="11"/>
        <color theme="1"/>
        <rFont val="Segoe UI"/>
        <family val="2"/>
      </rPr>
      <t>FECHA:</t>
    </r>
    <r>
      <rPr>
        <sz val="11"/>
        <color theme="1"/>
        <rFont val="Segoe UI"/>
        <family val="2"/>
      </rPr>
      <t xml:space="preserve"> 2017-11-01</t>
    </r>
  </si>
  <si>
    <r>
      <rPr>
        <b/>
        <sz val="11"/>
        <rFont val="Segoe UI"/>
        <family val="2"/>
      </rPr>
      <t xml:space="preserve">VERSIÓN: </t>
    </r>
    <r>
      <rPr>
        <sz val="11"/>
        <rFont val="Segoe UI"/>
        <family val="2"/>
      </rPr>
      <t>08</t>
    </r>
  </si>
  <si>
    <t>Sistemas de Innovación Empresarial</t>
  </si>
  <si>
    <t xml:space="preserve">Jóvenes investigadores </t>
  </si>
  <si>
    <r>
      <rPr>
        <b/>
        <sz val="11"/>
        <rFont val="Segoe UI"/>
        <family val="2"/>
      </rPr>
      <t xml:space="preserve">200 </t>
    </r>
    <r>
      <rPr>
        <sz val="11"/>
        <rFont val="Segoe UI"/>
        <family val="2"/>
      </rPr>
      <t>estancias posdoctorales</t>
    </r>
  </si>
  <si>
    <r>
      <rPr>
        <b/>
        <sz val="11"/>
        <color theme="1"/>
        <rFont val="Segoe UI"/>
        <family val="2"/>
      </rPr>
      <t xml:space="preserve">1.300 </t>
    </r>
    <r>
      <rPr>
        <sz val="11"/>
        <color theme="1"/>
        <rFont val="Segoe UI"/>
        <family val="2"/>
      </rPr>
      <t>becas para la formación de maestría y doctorado nacional y exterior financiados por Colciencias y otras entidades</t>
    </r>
  </si>
  <si>
    <r>
      <t xml:space="preserve">Incremento del </t>
    </r>
    <r>
      <rPr>
        <b/>
        <sz val="11"/>
        <rFont val="Segoe UI"/>
        <family val="2"/>
      </rPr>
      <t>25%</t>
    </r>
    <r>
      <rPr>
        <sz val="11"/>
        <rFont val="Segoe UI"/>
        <family val="2"/>
      </rPr>
      <t xml:space="preserve"> del valor del H5 para las revistas nacionales indexadas</t>
    </r>
  </si>
  <si>
    <r>
      <rPr>
        <b/>
        <sz val="11"/>
        <color theme="1"/>
        <rFont val="Segoe UI"/>
        <family val="2"/>
      </rPr>
      <t>13.400</t>
    </r>
    <r>
      <rPr>
        <sz val="11"/>
        <color theme="1"/>
        <rFont val="Segoe UI"/>
        <family val="2"/>
      </rPr>
      <t xml:space="preserve"> artículos científicos publicados en revistas científicas especializadas por investigadores colombianos</t>
    </r>
  </si>
  <si>
    <r>
      <t xml:space="preserve">
</t>
    </r>
    <r>
      <rPr>
        <b/>
        <sz val="11"/>
        <color theme="1"/>
        <rFont val="Segoe UI"/>
        <family val="2"/>
      </rPr>
      <t>1</t>
    </r>
    <r>
      <rPr>
        <sz val="11"/>
        <color theme="1"/>
        <rFont val="Segoe UI"/>
        <family val="2"/>
      </rPr>
      <t xml:space="preserve">  modelo cienciométricos actualizado al SNCTI</t>
    </r>
  </si>
  <si>
    <r>
      <rPr>
        <b/>
        <sz val="11"/>
        <color theme="1"/>
        <rFont val="Segoe UI"/>
        <family val="2"/>
      </rPr>
      <t>262</t>
    </r>
    <r>
      <rPr>
        <sz val="11"/>
        <color theme="1"/>
        <rFont val="Segoe UI"/>
        <family val="2"/>
      </rPr>
      <t xml:space="preserve"> proyectos de investigación apoyados</t>
    </r>
  </si>
  <si>
    <r>
      <rPr>
        <b/>
        <sz val="11"/>
        <color theme="1"/>
        <rFont val="Segoe UI"/>
        <family val="2"/>
      </rPr>
      <t xml:space="preserve">880 </t>
    </r>
    <r>
      <rPr>
        <sz val="11"/>
        <color theme="1"/>
        <rFont val="Segoe UI"/>
        <family val="2"/>
      </rPr>
      <t>empresas apoyadas en procesos de innovación por Colciencias</t>
    </r>
  </si>
  <si>
    <r>
      <rPr>
        <b/>
        <sz val="11"/>
        <color theme="1"/>
        <rFont val="Segoe UI"/>
        <family val="2"/>
      </rPr>
      <t>261</t>
    </r>
    <r>
      <rPr>
        <sz val="11"/>
        <color theme="1"/>
        <rFont val="Segoe UI"/>
        <family val="2"/>
      </rPr>
      <t xml:space="preserve"> empresas apoyadas en procesos de innovación por Colciencias</t>
    </r>
  </si>
  <si>
    <r>
      <rPr>
        <b/>
        <sz val="11"/>
        <color theme="1"/>
        <rFont val="Segoe UI"/>
        <family val="2"/>
      </rPr>
      <t>68</t>
    </r>
    <r>
      <rPr>
        <sz val="11"/>
        <color theme="1"/>
        <rFont val="Segoe UI"/>
        <family val="2"/>
      </rPr>
      <t xml:space="preserve"> empresas apoyadas en procesos de innovación por Colciencias</t>
    </r>
  </si>
  <si>
    <r>
      <rPr>
        <b/>
        <sz val="11"/>
        <color theme="1"/>
        <rFont val="Segoe UI"/>
        <family val="2"/>
      </rPr>
      <t xml:space="preserve">104 </t>
    </r>
    <r>
      <rPr>
        <sz val="11"/>
        <color theme="1"/>
        <rFont val="Segoe UI"/>
        <family val="2"/>
      </rPr>
      <t>empresas apoyadas en procesos de innovación por Colciencias</t>
    </r>
  </si>
  <si>
    <r>
      <rPr>
        <b/>
        <sz val="11"/>
        <color theme="1"/>
        <rFont val="Segoe UI"/>
        <family val="2"/>
      </rPr>
      <t xml:space="preserve">17 </t>
    </r>
    <r>
      <rPr>
        <sz val="11"/>
        <color theme="1"/>
        <rFont val="Segoe UI"/>
        <family val="2"/>
      </rPr>
      <t>licenciamientos tecnológicos apoyados</t>
    </r>
  </si>
  <si>
    <r>
      <rPr>
        <b/>
        <sz val="11"/>
        <color theme="1"/>
        <rFont val="Segoe UI"/>
        <family val="2"/>
      </rPr>
      <t xml:space="preserve">600 </t>
    </r>
    <r>
      <rPr>
        <sz val="11"/>
        <color theme="1"/>
        <rFont val="Segoe UI"/>
        <family val="2"/>
      </rPr>
      <t>registros de patentes solicitadas por residentes en oficina nacional y PCT</t>
    </r>
  </si>
  <si>
    <r>
      <rPr>
        <b/>
        <sz val="11"/>
        <color theme="1"/>
        <rFont val="Segoe UI"/>
        <family val="2"/>
      </rPr>
      <t>30.000</t>
    </r>
    <r>
      <rPr>
        <sz val="11"/>
        <color theme="1"/>
        <rFont val="Segoe UI"/>
        <family val="2"/>
      </rPr>
      <t xml:space="preserve"> personas sensibilizadas a través de estrategias enfocadas en el uso, apropiación y utilidad de la CTeI</t>
    </r>
  </si>
  <si>
    <r>
      <rPr>
        <b/>
        <sz val="11"/>
        <color theme="1"/>
        <rFont val="Segoe UI"/>
        <family val="2"/>
      </rPr>
      <t xml:space="preserve">3.740 </t>
    </r>
    <r>
      <rPr>
        <sz val="11"/>
        <color theme="1"/>
        <rFont val="Segoe UI"/>
        <family val="2"/>
      </rPr>
      <t>Personas sensibilizadas a través de estrategias enfocadas en el uso, apropiación y utilidad de la CTeI</t>
    </r>
  </si>
  <si>
    <r>
      <rPr>
        <b/>
        <sz val="11"/>
        <color theme="1"/>
        <rFont val="Segoe UI"/>
        <family val="2"/>
      </rPr>
      <t>100%</t>
    </r>
    <r>
      <rPr>
        <sz val="11"/>
        <color theme="1"/>
        <rFont val="Segoe UI"/>
        <family val="2"/>
      </rPr>
      <t xml:space="preserve"> de cumplimiento de los requisitos de transparencia en Colciencias</t>
    </r>
  </si>
  <si>
    <r>
      <rPr>
        <b/>
        <sz val="11"/>
        <color theme="1"/>
        <rFont val="Segoe UI"/>
        <family val="2"/>
      </rPr>
      <t xml:space="preserve"> 1.627.870 </t>
    </r>
    <r>
      <rPr>
        <sz val="11"/>
        <color theme="1"/>
        <rFont val="Segoe UI"/>
        <family val="2"/>
      </rPr>
      <t>personas sensibilizadas a través de estrategias enfocadas en el uso, apropiación y utilidad de la CTeI</t>
    </r>
  </si>
  <si>
    <r>
      <rPr>
        <b/>
        <sz val="11"/>
        <color theme="1"/>
        <rFont val="Segoe UI"/>
        <family val="2"/>
      </rPr>
      <t>193.000</t>
    </r>
    <r>
      <rPr>
        <sz val="11"/>
        <color theme="1"/>
        <rFont val="Segoe UI"/>
        <family val="2"/>
      </rPr>
      <t xml:space="preserve"> niños y jóvenes apoyados en procesos de vocación científica</t>
    </r>
  </si>
  <si>
    <r>
      <rPr>
        <b/>
        <sz val="11"/>
        <color theme="1"/>
        <rFont val="Segoe UI"/>
        <family val="2"/>
      </rPr>
      <t>5.753</t>
    </r>
    <r>
      <rPr>
        <sz val="11"/>
        <color theme="1"/>
        <rFont val="Segoe UI"/>
        <family val="2"/>
      </rPr>
      <t xml:space="preserve"> niños y jóvenes apoyados en procesos de vocación científica</t>
    </r>
  </si>
  <si>
    <t>No aplica</t>
  </si>
  <si>
    <t>Beneficios Tributarios  para CTeI</t>
  </si>
  <si>
    <t>100% de asignación del cupo disponible para beneficios tributarios por inversión"</t>
  </si>
  <si>
    <t>150 empresas apoyadas empresas en procesos de innovación</t>
  </si>
  <si>
    <t>Pacto por la Innovación</t>
  </si>
  <si>
    <t>Diseño y evaluación de políticas de CTeI</t>
  </si>
  <si>
    <t>Desarrollo de capacidades para diseño y evaluación de políticas en los actores del Sistema Nacional</t>
  </si>
  <si>
    <t>Subdirección General</t>
  </si>
  <si>
    <t>80 empresas apoyadas empresas en procesos de innovación</t>
  </si>
  <si>
    <t>2 política CTeI aprobadas</t>
  </si>
  <si>
    <t>2 acciones de fortalecimiento de capacidades desarrolladas</t>
  </si>
  <si>
    <t>Capacidades para la formulación y estructuración de proyectos en CTeI</t>
  </si>
  <si>
    <t xml:space="preserve"> Fortalecer la viabilización y aprobación de proyectos formulados para ser financiados por el FCTeI</t>
  </si>
  <si>
    <t>33 departamentos que han hecho uso de las herramientas de apoyo a la estructuración de proyectos ofrecidas</t>
  </si>
  <si>
    <t>33  Planes y acuerdos acompañados</t>
  </si>
  <si>
    <t xml:space="preserve">
70% de recursos aprobados del FCTeI del SGR</t>
  </si>
  <si>
    <t>Participación en escenarios internacionales estratégicos con miras a promover el avance de la CTeI</t>
  </si>
  <si>
    <t>7 alianzas estratégicas internacionales en términos de recursos y capital político</t>
  </si>
  <si>
    <t>Promoción de la circulación de conocimiento y prácticas innovadoras en un escenario global</t>
  </si>
  <si>
    <t>18 Proyectos de investigación de CTeI fortalecidos mediante el apoyo a la movilidad académica</t>
  </si>
  <si>
    <t>Gestión Territorial</t>
  </si>
  <si>
    <t>Gestión de recursos técnicos y financieros de cooperación internacional para CTeI</t>
  </si>
  <si>
    <t>2 alianzas estratégicas internacionales en términos de recursos y capital político</t>
  </si>
  <si>
    <t>Desarrollar un sistema e institucionalidad habilitante para la CTeI</t>
  </si>
  <si>
    <t>Desarrollar proyectos estratégicos y de impacto en CTeI a través de la articulación de recursos de la nación, los departamentos y otros actores</t>
  </si>
  <si>
    <t>Generar vínculos entre los actores del SNCTI y actores internacionales estratégicos</t>
  </si>
  <si>
    <t>Equipo de Internacionalización</t>
  </si>
  <si>
    <t>Cultura y comunicación de cara al ciudadano</t>
  </si>
  <si>
    <t>85% de satisfacción de usuarios</t>
  </si>
  <si>
    <t>100% de cumplimiento de los requisitos de transparencia en Colciencias</t>
  </si>
  <si>
    <t>100% de cumplimiento de los requisitos de gobierno en línea en Colciencias</t>
  </si>
  <si>
    <t>Comunicamos lo que hacemos</t>
  </si>
  <si>
    <t xml:space="preserve">100% de programas estratégicos priorizados comunicados </t>
  </si>
  <si>
    <t xml:space="preserve">
100% de cumplimiento de los requisitos de transparencia en Colciencias</t>
  </si>
  <si>
    <t>100% de cumplimiento de los requisitos de GEL en Colciencias</t>
  </si>
  <si>
    <t xml:space="preserve">
2.208.400  personas sensibilizadas a través de estrategias enfocadas en el uso, apropiación y utilidad de la CTeI</t>
  </si>
  <si>
    <t>Talento humano competente, innovador y motivado</t>
  </si>
  <si>
    <t>3 puntos de incremento en la calificación de cultura organizacional</t>
  </si>
  <si>
    <t>Cero improvisación</t>
  </si>
  <si>
    <t>100% de oportunidad en el cumplimiento de fechas programadas para la formulación, seguimiento y evaluación de los planes institucionales</t>
  </si>
  <si>
    <t>100% de cumplimiento de los requisitos de transparencia en Colciencias - OAP</t>
  </si>
  <si>
    <t>100% de cumplimiento de los requisitos de gobierno en línea en Colciencias - OAP</t>
  </si>
  <si>
    <t>100% de cumplimiento de los requisitos de transparencia en Colciencias - Control Interno</t>
  </si>
  <si>
    <t>100% de cumplimiento de los requisitos de transparencia en Colciencias - SEGEL</t>
  </si>
  <si>
    <t>Más fácil, menos pasos</t>
  </si>
  <si>
    <t>65% nivel de madurez del Sistema de Gestión de Calidad</t>
  </si>
  <si>
    <t>Gestión documental</t>
  </si>
  <si>
    <t>100% implementación del Programa de Gestión Documental</t>
  </si>
  <si>
    <t>Colciencias sostenible para todos</t>
  </si>
  <si>
    <t>El Fondo Francisco José de Caldas (FFJC), instrumento efectivo en la canalización de recursos</t>
  </si>
  <si>
    <t>100% de optimización del proceso de contratación derivada del FFJC (integración MGI-ORFEO)</t>
  </si>
  <si>
    <t>Gestión e Infraestructura de TI</t>
  </si>
  <si>
    <t xml:space="preserve">100% de avance en el desarrollo del nuevo sistema integrado de información </t>
  </si>
  <si>
    <t>Colombia BIO</t>
  </si>
  <si>
    <t>250.000  nuevos registros de especies en el Global Biodiversity Information Facility (GBIF) aportadas por Colombia</t>
  </si>
  <si>
    <t xml:space="preserve">
9 expediciones</t>
  </si>
  <si>
    <t xml:space="preserve">
56 proyectos de investigación apoyados</t>
  </si>
  <si>
    <t>Convertir a COLCIENCIAS en Ágil, Transparente y Moderna - ATM</t>
  </si>
  <si>
    <t>Propiciar condiciones para conocer valorar conservar y aprovechar nuestra biodiversidad</t>
  </si>
  <si>
    <t>Secretaría General</t>
  </si>
  <si>
    <t>Equipo de Comunicaciones</t>
  </si>
  <si>
    <t>Oficina Asesora de Planeación</t>
  </si>
  <si>
    <t>Oficina de Control Interno</t>
  </si>
  <si>
    <t>Dirección Administrativa y Financiera</t>
  </si>
  <si>
    <t>Oficina de Tecnología de Información</t>
  </si>
  <si>
    <t>Dirección General</t>
  </si>
  <si>
    <t>100% cumplimiento en la reducción de tiempos, requisitos o documentos en procedimientos seleccionados</t>
  </si>
  <si>
    <t>100% de avance en el plan de racionalización de trámites</t>
  </si>
  <si>
    <t xml:space="preserve">MATRIZ DE SEGUIMIENTO AL PLAN DE ACCIÓN INSTITUCIONAL </t>
  </si>
  <si>
    <t>Resumen de la gestión a 31 de marzo de 2018</t>
  </si>
  <si>
    <t>Respecto a la Convocatoria de formación para estudios de maestría y doctorado en el exterior COLFUTURO,  su apertura se dió el 9 de enero de 2018 y el cierre 28 de febrero. Durante el mes de marzo de 2.018, se inició el proceso de  está adelantando el proceso de evaluación de la convocatoria del Programa Crédito Beca, a la cual se presentaronun total 2.837 aspirantes. En esa línea, en este período se suscribió el Convenio de aportes entre COLCIENCIAS y el Fondo Francisco José de Caldas, a través del cual se financiará la cohorte de los beneficiarios de esta convocatoria. 
La Convocatoria para la conformación de un banco de candidatos elegibles para estudios en el exterior Colciencias - Fulbright, cuyo propósito es apoyar la formación de alto nivel de profesionales e investigadores colombianos que deseen realizar programas de doctorado en los Estados Unidos, en universidades que se encuentren en el Academic Ranking of World University – ARWU – Ranking General de Shanghái 2017, abrió el pasado 15 de febrero y su fecha de cierre será el próximo 15 de mayo. Para la apertura de la convocatoria se envió una carta de intención a Fullbright Colombia, donde se explica el mecanismo a través del cual se asegurará la disponibilidad de recursos para la cohorte.
Sumado a lo anterior, en este período se adelantaron conversaciones con LASPAU y Fulbright para definir el esquema de operación para la cohorte 2019. 
Frente a la formación de capital humano de alto nivel para las regiones, el pasado 22 de marzo se dió apertura a las convocatorias de los Departamento del Atlántico y la Guajira. El presupuesto asociado por departamento es de $17.041.044.800 y $19.241.950.000 respectivamente. El cierre de las dos convocatorias, se llevará a cabo el 30 de junio de 2018.</t>
  </si>
  <si>
    <t>En este período se avanzó en la gestión del requerimiento a la Oficina de Tecnologías de la Información, para el registro de la información tanto de doctores como de Instituciones, para conformación del portafolio de los becarios para postdoctorado, en el marco de la convocatoria de Estancias Posdoctorales 2018, cuya apertura se realizara en segundo semestre de la vigencia.</t>
  </si>
  <si>
    <t xml:space="preserve">En primer trimestre de 2018, se elaboró el documento de análisis de los resultados de la Convocatoria 768 para Indexación de Revistas Científicas Colombianas Especializadas. En este consignó los antecedentes de dicha Convocatoria y también se realizó una descripción detallada del procedimiento y la obtención de los resultados. Así mismo, se expuso un análisis de datos; las conclusiones y algunas recomendaciones para próximas convocatorias de indexación de revistas científicas nacionales. </t>
  </si>
  <si>
    <t>A 31 de marzo de 2018, se registraron 1.959 artículos, valor que alcanza apenas el 70% la meta establecida. El comportamiento puede asociarse a la tendencia de publicación en el primer trimestre por parte por colombianos en revistas científicas de alto impactos incluidas en SCOPUS y Publindex. Es importante anotar que esta medición es un conteo de los artículos publicados en SCopus y el aumento o disminución de los mismos no obedece a una gestión directa de la entidad.
El balance por áreas de conocimiento de los artículos registrados, es la siguiente: el 14% de total de los artículos está relacionado con Medicina;  el 9,5% con Ingeniería; con el 9% Agricultura y Ciencias Biológicas; 6,6 % Física y Astronomía; 5,5% Química; 5,3% Bioquímica, genética y biología molecular y Ciencias del medio ambiente; 5,2 % Ciencias sociales y 5,1% Ciencias de la computación. Vale resaltar que en la clasificación, Scopus utiliza 27 áreas temáticas, en las cuales las revistas al estar multicategorizadas genera que un mismo artículo puede estar contabilizado en más de un área temática.
Por otro parte, en este período se inició la revisión del modelo de reconocimiento de grupos de investigación e investigadores, partiendo de la elaboración de un documento de análisis de la convocatoria 781 de 2017, en la cual se presenta información en una ventana de observación comprendida entre el 1 de enero de 2012 y el 31 de diciembre de 2016, a partir de los datos registrados por las investigadores de los cuales 1.976.092 cumpliern con los criterios de existencia y calidad. De los productos mencionados la mayor proporción se concentró en los asociados a la Apropiación Social del Conocimiento, seguido por los productos de Formación de Recurso Humano. En tercer lugar se ubican los productos de Nuevo Conocimiento correspondientes en su mayoría artículos de investigación. 
Teniendo en cuenta las condiciones para los investigadores, se realizó el proceso de validación de las condiciones de las personas registradas en el aplicativo CvLAC, que autorizaron el uso de la información y fueron avaladas por las instituciones. En el conteo básico de las hojas de vida de investigadores se presentaron un total de 73.147 currículos certificados y avalados por al menos una institución; de manera que con este número de registros llevó a cabo la categorización así: Investigador Senior 1.707; Asociado 3.595; Junior 7.595; Estudiante de Doctorado 5.860; Estudiante de Maestría o especialidad clínica  6.269; Estudiante de Pregrado 3.799; Joven Investigador 247; Integrante Vinculado con Doctorado 4.010; Integrante Vinculado con Maestría o Especialidad clínica 17.355; Integrante Vinculado con Especialización 3.562; Integrante Vinculado con Pregrado 9.596; Integrante Vinculado 9.184 y Sin Categoría 229.
Frente a la Ventanilla Abierta para el reconocimiento de actores del SNCTI (Nueva Política) centros de investigación, en el primer trimestre se radicaron 6 solicitudes para el reconocimiento de centros de investigación. Todas las solicitudes cumplieron con los requisitos mínimos y se encuentran en proceso de evaluación. Una de las solicitudes tramitadas, correspondió al Instituto Nacional de Salud que al ser instituto público obtendrá el reconocimiento de manera automática sin necesidad de pasar por la evaluación mencionada.</t>
  </si>
  <si>
    <t>El registro de apoyo a proyectos de investigación por cuenta de la Dirección de Fomento a la Investigación se llevará a cabo en tercer trimestre; no obstante se han adelantes las siguientes por convocatoria así:
a) Convocatoria regional para el fortalecimiento de capacidades I+D+i y su contribucion al cierre de brechas tecnologicas en el departamento de Antioquia, Occidente: esta convocatoria busca Identificar proyectos que, en el corto plazo, permitan cerrar brechas tecnológicas,obteniendo productos innovadores y con alto valor agregado; así como promover la articulación de grupos de investigación que han realizado investigaciones recientes para que continúen sus procesos en alianza con otros actores, logrando mejorar la productividad y competitividad del rubro productivo. Se dió apertura el pasado 02 de marzo y cerrará el próximo 02 de mayo.
b) Convocatoria para fortalecimiento de las capacidades de investigación del departamento de Nariño a través de la financiación de proyectos en CTeI: esta convocatoria busca  fortalecer e impulsar las capacidades científicas en la cual se sustenten la I+D y los procesos de transformación tecnológica en los focos Ambiente y Agropecuario Agroindustrial para el departamento de Nariño. En este período, se elaboró el borrador de los términos de referencia de la convocatoria y estos se encuentran en proceso de revisión por parte de la Gobernación de Nariño.
c) Convocatoria Regional para proyectos de I+D con el fin de fortalecer y aplicar conocimiento en la formación virtual en el Departamento De Antioquia, Occidente: el propósito de esta convocatoria es contribuir a la generación de conocimiento a través de la ejecución de proyectos  de investigación con desarrollos tecnológicos funcionales, que atiendan problemáticas de formación virtual para la educación  en Antioquia. La apertura se llevó a cabo el pasado 1 de marzo y se cerrará el proxímo 15 de mayo. Se espera financiar 27 proyectos con este instrumento.
d) Convocatoria Ecosistema Científica: busca contribuir al mejoramiento de la calidad de las Instituciones de Educación Superior colombianas participantes, a partir de la conformación de alianzas que impulsen el desarrollo regional y respondan a los retos del desarrollo social y productivo del país, mediante la financiación de programas de I+D+i en los focos estratégicos establecidos, con resultados perdurables y sostenibles en el tiempo. 
Durante el primer trimestre de 2018, se sesionó el primer comité técnico interinstitucional en donde se revisó la preparación Misión Banco Mundial, Cronograma y metodología evaluación convocatoria 792; así como el estado de la firma los contratos derivados de las 4 alianzas financiables de la primera fase, produto de la convocatoria 778.
El 15 de febrero cumpliendo cronograma, establecido en los términos de referencia,  cerró la segunda fase convocatoria,  con un total de 20 propuestas de programas en los 5 focos estratégicos distribuidos así: Energía Sostenible: 7; Alimentos: 6; Sociedad: 3; Bioeconomía: 3; Salud: 1.
e) Convocatoria para Proyectos de Ciencia, Tecnología e Innovación en Salud 2018: su propósito es contribuir a la solución de los retos en salud del país mediante la financiación de proyectos de investigación científica, desarrollo tecnológico e innovación de alto impacto, así como del fortalecimiento de las capacidades nacionales y regionales de CTeI en Salud a través del apoyo a la formación de doctores. La convocatoria abrió el pasado 12 de marzo y cerrará el próximo 16 de mayo. Se han destinado $22.437.201.970 para la financiación de 45 proyectos de investigación.
f) Proyectos de CTeI y su contribución a los retos del país: su objetivo es fomentar la generación de conocimiento a través de proyectos de CTeI que afronten
retos de país, que estimulen la formación de capital humano a nivel de doctorado y deriven en productos con potencial de transferencia de resultados a diferentes grupos de interés. En este período se elaboraron los términos de referencia y fueron presentados ante las instancias de decisión pertinentes. Se dió apertura a la convocatoria el pasado 16 de marzo y su cierre se llevará a cabo el próximo 23 de mayo. Los recursos para la financiación de proyectos son del orden de $26.500.000.000.
g) Convocatoria 791 Reino Unido: a través de este instrumento se financian proyectos de investigación aplicada e interdisciplinar, con un componente de intervención y de apropiación social con coinvestigadores de UK relacionados con temáticas de paz en el marco de la estrategia institucional con los Británicos formalizada a través del Fondo Newton. En el primer trimestre de la vigencia, se realizó la búsqueda de los pares evaluadores de las 35 propuestas que fueron inscritas y aprobadas por parte de Colciencias (Colombia) y Research Councíl UK y Newton Fund (Reino Unido). Los proyectos serán evaluados por expertos de ambos países y la decisión del banco de elegibles se tomará de común acuerdo entre las dos partes. 
h) Invitación a presentar propuesta para trabajar en alianza con las comunidades indigenas en temas relacionados en plantas medicinales: durante este período se elaboraron los términos para hacer la invitación, en alianza con comunidades indígenas, se  obtuvieron los Certificados de Disponibilidad de Recursos – CDR´s y se presentaron al comité de la Dirección de fomento a la Investigación y fueron recomendados para seguir con el proceso.
i) Invitación a presentar propuesta para desarrollar una herramienta de modelamiento y/o optimización para la introducción de gas natural a pequeña escala en distintos sectores de consumo final de energía en Colombia (Energía y Minería): su propósito es contribuir desde la investigación científica a la solución de problemáticas asociadas al uso adecuado y eficiente de los recursos energéticos del país, a través del desarrollo de una herramienta de modelamiento y/u optimización para la introducción de procesos de licuefacción de gas natural. La invitación fuer publicada el pasado 05 de marzo. el cierre se llevará aca 
j) Invitación a presentar propuesta para el Fortalecimiento del Portafolio I+D+i  en Seguridad y Defensa: en primer trimestre de 2018, se elaboraron las condiciones de la Invitación en conjunto con el equipo técnico de la Dirección de Ciencia y Tecnología de la Armada Nacional. Estos condiciones fueron aprobadas en el Comité Conjunto de Administración del Convenio 877 de 2017.
 k) Segunda fase convocatoria para conformar las ternas del Consejo Nacional de Bioética: en el período se presentó una adenda, para ampliar cronograma, dado el número de propuestas presentadas. Su cierre se dará el próximo 01 de junio.
Respecto a la información científica especializada, durante el primer trimestre se inició el trámite para el pago a Elsevier, con el propósito de garantizar el acceso de las diferentes instituciones de educación superior  a contenidos digitales con mayor relevancia ypertinencia generadoras de valor  en los procesos de investigación y producción científica del país.</t>
  </si>
  <si>
    <t>Con respecto a la "Invitación para apoyar empresas beneficiadas de Alianzas para la innovación para el desarrollo de proyectos o prototipos", a 31 de marzo de la vigencia, se encuentra en la fase de convocatoria a las empresas beneficiarias. La convocatoria de empresas está a cargo de cada una de las cámaras que componen 7 de las 8 Alianzas regionales Queda pendiente la adhesión de Cámara de Comercio de Bogotá. La inscripción de las empresas se realiza mediante el link http://inscripcion.alianzasparalainnovacion.co/, y la elección definitiva se realiza en un comité técnico ejecutivo con la Cámara Coordinadora de la Alianza, Confecámaras y Colciencias. Al finalizar el primer trimestre el estado de las convocatorias es en siguiente:
-Alianza Andino Amazónica: apertura 05 de marzo de 2018 - convocatoria abierta
-Alianza Caribe: apertura 02 de abril
-Alianza Eje Cafetero: apertura 28 de febrero de 2018 - cierre 30 de marzo de 2018
-Alianza Llanos: apertura 02 de marzo de 2018- convocatoria abierta 
-Alianza Pacífico: apertura 07 de marzo de 2018 - convocatoria abierta
-Alianza Santanderes y Boyacá:
- Barrancabermeja: apertura 28 de febrero de 2018 - cierre 28 de marzo de 2018
- Bucaramanga: apertura 01 de marzo de 2018 - cierre 09 de marzo de 2018
- Cúcuta: apertura 07 de marzo de 2018- cierre 31 de marzo de 2018
- Duitama: 02 de marzo de 2018 - cierre 31 de marzo de 2018
- Pamplona: 05 de marzo de 2018 - cierre 28 de marzo de 2018
- Tunja: 02 de marzo de 2018 - cierre 23 de marzo de 2018
-Alianza Tolima-Huila-Cundinamarca: apertura no especificada - convocatoria abierta</t>
  </si>
  <si>
    <t xml:space="preserve">En cuanto a la implementación de la estrategia de Sistemas de Innovación, en el primer trimestre de 2018, se dió apertura a cinco convocatorias para la selección de empresas beneficiarias del programa de Sistemas de Innovación a través de las Cámaras de Comercio en las ciudades de Barranquilla, Bucaramanga, Cali y Eje Cafetero Empresarial.
De igual manera se abrieron las convocatorias para Boyacá y Cundinamarca tanto para la selección de entidades asesoras ara prestar servicios de asesoría con el objetivo de impulsar la creación de Sistemas de Innovación, como la selección de empresas beneficiarias para el desarrollo de capacidades en los componentes clave que impulsan la innovación empresarial para la creación y/o consolidación de sistemas básicos de innovación.
Por lo que refiere a la Gestión Territorial de Sistemas de Innovación, en el período, se actualizó el Proyecto Oferta Colciencias de Innovación Empresarial, teniendo en cuenta las observaciones realizadas en diferentes sesiones del OCAD y mesas técnicas realizadas, en el marco del Sistema General de Regalías. Los cambios implicaron la inclusión de un numeral asociado al “Proceso de cofinanciación de prototipos (Módulo sistemas de Innovación)” en el cual se señaló el proceso para la estimación de presupuestos de inversión y aprobación de los mismos. De igual manera se modificó el capítulo asociado a los términos de referencia y  la adhesión de un anexo relacionado con caracterización de proyectos financiados por Colciencias y los montos promedios desde el año 2007 a 2017.
</t>
  </si>
  <si>
    <t>En el primer trimestre de 2018, con respecto al apoyo de los proyectos de I+D+i se resalta las gestiones que a continuación se mencionan:
a) Convocatoria de brechas tecnológicas: su objetivo es cofinanciar proyectos de cierre de brechas tecnológicas que partan de la identificación previa de demandas y ejercicios de prospectiva o roadmap, para las empresas en alianza con Centros de Desarrollo Tecnológico y Centros de Innovación y Productividad. En el período se revisó el informe de brechas realizado en 2017, como base para estructurar los términos de referencia de la convocatoria. Este documento fue presentado ante la Subdirección General para ser revisado en un Taller de Diseño y Seguimiento (TDS), en el cual sutieron algunas observaciones que fueron subsanadas.
b) Clúster Proteína Blanca Valle del Cauca: esta iniciativa apoya a proyectos enfocados en el cierre de brechas tecnológicas que partan de la identificación previa de demandas mediante un ejercicio de roadmap tecnológico, para el clúster de proteína blanca del Valle del Cauca. En el período analizado se realizó la revisión de plan operativo del proyecto con el Centro de Innovación "Reddi" de la Cámara de Comercio de Cali.
c) Línea de Crédito Bancoldex: En esta iniciativa, se avanzó en la realización de las mesas de trabajo con Bancóldex, en las cuales se decidió llevar cabo la convocatoria COFINANCIACIÓN LÍNEA DE CRÉDITO COLCIENCIAS- BANCOLDEX, para la cual se definieron requisitos y criterios para acceder a la línea de crédito y al incentivo a la innovación.  Se presentó una primera versión de términos de referencia en TDS y se consolidó la última versión de los mismos para ser presentados y aprobados en Comité del SENA, en el segundo trimestre de la vigencia.
d) Fortalecimiento TECNOPARQUES SENA: se definió el mecanismo a través de la cual se implementará esta estrategia.  Se partió de la necesidad de contratar una firma que realice un diagnóstico y plan de acción para los Tecnoparques del SENA, con el fin de fortalecer sus capacidades en CTeI y revisar la posibilidad de convertirse en Centros de Innovación y Productividad. En este período también se construyó la versión preliminar de la invitación a presentar propuesta a partir de un diagnóstico inicial de TECNOPARQUES elaborado por el SENA.
e) I+D BIO: Se avanzó en el seguimiento técnico y financiero de las iniciativas a cargo del programa nacional de Biotecnología referentes a Portafolio 100, Institutional Links y Programas Estratégicos.
Acerca de la Ventanilla Abierta para el reconocimiento de actores del SNCTeI de la Dirección de  Desarrollo Tecnológico e Innovación, en primer trimestre de 2018 fueron reconocidas 6 unidades de I+D+i: CIDEI, Centro de Productividad y  Competitividad de Oriente,  Corporación Centro de Desarrollo Tencológico del Gas, Corporación Centro de Investigación y Desarrollo de los Llanos CEINDETEC, Centro de Innovación y Tecnología ICP de Ecopetrol, Acerías de Colombia.</t>
  </si>
  <si>
    <t>En primer trimestre de 2018 se lograron constituir 3 spinn off, (empresas  de base tenológica de origenuniversitario), lograndoo así el 100% de la meta establecida para el período. Vale resaltar que la distribución geográfica de las spinn off, da cuenta de 2 econstituidas en el departamento de Antioquia y 1 ubicada en Bogotá Disitrito Capital.
Con respecto al Apoyo a Oficinas de Transferencia Regionales y Universitarias, en el período analizado, se trabajó en la conformación legal de la Red de Oficinas de Transferencia de Resultados de Investigación-OTRI. También se relizaron sesiones virtuales semanales con las OTRI regionales, dando como resultado un documento final de estatutos y modelo de gobernanza de la red “JOINN- Red Nacional de OTRI” el cual se someterá a la revisión de los operadores regionales (Cámaras de Comercio y Corporaciones) para aprobación definitiva. También, se dió por terminado el piloto asociado al portafolio de tecnologías y servicios para la red con la asesoría de la firma Creative Lab. De este trabajo se dieron las siguientes conclusiones para la estrategia de red de OTRI:
a) El propósito de la red es el de potencializar el ecosistema de Ciencia Tecnología e Innovación del país, gracias a la prestación de servicios que permitan a sus integrantes resolver problemas de la industria.
b) Es necesario entender la red como un conjunto de beneficios para sus miembros en las siguientes familias: economías de escala, mayor competitividad, menores costos de servicios, búsquedas conjuntas que beneficia al grupo y disminuye los costos individuales, facilidad de acceso para los clientes, incremento de la productividad y mayor integración de la cadena.
c) Debe realizarse un liderazgo conjunto durante el tiempo que se considere pertinente para que cada uno de los ejes estratégicos arroje resultados tangibles y mientras se logre estructurar el modelo de gobernanza para la red.
d) Establecer enfoque frente a la ejecución de las acciones futuras que permitan garantizar que el aporte estratégico sea potente de acuerdo a la experticia de cada OTRI fundadora.</t>
  </si>
  <si>
    <t xml:space="preserve">A primer trimestre de 2018, se reportaron dos empresas en procesos de innovación como producto del seguimiento a la contratación de la convocatoria para cofinanciar proyectos de investigación aplicada, desarrollo tecnológico e innovación con TIC en sectores estrategicos (agroindustria, salud, turismo, energía &amp; hidrocarburos, gobierno, justicia y defensa) orientados al mejoramiento de la productividad y competitividad del sector TIC.  Con esto, se cumple el 100% de la meta establecidas para el período. Las empresas son de origen de los departamentos de Risaralda y Atlántico y los procesos de innovación que se fomentan,, dan cuenta de la generación de soluciones innovadoras.
Con relación a la convocatoria para la formación de ciudadanos en ciencia de datos, esta cerró el pasado 02 de marzo. Los resultados del primer y segundo corte, dieron cuenta de 171 y 159 elegibles del banco  definitivo y preliminar respectivo. El banco definitivo de la segundo corte, será publicado en el mes de abril de 2018.
Frente a la estrategia de "INCUBA TI", cuya  apertura se dió en 2017 y los resultadon registraron 35 iniciativas, el avance a primer trimestre de 2018 muestra que los beneficiarios se encuentran en fase de entrenamiento con la finalidad de que los empresarios y emprendedores creen  nuevas empresas en el sector TI.
Con referencia a la convocatoria de formación especializada y certificación en competencias para desarrollo de tecnologías de información en la ciudad de Bogotá D.C, en primer triesmtre de 2018, se elaboraron los términos de referencia  y la apertura se llevó a cabo el pasado 20 de marzo. Su ejecución esta a cargo de FEDESOFT.
</t>
  </si>
  <si>
    <t>Para los meses de enero y febrero de 2018, se reportaron desde la Superintendencia de Industria y Comercio (SIC) un total de 52 registros de patentes solicitadas por residentes en oficina nacional y PCT. la distribución porcentual por departamento es la siguiente: Antioquia 25%; Bogotá 19%; Santander 12%;  Valle del Cauca 10%: Cauca 6%; Atlántico, Cundinamarca, Bolivar y Tolima cada uno con un 4%, Boyacá, Caldas, Chocó, Huila, Quindio, Risaralda y la Guajira cada un con 2%..
Por lo anterior, se cumple en un 73% la meta establecida para el período. No obstante vale señalar que finalizando el mes de abril, se emitirá el dato definitivo  con corte a 31 de marzo.
También se señala que los resultados del indicador, dan cuenta de esfuerzo conjunto entre Colciencias y la SIC y su comportamiento depende de  la demanda de solicitudes por parte de los actores del SNCTeI. Adicionalmente, hay que  tener en cuenta que la  SIC recibe nformación adicional sobre la cual Colciencias no tiene gestión directa, lo que dificulta estimaciones o proyecciones de metas. 
Por lo que refiere a la convocatoria para apoyar el alistamiento y la presentación de patentes por las vías nacional e internacional, en el período analizado se avanzó junto con la SIC enla construcción del os términos de referencia. Su apertura se preveé para mayo de la vigencia.
En lo que respecta al estudio de resultados e impacto de las solicitudes de patentes apoyadas por Colciencias, e a marzo 31 de 2018 se avanzó en la estructuración los aspectos mínimos que se esperan que contenga el resultado de este documento, lo que incluyó: resultados de los análisis econométrico y bibliométrico, resultados y conclusiones del estudio cualitativo y resultados y conclusiones del análisis costo- beneficio.</t>
  </si>
  <si>
    <t>En primer trimestre de 2018, frente a la convocatoria de Fortalecimiento en la producción de proyectos museológicos para la Apropiación Social de CTeI desarrollados por Centros de Ciencia, se adelantó la eaboración de los términos de referencia y anexos respectiva. Se proyectó dar apertura en el mes de abril de la vigencia.
Con relación a la gestión territorial de los Centros de Ciencia, en el primer trimestre se acompañaron las Jornadas de asistencia técnica regional y verificación programadas por la Secretaría Técnica del Fondo de CTeI del Sistema General de Regalías para la Región Centro Sur, Llanos, Centro Oriente y Caribe.
Respecto a las Comunidades de Centros de Ciencia, en el período analizado se llevaron a cabo los lineamientos metodológicos para el segundo encuentro nacional de Centros de Ciencia, evento que busca socializar experiencias nacionales e internacionales  enfocadas en museología para CTeI con enfoque social y participativo para así favorecer las prácticas museológicas y museográficas, con el objetivo de evidenciar a los Centros de Ciencia como agentes de cambio.
En cuanto al fortalecimiento de la relación entre Centros de Ciencia y el Sector Privado, se realizó un avance técnico con el fin de describir las necesidades sectoriales a la luz de beneficios tributarios para la realización de un convenio en II semestre 2018.
Frente a la Convocatoria de reconocimiento de actores del SNCTI Centros de Ciencia, en primer trimestre de 2018 se recibieron 03 soliccitudes de reconocimiento, de las cuales  1 se encuentra en estado de evaluación,  la siguiente en radicación y la última se encuentra en proceso de diligenciamiento.</t>
  </si>
  <si>
    <t xml:space="preserve">En primer trimestre de la vigencia, se reportaron 2.714 personas sensibilzadas, alcanzando así el 100% de la meta establecida para el período. El dato logrado se dió en términos del desarrollo de la convocatoria de "Ideas para el Cambio" a través de la interacción de los ususarios con la plataforma www.ideasparaelcambio.gov.co. Las diferentes convocatorias que se han realizado y los resultados de los procesos de Apropiación Social de la CTeI en la implementación de soluciones de ciencia y tecnología  en diferentes zonas de nuestro país. Las 1.364 personas adicionales se lograron a través  de la movilidad de los contenidos que se han gestionado desde el equipo de trabajo y que han sido de interés para las comunidades del país.
Con relación al Concurso "A Ciencia Cierta 4ta versión",  en el período analizado. se participó del taller de intercambio de experiencias que se realiza en Boyacá con las tres comunidades y empresario beneficiarios de A Ciencia Cierta Bio de este departamento, evento al que asisten diferentes entidades públicas, universidades y grupos étnicos, para compartir e intercambiar conocimientos y buenas prácticas. Se aprovecha este espacio para hacer seguimiento al desarrollo de los procesos de apropiación social de CTeI en cada una de las experiencias.
A partir del éxito de esta iniciativa, se postuló el concurso al  Premio de Servicio Público de las Naciones Unidas, cuyo propósito es premiar los logros creativos y las contribuciones de las instituciones de servicio público que conducen a una administración pública más eficaz y sensible en los países de todo el mundo.
Frente a proyectos espeeciales, en el trimestre se  presentó y aprobó el proyecto entre comunidades indígenas del Cauca y una institución de educación superior, para el desarrollo de procesos de apropiación social de CTeI. El proyecto se formallizó a través de un convenio enmarcado en lo establecido en la Comisión Mixta de Mesa de Comunicaciones CRIC, la cual opera a propósito de la Minga 2017 y los acuerdos derivados de la misma el 4 de noviembre de 2017 entre el Gobierno Nacional y los Pueblos Indígenas, en la vereda Monterilla de Caldono, Cauca, Resguardo Las Mercedes, específicamente en los temas relacionados con el sector tecnologías de la información y las comunicaciones, se define entre el CRIC y el Instituto de Estudios y Relaciones Internacionales IEPRI de la Universidad Nacional de Colombia, el proyecto denominado Observatorio de Medios CRIC-IEPRI, con el fin de estudiar y definir la manera adecuada de interrelacionarse desde la información que se genera desde las comunidades indígenas y los medios de comunicación, para que se facilite su adecuada interpretación y emisión de la misma hacia el resto de la sociedad colombiana.
En lo que refiere a la actualización de la Estrategia Nacional de Apropiación Social de CTeI,  en el período se avanzó en el proceso de balance y ruta para la actualización del documento se presentó el documento con la metodología para la construcción de los lineamientos de Innovación Social en CTeI con las fases, actores y cronograma del proceso.
También en este período, se presentó el documento con la metodología para la construcción de los lineamientos de Innovación Social en CTeI con las fases, actores y cronograma del proceso.
Acerca del redimensionamiento del CENDOC, el el primer trimestre de 2018 se construyó el plan de acción  que sirvió de base para la construcción de los objetivos concertados. De igual manera se iniciaron mesas de trabajo con el Ministerio de Educación para conocer el estado actual del Sistama Nacional de Acceso Abierto SNAAC y se diseñó la primera propuesta SNAAC MEN -COLCIENCIAS. Sumado a esto, se definieron los primeros lineamientos de metadatos para la Red Nacional de Información Científica.
 </t>
  </si>
  <si>
    <t xml:space="preserve">A primer trimestre de 2018, se reportan 603.251 personas sensiblizadas a través de estrategias enfozadas en el uso, apropiación y utilidad, por cuenta de las iniciativas de Contenidos Multiformato, Activaciones Regionales, Estrategia Digital TEC. Con esta cifra se cumple la meta al 100%. Vale resaltar que las 399.251 personas adicionales sensibilizadas se aducen principalmente a la emisión de contenidos en tres canales de televisión pública diferentes, en el portal web de Todo Es Ciencia y en sus redes sociales, sumado a la presentación del documental "la tierra del agua" de la serie Colombia Bio en el Jardín Botánico (aporte de 580.372 delos 603.251 personas registradas).
Con relación a las activaciones regionales, en el trimestre se desarrollaron dos Rutas de la Ciencia en Villa de Leyva (con la preparadora de fósiles Mary Luz Parra) y Sabaneta (con el innovador social Felipe Betancur), ambas con lleno total de los espacios en que fueron realizadas (585 estudiantes para las dos Rutas). Además, se dió inicio a la difusión de los tres capítulos audiovisuales producidos para cada una de las tres Rutas desarrolladas en el último trimestre de 2017, logrando 1.482 visitas en la página web de Todo es Ciencia y un total de 8.477 reproducciones en todas las redes sociales. El impacto total, tanto presencial como en redes, de personas sensibilizadas con estas activaciones regionales, fue de 10.544.
Con relación a la estrategia Digital TEC a través de la cual se divulgan las acciones realizadas desde el programa Difusión (Todo es Ciencia) en redes sociales, durante este periodo, y debido al cambio de algoritmo de Facebook, en el que se obliga a pagar cada vez más para que los contenidos lleguen a más gente, el tráfico web se redujo notablemente con 5.603 usuarios únicos y 9.779 visitas a la página.  
Sumado  a lo anterior, la gestión de la estrategia incluyó la formalización de la alianza con la Universidad Pedagógica y la Universidad del Norte para el intercambio de contenidos y el fortalecimiento de la estrategia digital a través de la sinergia en redes sociales y se presentó el plan de trabajo para la sección de Opinión que contará con entregas periódicas de periodistas y columnistas sobre temas de CTeI. 
</t>
  </si>
  <si>
    <t>En primer trimestre de 2018, se registraron un total de 3.000 niños y jóvenes apoyados en procesos de vocación científica, logrando así el 100% de la meta configurada para este período. La cifra reportada hace parte de la gestión realizada desde la iniciativa de gestión territorial del Programa Ondas en el departamento del Cauca. La caracterización del acompañamiento en este departamento, da cuenta del apoyo a 595 niños indígenas, 139 instituciones, 128 grupos de investigación y 280 maestros. Los recursos hacen parte del SGR de la región.
También desde la iniciativa de gestión territorial en el período analizado see continuó con el acompañamiento técnico al equipo del departamento de Huila para la formulación de la propuesta de implementación de Ondas en  2018 y se elaboraron los términos de referencia para la suscripción del convenio con la Universidad Surcolombiana.
Desde el componente de .Seguimiento a la formulación e implementación del Programa Ondas a través del Sistema General de Regalías, Colciencias participó en las mesas técnicas zona Llanos, revisión del proyecto Tipo de Ondas presentado por el departamento de Arauca, y proyecto de vocación del departamento de Guaviare. Así mismo, se revisó y realizzó asistencia técnica al Proyecto Tipo formulado por el Departamento de Nariño.
Con relación a la estrategias de fortalecimiento Ondas, a 31 de marzo se  elaboró el primer borrador de los Lineamientos de la Estrategia de Apropiación Social  de la Ciencia, la Tecnología y la Innovación en el Programa Ondas.
En este trimestre también, se elaboró el plan de trabajo y el cronograma para la para la ejecución de los Encuentros Regionales y nacional Ondas “Yo amo la ciencia” 2018. Además, se realizó el documento de la convocatoria para la inscripción de los grupos de investigación que participaran en los encuentros regionales.
Sumado a lo anterior, el Programa Ondas participó con un (1) grupo de investigación juvenil, en el 4° Campamento Latinoamericano de Ciencias, celebrado  en Arequita, ciudad de Minas, Departamento de Lavalleja, Uruguay, del 5 al 11 de marzo de 2018.
Con respecto a los lineamientos pedagógicos y metodológicos, del programa, en el período se llevó a cabo el ajuste y edición pedagógica de los lineamientos y las acciones correspondientes a la planeación de la estrategia de socialización y apropiación de los mismos. Como producto se obtuvo el “Documento metodológico con la estrategia de socialización y apropiación de lineamientos 2018, con plan de trabajo en regiones”.
Frente a la implementación de la Comunidad Ondas,  el primer trimestre se realizó el acompañamiento a las entidades territoriales en el uso de las plataformas (Comunidad y SIO), el desarrollo del proceso de contratación para el soporte, mantenimiento y sostenibilidad de las plataformas y el diseño de la estrategia de socialización y apropiación.
En cuanto a Proyectos especiales, en el período analizado, se llevó a cabo el diseño de las estrategias de Nasa Globe y de movilización denominada "Cracks de la Ciencia". También se gestionó la consecución de aliados y las aprobaciones antes las instancias de decisión respectivas.</t>
  </si>
  <si>
    <t>Con relación a la Convocatoria Jóvenes Investigadores e Innovadores,  31 de marzo de 2018 se elaboraron los términos de referencia  y se espera aprobación del contenido por parte del Comité de Subdirección. La apertura de la convocatoria esta programada para el mes de abril y apoya´ra cerca de 315 jóvenes investigadores.
Respecto a la Convocatoria en  Alianza con el  Sena, el pasado 23 de marzo se dió apertura al cuarto corte de  a la misma  y se espera apoyar 146 jóvenes estudiantes en modalidades técnica y tecnológica.
Alineado a lo anterior, para la Convocatoria de Jóvenes Investigadores e Innovadores en Medicina se prepararon los términos de referencia y ser presentaron para aprobación ante las instancias de decisión respectivas.  Su apertura esta prevista para el mes de abril de 2018.
En lo que respecta al Sistema de Mapeo iniciativas de país, en el primer trimestre se definió la ruta metodológica a seguir para el mapeo de iniciativas de CTeI dirigidas a niños y jóvenes junto con la firma consultora "Sistemas Especializados de Información.SEI".
Desde la estrategia de gestión territorial del programa jóvenes investigadores, en el período analizado se llevó a cabo la aprobación de la iniciativa de Nexo Global para el departamento de Caldas. Esta misma iniciativa fue presentada a la secretaría técnica por parte del Departamento de Huila.  Así mismo, se socializó el proyecto Jóvenes Investigadores e Innovadores en la Mesa Técnica Regional realizada en Villavicencio por parte de la Gobernación de Vaupés.
Frente a la Comunidad de Jóvenes Investigadores e Innovadores se adelantó la propuesta conceptual y metodológica para la creación de la comunidad de jóvenes investigadores, en la que se incluye la organización del Primer Encuentro Nacional de Jóvenes Investigadores que busca reunir a los beneficiarios de las distintas cohortes del programa. Adicionalmente, se iniciaron los procesos logísticos del del primer encuentro nacional de Jóvenes Investigadores e Innovadores.
Para finalizar, enlo que atañe al Fortalecimiento I+D jóvenes alianza SENA, en primer trimestre de 2018, se llevó a cabo la construcción de la propuesta de formación en gestión de la innovación dirigida a instructores y aprendices del SENA.</t>
  </si>
  <si>
    <t>A primer trimestre de 2018, con la relación a la convocatoria para el registro de proyectos que aspiran a obtener beneficios tributarios por inversión en CTeI (ventanilla abierta), se llevaron al preconsejo un total de 8 proyectos evaluados en el primer corte de la convocatoria 786, de los cuales 6 proyectos tuvieron concepto positivo por un valor de $ 4.556 millones de pesos. Estos proyectos serán decididos en la sesión del Consejo Nacional de Beneficios Tributarios en el mes de abril de la vigencia.
Acerca de la convocatoria para el registro de propuestas que accederán a los beneficios tributarios de Ingresos No Constitutivos de Renta y Exención del IVA, durante el período analizado, se recibieron 13 de las solicitudes de las cuales 3 correspondieron a ingresos no constituvos y 10 a exenciones de IVA.
También en primer trimestre se definió la estrategia de los términos de referencia para realizar el seguimiento a los proyectos que han accedido a Beneficios Tributarios.</t>
  </si>
  <si>
    <t>Desde la Dirección de Desarrollo Tecnológico e Innovación, se tiene previsto  implementar las iniciativas de Pactos por la Innovación y Sostenibilidad de los mismos, para el tercer y cuatro trimestre de la vigencia 2018.</t>
  </si>
  <si>
    <t>A 31 de marzo de 2018, con relación a la iniciaitiva de liderar y coordinar un amplio debate nacional sobre el papel de la CTeI en el futuro del país, se obtuvieron  los datos preliminarios de la Consulta Ciudadana "Qué camino cogemos". Según el informe generado por la Universidad EAFIT a partir de las bases de datos por la firma encargada de aplicar la encuesta, cerca de 400 mil personas participó en la consulta de las cuales el 86% corresponden a ciudadanos, 7,1% investigadores y 6,9% a empresarios Frente a las descriptivas de los datos, y que son comunes a los tres grupos, donde más igualdad hay en la participación es en el grupo de Ciudadanos (51% hombres, 47% mujeres), luego con un poco menos se encuentra los Investigadores (61% vs 39%) y por último con una baja participación de las mujeres se encuentra los empresarios (76% hombres, 24% mujeres). 
En cuanto a la participación por edad, el único grupo con participación de niños y adolescentes fueron los ciudadanos, dado que es poco probable que una persona con 20 años o menos se tenga un cargo de investigador o empresario. Para las edades de 20-30 años, nuevamente los ciudadanos presentaron una mayor participación (43%), más del doble de los empresarios (17%), y por mucho más a los Investigadores (8.6%).
En cuanto a la participación por departamentos, por mucho Bogotá dominó en todos los grupos, seguido por Antioquia en participación. Con mucho menos proporción se encuentra el Valle del Cauca y el resto de Cundinamarca. Para los demás departamentos, las participaciones  en su mayoría fueron menores al 1%. 
En cuanto a los ODS seleccionados, sobrasalieron en la consulta: a)  Garantizar una educación inclusiva, equitativa y de calidad, b) Disponibilidad de agua y el saneamiento para todos, c)  Garantizar una vida sana y d) Promover el crecimiento económico inclusivo y sostenible. Lo que se apreció, es que tanto los encuestados, mostraron mayor preocupación por ODS que parecen ser más tangibles o de acciones de más fácil observación y control, probablemente porque sienten que pueden sentir los beneficios de una manera más directa.
Con relación del informe de ODS, que constituye un elemento importante para el Libro Verde, y que fue generado por Elsevier; desde la Unidad de Diseño y Evaluación de Política (UDEP) se reportaron algunas observaciones a la firma, que incluyen aspesctos como: ajuste de la ventana de observación, producción de una versión ejecutiva del informe y algunas de modificaciones de forma.
En lo que respecta, a la formulación de la Política Nacional de Ciencia Abierta, durante el primer trimestre de la vigencia, se trabajó en dos frentes: 1) estructura y 2) contenido del documento de política. Frente a la estructura, se estableció la estructura del documento y el mapa de trabajo para la formulación de la política. Desde el contenido, se conceptualizó los componentes, el elemento habilitador y los principios de la política.</t>
  </si>
  <si>
    <t>Desde la Unidad de Diseño y Evaluación de Política, se tiene previsto  implementar las iniciativas de Generaración de capacidades entre actores del SNCTI para la formulación de políticas con enfoque transformador y Consorcio Política de Innovación para la Transformación - TIPC, para el tercer y cuatro trimestre de la vigencia 2018.</t>
  </si>
  <si>
    <t>En el primer trimestre de 2018, como estrategia para fortalecer las capacidades en formulación y estructuración de proyectos de CTeI y consolidar la Red de Estructuradores, en el marco del acuerdo de cooperación firmado entre Colciencias y el British Council se llevaron a cabo 6 talleres teórico-prácticos, que buscan
brindar herramientas metodológicas y conceptuales a los asistentes, que les permita generar y mejorar las destrezas y conocimientos para una adecuada formulación y estructuración de proyectos de CTeI. Los talleres se realizaron en 6 regiones definidas para dar cobertura a los 33 departamentos que han hecho uso de las herramientas de apoyo en la estructuración de proyectos, logrando así el 100% de la meta establecida para el período.
Los resultados de los talleres dan cuenta de un total de 1.475 personas inscritas, de las cuales el 25% correspondieron a participantes en la ciudad de Bogotá, el 14% del departamento de Antioquia y el 14% del departamento del Valle del Cauca. El porcentaje restante se distribuyó entre los 31 departamentos restantes.</t>
  </si>
  <si>
    <t xml:space="preserve">A 31 de marzo de de 2018, llevaron a cabo 7 jornadas de asistencia técnica regional para fortalecer la elaboración de proyectos formulados en 6 (2 jornadas en la región Centro Oriente) regiones del país, contando con la participación de 24 departamentos, revisando 81 proyectos y contando con la participación de aproximadamente 215 asistentes. </t>
  </si>
  <si>
    <t>Con el fin de hacer seguimiento a los compromisos de la Cumbre Iberoamericana, en primer trimestre de 2018, se realizó la Reunión de la Comisión para la Agenda Iberoamericana de Cooperación en Ciencia, Tecnología e Innovación en Ciudad de México, con la participación de Colombia, México, El Salvador, España, Guatemala y Panamá.  En este evento, se revisó  la hoja de ruta y de los resultados de la anterior Reunión de la Comisión para la Agenda Iberoamericana de cooperación en CTI (Ciudad de Guatemala, 7 marzo 2017). Avances y principales desafíos.
En este período también, se ratificó el compromiso adquirido por Colombia en el marco de la Reunión de Altos Oficiales del mes de octubre de 2017 en San Salvador, para la realización del taller "Intercambio de experiencias para el fortalecimiento de la innovación y las infraestructuras de investigación en el marco de CELAC - UE". 
Frente al desarrollo de compromisos en el marco de la OEA como presidente de la Comisión Interamericana de Ciencia y Tecnología (COMCYT), en el marco de los compromisos adquiridos en la V Reunión de Ministros y Altas Autoridades en Ciencia y Tecnología - REMCyT Colciencias ha realizado seguimiento a los Grupos de Trabajo como Presidente Pro-témpore de la Comisión Interamericana de Ciencia y Tecnología - COMCyT. Dicho seguimiento ha implicado velar porque cada uno de los cuatro grupos (Innovación, Educación y Recursos Humanos, Infraestructura Nacional de la Calidad, Desarrollo Tecnológico) continúe con la implementación del Plan de Acción de Guatemala y con la inclusión, de forma transversal, de las Tecnologías Transformadoras. 
Colciencias en su rol de coordinador de los Puntos Nacionales de Contacto (NCP por sus siglas en inglés) ha venido trabajando con la comunidad científica y los NCP temáticos en la identificación de grupos de investigación, profesores, estudiantes y universidades que estén interesadas en generar redes de cooperación a través de la participación en Horizonte 2020. Este esfuerzo va encaminado a la generación de capacidades a través del conocimiento del programa y de los planes de trabajo para las áreas priorizadas.</t>
  </si>
  <si>
    <t xml:space="preserve"> En el marco de la relación bilateral con Francia y Alemania se desarrollan programas como ECOSNORD con Francia y otros con BMBF y DAAD con Alemania, para apoyar la movilidad de investigadores en el marco de proyectos de investigación. Adicionalmente, como parte de este proceso, se desarrollarán los Comités de ECOSNORD y de los Programas Regionales MATH-AmSud y STIC AmSud, en los cuales se seleccionan los proyectos cuyas movilidades se van a apoyar.
En el primer trimestre de 2018, la convocatoria de Movilidad Internacional con Europa fue aprobada mediante el Comité de Subdirección y fue publicada el pasado 5 de marzo de acuerdo con el cronograma establecido. De igual forma, el Programa de ECOS-Nord publicó su convocatoria, por lo tanto actualmente los dos mecanismose encuentran abiertas para recibir las postulaciones tanto para Colombia, como para el capítulo de Francia.</t>
  </si>
  <si>
    <t>En el primer trimestre de 2018 y como parte de la gestión de alianzas internacionales con recursos de contrapartida para apalancar recursos adicionales, se están impulsando dos alianzas para promover y fortalecer los programas de la entidad. La primera es un posible Memorando de Entendimiento con la Corporación Internacional del Código de Barras de la Vida (International Barcode of Life -iBOL- Corporation) con sede en Ontario, Canadá, con el objetivo de vincular a Colciencias, a través del Programa Colombia BIO, como nodo nacional de iBOL para participar en programas de investigación de iBOL y beneficiarse de las instalaciones que proporciona a los investigadores de códigos de barras de ADN la secuenciación y/o el soporte informático necesario para identificar especies de manera rápida y precisa. La segunda, es el diseño de una convocatoria para “conformar un banco de elegibles en el marco programa CYTED – IBEROEKA entre Colombia y España para el desarrollo de proyectos en tecnologías de la información altamente innovadores”, que será el resultado de la alianza entre Colciencias, MinTIC Colombia y el Centro para el Desarrollo Tecnológico Industrial de España -CDTI-.
Los resultados de estas alianzas se lograrán en el cuarto trimestre de la vigencia.</t>
  </si>
  <si>
    <t xml:space="preserve">A primer trimestre de la vigencia 2018, se han comunicado el 20% de los programas estratégicos priorizados para la vigencia. 
Las campañas de comunicación que dan cuenta al indicador abarcan los siguientes programas: Formación de capital humano para la CTeI a nivel de Doctorado y Maestría; Articulación de oferta y demanda para recurso humano de alto nivel, Fomento al desarrollo de programas y proyectos de generación de conocimiento en CTeI, Sistemas de Innovación Empresarial y Brigada de patentes.
Sumando a lo anterior, se adelantaron las acciones correspondientes a la difusión de los programas estratégicos de la entidad, reflejados en 20 campañas de comunicación, las cuales fueron el resultado del análisis y conceptualización de los temas, cumpliendo lo planteado el período.
Para este mismo período,  se realizó seguimiento y se mantuvo el cumplimiento de los 7 requisitos del índice de ITEP a cargo del programa, logrando así el 100% de cumplimiento de la meta de los requisitos de transparencia. Esta gestión se enfoca en la generación de condiciones institucionales para divulgación de información que inlcuye: la creación de lineamientos internos para la divulgación de la información pública,  el tratamiento especial a entrega de información especifica, así como la documentación de los criterios de publicación de la información, en el marco legal aplicable. 
En esta linea, frente al componente de modernidad a 31 de marzo de de 2018 se evidencia un cumplimiento del 89% de los requisitos asignados al Equipo de Comunicaciones en el componente de Gobierno en Línea, con un total de 7 requisitos cumplidos de 8 asignados.  Se han venido realizando las acciones necesarias para el mantenimiento del indicador. En este sentido, se ha publicado la información básica y la establecida en la Ley de Transparencia y Acceso a la Información púbica, ley 1712 de 2014, en diversos formatos. Así mismo, se mantiene actualizada la información que se publica en las plataformas digitales.
Con relación al desarrollo del ecosistema digital a través del portal web, en este período se registraron un total de 2.425. 444 visitas en la página de la Entidad. Vale destacar que este comportamiento se debió principalmente a la socialización del Plan Anual de Convocatorias y la consulta del mismo, así como de algunas convocatorias que dieron apertura en el primer trimestre de la vigencia.
Por su parte, el desarrollo de ecosistema digital a través de redes sociales, mostró en el período el siguiente parte:  62.571 interacciones en Facebook, 34.094 interacciones en Twitter y  23.397 interacciones en Youtube. En las dos primeras redes se presentó un comportamiento menor al esperado, asociado  principalmente a la rotación de personal del área y por la baja en las publicaciones al finalizar el mes de enero de 2018.
En este período también, se desarrollaron 2 campañas de comunicación interna que incluyen: a). Campaña "Ser Comunidad Colciencias es": con el objetivo de fortalecer la cultura organizacional y el sentido de pertenencia de los colaboradores, se realiza una campaña enfocada en destacar lo que es la Comunidad Colciencias y cuáles son sus características. b) Campaña PMO: el objetivo de esta campaña fue fortalecer la cultura de gestión de proyectos en la Entidad.
Así mismo, en el primer trimestre de 2018 se llevaron a cabo 20 eventos en distintas ciudades del país, que fueron apoyados desde el área de comunicaciones para áreas como: Dirección general, fomento, innovación, mentalidad y cultura e internacionalización.
En cuanto al relacionamiento con medios de comunicación, en el período se lograron 646 menciones positivas. Frente a las categorías de educación, innovación y científicas la línea de registros varió, en algunos casos subió, en otros se mantuvo y en otros bajó: educación ( febrero 159 , marzo 65 ) innovación ( febrero 18, marzo 14) y científicas (febrero 106, marzo 99) . Los medios más destacados del trimestre son principales nacionales como ADN, Hoy Diario del Magdalena, Revista Semana.  Los temas más destacados del mes que tuvieron gran acogida en medios nacionales y locales fueron los eventos de las expediciones de Apaporis y Boyacá – Kew.
</t>
  </si>
  <si>
    <t>Aunque para alcanzar el cumplimiento de los requisitos relacionados con Norma ISO 9001:2015 para el primer trimestre de 2018 no se asoció meta programática, sin embargo se relacionan algunos avances como la formulación del plan para el fortalecimiento de competencia de los líderes de calidad para la vigencia 2018, con un total de 10 ejercicios programados, de los cuales se ejecutaron entre febrero y marzo de 2018. En promedio a estos ejercicios asistieron 31 colaboradores, lo cual representa una cobertura del 91%, frente a los invitados a cada sesión.
Frente a la optimización de procesos y procedimientos, en el trimestre no se presentan avances en el indicador; sin embargo durante este período se realizó la revisión de indicadores de procesos los cuales están alineados con el Plan de acción institucional.
En cuanto al  plan de racionalización de trámites, en el primer trimestre de 2018, se consolidó el  Plan de Anticorrupción  y Atención al Ciudadano,cuyos componentes fueron concertados con las áreas técnicas, previo a la presentación el el Comité de Gestión y Desemepeño Institucional, donde se aprobaron las siguientes trámites: Calificación de proyectos que aspiran a obtener beneficios tributarios, certificación de ingresos no constitutivos de ganancia ocasional y reconocimiento de actores del Sistema Nacional de Ciencia Tecnología e Innovación.
Con relación al plan de optimización de procesos, este fue acordado con las diferentes áreas y posteriormente aprobada en Comité de Gestión y Desemepeño Institucional el pasado 21 de marzo de 2018. Dentro de las actividades de optimización planificadas se encuentran: procedimientos Gestión Contractual, procedimientos Gestión Territorial, Proceso Gestión de Mentalidad y Cultura, Proceso de Gestión de la Información, Proceso de Gestión de Talento Humano.
Aunque  en el primer trimestre el plan de racionalización de trámites no tiene resultados asociados, si se presentan avances como revisión y actualización de la guía para la gestión del riesgo la cual fue publicada en GINA y la página WEB de la entidad el 2 de marzo de 2018. Con corte al 30 de marzo se han aprobado los riesgos correspondientes a los siguientes procesos: (Gestión Orientación y Planeación Institucional, Gestión de Procesos, Cooperación Internacional, Comunicaciones, Convocatorias, Territorial, Innovación,Fortalecimiento de Capacidades para el CTeI, Capital Humano, Mentalidad y Cultura, Gestión de la Información, Talento Humano,Documental, Jurídica). 
Con respecto al cumplimiento de los requisitos de transparencia, con corte al primer trimestre de 2018, se evidenció el cumplimiento de 4 requisitos de los 4 asignados al equipo calidad de la Oficina Asesora de Planeación, resultado que logra un cumplimiento del 100%, de la meta esperada. Para mantener el cumplimiento de estos requisitos, se realizó seguimiento a la disponibilidad de los trámites de Colciencias en la página web de la Entidad, verificando que se contara la información requerida por el ciudadano y las especificaciones establecidas por la Función Pública.  Se ha mantenido el monitoreo a la plataforma "No más filas", a fin de garantizar que efectivamente los trámites de Colciencias quedan disponibles en esta nueva plataforma. La entidad cuenta con 8 trámites y 1 OPA, inscritos en el SUIT, de los cuales 7 son totalmente en línea y 1 es parcialmente en línea, sobre los cuales, para la vigencia 2018 se planifican tres acciones de racionalización.
Con corte al primer trimestre de 2018, en cuanto a los requisitos de Gobierno en Línea, se mantuvo el cumplimiento del 78% respecto a una meta planificada del 78%, con 7 requisitos cumplidos de los 9 aplicables lo cual representa un cumplimiento satisfactorio de acuerdo con lo programado para el período.</t>
  </si>
  <si>
    <t>Plan de Acción Institucional 2018</t>
  </si>
  <si>
    <t>%  de cumplimiento de meta del programa 2018****</t>
  </si>
  <si>
    <t xml:space="preserve">Para el primer trimestre de 2018, se consolidó la matriz de hitos de la planeación en la cual se muestra la relación mensual de los productos que realiza la Oficina Asesora de Planeación, cuyo cumplimiento depende del trabajo articulado y apoyo de las diferentes dependencias de Colciencias.   Este ejercicio ha permitido consolidar el modelo de planeación integral garantizando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Para el primer trimestre, se observó un cumplimiento del 100% de hitos conforme lo programado (20 hitos programados para el período). Se cumplió la tendencia esperada y  en términos de lograr las actividades enmarcadas en el proceso de planeación institucional y del quehacer de la Oficina Asesora de Planeación de Colciencias.
Vale destacar los siguientes hitos, en el marco del cumplimiento de lo establecido en la Ley 1474 de 2011: a) Aprobación de la planeación institucional: Plan de Acción Institucional 2018, Plan Anual de Inversiones 2018, Plan Anticorrupción y de Atención al Ciudadano 2018, Plan Anual de Adquisiciones 2018 y Plan Anual de Convocatorias. Este último fue aprobado en el mes de febrero, dado que la norma no genera obligatoriedad en su publicación; sin embargo por ser un instrumento por excelencia a través de cual se consigna la oferta institucional este fue publicado inmediatamente se generó su aprobación. b) Construcción de los seguimientos a los planes antes mencionados, cuyo contenido fue socializado ante las instancias pertinentes.
Con relación a la estrategia ""Socializar, capacitar y apropiar"", durante el primer trimestre de 2018, los equipos que hacen parte de la OAP realizaron la proyección y consolidación de las actividades de capacitación, asesoría y acompañamiento técnico a ejecutar en la vigencia, a fin de abordar cada una de las siguientes líneas: a) Planeación estratégica, b) Gestión de la Calidad, c) Gestión de la Información y d) Planificación y seguimiento a proyectos bajo metodología PMO.
En total se planificaron de 34 actividades, de las cuales, con corte al 26 de marzo de 2018 se ejecutaron 12, lo cual representa un avance del 35% en la estrategia. La cobertura de los ejercicios ejecutados evidencia una asistencia del 91% de los invitados con un promedio de asistentes de 68 asistentes, siendo los ejercicios de mayor cobertura los relacionados con el adecuado reporte de tareas en el módulo de planes de GINA.
 Frente al monitoreo permanente a la gestión de la Entidad que realiza la Oficina de Planeación, en la vigencia se llevaron a cabo  la actualización de la Ficha Técnica Indicadores Estratégicos, así como como las consultas del BSC 2017 y 2018, dashboard, cargue de indicadores para la la vigencia.
Frente al fortalecimiento operaciones estadísticas de Colciencias, a la fecha se llevó a cabo la actualización del plan den normalización de bases de datos. De igual manera, para 2018 se crearon los indicadores programáticos y estratégicos, sobre los cuales se verificó los formatos de soporte respectivo, para el reporte de los responsables.
Adicionalmente, en este período con respecto al apoyo a la producción y difusión de estadísticas nacionales de CTeI, se realizó la actualización de los tableros en Tableau para las tipologías de grupos- investigadores y producción-publindex.
Acerca del apoyo a la implementación de la PMO, en el primer trimestre de 2018 se trabajó conjuntamente con las áreas técnicas, el diseño correspondiente a los mecanismos de asignación de recursos a saber: invitaciones y convocatorias. Para la construcción de dichos flujos se realizaron 12 reuniones de trabajo colaborativo con las áreas técnicas entre el 27 de febrero y el 6 marzo con la participación de 29 personas. Así mismo, se elaboró el plan de comunicaciones, se definió la imagen dentro de la campaña “Ser comunidad Colciencias es gestionar proyectos” el cual fue remitido por correo electrónico a todos los funcionarios el 21 de marzo de 2018, con el asunto “pequeños cambios, grandes transformaciones”.
Con referencia a los requisitos de transparencia, para el primer trimestre de vigencia 2018, se evidenció el cumplimiento del 100% de los requisitos asignados a la Oficina Asesora de Planeación en el componente del índice de Transparencia de Entidades Públicas (ITEP), con un total de 147 requisitos cumplidos de 147 asignados. El resultado obtenido permite lograr la meta planificada para el trimestre, sin embargo se requiere asegurar que para la vigencia se formule una nueva campaña de promoción de transparencia y lucha contra la corrupción,  así como implementar estrategias que permitan mantener el cumplimiento de los siguientes aspectos: a)  Implementación y seguimiento al Plan de Participación Ciudadana 2018 y b)  Planificación, ejecución y seguimiento a la rendición de cuentas vigencia 2017.
En primer trimestre de 2018, también se logró un cumplimiento del 90% en los requisitos de Gobierno en Línea, registrando la implementación de 9 de los 10 requisitos a cargo de la OAP. Queda pendiente la implementación de los procesos y herramientas que facilitan el consumo, análisis, uso y aprovechamiento de los componentes de información.
Desde la Oficina de Control Interno, con el fin de contribuir a una Colciencias más Transparente,  se mantuvieron y actualizaron los 8 requisitos asignados, logrando así un cumplimiento del 100% frente a la meta del período y la vigencia.
Por otra parte, en cumplimiento del Plan de Auditorias de la Oficina de Control Interno, y conforme lo programado para el primer trimestre de 2018, se generaron 07 informes de auditoría, superando así la meta para el período (6 informes): a) Informe de Auditoria al Proceso de Gestión de Talento Humano, b) Informe de Evaluación por Dependencias, c) Informe Pormenorizado de Control Interno, d) Informe de Seguimiento Evaluación Sistema de Control Interno Contable, e) Seguimiento Austeridad del Gasto, f) Seguimiento al Plan de Acción Vigencia 2017 y g)  Seguimiento Plan de Mejora Archivístico.
También en este período, dando cumplimiento a las normas establecidas por la Secretaria de Transparencia de la Presidencia de la República, se cumplió con el Seguimiento y Evaluación del Plan Anticorrupción y de Atención al Ciudadano y del Seguimiento al mapa de Riesgos de Corrupción, con corte al 31 de Diciembre de 2017, el cual fue publicado el día 16 de enero de 2018, cumpliendo el plazo establecido en la norma.
Desde la gestión realizada por la Secretaría General, en el primer trimestre de 2018, esta dependencia llevó a cabo la vigilancia y control de los contratos suscritos al interior de la organización con la designación de supervisores o interventores según sea el caso.
En complemento se han tomado actualizado y/o creado documentos entre los que se incluyen: Manual de contratación y supervisión, procedimiento de supervisión, circulares internas entre otras.
También se iniciaron los trámites para la adopción de la Política de Defensa Judicial conforme a los lineamientos establecidos en el Modelo Integrado de Planeación y Gestión.
Frente al cumplimiento de los requisitos de transparencia a cargo de la Secretaría General, en el período se dió cumplimiento al 99% de los requisitos de ITEP (88 de 89 requisitos). Queda pendiente dar respuesta al Mapa de las personas que responden las denuncias, asociado a las condiciones institucionales del sistema de PQRSD.
</t>
  </si>
  <si>
    <t>Para el primer trimestre de 2018, se avanzó en un 84% en la implementación del programa de gestión documental, representado a través de la implementación del  sistema integrado de conservación SIC de Colciencias y del avance en las tablas de valoración documental .
En el marco del indicador de cumplimiento de los requisitos de transparencia, se tienen estipulados diez (10) requisitos, los cuales se encuentran todos en el ítem de cumplimiento al 100%.
Durante el primer trimestre del 2018, se dió continuidad con la actualización de los inventarios de los archivos de gestión y central de Colciencias, y se actualizó el avance en cuanto a la mesa técnica realizada con el Archivo General de la Nación dentro del proceso de convalidación de las TRD. En esa línea, se realizó el inventario de 722 cajas X-200, con un total de 14300 carpetas, correspondientes a la documentacion ubicada en el archivo central</t>
  </si>
  <si>
    <t>En primer trimestre de 2018, se mantuvó el cumplimiento de los tres requisitos de transparencia relacionados con la información de gestión financiera en el sitio web. Es decir se ha dado cumplimiento al 100% de los requisitos que le atañen al área financiera. Dicho cumplimiento se da de conformidad en lo establecido en la Ley de Transparencia y demás regulación asociada.
En el período se mantienen al 100% los requisitos asociados al cumplimiento de la estrategia de Gobierno en Línea. Esta gestión se debió a la definición de la responsabilidad de la recolección de residuos reciclables y RAEE’s a través de gestores externo que tiene la Administración del Edificio en el que se ubica Colciencias.También en primer trimestre de la vigencia, se formuló el cronograma de implementación del Sistema de Gestión Ambiental y se solicitaron los soportes de la disposición final de residuos peligrosos a OTIC y Apoyo Logístico.
De igual manera, en este período, desde la Dirección Administrativa y Financiera se obtuvieron los siguientes avances frente a las actividades pactadas para realizar buenas prácticas que permitan la conservación de los activos de Colciencias y que impacten positivamente con el medio ambiente:  a) Elaboración del cronograma de baja de bienes y actualización de inventarios, b) Formulación del plan de depuración de activos y c) Registro del plan de mantenimiento bienes muebles e inmuebles.</t>
  </si>
  <si>
    <t>En el primer trimestre de 2018, se inició el proceso de integración del sistema ORFEO con el MGI con el fin de simplificar pasos en el procedimiento de solicitud de convenios derivados y modificaciones de los mismos, por tal motivo de manera conjunta con el personal de la oficina de Tic se trazó un cronograma de trabajo y  se determinaron los eventos que se deben suprimir para hacer el proceso de integración MGI-ORFEO más eficiente, dado que esta es una actividad definida como un desarrollo de alto impacto  desde la Secretaria General y las Áreas Técnicas. Por lo anterior, para este período se muestra un avance del 5%, es decir se cumplió en un 20% la meta establecida para el período, dado que las actividades programadas se centraron básicamente en la concertación con los involucrados.</t>
  </si>
  <si>
    <t>En primer trimestre de 2018, se evidenció un avance del 83% en el desarrollo del nuevo sistema integrado de información frente al 85% establecida como meta para el período. La diferencia de dos puntos porcentuales se debe principalmente a que las actividades de pruebas unitarias y refactoring presentan un atraso general de 12 días en el cronograma; para lo cual Tecnocom deberá presentar  un plan que permitan cumplir con las fechas pactadas de entrega a  Colciencias. Esto no implica más recursos, pero si la contratación de perfiles altos para lograr una coordinación y solución de incidencias más eficaz entre el equipo de desarrollo que se encuentra en España y el equipo Colombia.
 En cuanto el cumplimiento de los requisitos de transparencia, en el primer trimestre de 2018, se evidenció un cumplimiento del 100% de los requisitos asignados a la Oficina TIC en el componente del índice de Transparencia de Entidades Públicas (ITEP), con un total de 5 requisitos cumplidos de los 5 requisitos asignados, frente a una meta planificada del 100%. La gestión asociada dió cuenta de la divulgación en el portal de Colciencias los set de datos publicados en el portal de datos del estado colombiano en el último trimestre de 2017.  En lo relacionado con el inventario de activos de información, el área de Gestión Documental avanzó en la actualización de los activos de información conforme a las Tablas de Retención Documental (TRD) que se encuentran en proceso de convalidación en el Archivo General de la Nación.
Desde el cumplimiento de los requisitos de Gobierno en Línea, en primer trimestre de la vigencia se avanzó en un 84% los compromisos, logrando asì un 100% de cumplimiento respecto a la meta establecida para el período. La gestión se enfocó en los siguientes aspectos: el  modelo de seguridad y privacidad de la información  y el desarrollo de la Arquitectura Empresarial para la Gestión de TI.
Respecto a la dotación tecnológica, se resalta la gestión e interés de la Oficina TIC en establecer las medidas necesarias para garantizar el correcto funcionamiento de la plataforma tecnológica que soporta los sistemas de información de la Entidad, adquiriendo licenciamiento para la ayuda de las actividades diarias de todos los funcionarios. En temas de contratación la Oficina TIC para la dotación tecnológica, en el trimestre se cumplieron con las fechas establecidas y buscamos aportar de esta manera a la correcta ejecución del presupuesto de la actual vigencia. Por otro lado adquirió la herramientas necesarias para garantizar el avance de las políticas publicas en cuanto a tecnología y las cuales la Entidad debe cumplir.
En lo que refiere al Modelo de Gestión de Seguridad y Privacidad de la Información, en el primer trimestre se ejecutaron 8 actividades de las 8 que se tenían previstas, como siguen: a) Realización del diagnóstico del MSPI, b) Revisión de la documentación, c) Actualización de la metodología de riesgos, c) Elaboración de informe de activos de información, d) Informe de tratamiento de riesgos, e) Elaboración de plan de entrenamiento y sensibilización de SGSI, f) Seguimiento de controles de seguridad física y g) Elaboración de declaración de aplicabilidad.</t>
  </si>
  <si>
    <t>En el periodo comprendido entre el 1 de enero y 31 de marzo de 2018, se indexaron al Sistema de Información sobre Biodiversidad (SiB Colombia), un total de 12.870 registros, frente a los 4.000 esperados para este periodo de tiempo. En este sentido, se debe considerar que el cumplimiento de la meta está asociado a la contribución en la incorporación de los datos por parte de entidades tales como el Instituto de Investigaciones Ambientales del Pacifico John Von Neumann (IIAP), la Corporación para el desarrollo sostenible del área de manejo especial La Macarena - CORMACARENA, la Secretaría Distrital de Ambiente, la Corporación CORPOGEN, la Fundación Orinoquia Biodiversa (FOB), la Fundación Centro para la Investigación en Sistemas Sostenibles de Producción Agropecuaria "CIPAV", el Patrimonio Natural Fondo para la Biodiversidad y Áreas Protegidas "Patrimonio Natural", la Asociación para el estudio y conservación de las aves acuáticas en Colombia.
También para este trimestre, se llevaron a cabo un total de 3 expediciones de las 5 comprometidas para el primer semestre de 2018, logrando el 60% de la meta establecida para el período. Las expediciones que se realizaron de manera exitosa corresponden en orden cronológico a: Apaporis, Boyacá y Chingaza. La Expedición Apaporis se realizó en dos puntos clave de la zona como el Cerro la Campana y el Raudal de Jirijirimo, mientras que la de Boyacá tuvo en cuenta zonas tales como la Serranía de las Quinchas y el páramo de Chiscas; finalmente Chingaza se enfocó en dos salidas de campo llevadas en San Juanito y Medina.
Las razones por las cuales no fue posible llevar a cabo las 2 expediciones restantes que fueron planeadas en el corresponden a lo siguiente: para el caso de la Expedición en Sumapaz, tanto Colciencias como el Instituto Humboldt, se encuentra en conversaciones con el Batallón de Alta montaña de la zona, como un actor indispensable para el desarrollo de la Expedición, en este sentido es necesario coordinar inicialmente la participación del Ejército Nacional en dicha salida de campo; posteriormente será posible desarrollarla. Con relación a la Expedición en el PNN Los Nevados, CORPOGEN informó a Colciencias que dicha salida se realizará a mediados de este año (junio), lo anterior con el fin de garantizar la participación de todos los actores involucrados (Universidad de los Andes y Universidad Javeriana). Según el comportamiento del indicador y frente a una diferencia en la tendencia esperada considerando los aspectos mencionados anteriormente, si bien no fueron ejecutadas el total de las expediciones en este periodo, se sigue garantizando el cumplimiento de la meta global de Colombia BIO por medio de los trámites realizados hasta la fecha y considerando las etapas de negociación con diferentes aliados para asegurar su correcta ejecución durante este año.
Con relación al fortalecimiento de colecciones, en  el  período analizado se continuó con la ejecución del Convenio Especial de Cooperación que fue suscrito con el Instituto de Ciencias Naturales de la Universidad Nacional y en paralelo se apoyó el proceso de difusión por medio de la oficina de Comunicaciones de Colciencias, relacionado con el Fortalecimiento de Colecciones a nivel nacional, en el marco del Convenio con el Instituto Humboldt.
En lo que refiere a la gestión regional, desde el Programa Bio se han realizado acciones para dinamizar la presentación de proyectos ya incluidos en los PAED departamentales. De igual manera, se han implementado gestiones con los departamentos de: Nariño, Valle del Cauca y Vichada. Se ha participado en mesas de trabajo y se ha realizado retroalimentación técnica con miras a agilizar la formulación y presentación de los proyectos, sin embargo, la necesidad de actualizar requisitos por cambio de año, así como por las observaciones de la Secretaría Técnica, han retrazado en proceso de presentación.
Frente a la Convocatoria I + D Boyacá, el pasado 23 de marzo se dió el cierre, posterior a la ampliación de plazo (adenda) realizada para garantizar el incremento de participación de proyectos de investigación. Se registraron 37 propuestas inscritas.
Por su parte, la Convocatoria Innovación Boyacá, cerró finalizando marzo, desde la cual se registraron 13 propuestas inscritas. Se iniciara el proceso de verificación de requisitos y evaluación en el mes de abril.
El pasado 26 de febrero se dió apertura a la convocatoria de Cundinamarca para proyectos de I+D, la cual quedó numerada con el número 802. Se encuentra abierta hasta el 4 de mayo de 2018.</t>
  </si>
  <si>
    <t>Frente a la iniciativa de "Relacionamiento con el Ciudadano" a cargo del área de Centro de Contacto se implementó a través de la encuesta de satisfacción, en primer trimestre de 2018, una vez diligenicada dicha encuesta en el mes de diciembre de 2017, se realizó su análisis y los resultados dan cuenta de un total de 141 comentarios en los que cabe destacar algunas oportunidades de mejora entre las que se encuentra: falta de claridad en la encuesta (1 comentario) , términos de Referencia confusos (4 comentarios), Poco cálidos (7 comentarios), Falta de transparencia (9 comentarios), trámites largos ( 9 comentarios), presupuesto insuficiente ( 11 comentarioso), Problema Scienti (18 comentarios), Falta de conocimiento de los temas (19) , Felicitaciones (19) y sugerencias (19).
El informe producto de la gestión antes mencionada, fue remitido tanto a la Secretaría General como a la Oficina Asesora de Planeación para su revisión y a la vez coordinar con estas dependencias una mesa de trabajo para generar acciones de mejora que impacten a toda la entidad.
Se realizó reunión con la oficina de sistemas para definir los nuevos ajustes que se requieren para el primer semestre de 2018, para lo cual se levantó acta que se adjunta y donde se evidencias los ajustes solicitados.
Con relación al monitoreo y seguimiento a PQRDS, en el primer trimestre de la vigencia, se recibieron 19.339, de las cuales el 88% se tramitó a través del centro de contacto y el 12% por las áreas técnicas. Los canales de mayor volumen de PQRDS correspondieron al canal telefónico con una participación del 42%, seguido por correo electrónico que contribuyó con un 35%. El reporte se encuentra publicado en la página web de la Entidad.
Los requisitos de transparencia por parte del programa dan cuenta de un cumplimiento del 100% de los requisitos asignados al Equipo de Atención al Ciudadano en el componente del índice de Transparencia de Entidades Públicas (ITEP), con un total de 37 requisitos cumplidos de 37 asignados, resultado que permite cumplir la meta para el perÍodo.
El resultado obtenido se logra gracias a la puesta en operación de la solución unificada de recepción de PQRDS, sobre la cual se encontraba pendiente habilitar en el sitio web el mecanismo para su seguimiento en tiempo real por parte del Ciudadano y demás partes interesadas.
Frente a los requisitos de Gobierno en Línea en primer trimestre de 2018, se mantiene el cumplimiento del 100%  de la meta establecida para la vigencia. Los resultados se han dado en términos del desarrollo de aspectos como: la evaluación de la satisfacción de los usuarios, habilitación de canales de atención PQRS a través de tecnologías móviles y la definición de una estructura para la atención al ciudadano en la Entidad.</t>
  </si>
  <si>
    <t>A primer trimestre de 2018, se realizaron los estudios previos para el proceso de contratación de la firma que orientará el ejercicio de sostenibilidad del proceso de transformación cultural y organizacional en Colciencias, para la vigencia 2018. Por lo anterior, no se reportó avance en el número de puntos de calificación de la cultura organizacional.
En cuanto al cumplimiento de requisitos de transparencia, en el período se dió  cumplimiento en un  99% frente a la meta del trimestre, principalmente al cumplimiento parcial de 1 requisitos de los 86 a cargo del área de talento humano, que corresponde a la Socialización del Código de Ética.
También en este período, se realizó el nombramiento de 10 funcionarios en cargos de libre nombramiento y remoción, cada uno con sus respectivos actos administrativos. 
 Dentro de los componentes del Sistema de Gestión del Talento Humano se encuentran los programas de Bienestar e incentivos, capacitación y Seguridad y salud en el Trabajo, obteniendo los siguiente avances durante el primer trimestre:
- Programa de Bienestar e Incentivos: se evaluaron las actividades realizadas durante el 2017, mediante una encuesta virtual de necesidades e intereses de los funcionarios donde participaron 82 servidores, en su mayoria personal de planta.
- Capacitación: se llev{o a cabo el diagnóstico de capacitación  y aprtir de esto, se consolidaron 33 actividades para fortalecer las competencias técnicas, las cuales serán implementadas con talleristas internos, extenos y aliados estratégicos.
-  Sistema de Gestión de seguridad y salud en el trabajo: se realizó diagnóstico del sistema a través del modelo de evaluación establecido por positiva ARL. El resultado de implementación del sistema de gestión en la entidad arrojó un 78.6%  de cumplimiento. Para lograr los requisitos restantes, se elaboró el plan de trabajo de seguridad y salud en el trabajo proyectado para la vigencia 2018 ,el cual fue presentado ante el Comité de Gestión y Desempeño Institucional  y ante el Comité Paritario de Seguridad y Salud en el trabajo de la entidad COPASST.
- Teletrabajo: se prorrogó el plan piloto para segundo trimestre de la vigencia. Una vez finalizado el periodo de prueba se procederá a presentar ante el Comité de Gestión y Desempeño los resultados sobre los indicadores de productividad, rentabilidad, calidad de vida laboral y clima organizacional.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</si>
</sst>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20" x14ac:knownFonts="1">
    <font>
      <sz val="11"/>
      <color theme="1"/>
      <name val="Calibri"/>
      <family val="2"/>
      <scheme val="minor"/>
    </font>
    <font>
      <sz val="11"/>
      <color theme="1"/>
      <name val="Calibri"/>
      <family val="2"/>
      <scheme val="minor"/>
    </font>
    <font>
      <b/>
      <sz val="12"/>
      <color theme="1"/>
      <name val="Arial Narrow"/>
      <family val="2"/>
    </font>
    <font>
      <b/>
      <sz val="16"/>
      <name val="Segoe UI"/>
      <family val="2"/>
    </font>
    <font>
      <b/>
      <u/>
      <sz val="16"/>
      <name val="Segoe UI"/>
      <family val="2"/>
    </font>
    <font>
      <sz val="12"/>
      <color theme="1"/>
      <name val="Segoe UI"/>
      <family val="2"/>
    </font>
    <font>
      <sz val="11"/>
      <color theme="1"/>
      <name val="Segoe UI"/>
      <family val="2"/>
    </font>
    <font>
      <sz val="11"/>
      <name val="Segoe UI"/>
      <family val="2"/>
    </font>
    <font>
      <b/>
      <sz val="14"/>
      <color theme="1"/>
      <name val="Segoe UI"/>
      <family val="2"/>
    </font>
    <font>
      <sz val="14"/>
      <color theme="1"/>
      <name val="Segoe UI"/>
      <family val="2"/>
    </font>
    <font>
      <b/>
      <sz val="11"/>
      <name val="Segoe UI"/>
      <family val="2"/>
    </font>
    <font>
      <sz val="12"/>
      <name val="Segoe UI"/>
      <family val="2"/>
    </font>
    <font>
      <b/>
      <sz val="11"/>
      <color theme="1"/>
      <name val="Segoe UI"/>
      <family val="2"/>
    </font>
    <font>
      <b/>
      <sz val="16"/>
      <color theme="0"/>
      <name val="Segoe UI"/>
      <family val="2"/>
    </font>
    <font>
      <b/>
      <sz val="14"/>
      <color theme="0"/>
      <name val="Segoe UI"/>
      <family val="2"/>
    </font>
    <font>
      <b/>
      <sz val="12"/>
      <color theme="0"/>
      <name val="Segoe UI"/>
      <family val="2"/>
    </font>
    <font>
      <b/>
      <sz val="12"/>
      <name val="Segoe UI"/>
      <family val="2"/>
    </font>
    <font>
      <sz val="12"/>
      <color rgb="FFFF0000"/>
      <name val="Segoe UI"/>
      <family val="2"/>
    </font>
    <font>
      <b/>
      <sz val="16"/>
      <color theme="1"/>
      <name val="Segoe UI"/>
      <family val="2"/>
    </font>
    <font>
      <b/>
      <sz val="14"/>
      <name val="Segoe UI"/>
      <family val="2"/>
    </font>
  </fonts>
  <fills count="5">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s>
  <cellStyleXfs count="3">
    <xf numFmtId="0" fontId="0" fillId="0" borderId="0"/>
    <xf numFmtId="9" fontId="1" fillId="0" borderId="0" applyFont="0" applyFill="0" applyBorder="0" applyAlignment="0" applyProtection="0"/>
    <xf numFmtId="41" fontId="1" fillId="0" borderId="0" applyFont="0" applyFill="0" applyBorder="0" applyAlignment="0" applyProtection="0"/>
  </cellStyleXfs>
  <cellXfs count="90">
    <xf numFmtId="0" fontId="0" fillId="0" borderId="0" xfId="0"/>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7" fillId="2" borderId="1" xfId="0" applyFont="1" applyFill="1" applyBorder="1" applyAlignment="1">
      <alignment horizontal="center" vertical="center" wrapText="1"/>
    </xf>
    <xf numFmtId="0" fontId="5" fillId="2" borderId="0" xfId="0" applyFont="1" applyFill="1" applyAlignment="1">
      <alignment wrapText="1"/>
    </xf>
    <xf numFmtId="0" fontId="11" fillId="2" borderId="0" xfId="0" applyFont="1" applyFill="1" applyAlignment="1">
      <alignment wrapText="1"/>
    </xf>
    <xf numFmtId="0" fontId="6" fillId="2" borderId="1" xfId="0" applyFont="1" applyFill="1" applyBorder="1" applyAlignment="1">
      <alignment horizontal="center" vertical="center" wrapText="1"/>
    </xf>
    <xf numFmtId="0" fontId="11" fillId="2" borderId="0" xfId="0" applyFont="1" applyFill="1" applyAlignment="1">
      <alignment horizontal="left" vertical="center" wrapText="1"/>
    </xf>
    <xf numFmtId="0" fontId="11" fillId="2" borderId="0" xfId="0" applyNumberFormat="1" applyFont="1" applyFill="1" applyBorder="1" applyAlignment="1">
      <alignment wrapText="1"/>
    </xf>
    <xf numFmtId="0" fontId="6" fillId="0" borderId="0" xfId="0" applyFont="1" applyFill="1" applyAlignment="1">
      <alignment wrapText="1"/>
    </xf>
    <xf numFmtId="9" fontId="6" fillId="0" borderId="0" xfId="1" applyFont="1" applyFill="1" applyAlignment="1">
      <alignment wrapText="1"/>
    </xf>
    <xf numFmtId="0" fontId="3" fillId="0" borderId="0" xfId="0" applyFont="1" applyFill="1" applyBorder="1" applyAlignment="1">
      <alignment horizontal="left" vertical="center" wrapText="1"/>
    </xf>
    <xf numFmtId="0" fontId="11" fillId="2" borderId="0" xfId="0" applyFont="1" applyFill="1" applyAlignment="1">
      <alignment horizontal="center" vertical="center" wrapText="1"/>
    </xf>
    <xf numFmtId="0" fontId="11" fillId="2" borderId="0" xfId="0" applyFont="1" applyFill="1" applyAlignment="1">
      <alignment horizontal="center" wrapText="1"/>
    </xf>
    <xf numFmtId="0" fontId="3" fillId="0" borderId="0" xfId="0" applyFont="1" applyFill="1" applyBorder="1" applyAlignment="1">
      <alignment horizontal="center" vertical="center" wrapText="1"/>
    </xf>
    <xf numFmtId="0" fontId="5" fillId="2" borderId="0" xfId="0" applyFont="1" applyFill="1" applyAlignment="1">
      <alignment horizontal="center" wrapText="1"/>
    </xf>
    <xf numFmtId="0" fontId="6" fillId="0" borderId="0" xfId="0" applyFont="1" applyFill="1" applyAlignment="1">
      <alignment vertical="center" wrapText="1"/>
    </xf>
    <xf numFmtId="0" fontId="6" fillId="0" borderId="0" xfId="0" applyFont="1" applyFill="1" applyBorder="1" applyAlignment="1">
      <alignment wrapText="1"/>
    </xf>
    <xf numFmtId="0" fontId="6" fillId="0" borderId="0" xfId="0" applyFont="1" applyFill="1" applyBorder="1" applyAlignment="1">
      <alignment vertical="center" wrapText="1"/>
    </xf>
    <xf numFmtId="0" fontId="5" fillId="0" borderId="0" xfId="0" applyFont="1" applyFill="1" applyAlignment="1">
      <alignment wrapText="1"/>
    </xf>
    <xf numFmtId="0" fontId="5" fillId="0" borderId="0" xfId="0" applyFont="1" applyFill="1" applyAlignment="1">
      <alignment horizontal="center" wrapText="1"/>
    </xf>
    <xf numFmtId="0" fontId="17" fillId="2" borderId="0" xfId="0" applyFont="1" applyFill="1" applyAlignment="1">
      <alignment wrapText="1"/>
    </xf>
    <xf numFmtId="0" fontId="7" fillId="0" borderId="13" xfId="0" applyFont="1" applyFill="1" applyBorder="1" applyAlignment="1">
      <alignment horizontal="center" vertical="center" wrapText="1"/>
    </xf>
    <xf numFmtId="0" fontId="6" fillId="0" borderId="0" xfId="0" applyFont="1" applyFill="1" applyAlignment="1">
      <alignment horizontal="center" vertical="center" wrapText="1"/>
    </xf>
    <xf numFmtId="9" fontId="6" fillId="0" borderId="0" xfId="1" applyFont="1" applyFill="1" applyAlignment="1">
      <alignment horizontal="center" vertical="center" wrapText="1"/>
    </xf>
    <xf numFmtId="0" fontId="5" fillId="0" borderId="0" xfId="0" applyFont="1" applyFill="1" applyAlignment="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justify" vertical="center" wrapText="1"/>
    </xf>
    <xf numFmtId="0" fontId="16" fillId="4" borderId="10" xfId="0" applyFont="1" applyFill="1" applyBorder="1" applyAlignment="1">
      <alignment horizontal="center" vertical="center" wrapText="1"/>
    </xf>
    <xf numFmtId="164" fontId="6" fillId="0" borderId="13" xfId="1" applyNumberFormat="1" applyFont="1" applyFill="1" applyBorder="1" applyAlignment="1">
      <alignment horizontal="center" vertical="center" wrapText="1"/>
    </xf>
    <xf numFmtId="0" fontId="15" fillId="3" borderId="1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justify" vertical="center" wrapText="1"/>
    </xf>
    <xf numFmtId="10" fontId="6" fillId="0" borderId="13" xfId="0"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9" fontId="6" fillId="0" borderId="13" xfId="1" applyFont="1" applyFill="1" applyBorder="1" applyAlignment="1">
      <alignment horizontal="center" vertical="center" wrapText="1"/>
    </xf>
    <xf numFmtId="0" fontId="6" fillId="0" borderId="13" xfId="0" applyFont="1" applyFill="1" applyBorder="1" applyAlignment="1">
      <alignment vertical="center" wrapText="1"/>
    </xf>
    <xf numFmtId="3" fontId="6" fillId="0" borderId="13" xfId="0" applyNumberFormat="1" applyFont="1" applyFill="1" applyBorder="1" applyAlignment="1">
      <alignment horizontal="center" wrapText="1"/>
    </xf>
    <xf numFmtId="0" fontId="6" fillId="0" borderId="13" xfId="0" applyFont="1" applyFill="1" applyBorder="1" applyAlignment="1">
      <alignment horizontal="center" wrapText="1"/>
    </xf>
    <xf numFmtId="164" fontId="6" fillId="0" borderId="13" xfId="0" applyNumberFormat="1" applyFont="1" applyFill="1" applyBorder="1" applyAlignment="1">
      <alignment horizontal="center" vertical="center" wrapText="1"/>
    </xf>
    <xf numFmtId="0" fontId="7" fillId="0" borderId="13" xfId="0" applyFont="1" applyFill="1" applyBorder="1" applyAlignment="1">
      <alignment vertical="center" wrapText="1"/>
    </xf>
    <xf numFmtId="9" fontId="7" fillId="0" borderId="13" xfId="1"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6" xfId="0" applyFont="1" applyFill="1" applyBorder="1" applyAlignment="1">
      <alignment horizontal="right" vertical="center"/>
    </xf>
    <xf numFmtId="0" fontId="7" fillId="0" borderId="13"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6" fillId="0" borderId="13" xfId="0" applyFont="1" applyFill="1" applyBorder="1" applyAlignment="1">
      <alignment horizontal="justify" vertical="center" wrapText="1"/>
    </xf>
    <xf numFmtId="0" fontId="6" fillId="0" borderId="13" xfId="0" applyNumberFormat="1" applyFont="1" applyFill="1" applyBorder="1" applyAlignment="1">
      <alignment horizontal="justify" vertical="center" wrapText="1"/>
    </xf>
    <xf numFmtId="0" fontId="5" fillId="2" borderId="15" xfId="0" applyFont="1" applyFill="1" applyBorder="1" applyAlignment="1">
      <alignment horizontal="center" wrapText="1"/>
    </xf>
    <xf numFmtId="0" fontId="5" fillId="2" borderId="17" xfId="0" applyFont="1" applyFill="1" applyBorder="1" applyAlignment="1">
      <alignment horizontal="center" wrapText="1"/>
    </xf>
    <xf numFmtId="0" fontId="5" fillId="2" borderId="12" xfId="0" applyFont="1" applyFill="1" applyBorder="1" applyAlignment="1">
      <alignment horizontal="center" wrapText="1"/>
    </xf>
    <xf numFmtId="0" fontId="5" fillId="2" borderId="18" xfId="0" applyFont="1" applyFill="1" applyBorder="1" applyAlignment="1">
      <alignment horizontal="center" wrapText="1"/>
    </xf>
    <xf numFmtId="0" fontId="5" fillId="2" borderId="19" xfId="0" applyFont="1" applyFill="1" applyBorder="1" applyAlignment="1">
      <alignment horizontal="center" wrapText="1"/>
    </xf>
    <xf numFmtId="0" fontId="5" fillId="2" borderId="21" xfId="0" applyFont="1" applyFill="1" applyBorder="1" applyAlignment="1">
      <alignment horizontal="center" wrapText="1"/>
    </xf>
    <xf numFmtId="0" fontId="14" fillId="3" borderId="10" xfId="0" applyNumberFormat="1" applyFont="1" applyFill="1" applyBorder="1" applyAlignment="1">
      <alignment horizontal="center" vertical="center" wrapText="1"/>
    </xf>
    <xf numFmtId="0" fontId="14" fillId="3" borderId="11" xfId="0" applyNumberFormat="1" applyFont="1" applyFill="1" applyBorder="1" applyAlignment="1">
      <alignment horizontal="center" vertical="center" wrapText="1"/>
    </xf>
    <xf numFmtId="0" fontId="6" fillId="0" borderId="14" xfId="0"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11" fillId="2" borderId="0" xfId="0" applyFont="1" applyFill="1" applyAlignment="1">
      <alignment horizontal="left" vertical="top" wrapText="1"/>
    </xf>
    <xf numFmtId="0" fontId="13" fillId="0" borderId="0"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4" fillId="3" borderId="1" xfId="0" applyNumberFormat="1" applyFont="1" applyFill="1" applyBorder="1" applyAlignment="1">
      <alignment horizontal="center" vertical="center" wrapText="1"/>
    </xf>
    <xf numFmtId="0" fontId="5" fillId="2" borderId="0" xfId="0" applyFont="1" applyFill="1" applyAlignment="1">
      <alignment horizontal="left" vertical="top" wrapText="1"/>
    </xf>
    <xf numFmtId="0" fontId="5" fillId="2" borderId="0" xfId="0" applyFont="1" applyFill="1" applyAlignment="1">
      <alignment horizontal="left" vertical="center" wrapText="1"/>
    </xf>
    <xf numFmtId="0" fontId="6" fillId="0" borderId="0" xfId="0" applyFont="1" applyFill="1" applyBorder="1" applyAlignment="1">
      <alignment horizontal="center" vertical="center" wrapText="1"/>
    </xf>
  </cellXfs>
  <cellStyles count="3">
    <cellStyle name="Millares [0] 2" xfId="2"/>
    <cellStyle name="Normal" xfId="0" builtinId="0"/>
    <cellStyle name="Porcentaje"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 xmlns:a16="http://schemas.microsoft.com/office/drawing/2014/main" id="{00000000-0008-0000-0000-000002000000}"/>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3" name="Rectangle 11">
          <a:extLst>
            <a:ext uri="{FF2B5EF4-FFF2-40B4-BE49-F238E27FC236}">
              <a16:creationId xmlns="" xmlns:a16="http://schemas.microsoft.com/office/drawing/2014/main" id="{00000000-0008-0000-0000-000003000000}"/>
            </a:ext>
          </a:extLst>
        </xdr:cNvPr>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200" b="1" i="0" u="none" strike="noStrike" baseline="0">
              <a:solidFill>
                <a:sysClr val="windowText" lastClr="000000"/>
              </a:solidFill>
              <a:latin typeface="Arial Narrow"/>
            </a:rPr>
            <a:t>SEGUIMIENTO AL PLAN DE ACCIÓN INSTITUCIONAL 2018</a:t>
          </a:r>
        </a:p>
        <a:p>
          <a:pPr algn="ctr" rtl="0">
            <a:defRPr sz="1000"/>
          </a:pPr>
          <a:r>
            <a:rPr lang="en-US" sz="2100" b="1" i="0" u="none" strike="noStrike" baseline="0">
              <a:solidFill>
                <a:sysClr val="windowText" lastClr="000000"/>
              </a:solidFill>
              <a:effectLst/>
              <a:latin typeface="Arial Narrow"/>
              <a:ea typeface="+mn-ea"/>
              <a:cs typeface="+mn-cs"/>
            </a:rPr>
            <a:t>Corte al 31 de marzo de 2018</a:t>
          </a:r>
          <a:endParaRPr lang="en-US" sz="2100" b="0" i="0" u="none" strike="noStrike" baseline="0">
            <a:solidFill>
              <a:sysClr val="windowText" lastClr="000000"/>
            </a:solidFill>
            <a:latin typeface="Arial Narrow"/>
          </a:endParaRPr>
        </a:p>
      </xdr:txBody>
    </xdr:sp>
    <xdr:clientData/>
  </xdr:twoCellAnchor>
  <xdr:twoCellAnchor editAs="oneCell">
    <xdr:from>
      <xdr:col>0</xdr:col>
      <xdr:colOff>40822</xdr:colOff>
      <xdr:row>2</xdr:row>
      <xdr:rowOff>0</xdr:rowOff>
    </xdr:from>
    <xdr:to>
      <xdr:col>8</xdr:col>
      <xdr:colOff>734786</xdr:colOff>
      <xdr:row>14</xdr:row>
      <xdr:rowOff>84667</xdr:rowOff>
    </xdr:to>
    <xdr:pic>
      <xdr:nvPicPr>
        <xdr:cNvPr id="4" name="11 Imagen" descr="graficacion-01.png">
          <a:extLst>
            <a:ext uri="{FF2B5EF4-FFF2-40B4-BE49-F238E27FC236}">
              <a16:creationId xmlns=""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31" r="17670" b="58277"/>
        <a:stretch/>
      </xdr:blipFill>
      <xdr:spPr>
        <a:xfrm>
          <a:off x="40822" y="638175"/>
          <a:ext cx="6789964" cy="2370667"/>
        </a:xfrm>
        <a:prstGeom prst="rect">
          <a:avLst/>
        </a:prstGeom>
      </xdr:spPr>
    </xdr:pic>
    <xdr:clientData/>
  </xdr:twoCellAnchor>
  <xdr:twoCellAnchor editAs="oneCell">
    <xdr:from>
      <xdr:col>0</xdr:col>
      <xdr:colOff>23811</xdr:colOff>
      <xdr:row>36</xdr:row>
      <xdr:rowOff>132670</xdr:rowOff>
    </xdr:from>
    <xdr:to>
      <xdr:col>8</xdr:col>
      <xdr:colOff>678656</xdr:colOff>
      <xdr:row>45</xdr:row>
      <xdr:rowOff>107270</xdr:rowOff>
    </xdr:to>
    <xdr:pic>
      <xdr:nvPicPr>
        <xdr:cNvPr id="5" name="12 Imagen" descr="graficacion-01.png">
          <a:extLst>
            <a:ext uri="{FF2B5EF4-FFF2-40B4-BE49-F238E27FC236}">
              <a16:creationId xmlns=""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979" t="78611" r="24102"/>
        <a:stretch/>
      </xdr:blipFill>
      <xdr:spPr>
        <a:xfrm>
          <a:off x="23811" y="8312264"/>
          <a:ext cx="6750845" cy="183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723900</xdr:colOff>
      <xdr:row>0</xdr:row>
      <xdr:rowOff>47933</xdr:rowOff>
    </xdr:from>
    <xdr:to>
      <xdr:col>1</xdr:col>
      <xdr:colOff>1804868</xdr:colOff>
      <xdr:row>2</xdr:row>
      <xdr:rowOff>109916</xdr:rowOff>
    </xdr:to>
    <xdr:pic>
      <xdr:nvPicPr>
        <xdr:cNvPr id="2" name="Imagen 1" descr="Departamento Administrativo de Ciencia, Tecnología e Innovación. COLCIENCIAS">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723900</xdr:colOff>
      <xdr:row>0</xdr:row>
      <xdr:rowOff>47933</xdr:rowOff>
    </xdr:from>
    <xdr:to>
      <xdr:col>1</xdr:col>
      <xdr:colOff>1804868</xdr:colOff>
      <xdr:row>2</xdr:row>
      <xdr:rowOff>109916</xdr:rowOff>
    </xdr:to>
    <xdr:pic>
      <xdr:nvPicPr>
        <xdr:cNvPr id="3" name="Imagen 2" descr="Departamento Administrativo de Ciencia, Tecnología e Innovación. COLCIENCIAS">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showRowColHeaders="0" topLeftCell="A4" zoomScale="80" zoomScaleNormal="80" workbookViewId="0">
      <selection activeCell="S30" sqref="S30"/>
    </sheetView>
  </sheetViews>
  <sheetFormatPr baseColWidth="10" defaultRowHeight="15" x14ac:dyDescent="0.25"/>
  <sheetData>
    <row r="1" spans="1:9" x14ac:dyDescent="0.25">
      <c r="A1" s="1"/>
      <c r="B1" s="2"/>
      <c r="C1" s="2"/>
      <c r="D1" s="2"/>
      <c r="E1" s="2"/>
      <c r="F1" s="2"/>
      <c r="G1" s="2"/>
      <c r="H1" s="2"/>
      <c r="I1" s="3"/>
    </row>
    <row r="2" spans="1:9" ht="35.25" customHeight="1" x14ac:dyDescent="0.25">
      <c r="A2" s="4"/>
      <c r="B2" s="5"/>
      <c r="C2" s="5"/>
      <c r="D2" s="5"/>
      <c r="E2" s="5"/>
      <c r="F2" s="5"/>
      <c r="G2" s="5"/>
      <c r="H2" s="5"/>
      <c r="I2" s="6"/>
    </row>
    <row r="3" spans="1:9" x14ac:dyDescent="0.25">
      <c r="A3" s="4"/>
      <c r="B3" s="5"/>
      <c r="C3" s="5"/>
      <c r="D3" s="5"/>
      <c r="E3" s="5"/>
      <c r="F3" s="5"/>
      <c r="G3" s="5"/>
      <c r="H3" s="5"/>
      <c r="I3" s="6"/>
    </row>
    <row r="4" spans="1:9" x14ac:dyDescent="0.25">
      <c r="A4" s="4"/>
      <c r="B4" s="5"/>
      <c r="C4" s="5"/>
      <c r="D4" s="5"/>
      <c r="E4" s="5"/>
      <c r="F4" s="5"/>
      <c r="G4" s="5"/>
      <c r="H4" s="5"/>
      <c r="I4" s="6"/>
    </row>
    <row r="5" spans="1:9" x14ac:dyDescent="0.25">
      <c r="A5" s="4"/>
      <c r="B5" s="5"/>
      <c r="C5" s="5"/>
      <c r="D5" s="5"/>
      <c r="E5" s="5"/>
      <c r="F5" s="5"/>
      <c r="G5" s="5"/>
      <c r="H5" s="5"/>
      <c r="I5" s="6"/>
    </row>
    <row r="6" spans="1:9" x14ac:dyDescent="0.25">
      <c r="A6" s="4"/>
      <c r="B6" s="5"/>
      <c r="C6" s="5"/>
      <c r="D6" s="5"/>
      <c r="E6" s="5"/>
      <c r="F6" s="5"/>
      <c r="G6" s="5"/>
      <c r="H6" s="5"/>
      <c r="I6" s="6"/>
    </row>
    <row r="7" spans="1:9" x14ac:dyDescent="0.25">
      <c r="A7" s="4"/>
      <c r="B7" s="5"/>
      <c r="C7" s="5"/>
      <c r="D7" s="5"/>
      <c r="E7" s="5"/>
      <c r="F7" s="5"/>
      <c r="G7" s="5"/>
      <c r="H7" s="5"/>
      <c r="I7" s="6"/>
    </row>
    <row r="8" spans="1:9" x14ac:dyDescent="0.25">
      <c r="A8" s="4"/>
      <c r="B8" s="5"/>
      <c r="C8" s="5"/>
      <c r="D8" s="5"/>
      <c r="E8" s="5"/>
      <c r="F8" s="5"/>
      <c r="G8" s="5"/>
      <c r="H8" s="5"/>
      <c r="I8" s="6"/>
    </row>
    <row r="9" spans="1:9" x14ac:dyDescent="0.25">
      <c r="A9" s="4"/>
      <c r="B9" s="5"/>
      <c r="C9" s="5"/>
      <c r="D9" s="5"/>
      <c r="E9" s="5"/>
      <c r="F9" s="5"/>
      <c r="G9" s="5"/>
      <c r="H9" s="5"/>
      <c r="I9" s="6"/>
    </row>
    <row r="10" spans="1:9" x14ac:dyDescent="0.25">
      <c r="A10" s="4"/>
      <c r="B10" s="5"/>
      <c r="C10" s="5"/>
      <c r="D10" s="5"/>
      <c r="E10" s="5"/>
      <c r="F10" s="5"/>
      <c r="G10" s="5"/>
      <c r="H10" s="5"/>
      <c r="I10" s="6"/>
    </row>
    <row r="11" spans="1:9" x14ac:dyDescent="0.25">
      <c r="A11" s="4"/>
      <c r="B11" s="5"/>
      <c r="C11" s="5"/>
      <c r="D11" s="5"/>
      <c r="E11" s="5"/>
      <c r="F11" s="5"/>
      <c r="G11" s="5"/>
      <c r="H11" s="5"/>
      <c r="I11" s="6"/>
    </row>
    <row r="12" spans="1:9" x14ac:dyDescent="0.25">
      <c r="A12" s="4"/>
      <c r="B12" s="5"/>
      <c r="C12" s="5"/>
      <c r="D12" s="5"/>
      <c r="E12" s="5"/>
      <c r="F12" s="5"/>
      <c r="G12" s="5"/>
      <c r="H12" s="5"/>
      <c r="I12" s="6"/>
    </row>
    <row r="13" spans="1:9" x14ac:dyDescent="0.25">
      <c r="A13" s="4"/>
      <c r="B13" s="5"/>
      <c r="C13" s="5"/>
      <c r="D13" s="5"/>
      <c r="E13" s="5"/>
      <c r="F13" s="5"/>
      <c r="G13" s="5"/>
      <c r="H13" s="5"/>
      <c r="I13" s="6"/>
    </row>
    <row r="14" spans="1:9" x14ac:dyDescent="0.25">
      <c r="A14" s="4"/>
      <c r="B14" s="5"/>
      <c r="C14" s="5"/>
      <c r="D14" s="5"/>
      <c r="E14" s="5"/>
      <c r="F14" s="5"/>
      <c r="G14" s="5"/>
      <c r="H14" s="5"/>
      <c r="I14" s="6"/>
    </row>
    <row r="15" spans="1:9" ht="42.75" customHeight="1" x14ac:dyDescent="0.25">
      <c r="A15" s="4"/>
      <c r="B15" s="5"/>
      <c r="C15" s="5"/>
      <c r="D15" s="5"/>
      <c r="E15" s="5"/>
      <c r="F15" s="5"/>
      <c r="G15" s="5"/>
      <c r="H15" s="5"/>
      <c r="I15" s="6"/>
    </row>
    <row r="16" spans="1:9" x14ac:dyDescent="0.25">
      <c r="A16" s="4"/>
      <c r="B16" s="5"/>
      <c r="C16" s="5"/>
      <c r="D16" s="5"/>
      <c r="E16" s="5"/>
      <c r="F16" s="5"/>
      <c r="G16" s="5"/>
      <c r="H16" s="5"/>
      <c r="I16" s="6"/>
    </row>
    <row r="17" spans="1:9" x14ac:dyDescent="0.25">
      <c r="A17" s="4"/>
      <c r="B17" s="5"/>
      <c r="C17" s="5"/>
      <c r="D17" s="5"/>
      <c r="E17" s="5"/>
      <c r="F17" s="5"/>
      <c r="G17" s="5"/>
      <c r="H17" s="5"/>
      <c r="I17" s="6"/>
    </row>
    <row r="18" spans="1:9" x14ac:dyDescent="0.25">
      <c r="A18" s="4"/>
      <c r="B18" s="5"/>
      <c r="C18" s="5"/>
      <c r="D18" s="5"/>
      <c r="E18" s="5"/>
      <c r="F18" s="5"/>
      <c r="G18" s="5"/>
      <c r="H18" s="5"/>
      <c r="I18" s="6"/>
    </row>
    <row r="19" spans="1:9" x14ac:dyDescent="0.25">
      <c r="A19" s="4"/>
      <c r="B19" s="5"/>
      <c r="C19" s="5"/>
      <c r="D19" s="5"/>
      <c r="E19" s="5"/>
      <c r="F19" s="5"/>
      <c r="G19" s="5"/>
      <c r="H19" s="5"/>
      <c r="I19" s="6"/>
    </row>
    <row r="20" spans="1:9" x14ac:dyDescent="0.25">
      <c r="A20" s="4"/>
      <c r="B20" s="5"/>
      <c r="C20" s="5"/>
      <c r="D20" s="5"/>
      <c r="E20" s="5"/>
      <c r="F20" s="5"/>
      <c r="G20" s="5"/>
      <c r="H20" s="5"/>
      <c r="I20" s="6"/>
    </row>
    <row r="21" spans="1:9" x14ac:dyDescent="0.25">
      <c r="A21" s="4"/>
      <c r="B21" s="5"/>
      <c r="C21" s="5"/>
      <c r="D21" s="5"/>
      <c r="E21" s="5"/>
      <c r="F21" s="5"/>
      <c r="G21" s="5"/>
      <c r="H21" s="5"/>
      <c r="I21" s="6"/>
    </row>
    <row r="22" spans="1:9" x14ac:dyDescent="0.25">
      <c r="A22" s="4"/>
      <c r="B22" s="5"/>
      <c r="C22" s="5"/>
      <c r="D22" s="5"/>
      <c r="E22" s="5"/>
      <c r="F22" s="5"/>
      <c r="G22" s="5"/>
      <c r="H22" s="5"/>
      <c r="I22" s="6"/>
    </row>
    <row r="23" spans="1:9" x14ac:dyDescent="0.25">
      <c r="A23" s="4"/>
      <c r="B23" s="5"/>
      <c r="C23" s="5"/>
      <c r="D23" s="5"/>
      <c r="E23" s="5"/>
      <c r="F23" s="5"/>
      <c r="G23" s="5"/>
      <c r="H23" s="5"/>
      <c r="I23" s="6"/>
    </row>
    <row r="24" spans="1:9" x14ac:dyDescent="0.25">
      <c r="A24" s="4"/>
      <c r="B24" s="5"/>
      <c r="C24" s="5"/>
      <c r="D24" s="5"/>
      <c r="E24" s="5"/>
      <c r="F24" s="5"/>
      <c r="G24" s="5"/>
      <c r="H24" s="5"/>
      <c r="I24" s="6"/>
    </row>
    <row r="25" spans="1:9" x14ac:dyDescent="0.25">
      <c r="A25" s="4"/>
      <c r="B25" s="5"/>
      <c r="C25" s="5"/>
      <c r="D25" s="5"/>
      <c r="E25" s="5"/>
      <c r="F25" s="5"/>
      <c r="G25" s="5"/>
      <c r="H25" s="5"/>
      <c r="I25" s="6"/>
    </row>
    <row r="26" spans="1:9" x14ac:dyDescent="0.25">
      <c r="A26" s="4"/>
      <c r="B26" s="5"/>
      <c r="C26" s="5"/>
      <c r="D26" s="5"/>
      <c r="E26" s="5"/>
      <c r="F26" s="5"/>
      <c r="G26" s="5"/>
      <c r="H26" s="5"/>
      <c r="I26" s="6"/>
    </row>
    <row r="27" spans="1:9" x14ac:dyDescent="0.25">
      <c r="A27" s="4"/>
      <c r="B27" s="5"/>
      <c r="C27" s="5"/>
      <c r="D27" s="5"/>
      <c r="E27" s="5"/>
      <c r="F27" s="5"/>
      <c r="G27" s="5"/>
      <c r="H27" s="5"/>
      <c r="I27" s="6"/>
    </row>
    <row r="28" spans="1:9" x14ac:dyDescent="0.25">
      <c r="A28" s="4"/>
      <c r="B28" s="5"/>
      <c r="C28" s="5"/>
      <c r="D28" s="5"/>
      <c r="E28" s="5"/>
      <c r="F28" s="5"/>
      <c r="G28" s="5"/>
      <c r="H28" s="5"/>
      <c r="I28" s="6"/>
    </row>
    <row r="29" spans="1:9" x14ac:dyDescent="0.25">
      <c r="A29" s="4"/>
      <c r="B29" s="5"/>
      <c r="C29" s="5"/>
      <c r="D29" s="5"/>
      <c r="E29" s="5"/>
      <c r="F29" s="5"/>
      <c r="G29" s="5"/>
      <c r="H29" s="5"/>
      <c r="I29" s="6"/>
    </row>
    <row r="30" spans="1:9" ht="42" customHeight="1" x14ac:dyDescent="0.25">
      <c r="A30" s="4"/>
      <c r="B30" s="5"/>
      <c r="C30" s="5"/>
      <c r="D30" s="5"/>
      <c r="E30" s="5"/>
      <c r="F30" s="5"/>
      <c r="G30" s="5"/>
      <c r="H30" s="5"/>
      <c r="I30" s="6"/>
    </row>
    <row r="31" spans="1:9" x14ac:dyDescent="0.25">
      <c r="A31" s="4"/>
      <c r="B31" s="5"/>
      <c r="C31" s="5"/>
      <c r="D31" s="5"/>
      <c r="E31" s="5"/>
      <c r="F31" s="5"/>
      <c r="G31" s="5"/>
      <c r="H31" s="5"/>
      <c r="I31" s="6"/>
    </row>
    <row r="32" spans="1:9" ht="20.25" customHeight="1" x14ac:dyDescent="0.25">
      <c r="A32" s="4"/>
      <c r="B32" s="5"/>
      <c r="C32" s="5"/>
      <c r="D32" s="5"/>
      <c r="E32" s="5"/>
      <c r="F32" s="5"/>
      <c r="G32" s="5"/>
      <c r="H32" s="5"/>
      <c r="I32" s="6"/>
    </row>
    <row r="33" spans="1:9" ht="20.25" customHeight="1" x14ac:dyDescent="0.25">
      <c r="A33" s="4"/>
      <c r="B33" s="5"/>
      <c r="C33" s="5"/>
      <c r="D33" s="5"/>
      <c r="E33" s="5"/>
      <c r="F33" s="5"/>
      <c r="G33" s="5"/>
      <c r="H33" s="5"/>
      <c r="I33" s="6"/>
    </row>
    <row r="34" spans="1:9" ht="20.25" customHeight="1" x14ac:dyDescent="0.25">
      <c r="A34" s="4"/>
      <c r="B34" s="5"/>
      <c r="C34" s="5"/>
      <c r="D34" s="5"/>
      <c r="E34" s="5"/>
      <c r="F34" s="5"/>
      <c r="G34" s="5"/>
      <c r="H34" s="5"/>
      <c r="I34" s="6"/>
    </row>
    <row r="35" spans="1:9" ht="20.25" customHeight="1" x14ac:dyDescent="0.25">
      <c r="A35" s="4"/>
      <c r="B35" s="5"/>
      <c r="C35" s="5"/>
      <c r="D35" s="5"/>
      <c r="E35" s="5"/>
      <c r="F35" s="5"/>
      <c r="G35" s="5"/>
      <c r="H35" s="5"/>
      <c r="I35" s="6"/>
    </row>
    <row r="36" spans="1:9" ht="20.25" customHeight="1" x14ac:dyDescent="0.25">
      <c r="A36" s="52"/>
      <c r="B36" s="53"/>
      <c r="C36" s="53"/>
      <c r="D36" s="53"/>
      <c r="E36" s="53"/>
      <c r="F36" s="53"/>
      <c r="G36" s="53"/>
      <c r="H36" s="53"/>
      <c r="I36" s="54"/>
    </row>
    <row r="37" spans="1:9" ht="20.25" customHeight="1" x14ac:dyDescent="0.25">
      <c r="A37" s="4"/>
      <c r="B37" s="5"/>
      <c r="C37" s="5"/>
      <c r="D37" s="5"/>
      <c r="E37" s="5"/>
      <c r="F37" s="5"/>
      <c r="G37" s="5"/>
      <c r="H37" s="5"/>
      <c r="I37" s="6"/>
    </row>
    <row r="38" spans="1:9" ht="20.25" customHeight="1" x14ac:dyDescent="0.25">
      <c r="A38" s="4"/>
      <c r="B38" s="5"/>
      <c r="C38" s="5"/>
      <c r="D38" s="5"/>
      <c r="E38" s="5"/>
      <c r="F38" s="5"/>
      <c r="G38" s="5"/>
      <c r="H38" s="5"/>
      <c r="I38" s="6"/>
    </row>
    <row r="39" spans="1:9" x14ac:dyDescent="0.25">
      <c r="A39" s="4"/>
      <c r="B39" s="5"/>
      <c r="C39" s="5"/>
      <c r="D39" s="5"/>
      <c r="E39" s="5"/>
      <c r="F39" s="5"/>
      <c r="G39" s="5"/>
      <c r="H39" s="5"/>
      <c r="I39" s="6"/>
    </row>
    <row r="40" spans="1:9" x14ac:dyDescent="0.25">
      <c r="A40" s="4"/>
      <c r="B40" s="5"/>
      <c r="C40" s="5"/>
      <c r="D40" s="5"/>
      <c r="E40" s="5"/>
      <c r="F40" s="5"/>
      <c r="G40" s="5"/>
      <c r="H40" s="5"/>
      <c r="I40" s="6"/>
    </row>
    <row r="41" spans="1:9" x14ac:dyDescent="0.25">
      <c r="A41" s="4"/>
      <c r="B41" s="5"/>
      <c r="C41" s="5"/>
      <c r="D41" s="5"/>
      <c r="E41" s="5"/>
      <c r="F41" s="5"/>
      <c r="G41" s="5"/>
      <c r="H41" s="5"/>
      <c r="I41" s="6"/>
    </row>
    <row r="42" spans="1:9" x14ac:dyDescent="0.25">
      <c r="A42" s="4"/>
      <c r="B42" s="5"/>
      <c r="C42" s="5"/>
      <c r="D42" s="5"/>
      <c r="E42" s="5"/>
      <c r="F42" s="5"/>
      <c r="G42" s="5"/>
      <c r="H42" s="5"/>
      <c r="I42" s="6"/>
    </row>
    <row r="43" spans="1:9" x14ac:dyDescent="0.25">
      <c r="A43" s="4"/>
      <c r="B43" s="5"/>
      <c r="C43" s="5"/>
      <c r="D43" s="5"/>
      <c r="E43" s="5"/>
      <c r="F43" s="5"/>
      <c r="G43" s="5"/>
      <c r="H43" s="5"/>
      <c r="I43" s="6"/>
    </row>
    <row r="44" spans="1:9" x14ac:dyDescent="0.25">
      <c r="A44" s="4"/>
      <c r="B44" s="5"/>
      <c r="C44" s="5"/>
      <c r="D44" s="5"/>
      <c r="E44" s="5"/>
      <c r="F44" s="5"/>
      <c r="G44" s="5"/>
      <c r="H44" s="5"/>
      <c r="I44" s="6"/>
    </row>
    <row r="45" spans="1:9" x14ac:dyDescent="0.25">
      <c r="A45" s="4"/>
      <c r="B45" s="5"/>
      <c r="C45" s="5"/>
      <c r="D45" s="5"/>
      <c r="E45" s="5"/>
      <c r="F45" s="5"/>
      <c r="G45" s="5"/>
      <c r="H45" s="5"/>
      <c r="I45" s="6"/>
    </row>
    <row r="46" spans="1:9" ht="15.75" thickBot="1" x14ac:dyDescent="0.3">
      <c r="A46" s="7"/>
      <c r="B46" s="8"/>
      <c r="C46" s="8"/>
      <c r="D46" s="8"/>
      <c r="E46" s="8"/>
      <c r="F46" s="8"/>
      <c r="G46" s="8"/>
      <c r="H46" s="8"/>
      <c r="I46" s="9"/>
    </row>
  </sheetData>
  <mergeCells count="1">
    <mergeCell ref="A36:I36"/>
  </mergeCells>
  <printOptions horizontalCentered="1" verticalCentered="1"/>
  <pageMargins left="0.70866141732283472" right="0.70866141732283472" top="0.74803149606299213" bottom="0.74803149606299213" header="0.31496062992125984" footer="0.31496062992125984"/>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76"/>
  <sheetViews>
    <sheetView showGridLines="0" tabSelected="1" topLeftCell="D1" zoomScale="75" zoomScaleNormal="75" zoomScaleSheetLayoutView="75" workbookViewId="0">
      <pane ySplit="10" topLeftCell="A11" activePane="bottomLeft" state="frozen"/>
      <selection activeCell="B1" sqref="B1"/>
      <selection pane="bottomLeft" activeCell="L49" sqref="L49"/>
    </sheetView>
  </sheetViews>
  <sheetFormatPr baseColWidth="10" defaultColWidth="11.5703125" defaultRowHeight="17.25" x14ac:dyDescent="0.3"/>
  <cols>
    <col min="1" max="1" width="23.5703125" style="11" customWidth="1"/>
    <col min="2" max="2" width="30" style="22" customWidth="1"/>
    <col min="3" max="3" width="21.85546875" style="22" customWidth="1"/>
    <col min="4" max="4" width="28.85546875" style="33" customWidth="1"/>
    <col min="5" max="6" width="15.140625" style="22" customWidth="1"/>
    <col min="7" max="7" width="16.28515625" style="22" customWidth="1"/>
    <col min="8" max="8" width="13.7109375" style="22" customWidth="1"/>
    <col min="9" max="9" width="13" style="22" customWidth="1"/>
    <col min="10" max="10" width="12.7109375" style="22" customWidth="1"/>
    <col min="11" max="11" width="12.5703125" style="22" customWidth="1"/>
    <col min="12" max="12" width="15.42578125" style="22" customWidth="1"/>
    <col min="13" max="13" width="21.140625" style="22" customWidth="1"/>
    <col min="14" max="14" width="25.140625" style="22" customWidth="1"/>
    <col min="15" max="15" width="158.7109375"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72"/>
      <c r="B1" s="73"/>
      <c r="C1" s="59" t="s">
        <v>130</v>
      </c>
      <c r="D1" s="60"/>
      <c r="E1" s="60"/>
      <c r="F1" s="60"/>
      <c r="G1" s="60"/>
      <c r="H1" s="60"/>
      <c r="I1" s="60"/>
      <c r="J1" s="60"/>
      <c r="K1" s="60"/>
      <c r="L1" s="60"/>
      <c r="M1" s="60"/>
      <c r="N1" s="61"/>
      <c r="O1" s="10" t="s">
        <v>26</v>
      </c>
    </row>
    <row r="2" spans="1:23" s="12" customFormat="1" ht="24.75" customHeight="1" x14ac:dyDescent="0.3">
      <c r="A2" s="74"/>
      <c r="B2" s="75"/>
      <c r="C2" s="62"/>
      <c r="D2" s="63"/>
      <c r="E2" s="63"/>
      <c r="F2" s="63"/>
      <c r="G2" s="63"/>
      <c r="H2" s="63"/>
      <c r="I2" s="63"/>
      <c r="J2" s="63"/>
      <c r="K2" s="63"/>
      <c r="L2" s="63"/>
      <c r="M2" s="63"/>
      <c r="N2" s="64"/>
      <c r="O2" s="10" t="s">
        <v>41</v>
      </c>
    </row>
    <row r="3" spans="1:23" s="12" customFormat="1" ht="22.5" customHeight="1" x14ac:dyDescent="0.3">
      <c r="A3" s="76"/>
      <c r="B3" s="77"/>
      <c r="C3" s="65"/>
      <c r="D3" s="66"/>
      <c r="E3" s="66"/>
      <c r="F3" s="66"/>
      <c r="G3" s="66"/>
      <c r="H3" s="66"/>
      <c r="I3" s="66"/>
      <c r="J3" s="66"/>
      <c r="K3" s="66"/>
      <c r="L3" s="66"/>
      <c r="M3" s="66"/>
      <c r="N3" s="67"/>
      <c r="O3" s="13" t="s">
        <v>40</v>
      </c>
    </row>
    <row r="4" spans="1:23" s="12" customFormat="1" ht="15.75" customHeight="1" x14ac:dyDescent="0.3">
      <c r="B4" s="83"/>
      <c r="C4" s="83"/>
      <c r="D4" s="83"/>
      <c r="E4" s="83"/>
      <c r="F4" s="83"/>
      <c r="G4" s="83"/>
      <c r="H4" s="83"/>
      <c r="I4" s="83"/>
      <c r="J4" s="83"/>
      <c r="K4" s="83"/>
      <c r="L4" s="83"/>
      <c r="M4" s="83"/>
      <c r="N4" s="83"/>
      <c r="O4" s="83"/>
    </row>
    <row r="5" spans="1:23" s="12" customFormat="1" ht="29.45" customHeight="1" x14ac:dyDescent="0.3">
      <c r="A5" s="84" t="s">
        <v>159</v>
      </c>
      <c r="B5" s="84"/>
      <c r="C5" s="84"/>
      <c r="D5" s="84"/>
      <c r="E5" s="84"/>
      <c r="F5" s="84"/>
      <c r="G5" s="84"/>
      <c r="H5" s="84"/>
      <c r="I5" s="84"/>
      <c r="J5" s="84"/>
      <c r="K5" s="84"/>
      <c r="L5" s="84"/>
      <c r="M5" s="84"/>
      <c r="N5" s="84"/>
      <c r="O5" s="84"/>
    </row>
    <row r="6" spans="1:23" s="12" customFormat="1" ht="29.45" customHeight="1" x14ac:dyDescent="0.3">
      <c r="B6" s="20"/>
      <c r="C6" s="20"/>
      <c r="D6" s="19"/>
      <c r="E6" s="19"/>
      <c r="F6" s="19"/>
      <c r="G6" s="19"/>
      <c r="H6" s="19"/>
      <c r="I6" s="19"/>
      <c r="J6" s="19"/>
      <c r="K6" s="19"/>
      <c r="L6" s="19"/>
      <c r="M6" s="20"/>
      <c r="N6" s="20"/>
      <c r="O6" s="14"/>
    </row>
    <row r="7" spans="1:23" s="12" customFormat="1" ht="15" customHeight="1" x14ac:dyDescent="0.3">
      <c r="A7" s="85" t="s">
        <v>39</v>
      </c>
      <c r="B7" s="85"/>
      <c r="C7" s="85"/>
      <c r="D7" s="85"/>
      <c r="E7" s="85"/>
      <c r="F7" s="85"/>
      <c r="G7" s="85"/>
      <c r="H7" s="85"/>
      <c r="I7" s="85"/>
      <c r="J7" s="85"/>
      <c r="K7" s="85"/>
      <c r="L7" s="85"/>
      <c r="M7" s="85"/>
      <c r="N7" s="85"/>
      <c r="O7" s="85"/>
      <c r="P7" s="85"/>
      <c r="Q7" s="85"/>
      <c r="R7" s="85"/>
      <c r="S7" s="85"/>
      <c r="T7" s="85"/>
      <c r="U7" s="85"/>
      <c r="V7" s="85"/>
      <c r="W7" s="85"/>
    </row>
    <row r="8" spans="1:23" s="12" customFormat="1" ht="25.5" x14ac:dyDescent="0.3">
      <c r="A8" s="18"/>
      <c r="B8" s="21"/>
      <c r="C8" s="21"/>
      <c r="D8" s="21"/>
      <c r="E8" s="20"/>
      <c r="F8" s="20"/>
      <c r="G8" s="20"/>
      <c r="H8" s="20"/>
      <c r="I8" s="20"/>
      <c r="J8" s="20"/>
      <c r="K8" s="20"/>
      <c r="L8" s="20"/>
      <c r="M8" s="21"/>
      <c r="N8" s="21"/>
      <c r="O8" s="18"/>
      <c r="P8" s="18"/>
      <c r="Q8" s="18"/>
      <c r="R8" s="18"/>
      <c r="S8" s="18"/>
      <c r="T8" s="18"/>
      <c r="U8" s="18"/>
      <c r="V8" s="18"/>
      <c r="W8" s="18"/>
    </row>
    <row r="9" spans="1:23" s="15" customFormat="1" ht="28.5" customHeight="1" x14ac:dyDescent="0.3">
      <c r="A9" s="78" t="s">
        <v>0</v>
      </c>
      <c r="B9" s="78" t="s">
        <v>1</v>
      </c>
      <c r="C9" s="78" t="s">
        <v>2</v>
      </c>
      <c r="D9" s="78" t="s">
        <v>27</v>
      </c>
      <c r="E9" s="86" t="s">
        <v>28</v>
      </c>
      <c r="F9" s="86"/>
      <c r="G9" s="86"/>
      <c r="H9" s="86"/>
      <c r="I9" s="86"/>
      <c r="J9" s="86"/>
      <c r="K9" s="86"/>
      <c r="L9" s="86"/>
      <c r="M9" s="68" t="s">
        <v>10</v>
      </c>
      <c r="N9" s="68" t="s">
        <v>160</v>
      </c>
      <c r="O9" s="56" t="s">
        <v>131</v>
      </c>
    </row>
    <row r="10" spans="1:23" ht="36.75" customHeight="1" x14ac:dyDescent="0.3">
      <c r="A10" s="79"/>
      <c r="B10" s="79"/>
      <c r="C10" s="79"/>
      <c r="D10" s="79"/>
      <c r="E10" s="37" t="s">
        <v>29</v>
      </c>
      <c r="F10" s="35" t="s">
        <v>30</v>
      </c>
      <c r="G10" s="37" t="s">
        <v>31</v>
      </c>
      <c r="H10" s="35" t="s">
        <v>32</v>
      </c>
      <c r="I10" s="37" t="s">
        <v>33</v>
      </c>
      <c r="J10" s="35" t="s">
        <v>34</v>
      </c>
      <c r="K10" s="37" t="s">
        <v>35</v>
      </c>
      <c r="L10" s="35" t="s">
        <v>36</v>
      </c>
      <c r="M10" s="69"/>
      <c r="N10" s="69"/>
      <c r="O10" s="57"/>
    </row>
    <row r="11" spans="1:23" s="30" customFormat="1" ht="252.75" customHeight="1" x14ac:dyDescent="0.25">
      <c r="A11" s="58" t="s">
        <v>3</v>
      </c>
      <c r="B11" s="38" t="s">
        <v>4</v>
      </c>
      <c r="C11" s="38" t="s">
        <v>5</v>
      </c>
      <c r="D11" s="38" t="s">
        <v>45</v>
      </c>
      <c r="E11" s="38" t="s">
        <v>62</v>
      </c>
      <c r="F11" s="38" t="s">
        <v>62</v>
      </c>
      <c r="G11" s="38">
        <v>1000</v>
      </c>
      <c r="H11" s="38"/>
      <c r="I11" s="38">
        <v>1020</v>
      </c>
      <c r="J11" s="38"/>
      <c r="K11" s="38">
        <v>1300</v>
      </c>
      <c r="L11" s="38"/>
      <c r="M11" s="38" t="str">
        <f>+F11</f>
        <v>No aplica</v>
      </c>
      <c r="N11" s="38" t="s">
        <v>62</v>
      </c>
      <c r="O11" s="39" t="s">
        <v>132</v>
      </c>
    </row>
    <row r="12" spans="1:23" s="30" customFormat="1" ht="66.75" customHeight="1" x14ac:dyDescent="0.25">
      <c r="A12" s="58"/>
      <c r="B12" s="38" t="s">
        <v>25</v>
      </c>
      <c r="C12" s="38" t="s">
        <v>5</v>
      </c>
      <c r="D12" s="29" t="s">
        <v>44</v>
      </c>
      <c r="E12" s="38" t="s">
        <v>62</v>
      </c>
      <c r="F12" s="38" t="s">
        <v>62</v>
      </c>
      <c r="G12" s="38" t="s">
        <v>62</v>
      </c>
      <c r="H12" s="38"/>
      <c r="I12" s="38" t="s">
        <v>62</v>
      </c>
      <c r="J12" s="38"/>
      <c r="K12" s="38">
        <v>200</v>
      </c>
      <c r="L12" s="38"/>
      <c r="M12" s="38" t="str">
        <f t="shared" ref="M12:M71" si="0">+F12</f>
        <v>No aplica</v>
      </c>
      <c r="N12" s="38" t="s">
        <v>62</v>
      </c>
      <c r="O12" s="39" t="s">
        <v>133</v>
      </c>
    </row>
    <row r="13" spans="1:23" s="30" customFormat="1" ht="99.75" customHeight="1" x14ac:dyDescent="0.25">
      <c r="A13" s="58"/>
      <c r="B13" s="29" t="s">
        <v>6</v>
      </c>
      <c r="C13" s="38" t="s">
        <v>5</v>
      </c>
      <c r="D13" s="29" t="s">
        <v>46</v>
      </c>
      <c r="E13" s="38" t="s">
        <v>62</v>
      </c>
      <c r="F13" s="38" t="s">
        <v>62</v>
      </c>
      <c r="G13" s="40">
        <v>0.125</v>
      </c>
      <c r="H13" s="38"/>
      <c r="I13" s="40">
        <v>0.125</v>
      </c>
      <c r="J13" s="38"/>
      <c r="K13" s="41">
        <v>0.25</v>
      </c>
      <c r="L13" s="38"/>
      <c r="M13" s="38" t="str">
        <f t="shared" si="0"/>
        <v>No aplica</v>
      </c>
      <c r="N13" s="38" t="s">
        <v>62</v>
      </c>
      <c r="O13" s="39" t="s">
        <v>134</v>
      </c>
    </row>
    <row r="14" spans="1:23" s="30" customFormat="1" ht="409.6" customHeight="1" x14ac:dyDescent="0.25">
      <c r="A14" s="58"/>
      <c r="B14" s="55" t="s">
        <v>7</v>
      </c>
      <c r="C14" s="58" t="s">
        <v>5</v>
      </c>
      <c r="D14" s="38" t="s">
        <v>47</v>
      </c>
      <c r="E14" s="42">
        <v>2780</v>
      </c>
      <c r="F14" s="42">
        <v>1959</v>
      </c>
      <c r="G14" s="42">
        <v>4400</v>
      </c>
      <c r="H14" s="42"/>
      <c r="I14" s="42">
        <v>7700</v>
      </c>
      <c r="J14" s="42"/>
      <c r="K14" s="42">
        <v>13400</v>
      </c>
      <c r="L14" s="42"/>
      <c r="M14" s="38">
        <f t="shared" si="0"/>
        <v>1959</v>
      </c>
      <c r="N14" s="36">
        <f>IF(M14/E14&gt;100%,100%,M14/E14)</f>
        <v>0.70467625899280573</v>
      </c>
      <c r="O14" s="70" t="s">
        <v>135</v>
      </c>
    </row>
    <row r="15" spans="1:23" s="30" customFormat="1" ht="80.25" customHeight="1" x14ac:dyDescent="0.25">
      <c r="A15" s="58"/>
      <c r="B15" s="55"/>
      <c r="C15" s="58"/>
      <c r="D15" s="38" t="s">
        <v>48</v>
      </c>
      <c r="E15" s="38" t="s">
        <v>62</v>
      </c>
      <c r="F15" s="38" t="s">
        <v>62</v>
      </c>
      <c r="G15" s="38" t="s">
        <v>62</v>
      </c>
      <c r="H15" s="38" t="s">
        <v>62</v>
      </c>
      <c r="I15" s="38">
        <v>1</v>
      </c>
      <c r="J15" s="38"/>
      <c r="K15" s="38">
        <v>1</v>
      </c>
      <c r="L15" s="38"/>
      <c r="M15" s="38" t="str">
        <f t="shared" si="0"/>
        <v>No aplica</v>
      </c>
      <c r="N15" s="38" t="s">
        <v>62</v>
      </c>
      <c r="O15" s="70"/>
    </row>
    <row r="16" spans="1:23" s="30" customFormat="1" ht="409.5" customHeight="1" x14ac:dyDescent="0.25">
      <c r="A16" s="58"/>
      <c r="B16" s="55" t="s">
        <v>11</v>
      </c>
      <c r="C16" s="55" t="s">
        <v>5</v>
      </c>
      <c r="D16" s="55" t="s">
        <v>49</v>
      </c>
      <c r="E16" s="55" t="s">
        <v>62</v>
      </c>
      <c r="F16" s="55" t="s">
        <v>62</v>
      </c>
      <c r="G16" s="55" t="s">
        <v>62</v>
      </c>
      <c r="H16" s="55"/>
      <c r="I16" s="55">
        <v>134</v>
      </c>
      <c r="J16" s="55"/>
      <c r="K16" s="55">
        <v>262</v>
      </c>
      <c r="L16" s="55"/>
      <c r="M16" s="55" t="str">
        <f t="shared" si="0"/>
        <v>No aplica</v>
      </c>
      <c r="N16" s="55" t="s">
        <v>62</v>
      </c>
      <c r="O16" s="71" t="s">
        <v>136</v>
      </c>
    </row>
    <row r="17" spans="1:19" s="30" customFormat="1" ht="409.6" customHeight="1" x14ac:dyDescent="0.25">
      <c r="A17" s="38"/>
      <c r="B17" s="55"/>
      <c r="C17" s="55"/>
      <c r="D17" s="55"/>
      <c r="E17" s="55"/>
      <c r="F17" s="55"/>
      <c r="G17" s="55"/>
      <c r="H17" s="55"/>
      <c r="I17" s="55"/>
      <c r="J17" s="55"/>
      <c r="K17" s="55"/>
      <c r="L17" s="55"/>
      <c r="M17" s="55"/>
      <c r="N17" s="55"/>
      <c r="O17" s="71"/>
    </row>
    <row r="18" spans="1:19" s="30" customFormat="1" ht="320.25" customHeight="1" x14ac:dyDescent="0.25">
      <c r="A18" s="58" t="s">
        <v>12</v>
      </c>
      <c r="B18" s="29" t="s">
        <v>13</v>
      </c>
      <c r="C18" s="38" t="s">
        <v>16</v>
      </c>
      <c r="D18" s="38" t="s">
        <v>50</v>
      </c>
      <c r="E18" s="38" t="s">
        <v>62</v>
      </c>
      <c r="F18" s="38" t="s">
        <v>62</v>
      </c>
      <c r="G18" s="38">
        <v>60</v>
      </c>
      <c r="H18" s="38"/>
      <c r="I18" s="38">
        <v>170</v>
      </c>
      <c r="J18" s="38"/>
      <c r="K18" s="38">
        <v>880</v>
      </c>
      <c r="L18" s="38"/>
      <c r="M18" s="38" t="str">
        <f t="shared" si="0"/>
        <v>No aplica</v>
      </c>
      <c r="N18" s="38" t="s">
        <v>62</v>
      </c>
      <c r="O18" s="43" t="s">
        <v>137</v>
      </c>
    </row>
    <row r="19" spans="1:19" s="30" customFormat="1" ht="185.25" customHeight="1" x14ac:dyDescent="0.25">
      <c r="A19" s="58"/>
      <c r="B19" s="29" t="s">
        <v>42</v>
      </c>
      <c r="C19" s="38" t="s">
        <v>16</v>
      </c>
      <c r="D19" s="38" t="s">
        <v>51</v>
      </c>
      <c r="E19" s="38" t="s">
        <v>62</v>
      </c>
      <c r="F19" s="38" t="s">
        <v>62</v>
      </c>
      <c r="G19" s="38">
        <v>80</v>
      </c>
      <c r="H19" s="38"/>
      <c r="I19" s="38">
        <v>117</v>
      </c>
      <c r="J19" s="38"/>
      <c r="K19" s="38">
        <v>261</v>
      </c>
      <c r="L19" s="38"/>
      <c r="M19" s="38" t="str">
        <f t="shared" si="0"/>
        <v>No aplica</v>
      </c>
      <c r="N19" s="38" t="s">
        <v>62</v>
      </c>
      <c r="O19" s="39" t="s">
        <v>138</v>
      </c>
    </row>
    <row r="20" spans="1:19" s="30" customFormat="1" ht="398.25" customHeight="1" x14ac:dyDescent="0.25">
      <c r="A20" s="58"/>
      <c r="B20" s="29" t="s">
        <v>14</v>
      </c>
      <c r="C20" s="38" t="s">
        <v>16</v>
      </c>
      <c r="D20" s="38" t="s">
        <v>52</v>
      </c>
      <c r="E20" s="38" t="s">
        <v>62</v>
      </c>
      <c r="F20" s="38" t="s">
        <v>62</v>
      </c>
      <c r="G20" s="38" t="s">
        <v>62</v>
      </c>
      <c r="H20" s="38" t="s">
        <v>62</v>
      </c>
      <c r="I20" s="38" t="s">
        <v>62</v>
      </c>
      <c r="J20" s="38" t="s">
        <v>62</v>
      </c>
      <c r="K20" s="38">
        <v>68</v>
      </c>
      <c r="L20" s="38"/>
      <c r="M20" s="38" t="str">
        <f t="shared" si="0"/>
        <v>No aplica</v>
      </c>
      <c r="N20" s="38" t="s">
        <v>62</v>
      </c>
      <c r="O20" s="39" t="s">
        <v>139</v>
      </c>
    </row>
    <row r="21" spans="1:19" s="30" customFormat="1" ht="123.75" customHeight="1" x14ac:dyDescent="0.25">
      <c r="A21" s="58"/>
      <c r="B21" s="55" t="s">
        <v>15</v>
      </c>
      <c r="C21" s="58" t="s">
        <v>16</v>
      </c>
      <c r="D21" s="38" t="s">
        <v>53</v>
      </c>
      <c r="E21" s="38">
        <v>2</v>
      </c>
      <c r="F21" s="38">
        <v>2</v>
      </c>
      <c r="G21" s="38">
        <v>2</v>
      </c>
      <c r="H21" s="38"/>
      <c r="I21" s="38">
        <v>24</v>
      </c>
      <c r="J21" s="38"/>
      <c r="K21" s="38">
        <v>104</v>
      </c>
      <c r="L21" s="38"/>
      <c r="M21" s="38">
        <f>+F21</f>
        <v>2</v>
      </c>
      <c r="N21" s="44">
        <f>IF(M21/E21&gt;100%,100%,M21/E21)</f>
        <v>1</v>
      </c>
      <c r="O21" s="70" t="s">
        <v>141</v>
      </c>
    </row>
    <row r="22" spans="1:19" s="30" customFormat="1" ht="166.5" customHeight="1" x14ac:dyDescent="0.25">
      <c r="A22" s="58"/>
      <c r="B22" s="55"/>
      <c r="C22" s="58"/>
      <c r="D22" s="38" t="s">
        <v>57</v>
      </c>
      <c r="E22" s="38" t="s">
        <v>62</v>
      </c>
      <c r="F22" s="38" t="s">
        <v>62</v>
      </c>
      <c r="G22" s="38" t="s">
        <v>62</v>
      </c>
      <c r="H22" s="38"/>
      <c r="I22" s="38">
        <v>600</v>
      </c>
      <c r="J22" s="38"/>
      <c r="K22" s="38">
        <v>3140</v>
      </c>
      <c r="L22" s="38"/>
      <c r="M22" s="38" t="str">
        <f t="shared" si="0"/>
        <v>No aplica</v>
      </c>
      <c r="N22" s="38" t="s">
        <v>62</v>
      </c>
      <c r="O22" s="70"/>
    </row>
    <row r="23" spans="1:19" s="30" customFormat="1" ht="351" customHeight="1" x14ac:dyDescent="0.25">
      <c r="A23" s="58"/>
      <c r="B23" s="29" t="s">
        <v>17</v>
      </c>
      <c r="C23" s="38" t="s">
        <v>16</v>
      </c>
      <c r="D23" s="38" t="s">
        <v>54</v>
      </c>
      <c r="E23" s="38">
        <v>3</v>
      </c>
      <c r="F23" s="38">
        <v>3</v>
      </c>
      <c r="G23" s="38">
        <v>5</v>
      </c>
      <c r="H23" s="38"/>
      <c r="I23" s="38">
        <v>5</v>
      </c>
      <c r="J23" s="38"/>
      <c r="K23" s="38">
        <v>17</v>
      </c>
      <c r="L23" s="38"/>
      <c r="M23" s="38">
        <f t="shared" si="0"/>
        <v>3</v>
      </c>
      <c r="N23" s="44">
        <f t="shared" ref="N23:N24" si="1">IF(M23/E23&gt;100%,100%,M23/E23)</f>
        <v>1</v>
      </c>
      <c r="O23" s="39" t="s">
        <v>140</v>
      </c>
      <c r="P23" s="89"/>
    </row>
    <row r="24" spans="1:19" s="30" customFormat="1" ht="293.25" customHeight="1" x14ac:dyDescent="0.25">
      <c r="A24" s="58"/>
      <c r="B24" s="29" t="s">
        <v>18</v>
      </c>
      <c r="C24" s="38" t="s">
        <v>16</v>
      </c>
      <c r="D24" s="38" t="s">
        <v>55</v>
      </c>
      <c r="E24" s="38">
        <v>71</v>
      </c>
      <c r="F24" s="38">
        <v>52</v>
      </c>
      <c r="G24" s="38">
        <v>140</v>
      </c>
      <c r="H24" s="38"/>
      <c r="I24" s="38">
        <v>190</v>
      </c>
      <c r="J24" s="38"/>
      <c r="K24" s="38">
        <v>600</v>
      </c>
      <c r="L24" s="38"/>
      <c r="M24" s="38">
        <f t="shared" si="0"/>
        <v>52</v>
      </c>
      <c r="N24" s="44">
        <f t="shared" si="1"/>
        <v>0.73239436619718312</v>
      </c>
      <c r="O24" s="39" t="s">
        <v>142</v>
      </c>
      <c r="P24" s="89"/>
    </row>
    <row r="25" spans="1:19" s="30" customFormat="1" ht="301.5" customHeight="1" x14ac:dyDescent="0.25">
      <c r="A25" s="58" t="s">
        <v>19</v>
      </c>
      <c r="B25" s="38" t="s">
        <v>20</v>
      </c>
      <c r="C25" s="38" t="s">
        <v>23</v>
      </c>
      <c r="D25" s="38" t="s">
        <v>56</v>
      </c>
      <c r="E25" s="38" t="s">
        <v>62</v>
      </c>
      <c r="F25" s="38" t="s">
        <v>62</v>
      </c>
      <c r="G25" s="38" t="s">
        <v>62</v>
      </c>
      <c r="H25" s="38"/>
      <c r="I25" s="38" t="s">
        <v>62</v>
      </c>
      <c r="J25" s="38"/>
      <c r="K25" s="42">
        <v>30000</v>
      </c>
      <c r="L25" s="38"/>
      <c r="M25" s="38" t="str">
        <f t="shared" si="0"/>
        <v>No aplica</v>
      </c>
      <c r="N25" s="38"/>
      <c r="O25" s="39" t="s">
        <v>143</v>
      </c>
    </row>
    <row r="26" spans="1:19" s="30" customFormat="1" ht="409.5" customHeight="1" x14ac:dyDescent="0.25">
      <c r="A26" s="58"/>
      <c r="B26" s="58" t="s">
        <v>21</v>
      </c>
      <c r="C26" s="38" t="s">
        <v>23</v>
      </c>
      <c r="D26" s="38" t="s">
        <v>56</v>
      </c>
      <c r="E26" s="42">
        <v>1350</v>
      </c>
      <c r="F26" s="42">
        <v>2714</v>
      </c>
      <c r="G26" s="42">
        <f>+E26+1500</f>
        <v>2850</v>
      </c>
      <c r="H26" s="42"/>
      <c r="I26" s="42">
        <v>28100</v>
      </c>
      <c r="J26" s="42"/>
      <c r="K26" s="42">
        <v>30000</v>
      </c>
      <c r="L26" s="38"/>
      <c r="M26" s="38">
        <f t="shared" si="0"/>
        <v>2714</v>
      </c>
      <c r="N26" s="44">
        <f t="shared" ref="N26:N29" si="2">IF(M26/E26&gt;100%,100%,M26/E26)</f>
        <v>1</v>
      </c>
      <c r="O26" s="80" t="s">
        <v>144</v>
      </c>
      <c r="S26" s="31"/>
    </row>
    <row r="27" spans="1:19" s="16" customFormat="1" ht="147.75" customHeight="1" x14ac:dyDescent="0.3">
      <c r="A27" s="58"/>
      <c r="B27" s="58"/>
      <c r="C27" s="38" t="s">
        <v>23</v>
      </c>
      <c r="D27" s="38" t="s">
        <v>58</v>
      </c>
      <c r="E27" s="41">
        <v>1</v>
      </c>
      <c r="F27" s="41">
        <v>1</v>
      </c>
      <c r="G27" s="41">
        <v>1</v>
      </c>
      <c r="H27" s="38"/>
      <c r="I27" s="41">
        <v>1</v>
      </c>
      <c r="J27" s="38"/>
      <c r="K27" s="41">
        <v>1</v>
      </c>
      <c r="L27" s="38"/>
      <c r="M27" s="38">
        <f t="shared" si="0"/>
        <v>1</v>
      </c>
      <c r="N27" s="44">
        <f t="shared" si="2"/>
        <v>1</v>
      </c>
      <c r="O27" s="81"/>
      <c r="S27" s="17"/>
    </row>
    <row r="28" spans="1:19" s="16" customFormat="1" ht="297" customHeight="1" x14ac:dyDescent="0.3">
      <c r="A28" s="58"/>
      <c r="B28" s="38" t="s">
        <v>22</v>
      </c>
      <c r="C28" s="38" t="s">
        <v>23</v>
      </c>
      <c r="D28" s="38" t="s">
        <v>59</v>
      </c>
      <c r="E28" s="42">
        <v>204000</v>
      </c>
      <c r="F28" s="42">
        <f>580372+10544+12335</f>
        <v>603251</v>
      </c>
      <c r="G28" s="42">
        <v>611000</v>
      </c>
      <c r="H28" s="38"/>
      <c r="I28" s="42">
        <v>1118000</v>
      </c>
      <c r="J28" s="38"/>
      <c r="K28" s="42">
        <v>1627870</v>
      </c>
      <c r="L28" s="38"/>
      <c r="M28" s="42">
        <f t="shared" si="0"/>
        <v>603251</v>
      </c>
      <c r="N28" s="44">
        <f t="shared" si="2"/>
        <v>1</v>
      </c>
      <c r="O28" s="45" t="s">
        <v>145</v>
      </c>
      <c r="S28" s="17"/>
    </row>
    <row r="29" spans="1:19" s="16" customFormat="1" ht="409.6" customHeight="1" x14ac:dyDescent="0.3">
      <c r="A29" s="58"/>
      <c r="B29" s="38" t="s">
        <v>24</v>
      </c>
      <c r="C29" s="38" t="s">
        <v>23</v>
      </c>
      <c r="D29" s="38" t="s">
        <v>60</v>
      </c>
      <c r="E29" s="42">
        <v>3000</v>
      </c>
      <c r="F29" s="42">
        <v>3000</v>
      </c>
      <c r="G29" s="42">
        <v>20000</v>
      </c>
      <c r="H29" s="46"/>
      <c r="I29" s="42">
        <f>55000+48500</f>
        <v>103500</v>
      </c>
      <c r="J29" s="46"/>
      <c r="K29" s="42">
        <f>62000+131000</f>
        <v>193000</v>
      </c>
      <c r="L29" s="47"/>
      <c r="M29" s="38">
        <f t="shared" si="0"/>
        <v>3000</v>
      </c>
      <c r="N29" s="44">
        <f t="shared" si="2"/>
        <v>1</v>
      </c>
      <c r="O29" s="45" t="s">
        <v>146</v>
      </c>
      <c r="S29" s="17"/>
    </row>
    <row r="30" spans="1:19" s="16" customFormat="1" ht="393.75" customHeight="1" x14ac:dyDescent="0.3">
      <c r="A30" s="58"/>
      <c r="B30" s="38" t="s">
        <v>43</v>
      </c>
      <c r="C30" s="38" t="s">
        <v>23</v>
      </c>
      <c r="D30" s="38" t="s">
        <v>61</v>
      </c>
      <c r="E30" s="38" t="s">
        <v>62</v>
      </c>
      <c r="F30" s="38" t="s">
        <v>62</v>
      </c>
      <c r="G30" s="38">
        <v>75</v>
      </c>
      <c r="H30" s="38"/>
      <c r="I30" s="38">
        <v>80</v>
      </c>
      <c r="J30" s="38"/>
      <c r="K30" s="38">
        <f>+I30+5673</f>
        <v>5753</v>
      </c>
      <c r="L30" s="38"/>
      <c r="M30" s="38" t="str">
        <f t="shared" si="0"/>
        <v>No aplica</v>
      </c>
      <c r="N30" s="38" t="s">
        <v>62</v>
      </c>
      <c r="O30" s="39" t="s">
        <v>147</v>
      </c>
      <c r="S30" s="17"/>
    </row>
    <row r="31" spans="1:19" s="16" customFormat="1" ht="80.25" customHeight="1" x14ac:dyDescent="0.3">
      <c r="A31" s="58" t="s">
        <v>85</v>
      </c>
      <c r="B31" s="58" t="s">
        <v>63</v>
      </c>
      <c r="C31" s="38" t="s">
        <v>16</v>
      </c>
      <c r="D31" s="38" t="s">
        <v>64</v>
      </c>
      <c r="E31" s="38" t="s">
        <v>62</v>
      </c>
      <c r="F31" s="38" t="s">
        <v>62</v>
      </c>
      <c r="G31" s="41">
        <v>0.2</v>
      </c>
      <c r="H31" s="38"/>
      <c r="I31" s="41">
        <v>0.2</v>
      </c>
      <c r="J31" s="38"/>
      <c r="K31" s="41">
        <v>1</v>
      </c>
      <c r="L31" s="38"/>
      <c r="M31" s="38" t="str">
        <f t="shared" si="0"/>
        <v>No aplica</v>
      </c>
      <c r="N31" s="38" t="s">
        <v>62</v>
      </c>
      <c r="O31" s="70" t="s">
        <v>148</v>
      </c>
      <c r="S31" s="17"/>
    </row>
    <row r="32" spans="1:19" s="16" customFormat="1" ht="98.25" customHeight="1" x14ac:dyDescent="0.3">
      <c r="A32" s="58"/>
      <c r="B32" s="58"/>
      <c r="C32" s="38" t="s">
        <v>16</v>
      </c>
      <c r="D32" s="38" t="s">
        <v>65</v>
      </c>
      <c r="E32" s="38" t="s">
        <v>62</v>
      </c>
      <c r="F32" s="38" t="s">
        <v>62</v>
      </c>
      <c r="G32" s="38">
        <v>50</v>
      </c>
      <c r="H32" s="38"/>
      <c r="I32" s="38">
        <v>50</v>
      </c>
      <c r="J32" s="38"/>
      <c r="K32" s="38">
        <v>150</v>
      </c>
      <c r="L32" s="38"/>
      <c r="M32" s="38" t="str">
        <f t="shared" si="0"/>
        <v>No aplica</v>
      </c>
      <c r="N32" s="38" t="s">
        <v>62</v>
      </c>
      <c r="O32" s="70"/>
      <c r="S32" s="17"/>
    </row>
    <row r="33" spans="1:16" s="23" customFormat="1" ht="80.25" customHeight="1" x14ac:dyDescent="0.25">
      <c r="A33" s="58"/>
      <c r="B33" s="38" t="s">
        <v>66</v>
      </c>
      <c r="C33" s="38" t="s">
        <v>16</v>
      </c>
      <c r="D33" s="38" t="s">
        <v>70</v>
      </c>
      <c r="E33" s="38" t="s">
        <v>62</v>
      </c>
      <c r="F33" s="38" t="s">
        <v>62</v>
      </c>
      <c r="G33" s="38" t="s">
        <v>62</v>
      </c>
      <c r="H33" s="38"/>
      <c r="I33" s="38" t="s">
        <v>62</v>
      </c>
      <c r="J33" s="38"/>
      <c r="K33" s="38">
        <v>80</v>
      </c>
      <c r="L33" s="38"/>
      <c r="M33" s="38" t="str">
        <f t="shared" si="0"/>
        <v>No aplica</v>
      </c>
      <c r="N33" s="38" t="s">
        <v>62</v>
      </c>
      <c r="O33" s="39" t="s">
        <v>149</v>
      </c>
    </row>
    <row r="34" spans="1:16" s="16" customFormat="1" ht="409.6" customHeight="1" x14ac:dyDescent="0.3">
      <c r="A34" s="58"/>
      <c r="B34" s="38" t="s">
        <v>67</v>
      </c>
      <c r="C34" s="38" t="s">
        <v>69</v>
      </c>
      <c r="D34" s="38" t="s">
        <v>71</v>
      </c>
      <c r="E34" s="38" t="s">
        <v>62</v>
      </c>
      <c r="F34" s="38" t="s">
        <v>62</v>
      </c>
      <c r="G34" s="38" t="s">
        <v>62</v>
      </c>
      <c r="H34" s="38"/>
      <c r="I34" s="38">
        <v>2</v>
      </c>
      <c r="J34" s="38"/>
      <c r="K34" s="38">
        <v>2</v>
      </c>
      <c r="L34" s="38"/>
      <c r="M34" s="38" t="str">
        <f t="shared" si="0"/>
        <v>No aplica</v>
      </c>
      <c r="N34" s="38" t="s">
        <v>62</v>
      </c>
      <c r="O34" s="39" t="s">
        <v>150</v>
      </c>
    </row>
    <row r="35" spans="1:16" s="16" customFormat="1" ht="105.75" customHeight="1" x14ac:dyDescent="0.3">
      <c r="A35" s="58"/>
      <c r="B35" s="38" t="s">
        <v>68</v>
      </c>
      <c r="C35" s="38" t="s">
        <v>69</v>
      </c>
      <c r="D35" s="38" t="s">
        <v>72</v>
      </c>
      <c r="E35" s="38" t="s">
        <v>62</v>
      </c>
      <c r="F35" s="38" t="s">
        <v>62</v>
      </c>
      <c r="G35" s="38" t="s">
        <v>62</v>
      </c>
      <c r="H35" s="38"/>
      <c r="I35" s="38">
        <v>2</v>
      </c>
      <c r="J35" s="38"/>
      <c r="K35" s="38">
        <v>2</v>
      </c>
      <c r="L35" s="38"/>
      <c r="M35" s="38" t="str">
        <f t="shared" si="0"/>
        <v>No aplica</v>
      </c>
      <c r="N35" s="38" t="s">
        <v>62</v>
      </c>
      <c r="O35" s="45" t="s">
        <v>151</v>
      </c>
    </row>
    <row r="36" spans="1:16" s="16" customFormat="1" ht="133.5" customHeight="1" x14ac:dyDescent="0.3">
      <c r="A36" s="58" t="s">
        <v>86</v>
      </c>
      <c r="B36" s="38" t="s">
        <v>73</v>
      </c>
      <c r="C36" s="38" t="s">
        <v>82</v>
      </c>
      <c r="D36" s="38" t="s">
        <v>75</v>
      </c>
      <c r="E36" s="38">
        <v>33</v>
      </c>
      <c r="F36" s="38">
        <v>33</v>
      </c>
      <c r="G36" s="38">
        <v>33</v>
      </c>
      <c r="H36" s="38"/>
      <c r="I36" s="38">
        <v>33</v>
      </c>
      <c r="J36" s="38"/>
      <c r="K36" s="38">
        <v>33</v>
      </c>
      <c r="L36" s="38"/>
      <c r="M36" s="38">
        <f t="shared" si="0"/>
        <v>33</v>
      </c>
      <c r="N36" s="44">
        <f>IF(M36/E36&gt;100%,100%,M36/E36)</f>
        <v>1</v>
      </c>
      <c r="O36" s="39" t="s">
        <v>152</v>
      </c>
    </row>
    <row r="37" spans="1:16" s="23" customFormat="1" ht="41.25" customHeight="1" x14ac:dyDescent="0.25">
      <c r="A37" s="58"/>
      <c r="B37" s="58" t="s">
        <v>74</v>
      </c>
      <c r="C37" s="38" t="s">
        <v>82</v>
      </c>
      <c r="D37" s="38" t="s">
        <v>76</v>
      </c>
      <c r="E37" s="38" t="s">
        <v>62</v>
      </c>
      <c r="F37" s="38" t="s">
        <v>62</v>
      </c>
      <c r="G37" s="38">
        <v>8</v>
      </c>
      <c r="H37" s="38"/>
      <c r="I37" s="38">
        <v>8</v>
      </c>
      <c r="J37" s="38"/>
      <c r="K37" s="38">
        <v>33</v>
      </c>
      <c r="L37" s="38"/>
      <c r="M37" s="38" t="str">
        <f t="shared" si="0"/>
        <v>No aplica</v>
      </c>
      <c r="N37" s="38" t="s">
        <v>62</v>
      </c>
      <c r="O37" s="70" t="s">
        <v>153</v>
      </c>
      <c r="P37" s="34"/>
    </row>
    <row r="38" spans="1:16" s="23" customFormat="1" ht="47.25" customHeight="1" x14ac:dyDescent="0.25">
      <c r="A38" s="58"/>
      <c r="B38" s="58"/>
      <c r="C38" s="38" t="s">
        <v>82</v>
      </c>
      <c r="D38" s="38" t="s">
        <v>77</v>
      </c>
      <c r="E38" s="44">
        <v>7.0000000000000007E-2</v>
      </c>
      <c r="F38" s="41">
        <v>0</v>
      </c>
      <c r="G38" s="48">
        <v>0.245</v>
      </c>
      <c r="H38" s="38"/>
      <c r="I38" s="48">
        <v>0.45500000000000002</v>
      </c>
      <c r="J38" s="38"/>
      <c r="K38" s="41">
        <v>0.7</v>
      </c>
      <c r="L38" s="38"/>
      <c r="M38" s="38">
        <f t="shared" si="0"/>
        <v>0</v>
      </c>
      <c r="N38" s="38">
        <f>IF(M38/E38&gt;100%,100%,M38/E38)</f>
        <v>0</v>
      </c>
      <c r="O38" s="70"/>
    </row>
    <row r="39" spans="1:16" s="16" customFormat="1" ht="312.75" customHeight="1" x14ac:dyDescent="0.3">
      <c r="A39" s="58" t="s">
        <v>87</v>
      </c>
      <c r="B39" s="38" t="s">
        <v>78</v>
      </c>
      <c r="C39" s="38" t="s">
        <v>88</v>
      </c>
      <c r="D39" s="38" t="s">
        <v>79</v>
      </c>
      <c r="E39" s="38">
        <v>1</v>
      </c>
      <c r="F39" s="38">
        <v>1</v>
      </c>
      <c r="G39" s="38">
        <v>3</v>
      </c>
      <c r="H39" s="38"/>
      <c r="I39" s="38">
        <v>5</v>
      </c>
      <c r="J39" s="38"/>
      <c r="K39" s="38">
        <v>7</v>
      </c>
      <c r="L39" s="38"/>
      <c r="M39" s="38">
        <f t="shared" si="0"/>
        <v>1</v>
      </c>
      <c r="N39" s="44">
        <f>IF(M39/E39&gt;100%,100%,M39/E39)</f>
        <v>1</v>
      </c>
      <c r="O39" s="49" t="s">
        <v>154</v>
      </c>
    </row>
    <row r="40" spans="1:16" s="16" customFormat="1" ht="131.25" customHeight="1" x14ac:dyDescent="0.3">
      <c r="A40" s="58"/>
      <c r="B40" s="38" t="s">
        <v>80</v>
      </c>
      <c r="C40" s="38" t="s">
        <v>88</v>
      </c>
      <c r="D40" s="38" t="s">
        <v>81</v>
      </c>
      <c r="E40" s="38" t="s">
        <v>62</v>
      </c>
      <c r="F40" s="38" t="s">
        <v>62</v>
      </c>
      <c r="G40" s="38" t="s">
        <v>62</v>
      </c>
      <c r="H40" s="38"/>
      <c r="I40" s="38" t="s">
        <v>62</v>
      </c>
      <c r="J40" s="38"/>
      <c r="K40" s="38">
        <v>18</v>
      </c>
      <c r="L40" s="38"/>
      <c r="M40" s="38" t="str">
        <f t="shared" si="0"/>
        <v>No aplica</v>
      </c>
      <c r="N40" s="38" t="s">
        <v>62</v>
      </c>
      <c r="O40" s="45" t="s">
        <v>155</v>
      </c>
    </row>
    <row r="41" spans="1:16" s="16" customFormat="1" ht="180.75" customHeight="1" x14ac:dyDescent="0.3">
      <c r="A41" s="58"/>
      <c r="B41" s="38" t="s">
        <v>83</v>
      </c>
      <c r="C41" s="38" t="s">
        <v>88</v>
      </c>
      <c r="D41" s="38" t="s">
        <v>84</v>
      </c>
      <c r="E41" s="38" t="s">
        <v>62</v>
      </c>
      <c r="F41" s="38" t="s">
        <v>62</v>
      </c>
      <c r="G41" s="38" t="s">
        <v>62</v>
      </c>
      <c r="H41" s="38"/>
      <c r="I41" s="38" t="s">
        <v>62</v>
      </c>
      <c r="J41" s="38"/>
      <c r="K41" s="38">
        <v>2</v>
      </c>
      <c r="L41" s="38"/>
      <c r="M41" s="38" t="str">
        <f t="shared" si="0"/>
        <v>No aplica</v>
      </c>
      <c r="N41" s="38" t="s">
        <v>62</v>
      </c>
      <c r="O41" s="45" t="s">
        <v>156</v>
      </c>
    </row>
    <row r="42" spans="1:16" s="16" customFormat="1" ht="223.5" customHeight="1" x14ac:dyDescent="0.3">
      <c r="A42" s="58" t="s">
        <v>119</v>
      </c>
      <c r="B42" s="58" t="s">
        <v>89</v>
      </c>
      <c r="C42" s="58" t="s">
        <v>121</v>
      </c>
      <c r="D42" s="38" t="s">
        <v>90</v>
      </c>
      <c r="E42" s="38" t="s">
        <v>62</v>
      </c>
      <c r="F42" s="38" t="s">
        <v>62</v>
      </c>
      <c r="G42" s="41">
        <v>0.8</v>
      </c>
      <c r="H42" s="38"/>
      <c r="I42" s="41">
        <v>0.8</v>
      </c>
      <c r="J42" s="38"/>
      <c r="K42" s="41">
        <v>0.85</v>
      </c>
      <c r="L42" s="38"/>
      <c r="M42" s="38" t="str">
        <f t="shared" si="0"/>
        <v>No aplica</v>
      </c>
      <c r="N42" s="38" t="s">
        <v>62</v>
      </c>
      <c r="O42" s="70" t="s">
        <v>167</v>
      </c>
    </row>
    <row r="43" spans="1:16" s="16" customFormat="1" ht="95.25" customHeight="1" x14ac:dyDescent="0.3">
      <c r="A43" s="58"/>
      <c r="B43" s="58"/>
      <c r="C43" s="58"/>
      <c r="D43" s="38" t="s">
        <v>91</v>
      </c>
      <c r="E43" s="41">
        <v>1</v>
      </c>
      <c r="F43" s="41">
        <v>1</v>
      </c>
      <c r="G43" s="41">
        <v>1</v>
      </c>
      <c r="H43" s="38"/>
      <c r="I43" s="41">
        <v>1</v>
      </c>
      <c r="J43" s="38"/>
      <c r="K43" s="41">
        <v>1</v>
      </c>
      <c r="L43" s="38"/>
      <c r="M43" s="44">
        <f t="shared" si="0"/>
        <v>1</v>
      </c>
      <c r="N43" s="50">
        <f t="shared" ref="N43:N54" si="3">IF(M43/E43&gt;100%,100%,M43/E43)</f>
        <v>1</v>
      </c>
      <c r="O43" s="70"/>
    </row>
    <row r="44" spans="1:16" s="23" customFormat="1" ht="117.75" customHeight="1" x14ac:dyDescent="0.25">
      <c r="A44" s="58"/>
      <c r="B44" s="58"/>
      <c r="C44" s="58"/>
      <c r="D44" s="38" t="s">
        <v>92</v>
      </c>
      <c r="E44" s="41">
        <v>1</v>
      </c>
      <c r="F44" s="51">
        <v>1</v>
      </c>
      <c r="G44" s="41">
        <v>1</v>
      </c>
      <c r="H44" s="38"/>
      <c r="I44" s="41">
        <v>1</v>
      </c>
      <c r="J44" s="38"/>
      <c r="K44" s="41">
        <v>1</v>
      </c>
      <c r="L44" s="38"/>
      <c r="M44" s="44">
        <f t="shared" si="0"/>
        <v>1</v>
      </c>
      <c r="N44" s="50">
        <f t="shared" si="3"/>
        <v>1</v>
      </c>
      <c r="O44" s="70"/>
    </row>
    <row r="45" spans="1:16" s="23" customFormat="1" ht="147.75" customHeight="1" x14ac:dyDescent="0.25">
      <c r="A45" s="58"/>
      <c r="B45" s="58" t="s">
        <v>93</v>
      </c>
      <c r="C45" s="58" t="s">
        <v>122</v>
      </c>
      <c r="D45" s="38" t="s">
        <v>94</v>
      </c>
      <c r="E45" s="41">
        <v>0.2</v>
      </c>
      <c r="F45" s="41">
        <v>0.2</v>
      </c>
      <c r="G45" s="41">
        <v>0.5</v>
      </c>
      <c r="H45" s="38"/>
      <c r="I45" s="41">
        <v>0.75</v>
      </c>
      <c r="J45" s="38"/>
      <c r="K45" s="41">
        <v>1</v>
      </c>
      <c r="L45" s="38"/>
      <c r="M45" s="44">
        <f t="shared" si="0"/>
        <v>0.2</v>
      </c>
      <c r="N45" s="50">
        <f t="shared" si="3"/>
        <v>1</v>
      </c>
      <c r="O45" s="70" t="s">
        <v>157</v>
      </c>
    </row>
    <row r="46" spans="1:16" s="16" customFormat="1" ht="157.5" customHeight="1" x14ac:dyDescent="0.3">
      <c r="A46" s="58"/>
      <c r="B46" s="58"/>
      <c r="C46" s="58"/>
      <c r="D46" s="38" t="s">
        <v>97</v>
      </c>
      <c r="E46" s="38" t="s">
        <v>62</v>
      </c>
      <c r="F46" s="38" t="s">
        <v>62</v>
      </c>
      <c r="G46" s="42">
        <v>1104200</v>
      </c>
      <c r="H46" s="42"/>
      <c r="I46" s="42">
        <v>1104200</v>
      </c>
      <c r="J46" s="42"/>
      <c r="K46" s="42">
        <v>2208400</v>
      </c>
      <c r="L46" s="38"/>
      <c r="M46" s="38" t="str">
        <f t="shared" si="0"/>
        <v>No aplica</v>
      </c>
      <c r="N46" s="38" t="s">
        <v>62</v>
      </c>
      <c r="O46" s="70"/>
    </row>
    <row r="47" spans="1:16" s="23" customFormat="1" ht="157.5" customHeight="1" x14ac:dyDescent="0.25">
      <c r="A47" s="58"/>
      <c r="B47" s="58"/>
      <c r="C47" s="58"/>
      <c r="D47" s="38" t="s">
        <v>95</v>
      </c>
      <c r="E47" s="41">
        <v>1</v>
      </c>
      <c r="F47" s="41">
        <v>1</v>
      </c>
      <c r="G47" s="41">
        <v>1</v>
      </c>
      <c r="H47" s="38"/>
      <c r="I47" s="41">
        <v>1</v>
      </c>
      <c r="J47" s="38"/>
      <c r="K47" s="41">
        <v>1</v>
      </c>
      <c r="L47" s="38"/>
      <c r="M47" s="44">
        <f t="shared" si="0"/>
        <v>1</v>
      </c>
      <c r="N47" s="44">
        <f>IF(M47/E47&gt;100%,100%,M47/E47)</f>
        <v>1</v>
      </c>
      <c r="O47" s="70"/>
    </row>
    <row r="48" spans="1:16" s="16" customFormat="1" ht="150.75" customHeight="1" x14ac:dyDescent="0.3">
      <c r="A48" s="58"/>
      <c r="B48" s="58"/>
      <c r="C48" s="58"/>
      <c r="D48" s="38" t="s">
        <v>96</v>
      </c>
      <c r="E48" s="41">
        <v>0.89</v>
      </c>
      <c r="F48" s="41">
        <v>0.89</v>
      </c>
      <c r="G48" s="41">
        <v>0.89</v>
      </c>
      <c r="H48" s="38"/>
      <c r="I48" s="41">
        <v>0.89</v>
      </c>
      <c r="J48" s="38"/>
      <c r="K48" s="41">
        <v>1</v>
      </c>
      <c r="L48" s="38"/>
      <c r="M48" s="44">
        <f t="shared" si="0"/>
        <v>0.89</v>
      </c>
      <c r="N48" s="44">
        <f t="shared" si="3"/>
        <v>1</v>
      </c>
      <c r="O48" s="70"/>
    </row>
    <row r="49" spans="1:87" s="23" customFormat="1" ht="202.5" customHeight="1" x14ac:dyDescent="0.25">
      <c r="A49" s="58"/>
      <c r="B49" s="58" t="s">
        <v>98</v>
      </c>
      <c r="C49" s="58" t="s">
        <v>121</v>
      </c>
      <c r="D49" s="38" t="s">
        <v>99</v>
      </c>
      <c r="E49" s="38">
        <v>0.75</v>
      </c>
      <c r="F49" s="38">
        <v>0</v>
      </c>
      <c r="G49" s="38">
        <v>1.5</v>
      </c>
      <c r="H49" s="38"/>
      <c r="I49" s="38">
        <v>2.25</v>
      </c>
      <c r="J49" s="38"/>
      <c r="K49" s="38">
        <v>3</v>
      </c>
      <c r="L49" s="38"/>
      <c r="M49" s="38">
        <f t="shared" si="0"/>
        <v>0</v>
      </c>
      <c r="N49" s="44">
        <f t="shared" si="3"/>
        <v>0</v>
      </c>
      <c r="O49" s="70" t="s">
        <v>168</v>
      </c>
    </row>
    <row r="50" spans="1:87" s="25" customFormat="1" ht="220.5" customHeight="1" x14ac:dyDescent="0.25">
      <c r="A50" s="58"/>
      <c r="B50" s="58"/>
      <c r="C50" s="58"/>
      <c r="D50" s="38" t="s">
        <v>91</v>
      </c>
      <c r="E50" s="41">
        <v>1</v>
      </c>
      <c r="F50" s="41">
        <v>0.99</v>
      </c>
      <c r="G50" s="41">
        <v>1</v>
      </c>
      <c r="H50" s="38"/>
      <c r="I50" s="41">
        <v>1</v>
      </c>
      <c r="J50" s="38"/>
      <c r="K50" s="41">
        <v>1</v>
      </c>
      <c r="L50" s="38"/>
      <c r="M50" s="44">
        <f t="shared" si="0"/>
        <v>0.99</v>
      </c>
      <c r="N50" s="44">
        <f t="shared" si="3"/>
        <v>0.99</v>
      </c>
      <c r="O50" s="70"/>
    </row>
    <row r="51" spans="1:87" s="23" customFormat="1" ht="289.5" customHeight="1" x14ac:dyDescent="0.25">
      <c r="A51" s="58"/>
      <c r="B51" s="58" t="s">
        <v>100</v>
      </c>
      <c r="C51" s="58" t="s">
        <v>123</v>
      </c>
      <c r="D51" s="38" t="s">
        <v>101</v>
      </c>
      <c r="E51" s="41">
        <v>1</v>
      </c>
      <c r="F51" s="41">
        <v>1</v>
      </c>
      <c r="G51" s="41">
        <v>1</v>
      </c>
      <c r="H51" s="38"/>
      <c r="I51" s="41">
        <v>1</v>
      </c>
      <c r="J51" s="38"/>
      <c r="K51" s="41">
        <v>1</v>
      </c>
      <c r="L51" s="38"/>
      <c r="M51" s="44">
        <f t="shared" si="0"/>
        <v>1</v>
      </c>
      <c r="N51" s="44">
        <f t="shared" si="3"/>
        <v>1</v>
      </c>
      <c r="O51" s="70" t="s">
        <v>161</v>
      </c>
    </row>
    <row r="52" spans="1:87" s="23" customFormat="1" ht="235.5" customHeight="1" x14ac:dyDescent="0.25">
      <c r="A52" s="58"/>
      <c r="B52" s="58"/>
      <c r="C52" s="58"/>
      <c r="D52" s="38" t="s">
        <v>102</v>
      </c>
      <c r="E52" s="41">
        <v>1</v>
      </c>
      <c r="F52" s="41">
        <v>1</v>
      </c>
      <c r="G52" s="41">
        <v>1</v>
      </c>
      <c r="H52" s="38"/>
      <c r="I52" s="41">
        <v>1</v>
      </c>
      <c r="J52" s="38"/>
      <c r="K52" s="41">
        <v>1</v>
      </c>
      <c r="L52" s="38"/>
      <c r="M52" s="44">
        <f t="shared" si="0"/>
        <v>1</v>
      </c>
      <c r="N52" s="44">
        <f t="shared" si="3"/>
        <v>1</v>
      </c>
      <c r="O52" s="70"/>
    </row>
    <row r="53" spans="1:87" s="23" customFormat="1" ht="183.75" customHeight="1" x14ac:dyDescent="0.25">
      <c r="A53" s="58"/>
      <c r="B53" s="58"/>
      <c r="C53" s="58"/>
      <c r="D53" s="38" t="s">
        <v>103</v>
      </c>
      <c r="E53" s="41">
        <v>1</v>
      </c>
      <c r="F53" s="41">
        <v>1</v>
      </c>
      <c r="G53" s="41">
        <v>1</v>
      </c>
      <c r="H53" s="38"/>
      <c r="I53" s="41">
        <v>1</v>
      </c>
      <c r="J53" s="38"/>
      <c r="K53" s="41">
        <v>1</v>
      </c>
      <c r="L53" s="38"/>
      <c r="M53" s="44">
        <f t="shared" si="0"/>
        <v>1</v>
      </c>
      <c r="N53" s="44">
        <f t="shared" si="3"/>
        <v>1</v>
      </c>
      <c r="O53" s="70"/>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row>
    <row r="54" spans="1:87" s="23" customFormat="1" ht="162.75" customHeight="1" x14ac:dyDescent="0.25">
      <c r="A54" s="58"/>
      <c r="B54" s="58"/>
      <c r="C54" s="38" t="s">
        <v>124</v>
      </c>
      <c r="D54" s="38" t="s">
        <v>104</v>
      </c>
      <c r="E54" s="41">
        <v>1</v>
      </c>
      <c r="F54" s="41">
        <v>1</v>
      </c>
      <c r="G54" s="41">
        <v>1</v>
      </c>
      <c r="H54" s="38"/>
      <c r="I54" s="41">
        <v>1</v>
      </c>
      <c r="J54" s="38"/>
      <c r="K54" s="41">
        <v>1</v>
      </c>
      <c r="L54" s="38"/>
      <c r="M54" s="44">
        <f t="shared" si="0"/>
        <v>1</v>
      </c>
      <c r="N54" s="44">
        <f t="shared" si="3"/>
        <v>1</v>
      </c>
      <c r="O54" s="70"/>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row>
    <row r="55" spans="1:87" s="16" customFormat="1" ht="143.25" customHeight="1" x14ac:dyDescent="0.3">
      <c r="A55" s="58"/>
      <c r="B55" s="58"/>
      <c r="C55" s="38" t="s">
        <v>121</v>
      </c>
      <c r="D55" s="38" t="s">
        <v>105</v>
      </c>
      <c r="E55" s="41">
        <v>0.98</v>
      </c>
      <c r="F55" s="41">
        <v>0.99</v>
      </c>
      <c r="G55" s="41">
        <v>1</v>
      </c>
      <c r="H55" s="38"/>
      <c r="I55" s="41">
        <v>1</v>
      </c>
      <c r="J55" s="38"/>
      <c r="K55" s="41">
        <v>1</v>
      </c>
      <c r="L55" s="38"/>
      <c r="M55" s="44">
        <f t="shared" si="0"/>
        <v>0.99</v>
      </c>
      <c r="N55" s="44">
        <f>IF(M55/E55&gt;100%,100%,M55/E55)</f>
        <v>1</v>
      </c>
      <c r="O55" s="70"/>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row>
    <row r="56" spans="1:87" s="16" customFormat="1" ht="118.5" customHeight="1" x14ac:dyDescent="0.3">
      <c r="A56" s="58"/>
      <c r="B56" s="58" t="s">
        <v>106</v>
      </c>
      <c r="C56" s="58" t="s">
        <v>123</v>
      </c>
      <c r="D56" s="38" t="s">
        <v>107</v>
      </c>
      <c r="E56" s="38" t="s">
        <v>62</v>
      </c>
      <c r="F56" s="38" t="s">
        <v>62</v>
      </c>
      <c r="G56" s="38" t="s">
        <v>62</v>
      </c>
      <c r="H56" s="38"/>
      <c r="I56" s="38" t="s">
        <v>62</v>
      </c>
      <c r="J56" s="38"/>
      <c r="K56" s="41">
        <v>0.65</v>
      </c>
      <c r="L56" s="38"/>
      <c r="M56" s="38" t="str">
        <f t="shared" si="0"/>
        <v>No aplica</v>
      </c>
      <c r="N56" s="38" t="s">
        <v>62</v>
      </c>
      <c r="O56" s="70" t="s">
        <v>158</v>
      </c>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126.75" customHeight="1" x14ac:dyDescent="0.3">
      <c r="A57" s="58"/>
      <c r="B57" s="58"/>
      <c r="C57" s="58"/>
      <c r="D57" s="38" t="s">
        <v>128</v>
      </c>
      <c r="E57" s="41">
        <v>0.25</v>
      </c>
      <c r="F57" s="41">
        <v>0</v>
      </c>
      <c r="G57" s="41">
        <v>0.5</v>
      </c>
      <c r="H57" s="38"/>
      <c r="I57" s="41">
        <v>0.75</v>
      </c>
      <c r="J57" s="38"/>
      <c r="K57" s="41">
        <v>1</v>
      </c>
      <c r="L57" s="38"/>
      <c r="M57" s="44">
        <f t="shared" si="0"/>
        <v>0</v>
      </c>
      <c r="N57" s="44">
        <f>IF(M57/E57&gt;100%,100%,M57/E57)</f>
        <v>0</v>
      </c>
      <c r="O57" s="70"/>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75.75" customHeight="1" x14ac:dyDescent="0.3">
      <c r="A58" s="58"/>
      <c r="B58" s="58"/>
      <c r="C58" s="58"/>
      <c r="D58" s="38" t="s">
        <v>129</v>
      </c>
      <c r="E58" s="38" t="s">
        <v>62</v>
      </c>
      <c r="F58" s="38" t="s">
        <v>62</v>
      </c>
      <c r="G58" s="41">
        <v>0.5</v>
      </c>
      <c r="H58" s="38"/>
      <c r="I58" s="41">
        <v>0.5</v>
      </c>
      <c r="J58" s="38"/>
      <c r="K58" s="41">
        <v>1</v>
      </c>
      <c r="L58" s="38"/>
      <c r="M58" s="38" t="str">
        <f t="shared" si="0"/>
        <v>No aplica</v>
      </c>
      <c r="N58" s="38" t="s">
        <v>62</v>
      </c>
      <c r="O58" s="70"/>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105" customHeight="1" x14ac:dyDescent="0.3">
      <c r="A59" s="58"/>
      <c r="B59" s="58"/>
      <c r="C59" s="58"/>
      <c r="D59" s="38" t="s">
        <v>95</v>
      </c>
      <c r="E59" s="41">
        <v>1</v>
      </c>
      <c r="F59" s="41">
        <v>1</v>
      </c>
      <c r="G59" s="41">
        <v>1</v>
      </c>
      <c r="H59" s="38"/>
      <c r="I59" s="41">
        <v>1</v>
      </c>
      <c r="J59" s="38"/>
      <c r="K59" s="41">
        <v>1</v>
      </c>
      <c r="L59" s="38"/>
      <c r="M59" s="44">
        <f t="shared" si="0"/>
        <v>1</v>
      </c>
      <c r="N59" s="44">
        <f>IF(M59/E59&gt;100%,100%,M59/E59)</f>
        <v>1</v>
      </c>
      <c r="O59" s="70"/>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16" customFormat="1" ht="114.75" customHeight="1" x14ac:dyDescent="0.3">
      <c r="A60" s="58"/>
      <c r="B60" s="58"/>
      <c r="C60" s="58"/>
      <c r="D60" s="38" t="s">
        <v>92</v>
      </c>
      <c r="E60" s="41">
        <v>0.78</v>
      </c>
      <c r="F60" s="41">
        <v>0.78</v>
      </c>
      <c r="G60" s="41">
        <v>0.89</v>
      </c>
      <c r="H60" s="38"/>
      <c r="I60" s="41">
        <v>0.89</v>
      </c>
      <c r="J60" s="38"/>
      <c r="K60" s="41">
        <v>0.98</v>
      </c>
      <c r="L60" s="38"/>
      <c r="M60" s="44">
        <f t="shared" si="0"/>
        <v>0.78</v>
      </c>
      <c r="N60" s="44">
        <f t="shared" ref="N60:N70" si="4">IF(M60/E60&gt;100%,100%,M60/E60)</f>
        <v>1</v>
      </c>
      <c r="O60" s="70"/>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row>
    <row r="61" spans="1:87" s="23" customFormat="1" ht="84.75" customHeight="1" x14ac:dyDescent="0.25">
      <c r="A61" s="58"/>
      <c r="B61" s="58" t="s">
        <v>108</v>
      </c>
      <c r="C61" s="58" t="s">
        <v>125</v>
      </c>
      <c r="D61" s="38" t="s">
        <v>109</v>
      </c>
      <c r="E61" s="41">
        <v>0.84</v>
      </c>
      <c r="F61" s="41">
        <v>0.84</v>
      </c>
      <c r="G61" s="41">
        <v>0.9</v>
      </c>
      <c r="H61" s="38"/>
      <c r="I61" s="41">
        <v>0.96</v>
      </c>
      <c r="J61" s="38"/>
      <c r="K61" s="41">
        <v>1</v>
      </c>
      <c r="L61" s="38"/>
      <c r="M61" s="44">
        <f t="shared" si="0"/>
        <v>0.84</v>
      </c>
      <c r="N61" s="44">
        <f t="shared" si="4"/>
        <v>1</v>
      </c>
      <c r="O61" s="70" t="s">
        <v>162</v>
      </c>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row>
    <row r="62" spans="1:87" s="23" customFormat="1" ht="75" customHeight="1" x14ac:dyDescent="0.25">
      <c r="A62" s="58"/>
      <c r="B62" s="58"/>
      <c r="C62" s="58"/>
      <c r="D62" s="38" t="s">
        <v>91</v>
      </c>
      <c r="E62" s="41">
        <v>1</v>
      </c>
      <c r="F62" s="41">
        <v>1</v>
      </c>
      <c r="G62" s="41">
        <v>1</v>
      </c>
      <c r="H62" s="38"/>
      <c r="I62" s="41">
        <v>1</v>
      </c>
      <c r="J62" s="38"/>
      <c r="K62" s="41">
        <v>1</v>
      </c>
      <c r="L62" s="38"/>
      <c r="M62" s="44">
        <f t="shared" si="0"/>
        <v>1</v>
      </c>
      <c r="N62" s="44">
        <f t="shared" si="4"/>
        <v>1</v>
      </c>
      <c r="O62" s="70"/>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row>
    <row r="63" spans="1:87" s="23" customFormat="1" ht="105.75" customHeight="1" x14ac:dyDescent="0.25">
      <c r="A63" s="58"/>
      <c r="B63" s="58" t="s">
        <v>110</v>
      </c>
      <c r="C63" s="58" t="s">
        <v>125</v>
      </c>
      <c r="D63" s="38" t="s">
        <v>91</v>
      </c>
      <c r="E63" s="41">
        <v>1</v>
      </c>
      <c r="F63" s="41">
        <v>1</v>
      </c>
      <c r="G63" s="41">
        <v>1</v>
      </c>
      <c r="H63" s="38"/>
      <c r="I63" s="41">
        <v>1</v>
      </c>
      <c r="J63" s="38"/>
      <c r="K63" s="41">
        <v>1</v>
      </c>
      <c r="L63" s="38"/>
      <c r="M63" s="44">
        <f t="shared" si="0"/>
        <v>1</v>
      </c>
      <c r="N63" s="44">
        <f t="shared" si="4"/>
        <v>1</v>
      </c>
      <c r="O63" s="70" t="s">
        <v>163</v>
      </c>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117" customHeight="1" x14ac:dyDescent="0.25">
      <c r="A64" s="58"/>
      <c r="B64" s="58"/>
      <c r="C64" s="58"/>
      <c r="D64" s="38" t="s">
        <v>92</v>
      </c>
      <c r="E64" s="41">
        <v>1</v>
      </c>
      <c r="F64" s="41">
        <v>1</v>
      </c>
      <c r="G64" s="41">
        <v>1</v>
      </c>
      <c r="H64" s="38"/>
      <c r="I64" s="41">
        <v>1</v>
      </c>
      <c r="J64" s="38"/>
      <c r="K64" s="41">
        <v>1</v>
      </c>
      <c r="L64" s="38"/>
      <c r="M64" s="44">
        <f t="shared" si="0"/>
        <v>1</v>
      </c>
      <c r="N64" s="44">
        <f t="shared" si="4"/>
        <v>1</v>
      </c>
      <c r="O64" s="70"/>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87" s="23" customFormat="1" ht="104.25" customHeight="1" x14ac:dyDescent="0.25">
      <c r="A65" s="58"/>
      <c r="B65" s="38" t="s">
        <v>111</v>
      </c>
      <c r="C65" s="38" t="s">
        <v>125</v>
      </c>
      <c r="D65" s="38" t="s">
        <v>112</v>
      </c>
      <c r="E65" s="41">
        <v>0.25</v>
      </c>
      <c r="F65" s="41">
        <v>0.05</v>
      </c>
      <c r="G65" s="41">
        <v>0.45</v>
      </c>
      <c r="H65" s="38"/>
      <c r="I65" s="41">
        <v>0.8</v>
      </c>
      <c r="J65" s="38"/>
      <c r="K65" s="41">
        <v>1</v>
      </c>
      <c r="L65" s="38"/>
      <c r="M65" s="44">
        <f t="shared" si="0"/>
        <v>0.05</v>
      </c>
      <c r="N65" s="44">
        <f t="shared" si="4"/>
        <v>0.2</v>
      </c>
      <c r="O65" s="45" t="s">
        <v>164</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row>
    <row r="66" spans="1:87" s="23" customFormat="1" ht="195.75" customHeight="1" x14ac:dyDescent="0.25">
      <c r="A66" s="58"/>
      <c r="B66" s="58" t="s">
        <v>113</v>
      </c>
      <c r="C66" s="58" t="s">
        <v>126</v>
      </c>
      <c r="D66" s="38" t="s">
        <v>114</v>
      </c>
      <c r="E66" s="41">
        <v>0.85</v>
      </c>
      <c r="F66" s="41">
        <v>0.83</v>
      </c>
      <c r="G66" s="41">
        <v>1</v>
      </c>
      <c r="H66" s="38"/>
      <c r="I66" s="41">
        <v>1</v>
      </c>
      <c r="J66" s="38"/>
      <c r="K66" s="41">
        <v>1</v>
      </c>
      <c r="L66" s="38"/>
      <c r="M66" s="44">
        <f t="shared" si="0"/>
        <v>0.83</v>
      </c>
      <c r="N66" s="44">
        <f t="shared" si="4"/>
        <v>0.97647058823529409</v>
      </c>
      <c r="O66" s="70" t="s">
        <v>165</v>
      </c>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row>
    <row r="67" spans="1:87" s="23" customFormat="1" ht="115.5" customHeight="1" x14ac:dyDescent="0.25">
      <c r="A67" s="58"/>
      <c r="B67" s="58"/>
      <c r="C67" s="58"/>
      <c r="D67" s="38" t="s">
        <v>91</v>
      </c>
      <c r="E67" s="41">
        <v>1</v>
      </c>
      <c r="F67" s="41">
        <v>1</v>
      </c>
      <c r="G67" s="41">
        <v>1</v>
      </c>
      <c r="H67" s="38"/>
      <c r="I67" s="41">
        <v>1</v>
      </c>
      <c r="J67" s="38"/>
      <c r="K67" s="41">
        <v>1</v>
      </c>
      <c r="L67" s="38"/>
      <c r="M67" s="44">
        <f t="shared" si="0"/>
        <v>1</v>
      </c>
      <c r="N67" s="44">
        <f t="shared" si="4"/>
        <v>1</v>
      </c>
      <c r="O67" s="70"/>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row>
    <row r="68" spans="1:87" s="23" customFormat="1" ht="153" customHeight="1" x14ac:dyDescent="0.25">
      <c r="A68" s="58"/>
      <c r="B68" s="58"/>
      <c r="C68" s="58"/>
      <c r="D68" s="38" t="s">
        <v>92</v>
      </c>
      <c r="E68" s="41">
        <v>0.84</v>
      </c>
      <c r="F68" s="41">
        <v>0.84</v>
      </c>
      <c r="G68" s="41">
        <v>0.9</v>
      </c>
      <c r="H68" s="38"/>
      <c r="I68" s="41">
        <v>0.96</v>
      </c>
      <c r="J68" s="38"/>
      <c r="K68" s="41">
        <v>1</v>
      </c>
      <c r="L68" s="38"/>
      <c r="M68" s="44">
        <f t="shared" si="0"/>
        <v>0.84</v>
      </c>
      <c r="N68" s="44">
        <f t="shared" si="4"/>
        <v>1</v>
      </c>
      <c r="O68" s="70"/>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row>
    <row r="69" spans="1:87" s="23" customFormat="1" ht="132" customHeight="1" x14ac:dyDescent="0.25">
      <c r="A69" s="58" t="s">
        <v>120</v>
      </c>
      <c r="B69" s="58" t="s">
        <v>115</v>
      </c>
      <c r="C69" s="58" t="s">
        <v>127</v>
      </c>
      <c r="D69" s="38" t="s">
        <v>116</v>
      </c>
      <c r="E69" s="42">
        <v>4000</v>
      </c>
      <c r="F69" s="42">
        <v>12870</v>
      </c>
      <c r="G69" s="42">
        <v>124000</v>
      </c>
      <c r="H69" s="42"/>
      <c r="I69" s="42">
        <v>129000</v>
      </c>
      <c r="J69" s="42"/>
      <c r="K69" s="42">
        <v>2500000</v>
      </c>
      <c r="L69" s="38"/>
      <c r="M69" s="38">
        <f t="shared" si="0"/>
        <v>12870</v>
      </c>
      <c r="N69" s="44">
        <f t="shared" si="4"/>
        <v>1</v>
      </c>
      <c r="O69" s="70" t="s">
        <v>166</v>
      </c>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row>
    <row r="70" spans="1:87" s="23" customFormat="1" ht="168" customHeight="1" x14ac:dyDescent="0.25">
      <c r="A70" s="58"/>
      <c r="B70" s="58"/>
      <c r="C70" s="58"/>
      <c r="D70" s="38" t="s">
        <v>117</v>
      </c>
      <c r="E70" s="38">
        <v>5</v>
      </c>
      <c r="F70" s="38">
        <v>3</v>
      </c>
      <c r="G70" s="38">
        <v>8</v>
      </c>
      <c r="H70" s="38"/>
      <c r="I70" s="38">
        <v>9</v>
      </c>
      <c r="J70" s="38"/>
      <c r="K70" s="38"/>
      <c r="L70" s="38"/>
      <c r="M70" s="38">
        <f t="shared" si="0"/>
        <v>3</v>
      </c>
      <c r="N70" s="44">
        <f t="shared" si="4"/>
        <v>0.6</v>
      </c>
      <c r="O70" s="70"/>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row>
    <row r="71" spans="1:87" s="23" customFormat="1" ht="232.5" customHeight="1" x14ac:dyDescent="0.25">
      <c r="A71" s="58"/>
      <c r="B71" s="58"/>
      <c r="C71" s="58"/>
      <c r="D71" s="38" t="s">
        <v>118</v>
      </c>
      <c r="E71" s="38" t="s">
        <v>62</v>
      </c>
      <c r="F71" s="38" t="s">
        <v>62</v>
      </c>
      <c r="G71" s="38" t="s">
        <v>62</v>
      </c>
      <c r="H71" s="38"/>
      <c r="I71" s="38">
        <v>56</v>
      </c>
      <c r="J71" s="38"/>
      <c r="K71" s="38">
        <v>56</v>
      </c>
      <c r="L71" s="38"/>
      <c r="M71" s="38" t="str">
        <f t="shared" si="0"/>
        <v>No aplica</v>
      </c>
      <c r="N71" s="38" t="s">
        <v>62</v>
      </c>
      <c r="O71" s="70"/>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row>
    <row r="72" spans="1:87" s="26" customFormat="1" x14ac:dyDescent="0.3">
      <c r="B72" s="27"/>
      <c r="C72" s="27"/>
      <c r="D72" s="32"/>
      <c r="E72" s="27"/>
      <c r="F72" s="27"/>
      <c r="G72" s="27"/>
      <c r="H72" s="27"/>
      <c r="I72" s="27"/>
      <c r="J72" s="27"/>
      <c r="K72" s="27"/>
      <c r="L72" s="27"/>
      <c r="M72" s="27"/>
      <c r="N72" s="27"/>
    </row>
    <row r="73" spans="1:87" ht="15" customHeight="1" x14ac:dyDescent="0.3">
      <c r="A73" s="88" t="s">
        <v>8</v>
      </c>
      <c r="B73" s="88"/>
      <c r="C73" s="88"/>
      <c r="D73" s="88"/>
      <c r="E73" s="88"/>
      <c r="F73" s="88"/>
      <c r="G73" s="88"/>
      <c r="H73" s="88"/>
      <c r="I73" s="88"/>
      <c r="J73" s="88"/>
      <c r="K73" s="88"/>
      <c r="L73" s="88"/>
      <c r="M73" s="88"/>
      <c r="N73" s="88"/>
      <c r="O73" s="88"/>
    </row>
    <row r="74" spans="1:87" ht="15" customHeight="1" x14ac:dyDescent="0.3">
      <c r="A74" s="88" t="s">
        <v>9</v>
      </c>
      <c r="B74" s="88"/>
      <c r="C74" s="88"/>
      <c r="D74" s="88"/>
      <c r="E74" s="88"/>
      <c r="F74" s="88"/>
      <c r="G74" s="88"/>
      <c r="H74" s="88"/>
      <c r="I74" s="88"/>
      <c r="J74" s="88"/>
      <c r="K74" s="88"/>
      <c r="L74" s="88"/>
      <c r="M74" s="88"/>
      <c r="N74" s="88"/>
      <c r="O74" s="88"/>
    </row>
    <row r="75" spans="1:87" x14ac:dyDescent="0.3">
      <c r="A75" s="87" t="s">
        <v>37</v>
      </c>
      <c r="B75" s="87"/>
      <c r="C75" s="87"/>
      <c r="D75" s="87"/>
      <c r="E75" s="87"/>
      <c r="F75" s="87"/>
      <c r="G75" s="87"/>
      <c r="H75" s="87"/>
      <c r="I75" s="87"/>
      <c r="J75" s="87"/>
      <c r="K75" s="87"/>
      <c r="L75" s="87"/>
      <c r="M75" s="87"/>
      <c r="N75" s="87"/>
      <c r="O75" s="87"/>
    </row>
    <row r="76" spans="1:87" s="28" customFormat="1" x14ac:dyDescent="0.3">
      <c r="A76" s="82" t="s">
        <v>38</v>
      </c>
      <c r="B76" s="82"/>
      <c r="C76" s="82"/>
      <c r="D76" s="82"/>
      <c r="E76" s="82"/>
      <c r="F76" s="82"/>
      <c r="G76" s="82"/>
      <c r="H76" s="82"/>
      <c r="I76" s="82"/>
      <c r="J76" s="82"/>
      <c r="K76" s="82"/>
      <c r="L76" s="82"/>
      <c r="M76" s="82"/>
      <c r="N76" s="82"/>
      <c r="O76" s="82"/>
    </row>
  </sheetData>
  <mergeCells count="79">
    <mergeCell ref="P23:P24"/>
    <mergeCell ref="O61:O62"/>
    <mergeCell ref="O63:O64"/>
    <mergeCell ref="O66:O68"/>
    <mergeCell ref="O69:O71"/>
    <mergeCell ref="O56:O60"/>
    <mergeCell ref="A76:O76"/>
    <mergeCell ref="B4:O4"/>
    <mergeCell ref="A5:O5"/>
    <mergeCell ref="A7:W7"/>
    <mergeCell ref="E9:L9"/>
    <mergeCell ref="A75:O75"/>
    <mergeCell ref="A74:O74"/>
    <mergeCell ref="B51:B55"/>
    <mergeCell ref="A73:O73"/>
    <mergeCell ref="B26:B27"/>
    <mergeCell ref="B14:B15"/>
    <mergeCell ref="C14:C15"/>
    <mergeCell ref="A11:A16"/>
    <mergeCell ref="A18:A24"/>
    <mergeCell ref="O51:O55"/>
    <mergeCell ref="C49:C50"/>
    <mergeCell ref="C21:C22"/>
    <mergeCell ref="B21:B22"/>
    <mergeCell ref="O21:O22"/>
    <mergeCell ref="O31:O32"/>
    <mergeCell ref="O49:O50"/>
    <mergeCell ref="O26:O27"/>
    <mergeCell ref="A69:A71"/>
    <mergeCell ref="C51:C53"/>
    <mergeCell ref="C63:C64"/>
    <mergeCell ref="C66:C68"/>
    <mergeCell ref="C69:C71"/>
    <mergeCell ref="B56:B60"/>
    <mergeCell ref="B61:B62"/>
    <mergeCell ref="C56:C60"/>
    <mergeCell ref="C61:C62"/>
    <mergeCell ref="B66:B68"/>
    <mergeCell ref="B63:B64"/>
    <mergeCell ref="B69:B71"/>
    <mergeCell ref="A31:A35"/>
    <mergeCell ref="A36:A38"/>
    <mergeCell ref="A39:A41"/>
    <mergeCell ref="B42:B44"/>
    <mergeCell ref="A25:A30"/>
    <mergeCell ref="B31:B32"/>
    <mergeCell ref="B37:B38"/>
    <mergeCell ref="A42:A68"/>
    <mergeCell ref="B45:B48"/>
    <mergeCell ref="B49:B50"/>
    <mergeCell ref="A1:B3"/>
    <mergeCell ref="D9:D10"/>
    <mergeCell ref="C9:C10"/>
    <mergeCell ref="B9:B10"/>
    <mergeCell ref="A9:A10"/>
    <mergeCell ref="N16:N17"/>
    <mergeCell ref="O9:O10"/>
    <mergeCell ref="C42:C44"/>
    <mergeCell ref="C45:C48"/>
    <mergeCell ref="C1:N3"/>
    <mergeCell ref="M9:M10"/>
    <mergeCell ref="N9:N10"/>
    <mergeCell ref="O37:O38"/>
    <mergeCell ref="O42:O44"/>
    <mergeCell ref="O14:O15"/>
    <mergeCell ref="O45:O48"/>
    <mergeCell ref="O16:O17"/>
    <mergeCell ref="G16:G17"/>
    <mergeCell ref="H16:H17"/>
    <mergeCell ref="I16:I17"/>
    <mergeCell ref="J16:J17"/>
    <mergeCell ref="K16:K17"/>
    <mergeCell ref="L16:L17"/>
    <mergeCell ref="M16:M17"/>
    <mergeCell ref="B16:B17"/>
    <mergeCell ref="C16:C17"/>
    <mergeCell ref="D16:D17"/>
    <mergeCell ref="E16:E17"/>
    <mergeCell ref="F16:F17"/>
  </mergeCells>
  <printOptions horizontalCentered="1" verticalCentered="1"/>
  <pageMargins left="0.70866141732283472" right="0.70866141732283472" top="0.74803149606299213" bottom="0.74803149606299213" header="0.31496062992125984" footer="0.31496062992125984"/>
  <pageSetup scale="32" orientation="landscape" r:id="rId1"/>
  <rowBreaks count="5" manualBreakCount="5">
    <brk id="13" max="12" man="1"/>
    <brk id="22" max="12" man="1"/>
    <brk id="28" max="12" man="1"/>
    <brk id="42" max="12" man="1"/>
    <brk id="48" max="14"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Seguimiento PAI 1er trimestre</vt:lpstr>
      <vt:lpstr>'Seguimiento PAI 1er trimestre'!Área_de_impresión</vt:lpstr>
      <vt:lpstr>'Seguimiento PAI 1er trimestre'!Títulos_a_imprimir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Isabel Prieto Alzate</dc:creator>
  <cp:lastModifiedBy>Diana Paola Yate Virgues</cp:lastModifiedBy>
  <cp:lastPrinted>2018-01-26T04:10:51Z</cp:lastPrinted>
  <dcterms:created xsi:type="dcterms:W3CDTF">2017-01-27T18:29:11Z</dcterms:created>
  <dcterms:modified xsi:type="dcterms:W3CDTF">2018-04-23T16:06:20Z</dcterms:modified>
</cp:coreProperties>
</file>