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pereira\Documents\institucionales\PLAN ANTICORRUPCIÓN Y DE ATENCIÓN AL CIUDADANO\SEGUIMIENTO PAAC 2016\INFORMACION APOYO PAAC 20161230\"/>
    </mc:Choice>
  </mc:AlternateContent>
  <bookViews>
    <workbookView xWindow="0" yWindow="0" windowWidth="28800" windowHeight="12135"/>
  </bookViews>
  <sheets>
    <sheet name="Portada" sheetId="7" r:id="rId1"/>
    <sheet name="Gestión del Riesgo" sheetId="5" r:id="rId2"/>
    <sheet name="Antitrámites" sheetId="9" r:id="rId3"/>
    <sheet name="Rendición de cuentas" sheetId="10" r:id="rId4"/>
    <sheet name="Atención al ciudadano" sheetId="2" r:id="rId5"/>
    <sheet name="Transparencia" sheetId="6" r:id="rId6"/>
    <sheet name="Control de Cambios" sheetId="8" r:id="rId7"/>
  </sheets>
  <definedNames>
    <definedName name="_xlnm.Print_Area" localSheetId="2">Antitrámites!$A$1:$Y$32</definedName>
    <definedName name="_xlnm.Print_Area" localSheetId="4">'Atención al ciudadano'!$B$1:$T$12</definedName>
    <definedName name="_xlnm.Print_Area" localSheetId="1">'Gestión del Riesgo'!$N$5</definedName>
    <definedName name="_xlnm.Print_Area" localSheetId="0">Portada!$A$1:$I$46</definedName>
    <definedName name="_xlnm.Print_Area" localSheetId="3">'Rendición de cuentas'!$B$1:$U$17</definedName>
    <definedName name="_xlnm.Print_Area" localSheetId="5">Transparencia!$B$1:$T$14</definedName>
    <definedName name="_xlnm.Print_Titles" localSheetId="2">Antitrámites!$1:$15</definedName>
    <definedName name="_xlnm.Print_Titles" localSheetId="4">'Atención al ciudadano'!$1:$3</definedName>
    <definedName name="_xlnm.Print_Titles" localSheetId="1">'Gestión del Riesgo'!$1:$3</definedName>
    <definedName name="_xlnm.Print_Titles" localSheetId="3">'Rendición de cuentas'!$1:$3</definedName>
    <definedName name="_xlnm.Print_Titles" localSheetId="5">Transparencia!$1:$3</definedName>
  </definedNames>
  <calcPr calcId="171027"/>
</workbook>
</file>

<file path=xl/calcChain.xml><?xml version="1.0" encoding="utf-8"?>
<calcChain xmlns="http://schemas.openxmlformats.org/spreadsheetml/2006/main">
  <c r="S6" i="2" l="1"/>
  <c r="S14" i="6" l="1"/>
  <c r="S8" i="6"/>
  <c r="S4" i="6"/>
  <c r="T13" i="5" l="1"/>
  <c r="T12" i="5"/>
  <c r="S12" i="2" l="1"/>
  <c r="T10" i="5" l="1"/>
  <c r="T5" i="5" l="1"/>
  <c r="T4" i="5" l="1"/>
  <c r="T9" i="5"/>
  <c r="T8" i="5"/>
  <c r="T7" i="5"/>
  <c r="T6" i="5"/>
  <c r="T14" i="5" l="1"/>
  <c r="Q16" i="10"/>
  <c r="N16" i="10"/>
  <c r="Q15" i="10"/>
  <c r="N15" i="10"/>
  <c r="T14" i="10"/>
  <c r="Q14" i="10"/>
  <c r="N14" i="10"/>
  <c r="T13" i="10"/>
  <c r="Q13" i="10"/>
  <c r="N13" i="10"/>
  <c r="T12" i="10"/>
  <c r="Q12" i="10"/>
  <c r="N12" i="10"/>
  <c r="T11" i="10"/>
  <c r="Q11" i="10"/>
  <c r="N11" i="10"/>
  <c r="T10" i="10"/>
  <c r="Q10" i="10"/>
  <c r="N10" i="10"/>
  <c r="T8" i="10"/>
  <c r="Q8" i="10"/>
  <c r="N8" i="10"/>
  <c r="T7" i="10"/>
  <c r="Q7" i="10"/>
  <c r="N7" i="10"/>
  <c r="T6" i="10"/>
  <c r="Q6" i="10"/>
  <c r="N6" i="10"/>
  <c r="T5" i="10"/>
  <c r="Q5" i="10"/>
  <c r="N5" i="10"/>
  <c r="T4" i="10"/>
  <c r="Q4" i="10"/>
  <c r="Q17" i="10" s="1"/>
  <c r="T17" i="10" l="1"/>
  <c r="N17" i="10"/>
  <c r="P13" i="6"/>
  <c r="P12" i="6"/>
  <c r="P11" i="6"/>
  <c r="P10" i="6"/>
  <c r="P9" i="6"/>
  <c r="P8" i="6"/>
  <c r="P7" i="6"/>
  <c r="P6" i="6"/>
  <c r="P5" i="6"/>
  <c r="P4" i="6"/>
  <c r="P14" i="6" s="1"/>
  <c r="P11" i="2"/>
  <c r="P10" i="2"/>
  <c r="P9" i="2"/>
  <c r="P7" i="2"/>
  <c r="P6" i="2"/>
  <c r="P5" i="2"/>
  <c r="P4" i="2"/>
  <c r="X32" i="9"/>
  <c r="P12" i="2" l="1"/>
  <c r="Q13" i="5"/>
  <c r="Q12" i="5"/>
  <c r="Q11" i="5"/>
  <c r="Q10" i="5"/>
  <c r="Q9" i="5"/>
  <c r="Q8" i="5"/>
  <c r="Q7" i="5"/>
  <c r="Q6" i="5"/>
  <c r="Q5" i="5"/>
  <c r="Q4" i="5"/>
  <c r="Q14" i="5" l="1"/>
  <c r="U32" i="9"/>
  <c r="M13" i="6" l="1"/>
  <c r="M10" i="2"/>
  <c r="M11" i="6" l="1"/>
  <c r="M10" i="6"/>
  <c r="M9" i="6"/>
  <c r="M8" i="6"/>
  <c r="M7" i="6"/>
  <c r="M6" i="6"/>
  <c r="M5" i="6"/>
  <c r="M4" i="6"/>
  <c r="M14" i="6" s="1"/>
  <c r="M11" i="2"/>
  <c r="M9" i="2"/>
  <c r="M7" i="2"/>
  <c r="M6" i="2"/>
  <c r="M5" i="2"/>
  <c r="M4" i="2"/>
  <c r="M12" i="2" l="1"/>
  <c r="N8" i="5"/>
  <c r="N7" i="5"/>
  <c r="N6" i="5"/>
  <c r="N13" i="5"/>
  <c r="N12" i="5"/>
  <c r="N11" i="5"/>
  <c r="N10" i="5"/>
  <c r="N9" i="5" l="1"/>
  <c r="N5" i="5"/>
  <c r="N4" i="5"/>
  <c r="N14" i="5" s="1"/>
</calcChain>
</file>

<file path=xl/sharedStrings.xml><?xml version="1.0" encoding="utf-8"?>
<sst xmlns="http://schemas.openxmlformats.org/spreadsheetml/2006/main" count="879" uniqueCount="575">
  <si>
    <t>Estrategia</t>
  </si>
  <si>
    <t>Responsable líder tarea</t>
  </si>
  <si>
    <t xml:space="preserve">Fecha de inicio </t>
  </si>
  <si>
    <t>Fecha final</t>
  </si>
  <si>
    <t>Programa</t>
  </si>
  <si>
    <t>Cultura y comunicación de cara al ciudadano</t>
  </si>
  <si>
    <t>Recursos (Equipo de trabajo)</t>
  </si>
  <si>
    <t>Grupo de Atención al Ciudadano</t>
  </si>
  <si>
    <t xml:space="preserve">Entregable o Meta/ 
Parámetro de seguimiento </t>
  </si>
  <si>
    <t>Nombre de entregable</t>
  </si>
  <si>
    <t>Programa Estratégico</t>
  </si>
  <si>
    <t>Actualización del manual de atención al usuario que contenga: protocolos y procedimientos aprobados, documentados y socializados a funcionarios y colaboradores de Colciencias.</t>
  </si>
  <si>
    <t>Grupo de Atención al Ciudadano
Oficina de Sistemas de Información</t>
  </si>
  <si>
    <t>Informes semestrales de PQRS</t>
  </si>
  <si>
    <t>Listado de capacitaciones o sesiones de trabajo para el fortalecimiento de las competencias en Atención al Ciudadano.</t>
  </si>
  <si>
    <t>Realizar análisis sobre la automatización del servicio para el manejo de PQRDS</t>
  </si>
  <si>
    <t>Grupo de Atención al Ciudadano
Área de Talento Humano</t>
  </si>
  <si>
    <t>Informe de resultados de análisis de la automatización de la gestión de PQRS</t>
  </si>
  <si>
    <t>Realizar informes semestrales con relación a las PQRS  que llegan a la Entidad identificando las causas más frecuentes de su ocurrencia. 
Nota: el informe de segundo semestre de 2016, se publicará al inicio de 2017.</t>
  </si>
  <si>
    <t>Informe de alternativas de tercerización del servicio de centro de contacto de la Entidad</t>
  </si>
  <si>
    <t xml:space="preserve">Cero Improvisación </t>
  </si>
  <si>
    <t>Realizar la caracterización de los ciudadanos y grupos de interés identificando sus particularidades  para el diseño e implementación de la estrategia de  rendición de cuentas</t>
  </si>
  <si>
    <t>Documento de caracterización de usuarios Colciencias</t>
  </si>
  <si>
    <t>Presentaciones 
Informes</t>
  </si>
  <si>
    <t>Llevar a cabo la consulta a la ciudadanía con relación a su satisfacción frente al proceso de Rendición de Cuentas de Colciencias.</t>
  </si>
  <si>
    <t>Informe de percepción del proceso de rendición de cuentas a la ciudadanía</t>
  </si>
  <si>
    <t>Realizar seguimiento permanente a la estrategia de la rendición de cuentas de la Entidad</t>
  </si>
  <si>
    <t>Informes de seguimiento a la estrategia de rendición de cuentas</t>
  </si>
  <si>
    <t>Adriana Prieto
Jefe Oficina Asesora de Planeación</t>
  </si>
  <si>
    <t>Generar acciones de mejora a partir de las lecciones aprendidas del proceso de evaluación de la rendición de cuentas</t>
  </si>
  <si>
    <t>Subcomponente</t>
  </si>
  <si>
    <t>Tareas por subcomponente</t>
  </si>
  <si>
    <t>Lider de subcomponente</t>
  </si>
  <si>
    <t>Más fácil menos pasos</t>
  </si>
  <si>
    <t>Tareas por Subcomponente</t>
  </si>
  <si>
    <t>Objetivo Estratégico</t>
  </si>
  <si>
    <t>Colciencias Ágil, Transparente y Moderna</t>
  </si>
  <si>
    <t>Gestionar la respuesta a las solicitudes de acceso a la información en los términos establecidos en la Ley</t>
  </si>
  <si>
    <t>Sitio web "Transparencia y Acceso a la Información Pública" actualizado</t>
  </si>
  <si>
    <t xml:space="preserve">Indicador de Oportunidad en la respuesta a requerimientos </t>
  </si>
  <si>
    <t>Secretaria General
Oficina Asesora de Planeación</t>
  </si>
  <si>
    <t>Realizar seguimiento períodico a la implementación de los aspectos establecidos en la Ley de Transparencia y Acceso a la Información Pública garantizando su actualización y publicación en el sitio web dispuesto para tal fin.</t>
  </si>
  <si>
    <t>Porcentaje de satisfacción de los usuarios 
Formulario de Encuesta de satisfacción semestral
Informe de resultados de encuesta de satisfacción</t>
  </si>
  <si>
    <t>Estudiar alternativas de tercerización del servicios de centro de contacto, para determinar el modelo y su valoración comparativa  de acuerdo con las necesidades  de la entidad (levantamiento información para estudios previos).</t>
  </si>
  <si>
    <t xml:space="preserve">Metodología de administración del riesgo de Colciencias </t>
  </si>
  <si>
    <t>Mapa de riesgos de corrupción</t>
  </si>
  <si>
    <t>Mapa de riesgo de corrupción y plan manejo de riesgo publicado en página web y cargado en GINA</t>
  </si>
  <si>
    <t>Desplegar la administración del riesgo</t>
  </si>
  <si>
    <t>Informe de audiencia pública</t>
  </si>
  <si>
    <t>Rendición de cuentas</t>
  </si>
  <si>
    <t>Oficina Asesora de Planeación</t>
  </si>
  <si>
    <t>1.1</t>
  </si>
  <si>
    <t>1.2</t>
  </si>
  <si>
    <t>1. Política de Administración del riesgo</t>
  </si>
  <si>
    <t>2. Construcción del mapa de riesgos de corrupción</t>
  </si>
  <si>
    <t>3. Consulta y divulgación</t>
  </si>
  <si>
    <t>4. Monitoreo y revisión</t>
  </si>
  <si>
    <t>5. Seguimiento</t>
  </si>
  <si>
    <t>2.1</t>
  </si>
  <si>
    <t>2.2</t>
  </si>
  <si>
    <t>3.1</t>
  </si>
  <si>
    <t>3.2</t>
  </si>
  <si>
    <t>Crear y/o actualizar los riesgos de corrupción de la Entidad teniendo en cuenta las auditorias de seguimiento al riesgo generadas por parte de la Oficina de Control Interno y la realización de mesas de trabajo con líderes de proceso</t>
  </si>
  <si>
    <t>Socializar el mapa de riesgos de corrupción tanto a la comunidad interna como a la ciudadanía en general, con el propósito de tomar recomendaciones para su ajuste</t>
  </si>
  <si>
    <t>Ajustar el mapa de riesgos de corrupción basados en la observaciones generadas tanto de los servidores de Colciencias, como de la ciudadanía en general.</t>
  </si>
  <si>
    <t>2.3</t>
  </si>
  <si>
    <t>Publicar el mapa de riesgos de corrupción definitivo</t>
  </si>
  <si>
    <t>2.4</t>
  </si>
  <si>
    <t>Mapa de riesgos de corrupción publicado</t>
  </si>
  <si>
    <t>Responsables/Líderes de Proceso con riesgos de corrupción identificados
Oficina Asesora de Planeación</t>
  </si>
  <si>
    <t>Reportes de avance en acciones para mitigar el riesgo de corrupción</t>
  </si>
  <si>
    <t>Mapa de riesgos de corrupción actualizado</t>
  </si>
  <si>
    <t>4.1</t>
  </si>
  <si>
    <t>4.2</t>
  </si>
  <si>
    <t>5.1</t>
  </si>
  <si>
    <t>Matriz de seguimiento a riesgos de corrupción con los siguientes cortes: 30 de abril, 31 agosto, 31 de diciembre</t>
  </si>
  <si>
    <t>1. Información de calidad y en lenguaje comprensible</t>
  </si>
  <si>
    <t>2. Diálogo de doble vía con la ciudadanía y sus organizaciones</t>
  </si>
  <si>
    <t>3. Incentivos</t>
  </si>
  <si>
    <t>4. Evaluación y retroalimentación a la gestión institucional</t>
  </si>
  <si>
    <t>3.3</t>
  </si>
  <si>
    <t>Jefe Oficina Asesora de Planeación</t>
  </si>
  <si>
    <t xml:space="preserve">Directora General
Subdirector </t>
  </si>
  <si>
    <r>
      <t xml:space="preserve">Desarrollar diversos espacios para dialogar con los diferentes públicos  en temáticas de interés para los actores del SCNTI:
</t>
    </r>
    <r>
      <rPr>
        <b/>
        <sz val="9"/>
        <rFont val="Arial"/>
        <family val="2"/>
      </rPr>
      <t xml:space="preserve">Colciencias en la regiones: </t>
    </r>
    <r>
      <rPr>
        <sz val="9"/>
        <rFont val="Arial"/>
        <family val="2"/>
      </rPr>
      <t xml:space="preserve"> acompañamiento y apoyo en el proceso de articulación entre el Gobierno Nacional y las regiones de la política de CTeI.
</t>
    </r>
    <r>
      <rPr>
        <b/>
        <sz val="9"/>
        <rFont val="Arial"/>
        <family val="2"/>
      </rPr>
      <t>Encuentros de la Directora</t>
    </r>
    <r>
      <rPr>
        <sz val="9"/>
        <rFont val="Arial"/>
        <family val="2"/>
      </rPr>
      <t xml:space="preserve">
</t>
    </r>
    <r>
      <rPr>
        <b/>
        <sz val="9"/>
        <rFont val="Arial"/>
        <family val="2"/>
      </rPr>
      <t>Aportes al diseño de política:</t>
    </r>
    <r>
      <rPr>
        <sz val="9"/>
        <rFont val="Arial"/>
        <family val="2"/>
      </rPr>
      <t xml:space="preserve"> participación ciudadana en la construcción de documentos de política relacionados con la CTeI.</t>
    </r>
  </si>
  <si>
    <t>1.3</t>
  </si>
  <si>
    <t>1.4</t>
  </si>
  <si>
    <t>1.5</t>
  </si>
  <si>
    <t>Realizar videos e infografías con información de avance en metas y logros de la Entidad</t>
  </si>
  <si>
    <t>4.2.</t>
  </si>
  <si>
    <t>4.3</t>
  </si>
  <si>
    <t>1. Estructura administrativa y direccionamiento estratégico</t>
  </si>
  <si>
    <t>2. Fortalecimiento de los canales de atención</t>
  </si>
  <si>
    <t>3. Talento humano para la caidad del servicio</t>
  </si>
  <si>
    <t xml:space="preserve">4. Normativo y procedimental/ Relacionamiento con el ciudadano 
</t>
  </si>
  <si>
    <t>1. Lineamientos de Transparencia
Activa</t>
  </si>
  <si>
    <t>Actualizar la información registrada en el sitio de "Transparencia y Acceso a la Información Pública"</t>
  </si>
  <si>
    <t>Registrar en el SUIT los  nuevos trámites u OPAS de Colciencias</t>
  </si>
  <si>
    <t>Áreas Técnicas Colciencias
Líderes de trámites u OPAS Colciencias</t>
  </si>
  <si>
    <t xml:space="preserve">Asegurar la publicación del Plan Anual de Adquisiciones y la contratación realizada por Colciencias en SECOP </t>
  </si>
  <si>
    <t>Secretaría General</t>
  </si>
  <si>
    <t>Líder Grupo de Atención al Ciudadano</t>
  </si>
  <si>
    <t>Set de datos abiertos publicados</t>
  </si>
  <si>
    <t>01/01/20116</t>
  </si>
  <si>
    <t xml:space="preserve">Elaborar la resolución de costos de reproducción en cumplimiento al derecho de petición </t>
  </si>
  <si>
    <t>Secretaria General</t>
  </si>
  <si>
    <t>Resolución de costos de reproducción</t>
  </si>
  <si>
    <t>2. Lineamientos de Transparencia
Pasiva</t>
  </si>
  <si>
    <t>3. Instrumentos
de Gestión de la
Información</t>
  </si>
  <si>
    <t>4. Criterio diferencial de accesibilidad</t>
  </si>
  <si>
    <t>Rediseñar la metodología de administración del riesgo de Colciencias incluyendo un capítulo relacionado con los riesgos de corrupción.</t>
  </si>
  <si>
    <t>Objetivo Estratégico Institucional</t>
  </si>
  <si>
    <t>Realizar evaluación del ejercicio de rendición de cuentas de la Entidad incluyendo los componentes de información, diálogo e incentivos</t>
  </si>
  <si>
    <t>PAA actualizado y publicado</t>
  </si>
  <si>
    <t xml:space="preserve">Socializar y Publicar información relacionada con los resultados y avances de la gestión
</t>
  </si>
  <si>
    <t xml:space="preserve">Identificar, publicar y socializar información de interés para los diversos actores que hacen parte del Sistema Nacional de CTeI </t>
  </si>
  <si>
    <t>Información publicada en la sección noticias de la pagina web y en redes sociales</t>
  </si>
  <si>
    <t>Líder Equipo de Comunicaciones</t>
  </si>
  <si>
    <t>Informes de evaluación a la estrategia de rendición de cuentas</t>
  </si>
  <si>
    <t>Documentos del Sistema de Gestión de Calidad que parametrizan los mecanismos de Cultura y comunicación de cara al ciudadano</t>
  </si>
  <si>
    <t>Realizar e implementar un plan de acción que permita fortalecer competencias al interior de la Entidad</t>
  </si>
  <si>
    <t>Secretaria General
Dirección Administrativa y Financiera
Oficina de Tecnologías de la Información y Comunicaciones</t>
  </si>
  <si>
    <t>Oficina de Tecnologías de la Información y Comunicaciones</t>
  </si>
  <si>
    <t xml:space="preserve">Número de trámites u OPAS registrados en SUIT / No. de trámites u OPAS identificados. </t>
  </si>
  <si>
    <t>Actualizar los set de datos abiertos de Colciencias</t>
  </si>
  <si>
    <t>Estructurar e implementar un nuevo portal institucional</t>
  </si>
  <si>
    <t>Nuevo Portal institucional en funcionamiento</t>
  </si>
  <si>
    <t>Secretaría General 
Dirección Administrativa y Financiera</t>
  </si>
  <si>
    <t>FECHA</t>
  </si>
  <si>
    <t>CAMBIOS</t>
  </si>
  <si>
    <t>ENTE APROBADOR</t>
  </si>
  <si>
    <t>VERSIÓN</t>
  </si>
  <si>
    <t>CDA</t>
  </si>
  <si>
    <t>CONTROL DE CAMBIOS AL PLAN ANTICORRUPCION Y DE ATENCIÓN AL CIUDADANO 2016</t>
  </si>
  <si>
    <t>Versión Inicial 01 del Plan Anticorrupción y de Atención al Ciudadano 2016</t>
  </si>
  <si>
    <t>PLAN ANTICORRUPCIÓN Y DE ATENCIÓN AL CIUDADANO
COMPONENTE MAPA DE RIESGO DE CORRUPCIÓN</t>
  </si>
  <si>
    <t>PLAN ANTICORRUPCIÓN Y DE ATENCIÓN AL CIUDADANO
COMPONENTE RENDICIÓN DE CUENTAS</t>
  </si>
  <si>
    <t>PLAN ANTICORRUPCIÓN Y DE ATENCIÓN AL CIUDADANO
COMPONENTE ATENCION AL CIUDADANO</t>
  </si>
  <si>
    <t xml:space="preserve">PLAN ANTICORRUPCIÓN Y DE ATENCIÓN AL CIUDADANO
COMPONENTE TRANSPARENCIA Y ACCESO DE LA INFORMACIÓN </t>
  </si>
  <si>
    <r>
      <t xml:space="preserve">2 . Ajuste a componente rendición de cuentas
</t>
    </r>
    <r>
      <rPr>
        <sz val="11"/>
        <rFont val="Arial"/>
        <family val="2"/>
      </rPr>
      <t>En ítem 1.1 “Realizar la caracterización de los ciudadanos y grupos de interés identificando sus particularidades  para el diseño e implementación de la estrategia de  rendición de cuentas”: Se ajusta responsable en líder de la tarea : A partir del segundo semestre SEGEL; en Fecha de Inicio: 30/06/2016;  en Fecha Final:  30/10/2016. Como Justificación: La modificación surge de los ajustes al PAI que se hicieron en abril  y mayo con las áreas y que fueron aprobados por COMDIR  en Junio
En ítem 1.2 “Socializar y Publicar información relacionada con los resultados y avances de la gestión”. Se realiza ajuste en redacción de la actividad. Como Justificación: la  Actividad se define acorde con los resultados planteados.
En ítem 1.3 "Identificar, publicar y socializar información de interés para los diversos actores que hacen parte del Sistema Nacional de CTeI ”. Se realiza ajuste en redacción de la actividad para delimitar el alcance y diferenciarlo de la actividad 1.2; ajuste en responsable en líder de la tarea : Equipo de comunicaciones. Como Justificación: Evidenciar los insumos para la estrategia de participación ciudadana establecida en el componente de dialogo
En ítem 1.4 “Publicación de informes periódicos de interés de la ciudadanía y los actores del SNCTeI”. Se elimina la actividad; Justificación: Estaba duplicada la tarea 1.2
En ítem 4.2 “Realizar evaluación del ejercicio de rendición de cuentas de la Entidad incluyendo los componentes de información, diálogo e incentivos”. Ajuste en fecha de inicio: 01/10/2016; ajuste en entregable: Informes de evaluación a la estrategia de rendición de cuentas. Como Justificación: Ajuste de acuerdo con los cronogramas de la actividad programada por la Entidad.</t>
    </r>
    <r>
      <rPr>
        <sz val="11"/>
        <color rgb="FFFF0000"/>
        <rFont val="Arial"/>
        <family val="2"/>
      </rPr>
      <t xml:space="preserve"> </t>
    </r>
    <r>
      <rPr>
        <sz val="11"/>
        <rFont val="Arial"/>
        <family val="2"/>
      </rPr>
      <t xml:space="preserve">
En ítem 4.3 “Generar acciones de mejora a partir de las lecciones aprendidas del proceso de evaluación de la rendición de cuentas”. Ajuste en fecha de inicio: 01/10/2016; ajuste en entregable: Estrategia ajustada para la siguiente vigencia. Como Justificación: Ajuste de acuerdo con las actividades programadas por la Entidad. 
* Evidencia Acta CDA - Agosto 29 de 2016
* Se ajusta formato</t>
    </r>
  </si>
  <si>
    <r>
      <t xml:space="preserve">3 . Ajuste a componente Atención al Ciudadano
</t>
    </r>
    <r>
      <rPr>
        <sz val="11"/>
        <rFont val="Arial"/>
        <family val="2"/>
      </rPr>
      <t>En ítem 1.1 “Actualización del manual de atención al usuario que contenga: protocolos y procedimientos aprobados, documentados y socializados a funcionarios y colaboradores de Colciencias". Ajuste en entregable: “Cultura y comunicación de cara al ciudadano”. Como Justificación: Se ajusta de acuerdo con lo que se reporta en el plan operativo del programa.
En íetm 3.1 “Realizar e implementar un plan de acción que permita fortalecer competencias al interior de la Entidad ”. Ajuste en nombre de la actividad. Como justificación: Se ajusta de acuerdo con lo que se reporta en el plan operativo del programa.
* Evidencia Acta CDA - Agosto 29 de 2016
* Se ajusta formato</t>
    </r>
  </si>
  <si>
    <t xml:space="preserve">Se realizan las siguientes modificaciones:
1 . En todos los componentes, se ajusta la información del lider de subcomponente, de acuerdo con el Decreto 849 del 20 de mayo de 2016.
</t>
  </si>
  <si>
    <r>
      <t xml:space="preserve">5 . Ajuste a componente Gestión del Riesgo
</t>
    </r>
    <r>
      <rPr>
        <sz val="11"/>
        <rFont val="Arial"/>
        <family val="2"/>
      </rPr>
      <t>En ítem Subcomponente 1. “Política de Administración del riesgo”, e ítem Subcomponente 2. “Construcción del mapa de riesgos de corrupción”; se realiza ajuste en el entregables. Como justificación: Dándole las cualidades esperadas, según las actividades programadas.</t>
    </r>
  </si>
  <si>
    <r>
      <t xml:space="preserve">6 . Ajuste para todos los componentes 
</t>
    </r>
    <r>
      <rPr>
        <sz val="11"/>
        <rFont val="Arial"/>
        <family val="2"/>
      </rPr>
      <t>Se revisaron las fórmulas de los porcentajes de avance reportados a 30 de abril de 2016, para lo cual se ajustaron los casos con error de cálculo; homologando las fórmulas de porcentaje (%) de avance, como el tiempo transcurrido desde la fecha de inicio sobre el tiempo programado sobre la fecha final.
* Evidencia Acta CDA - Agosto 29 de 2016
* Se ajusta formato</t>
    </r>
  </si>
  <si>
    <t>Jefe Oficina Asesora de Planeación
Líder Equipo de Comunicaciones</t>
  </si>
  <si>
    <t>Jefe Oficina de Tecnologías de la Información y Comunicaciones</t>
  </si>
  <si>
    <t>Grupo de Atención al Ciudadano
Oficina de Tecnologías de la Información y Comunicaciones</t>
  </si>
  <si>
    <t>Jefe Oficina de Control Interno</t>
  </si>
  <si>
    <t xml:space="preserve">Grupo de Gestión Documental
</t>
  </si>
  <si>
    <t xml:space="preserve">Registro o inventario de activos de Información
Esquema de Publicación de información
-Índice de información clasificada y reservada.
</t>
  </si>
  <si>
    <r>
      <t xml:space="preserve">4 . Ajuste a componente Transparencia
</t>
    </r>
    <r>
      <rPr>
        <sz val="11"/>
        <rFont val="Arial"/>
        <family val="2"/>
      </rPr>
      <t>En ítem 1.3 “Registrar en el SUIT los  nuevos trámites u OPAS de Colciencias”. Ajuste en indicador del entregable: Número de trámites u OPAS registrados en SUIT / No. de trámites u OPAS identificados. Como justificación: Mejora metodológica del indicador
Ajuste en responsable líder de la tarea: Equipo de Gestión Documental – Secretaría General. 
Justificación: Aplicación del decreto 849 del 20 de mayo de 2016
En ítem 1.5 “Actualizar los set de datos abiertos de Colciencias”. Ajuste en: nombre de la tarea del subcomponente. Como justificación: Mejora del alcance del subcomponente.
En ítem 3.1 se cambia al responsable de la actividad. Inicialmente se registró como responsable el Grupo de Gestión Documental, se reasigna al Jefe de la Oficina de Tenonlogía de Información y Comunicaciones junto con la Líder del Equipo de Comunicaciones.
Se incluye un entregable denominado "índice de información clasificada y reservada"
En íetm 4.1 “Estructurar e implementar un nuevo portal institucional ”. Ajuste en: nombre de la tarea del subcomponente; ajuste en el equipo de trabajo : Equipo de comunicaciones; ajuste en el Indicador: Nuevo portal en funcionamiento. Como justificación: Se ajusta la actividad para dar un mayor alcance y en el equipo de trabajo, la aplicación del decreto 849 del 20 de mayo de 2016.
* Evidencia Acta CDA - Agosto 29 de 2016
* Se ajusta formato</t>
    </r>
  </si>
  <si>
    <t>Directora Administrativa y Financiera</t>
  </si>
  <si>
    <t>Jefe Oficina de Tecnologías de la Información y Comunicaciones
Líder Equipo de Comunicaciones</t>
  </si>
  <si>
    <t>Reporte de avance a 30 de agosto de 2016</t>
  </si>
  <si>
    <t>Reporte de avance a 30 de abril de 2016</t>
  </si>
  <si>
    <t>La Oficina Asesora de Planeación esta iniciando los ajustes a la metodología de la Entidad, basados en la Guía para la Administración de Riesgos versión 03 emitida por Función Pública.  A la fecha se han identificado ajustes relacionados con:  análisis y calificación del riesgo.  Se cuenta con un documento borrador</t>
  </si>
  <si>
    <t>Se elaboró  el plan de manejo del riesgo para cada uno de los riesgos identificados en el mapa de riesgos de la Entidad.  Se realizó acompañamiento a los líderes de proceso para reportar el avance de las acciones allí establecidas generando un informe con corte a 30 de abril que fue remitido a la oficina de control interno de la entidad.</t>
  </si>
  <si>
    <t>Desde la Oficina Asesora de Planeación se gestionó el reporte oportuno de los avances en el plan manejo de riesgos de corrupción; producto de dichos avance se elaboró un informe consolidado a 30 de abril, el cual fue remitido a la Oficina de Control Interno el 30 de abril para el seguimiento respectivo.</t>
  </si>
  <si>
    <t>La Oficina Asesora de Planeación iniciará la caracterización de usuarios a partir de la segunda semana  del mes de mayo.</t>
  </si>
  <si>
    <t>La Oficina Asesora de Planeación basada en los reportes realizados por parte de las áreas de Colciencias en el módulo de planes de GINA con respecto al avance del plan de acción 2015, elaboró el Informe de Gestión 2015. Dicho informe se organizó bajo cada uno de los objetivos estratégicos que guían el accionar de la Entidad para el período 2015-2018, siguiendo la estructura de planeación institucional articulada a través de programas, estrategias e indicadores. Los objetivos estratégicos en los cuales se enmarcó el informe de gestión 2015 son:
1. Mejorar la calidad y el impacto de la investigación y la transferencia de
conocimiento y tecnología.
2. Promover el desarrollo tecnológico y la innovación como motor de crecimiento
empresarial y del emprendimiento.
3. Generar una cultura que valore y gestione el conocimiento y la innovación
4. Desarrollar un sistema e institucionalidad habilitante para la CTeI.
5. Desarrollar Proyectos estratégicos y de impacto en CTeI a través de la
articulación de recursos de la nación, los departamentos y otros actores.
6. Generar vínculos entre los actores del SNCTI y actores internacionales
estratégicos.
7. Convertir a Colciencias en Ágil, Moderna y Transparente.
El mencionado informe de gestión se publicó en la página web de la Entidad, espacio "Planeación y Gestión", con el apoyo del Grupo de Comunicaciones.
Adicionalmente se publicaron los informes de gestión del primer trimestre 2016:  plan de acción, plan de inversión, plan de convocatorias y plan estratégico</t>
  </si>
  <si>
    <t>En el marco de la realización del informe de gestión y de la organización de la Audiencia Pública de 2015, se elaboraron dos (2) infografías relacionadas los logros destacados de 2015 y un video con las metas a 2018</t>
  </si>
  <si>
    <t>Esta actividad aún no se ha realizado.</t>
  </si>
  <si>
    <t>A través del seguimiento cuatrimestral del plan anticorrupción y de atención al ciudadano se realiza el seguimiento a la estrategia de rendición de cuentas de la Entidad</t>
  </si>
  <si>
    <t>La Oficina Asesora de Planeación, se encuentra documentando lecciones aprendidas del ejercicio de rendición de cuentas para la vigencia 2016.</t>
  </si>
  <si>
    <t>A inicios de 2016, se procedió a revisar el Manual de Atención al Ciudadano Versión 02, con el fin de mantenerlo ajustado y actualizado. Este documento se encuentra publicado tanto en GINA como en la página web de Colciencias.
La socialización de dicho manual, se llevará a cabo entre los funcionarios y colaboradores de la entidad en conjunto con el Grupo de Comunicaciones.</t>
  </si>
  <si>
    <t>En el marco del estudio para la tercerización se revisaron alternativas como:
1. Pasar a una tercerización al 100% que incluye software y personal de atención.
2. Continuar como estamos, personal contratado por Colciencias sin herramienta tecnológica ajustada a las necesidades
3. Alquiler de una herramienta que facilite el proceso de atención y que el personal de atención continue sindo de Colciencias.
4. Compra de una herramienta que facilite el proceso de atención y que el personal de atención continue sindo de Colciencias.
Luego de revisar los diferentes escenarios en el comite de desarrollo administrativo del 31 de Marzo de 2016, se tomó  la decisión  de alquilar una herramienta que permita mejorar el proceso de atención y manejo de PQRDS (peticiones, quejas, reclamos,denuncias,sugerencias) y que el personal continúe siendo administrado y contratado por la entidad de forma directa.</t>
  </si>
  <si>
    <t>En conjunto con el Grupo de Comunicaciones se creó el plan a realizar durante el año 2016 el cual contempla acciones lúdicas que contribuyan a interiorizar la cultura de servicio que debe caracterizar a la entidad.
Adicionalmente se reforzó el desarrollo de competencias con el plan de talento humano y oportunidades de capacitación dadas por el Departamento de Planeación Nacional (DNP).</t>
  </si>
  <si>
    <t>Esta actividad aún no se ha realizado. La encuesta se realiza con corte 30 de junio de 2016.</t>
  </si>
  <si>
    <t>Esta actividad aún no se ha realizado. Los informes realizado tienen periodicidad semestral.</t>
  </si>
  <si>
    <t>Reporte de avance a 30 de Abril de 2016</t>
  </si>
  <si>
    <t>La Oficina Asesora de Planeación con el apoyo del Grupo de Comunicaciones realiza una revisión permanente del espacio Transparencia y Acceso a la Información Pública de los temas de su ingerencia.
Para los demás casos, el Grupo de Comunicaciones realiza los cambios en los requisitos obligatorios de gestión de las dependencias responsables.</t>
  </si>
  <si>
    <t>Desde la Oficina Asesora de Planeación se realiza el registro en el SUIT de los trámites u OPAS, de acuerdo a la estrategia que hace parte integral del Plan Anticorrupción y de Atención al Ciudadano.  Para más detalle ver seguimiento "Estrategia Antitrámites"</t>
  </si>
  <si>
    <t>El Plan Anual de Adquisciones (PAA) en su primera versión, se publicó en página web y en SECOP el 31 de enero de 2016 basados en los términos de Ley.
De ahí en adelante, una vez se reportan cambios al PAA desde las dependencias encargadas de los procesos de contratación,  se procede a realizar los ajustes pertinentes con el acompañamiento de la Oficina Asesora de Planeación y la Secretaria General.
Los cambios en el PAA son sometidas para aprobación del Comité de Desarrollo Administrativo y una vez se da visto bueno, se lleva a cabo la respectiva actualización y publicación en SECOP y página web de la Entidad.
A 30 de abril se  han realizado 03 actualizaciones del PAA con sus respectivas publicaciones.</t>
  </si>
  <si>
    <t>Los set de datos abiertos se realizan semestralmente, por lo cual la publicación de los mismos, se llevará a cabo el 30 de junio de 2016. No obstante, la información vigente a la fecha se puede consultar a través del siguiente enlace:
http://www.colciencias.gov.co/atencion/datosabiertos</t>
  </si>
  <si>
    <t>Para la medición del primer trimestre de 2016 de la oportunidad de la respuesta a los requerimientos de los ciudadanos  2016, se evidencia un incremento de 3.622 peticiones recibidas respecto al mismo periodo del año anterior,  no obstante, el incremento no impacto negativamente el cumplimiento, se logro mantener un 100% de cumplimiento.</t>
  </si>
  <si>
    <t>A través de la resolución 159 del 17 de marzo de 2016, Colciencias adoptó el valor u nitario de las copias que expide Colciencias, en cumplimiento a lo establecido para los derechos de petición en la Ley 1755 de 2015.</t>
  </si>
  <si>
    <t>En cumplimiento a lo dispuesto en la Ley de Transparencia, el Grupo de Gestión Documental realizó un documento preliminar de registro de activos de información.
En cuanto al esquema de publicación, el Grupo de Comunicaciones en conjunto con la Oficina Asesora de Planeación se llevó acabo el esquema de publicación de información, teniendo en cuenta los distintos espacios de página web y los contenidos del mismo.</t>
  </si>
  <si>
    <t xml:space="preserve">Durante el primer bimestre de 2016 se avanzó en la primera fase de la implementación del nuevo portal institucional. Se finalizó la estructura del nuevo cms en drupal 7, se definió la arquitectura y la manera de presentar los contenidos.
El 01 de abril se lanzó el nuevo portal web de Colciencias, el cual evidencia cambios sustanciales de plataforma diseño y disposición; esta última de manera tal que la ciudadanía pueda acceder a la información de manera ágil y con calidad de la experiencia en el momento de interactuar con los servicios de la Entidad. </t>
  </si>
  <si>
    <t>La Oficina Asesora de Planeación con el apoyo del Grupo de Comunicaciones realiza una revisión permanente del espacio Transparencia y Acceso a la Información Pública de los temas de su ingerencia.
Para los demás casos, el Grupo de Comunicaciones realiza los cambios en los requisitos obligatorios de gestión de las dependencias responsables.
No obstante, producto de la documentación de algunos requerimientos de la Ley 1712 de 2014 con los que Colciencias no contaba en años anteriores, la OAP procederá a realizar la solicitud al Grupo de Comunicaciones para la publicación necesaria.</t>
  </si>
  <si>
    <t>% de avance</t>
  </si>
  <si>
    <t>% de avance*</t>
  </si>
  <si>
    <t>% de avance**</t>
  </si>
  <si>
    <t>Medir semestralmente (primer semestre)  la satisfacción de los ciudadanos con relación a los trámites y servicios que ofrece Colciencias. 
Publicar el análisis de resultados de la encuesta, generando recomendaciones a la Alta de Dirección.</t>
  </si>
  <si>
    <t>Medir semestralmente (segundo semestre) la satisfacción de los ciudadanos con relación a los trámites y servicios que ofrece Colciencias. 
Publicar el análisis de resultados de la encuesta, generando recomendaciones a la Alta de Dirección.</t>
  </si>
  <si>
    <t>Realizar informes semestrales con relación a las PQRS  que llegan a la Entidad identificando las causas más frecuentes de su ocurrencia.(primer semestre) .</t>
  </si>
  <si>
    <t>Esta actividad se llevó a cabo durante el primer cuatrimestre de 2016</t>
  </si>
  <si>
    <t>estrategia ajustada para la siguiente vigencia</t>
  </si>
  <si>
    <t>En el marco de la emisión del Decreto 1166 del 19 de julio concerniente a la formulación de derecho de petición  verbales, el Grupo de Atención al Ciudadano ha iniciado el ajuste pertinente en el Manual de Atención al Ciudadano.</t>
  </si>
  <si>
    <t>Esta actividad fue ejecutado durante el primer trimestre de 2016</t>
  </si>
  <si>
    <t>Esta actividad fue ejecutada durante el primer trimestre de 2016</t>
  </si>
  <si>
    <t>Luego de conocer los resultados de la encuesta de satisfacción aplicada a la ciudadanía con corte a primer semestre, el Grupo de Atención al Ciudadano detecto la necesidad de continuar socializando a funcionarios y colaboradores lineamientos del manual de servicio al ciudadano que permitan mejoras de cara a los usuarios. 
Basados en lo anterior se realizaron actividades como:
- Muestras en lugares de alto tráfico dentro de la entidad (nubes en la cafetería-techo,mesas e impresoras) frases que muestran puntos claves a tener en cuenta durante el contacto con la ciudadanía. 
- Generación de instrucciones a los funcionarios en el manejo de los aparatos telefónicos con el fin de facilitar la interacción con aquellos que contactan a la Entidad. En esa línea, se recalcó la necesidad de hablar a la ciudadanía de forma clara y precisa.
Por otra parte, aprovechando la oportunidad de apalancamiento en entidades como DNP-ESAP-DAFP, se han capacitado  a los integrantes del centro de contacto en temas relacionados con la calidad del servicio, lenguaje claro, entre otros.</t>
  </si>
  <si>
    <t>Esta actividad se realizará en el mes de diciembre de la vigencia.</t>
  </si>
  <si>
    <t>Sitio web "Transparencia y Acceso a la Información Pública" actualizado sección contratación</t>
  </si>
  <si>
    <t>La Oficina de Tecnologías de la Información y Comunicaciones elaboró el manual de activos de información y se realizó la homolgación para clasificación de la información entre la Ley 1712 de 2014 y la norma ISO 27001 de 2013.  El documento se encuentra en fase de revisión para posterior aprobación y divulgación.</t>
  </si>
  <si>
    <t>Esta actividad se realizó durante el primer trimestre de 2016</t>
  </si>
  <si>
    <t>Durante la auditoría interna, se llevó a cabo el apoyo a algunas áreas tales como: innovación, redes y fomento en la revisión de los riesgos asociados a sus procesos.
A partir del segundo semestre y con base en las observaciones generadas en las auditoría interna del SGC, se ha detectado la necesidad de identificar nuevos riesgos y actualizar los existentes. Esto implica realizar un diagnóstico del estado actual de los riesgos cargados en GINA y luego de ello realizar un acompañamiento  metodológico con los líderes de riesgo, para en principio socializar la metodología y luego surtir los pasos de la administración del riesgo.</t>
  </si>
  <si>
    <t>Esta actividad fue ejecutada durante el primer trimestre de 2016.</t>
  </si>
  <si>
    <t xml:space="preserve">Los diferentes responsables/líderes de proceso con riesgos de corrupción identificados reportaron con corte a 31 de agosto los avances en las acciones establecidas para mitigar dichos riesgos.  </t>
  </si>
  <si>
    <t xml:space="preserve">En ejercicio permanente de seguimiento a los riesgos, durante el cuatrimestre se adelantaron actualizaciones a los riesgos y sus respectivas acciones, de acuerdo con las necesidades identificadas por los lideres y responsables de procesos.  </t>
  </si>
  <si>
    <t>Desde la Oficina Asesora de Planeación se coordinó con los responsables/líderes el reporte oportuno de los avances en el plan manejo de riesgos de corrupción; producto de dichos avance se consolidó la matriz de seguimiento al plan de manejo de riesgo con corte a 31 de agosto el cual se remitió a la Oficina de Control Interno para su respectiva evaluación</t>
  </si>
  <si>
    <t>Durante el cuatrimestre  de mayo a agosto, se publicaron en página web y redes sociales Infografías asociadas a temas de:
- Beneficios Tributarios
- Colombia BIO
- Ideas para el cambio</t>
  </si>
  <si>
    <r>
      <t xml:space="preserve">Versión 02 del Plan Anticorrupción y de Atención al Ciudadano 2016
</t>
    </r>
    <r>
      <rPr>
        <sz val="11"/>
        <rFont val="Arial"/>
        <family val="2"/>
      </rPr>
      <t>Se sometió la versión inicial del Plan Anticorrupción y de Atención al Ciudadano, a consulta y observaciones por parte de funcionarios y colaboradores de Colciencias, así como de la Ciudadanía. Los cambios del plan surtieron principalmente en el fortalecimiento del componente de transparencia y acceso a la información pública, incluyendo actividades en los lineamientos de transparencia activa y pasiva.</t>
    </r>
  </si>
  <si>
    <t xml:space="preserve">Este indicador de oportunidad se reporta trimestralmente en la herramienta que la Entidad tiene para el seguimiento a su planeación institucional (GINA).  En el último reporte registrado, indica que el 96% se contestaron entre 1-3 días. 
</t>
  </si>
  <si>
    <r>
      <t xml:space="preserve">Durante el periodo, el Plan Anual de Adquisiciones ha sido revisado y actualizado en el marco del comité de desarrollo administrativo institucional.  El plan vigente y su respectivo seguimiento se encuentran en el siguiente link:  </t>
    </r>
    <r>
      <rPr>
        <sz val="9"/>
        <color rgb="FF0000CC"/>
        <rFont val="Arial"/>
        <family val="2"/>
      </rPr>
      <t>http://www.colciencias.gov.co/colciencias/planeacion_y_gestion/planeacion_gestion_adquisicion_list</t>
    </r>
    <r>
      <rPr>
        <sz val="9"/>
        <rFont val="Arial"/>
        <family val="2"/>
      </rPr>
      <t xml:space="preserve">
Así mismo, de mayo – agosto, se adelantaron 440 procesos registrados en el SECOP, desagregado de la siguiente forma.
- Contratos suscritos en el periodo 283  
- Prórrogas legalizadas en el periodo: 38  
- Adiciones legalizadas en el periodo: 22
- Otrosíes legalizadas en el periodo:  2
- Modificaciones legalizadas en el periodo: 51
- Actas de suspensión legalizadas en el periodo: 15
- Terminaciones anticipadas legalizadas en el periodo: 29
A su vez, durante el mismo periodo se adelantaron los siguientes procesos: 5 Procesos de Mínima Cuantía, 2 Selecciones Abreviadas de Menor Cuantía, 1 Concurso de Méritos y 2 Subastas Inversas. 
NOTA: Es importante aclarar que por el tiempo de reporte, puede salir modificaciones que aún no se legalizado y que hacen parte de las acciones del mes de agosto. Por lo consiguiente, las cifras pueden variar.</t>
    </r>
  </si>
  <si>
    <r>
      <t xml:space="preserve">Se diseñó el script que permite generar el nuevo set de datos abiertos de grupos de investigación correspondiente a la información de la última convocatoria de medición de grupos de investigación y reconocimiento de investigadores, datos que serán publicados en la página www.datos.gov.co de MINTIC, el script se ejecutó y el set de datos está disponible para su publicación, la cual se debe realizar el nuevo procedimiento de publicación realizado y entregado por MinTIC. 
Se actualizó el instrumento guía  de datos abiertos correpondiente al set de datos de grupos de investigación generado.
También se participó en el taller programado por Min TIC para socializar el nuevo portal de datos abiertos del Estado Colombiano.
La información vigente a la fecha se puede consultar a través del siguiente enlace:
</t>
    </r>
    <r>
      <rPr>
        <sz val="9"/>
        <color rgb="FF0000CC"/>
        <rFont val="Arial"/>
        <family val="2"/>
      </rPr>
      <t>http://www.colciencias.gov.co/atencion/datosabiertos</t>
    </r>
  </si>
  <si>
    <t>Con el fin de generar una nueva imagen digital de la entidad, se propuso la creación de un nuevo portal para la institución Colciencias, teniendo en cuenta las necesidades de los diferentes àreas de la Entidad, los requerimientos de Gobierno en Línea y las tendencias de diseño y tecnologías de la información actuales. 
En el segundo cuatrimestre de 2016, se fortaleció la estructura de portal web una vez se llevó a cabo su lanzamiento. Esto, basado en la provisión de un servidor básico para el desarrollo de la plataforma, el cual ha venido incremendo sus características de rendimiento en ambiente de producción.
A la fecha se han registrado un total de acceso al portal institucional de1.039.979 visitas.</t>
  </si>
  <si>
    <t>La Oficina Asesora de Planeación (OAP) con el apoyo del Grupo de Comunicaciones realiza una revisión permanente del espacio Transparencia y Acceso a la Información Pública de los temas de su ingerencia.
Para los demás casos, el Grupo de Comunicaciones realiza los cambios en los requisitos obligatorios de gestión de las dependencias responsables.</t>
  </si>
  <si>
    <t>La información del espacio de transparencia y acceso a información pública se actualiza de manera periódica, los responsables de cada área envían la solicitud por correo electrónico y en cuanto está hecha la actualización se notifica y se procede a verificar la correcta publicación. Temas como Planeación y gestión, Información financiera y contable, documentos de control interno, de atención al ciudadano tienen un seguimiento, del Fondo Francisco José de Caldas, de Talento humano (Aspirantes y Nombramientos), Normatividad, contratación y convocatorias se encuentran al día y con la información actualizada.</t>
  </si>
  <si>
    <t/>
  </si>
  <si>
    <t>Nombre de la entidad:</t>
  </si>
  <si>
    <t xml:space="preserve">DEPARTAMENTO ADMINISTRATIVO DE CIENCIA, TECNOLOGÍA E </t>
  </si>
  <si>
    <t>Orden:</t>
  </si>
  <si>
    <t>Nacional</t>
  </si>
  <si>
    <t>Sector administrativo:</t>
  </si>
  <si>
    <t>Ciencia, Tecnología e innovación</t>
  </si>
  <si>
    <t>Año vigencia:</t>
  </si>
  <si>
    <t>2016</t>
  </si>
  <si>
    <t>Departamento:</t>
  </si>
  <si>
    <t>Bogotá D.C</t>
  </si>
  <si>
    <t>Municipio:</t>
  </si>
  <si>
    <t>BOGOTÁ</t>
  </si>
  <si>
    <t>DATOS TRÁMITES A RACIONALIZAR</t>
  </si>
  <si>
    <t>TIPO DE RACIONALIZACIÓN</t>
  </si>
  <si>
    <t>PLAN DE EJECUCIÓN</t>
  </si>
  <si>
    <t xml:space="preserve">% AVANCE </t>
  </si>
  <si>
    <t>Tipo</t>
  </si>
  <si>
    <t>Número</t>
  </si>
  <si>
    <t>Nombre</t>
  </si>
  <si>
    <t>Estado</t>
  </si>
  <si>
    <t>Situación actual</t>
  </si>
  <si>
    <t>Mejora a implementar</t>
  </si>
  <si>
    <t>Beneficio al ciudadano y/o entidad</t>
  </si>
  <si>
    <t>Tipo racionalización</t>
  </si>
  <si>
    <t>Acciones racionalización</t>
  </si>
  <si>
    <t>Fecha inicio</t>
  </si>
  <si>
    <t>Responsable</t>
  </si>
  <si>
    <t>Único</t>
  </si>
  <si>
    <t>1114</t>
  </si>
  <si>
    <t>Calificación de proyectos para otorgar la exención de IVA en la importación de equipos y elementos que serán destinados a proyectos de Ciencia, Tecnología e Innovación</t>
  </si>
  <si>
    <t>Inscrito</t>
  </si>
  <si>
    <t>Dentro de los requisitos solicitados en el trámite la Entidad requiere que el ciudadano entregue el certificado de existencia y representación legal de las instituciones de educación superior.</t>
  </si>
  <si>
    <t>Gestionar con el Ministerio de Educación Nacional el acceso a los certificados de existencia y representación legal de las instituciones de educación superior.</t>
  </si>
  <si>
    <t>Disminución de documentos exigidos al ciudadano para acceder al trámite.</t>
  </si>
  <si>
    <t>Administrativa</t>
  </si>
  <si>
    <t>Eliminación de documentos</t>
  </si>
  <si>
    <t>25/01/2016</t>
  </si>
  <si>
    <t>31/05/2016</t>
  </si>
  <si>
    <t xml:space="preserve">Se desarrollo una mesa de trabajo con el DAFP, a donde fue citado el Ministerio de Educación Nacional. En dicha mesa quedo el compromiso de brindar a Colciencias la información necesaria para acceder a los certificados de existencia y representación legal de las entidades de educación superior.
Se recibe respuesta favorable por parte del MEN mediante correo electrónico con las indicaciones para acceder directamente a dichos certificados. El correo se dirigió a Gloria Pereira de la OAP y esta contratista reenvío la respuesta a SEGEL, beneficios tributarios, Oficina de Sistemas y Grupo de Registro. 
Actualmente se cuenta con el acceso a los certificados y Colciencias se abstiene de solicitar dicha información a los ciudadano.
Se verificaron comunicaciones cruzadas, las cuales están en el correo de calidad y cargadas en GINA módulo Planes. </t>
  </si>
  <si>
    <t>Gracias a las mesa de trabajo realizada con el DAFP  a donde fue citado el Ministerio de Educación Nacional, Colciencias accede a los certificados de existencia y representación legal de las entidades de educación superior. 
Actualmente, esta información es utilizada  por el Grupo de Registro de Proyectos, el cual es el responsable de verificar los requisitos de las convocatorias de Colciencias, absteniéndose de solicitar el documento a los ciudadanos que solicitan el trámite. En las convocatorias de Colciencias del 2016 no se evidencia la solicitud de este documento en los términos de referencia, lo cual corrobora la eliminación de este registro y la verificación del mismo por parte de Colciencias a través de la plataforma del Ministerio de Educación Nacional.</t>
  </si>
  <si>
    <t>El formulario para acceder al trámite requiere descargas y envíos posteriores lo cual genera demoras de cara al ciudadano. Adicionalmente el aplicativo electrónico no tiene suficiente capacidad y no es amigable para los usuarios.</t>
  </si>
  <si>
    <t>Automatizar el trámite mediante el diseño y desarrollo de un nuevo formulario electrónico que permita mejorar el acceso por parte de los ciudadanos a dicho trámite y que sea más amigable en su manejo.</t>
  </si>
  <si>
    <t>Facilitar el acceso al trámite, disminuir posibles errores en el cargue de información, mejorar los tiempos de cara al ciudadano.</t>
  </si>
  <si>
    <t>Tecnológica</t>
  </si>
  <si>
    <t>Formularios diligenciados en línea</t>
  </si>
  <si>
    <t>01/03/2016</t>
  </si>
  <si>
    <t>28/12/2016</t>
  </si>
  <si>
    <t>Dirección de Desarrollo Tecnológico e Innovación</t>
  </si>
  <si>
    <t>Bajo el liderazgo del programa Beneficios Tributarios, se hace el requerimiento de un formulario o aplicativo que facilite el acceso al trámite por parte de la ciudadanía. Durante el I cuatrimestre se desarrolla el aplicativo, el cual se encuentra en fase de pruebas por parte de la Oficina de Sistemas de Colciencias.</t>
  </si>
  <si>
    <t>En el marco de la ejecución del contrato para el desarrollo de los formularios de Beneficios tributarios, se desarrolla por parte de la firma contratista un nuevo formulario para acceder al trámite, el cual se entrega a la Oficina TIC en el mes de mayo de 2016. Se realizan pruebas funcionales generales por parte de la oficina TIC, detectándose necesidades de ajuste. Esta pendiente las pruebas funcionales con los usuarios de las áreas técnicas las cuales están programadas para el último cuatrimestre de 2016.</t>
  </si>
  <si>
    <t>Dentro de los requisitos que se exigen al ciudadano para acceder al trámite la Entidad solicita el acta de aprobación e inicio del proyecto y la carta de solicitud de dicho trámite firmada por el representante legal o quien haga sus veces.</t>
  </si>
  <si>
    <t>Unificar los requisitos exigidos en una sola carta, eliminando así un documento, estandarizando su contenido para facilitar su diligenciamiento por parte de ciudadano.</t>
  </si>
  <si>
    <t>Reducción de documentos de cara al ciudadano, disminución de posibles errores en el diligenciamiento del documento, incremento en la posibilidad de aceptación de la solicitud al disminuir errores con este requisito.</t>
  </si>
  <si>
    <t>El Equipo Calidad de Colciencias desarrolló en los meses de febrero y marzo mesas de trabajo con el líder de trámite para revisar los requisitos de la convocatoria de beneficios y se llegó a la conclusión de unificar  las cartas que se solicitan al ciudadano para el trámite. Se revisan los contenidos de las cartas y el líder realiza el diseño de dichos documentos (Pablo Ceballos). 
Pendiente estandarizar la carta y publicar en el sistema GINA.</t>
  </si>
  <si>
    <t xml:space="preserve">El líder de proceso Beneficios Tributarios Pablo Ceballos de la Dirección de Innovación de Colciencias elabora una propuesta de carta unificada que incorpora en un solo documento la antigua  acta de aprobación e inicio del proyecto y la carta de solicitud de dicho trámite firmada por el representante legal o quien haga sus veces. 
Esta pendiente realizar la revisión por parte de calidad con el líder de trámite para decidir su contenido definitivo. </t>
  </si>
  <si>
    <t>Dentro de los requisitos exigidos para acceder al trámite la Entidad solicita la licencia de importación, documento que expide el Ministerio de Comercio, Industria y Turismo.</t>
  </si>
  <si>
    <t>Gestionar el acceso mediante interoperabilidad con MINCIT para obtener las licencias de importación y que así el ciudadano no tenga que adjuntarla al trámite.</t>
  </si>
  <si>
    <t>Disminución de documentos requeridos para acceder al trámite, mayor agilidad en el trámite.</t>
  </si>
  <si>
    <t>29/07/2016</t>
  </si>
  <si>
    <t xml:space="preserve">Se desarrollo una mesa de trabajo con el DAFP, a donde fue citado el Ministerio de Comercio, Industria y Turismo. En dicha mesa quedo el compromiso de brindar a Colciencias la información necesaria para acceder a la Ventanilla Única de Comercio Exterior. El funcionario delegado del MCIT informó a Colciencias que requería desarrollar una visita para verificar las condiciones técnicas del sistema, necesarias para el acceso. 
Se envía por parte de Calidad un correo al Ministerio solicitando instrucciones para habilitar el acceso y se recibe respuesta en donde se solicitan los datos de los funcionarios autorizados para acceder a la plataforma del MINCIT. Se verifica en la comunicación que el funcionario delegado será Juan Carlos Martínez de la DGRL. 
Actualmente, esta pendiente recibir la comunicación del Ministerio confirmando el acceso. 
Se verificaron comunicaciones cruzadas, las cuales están en el correo de calidad y cargadas en GINA módulo Planes. </t>
  </si>
  <si>
    <t xml:space="preserve">En el mes de mayo de 2016, se recibe por parte de la Subdirección de Diseño y Control de Operaciones del  MINCIT un correo con el usuario y contraseña de al sitio web de dicho ministerio denominado BACEX, explicando la posibilidad de consultar por parte de Colciencias desde dicha herramienta información relacionada con las licencias de importación. 
La contraseña y usuario fue asignada al funcionario Juan Carlos Martínez de la Dirección Administrativa y Financiera de Colciencias y líder del grupo Registro de Proyectos, quien verifica el contenido de la información disponible en el BACEX y en correo electrónico dirigido al Equipo de Calidad de la OAP informa que dicha información no es suficiente. La insuficiencia de la información disponible en el BACEX es confirmada también mediante correo electrónico del Líder del trámite Pablo Ceballos a Calidad en el mes de junio de 2016. 
Según lo anterior, se llegó a la conclusión que la información que suministra el BACEX no es suficiente puesto que no detalla los datos de importación de los equipos, aspecto que se debe verificar contra lo diligenciado en el formulario electrónico por parte de los solicitantes del trámite. </t>
  </si>
  <si>
    <t xml:space="preserve">Ante esta situación, la jefe de la Oficina de Planeación de Colciencias solicita en el mes de agosto de 2016 mediante correo electrónico una cita con la Subdirección de Diseño y Control de Operaciones del  MINCIT para exponer la situación de Colciencias frente a la necesidad de Colciencias de acceder a la información completa sobre las licencias de importación. La reunión se realiza en las instalaciones del MINCIT el 24 de agosto  de 2016, llegando a las siguientes alternativas de solución:
a) Solicitar directamente por correo electrónico al MINCIT las licencias a consultar 
b) Otorgar a Colciencias el acceso al VUCE (Ventanilla Única de Comercio Exterior), limitando el número de acceso a los NIT de los solicitantes frecuentes a consultar. 
Esta pendiente por parte de Colciencias enviar el comunicado oficial al MINCIT para que este a su vez analice la mejor alternativa de solución y comunique oficialmente la alternativa elegida. </t>
  </si>
  <si>
    <t>1209</t>
  </si>
  <si>
    <t>Reconocimiento de centros de investigación o desarrollo tecnológico</t>
  </si>
  <si>
    <t>El trámite actualmente inscrito contempla únicamente reconocimiento de centros de investigación y de desarrollo tecnológico, sin permitir la cobertura de otros actores del Sistema Nacional de Ciencia, Tecnología e Innovación como empresas altamente innovadoras, Unidades de I+D+i, entre otros.</t>
  </si>
  <si>
    <t>Generar una política que regule un modelo de reconocimiento de actores del Sistema Nacional de Ciencia, Tecnología e Innovación que permita ampliar la cobertura del trámite actualmente inscrito.</t>
  </si>
  <si>
    <t>Transparencia en el reconocimiento de actores, ampliar cobertura de beneficiarios, posibilidad de acceder a otros incentivos o beneficios económicos para desarrollar actividades de ciencia, tecnología e innovación.</t>
  </si>
  <si>
    <t>Reducción y/o eliminación del pago</t>
  </si>
  <si>
    <t>15/02/2016</t>
  </si>
  <si>
    <t>Subdirección General</t>
  </si>
  <si>
    <t xml:space="preserve">Esta en proceso de construcción la política de reconocimiento de actores del SNCTI, bajo el liderazgo del Subdirector General de Colciencias y la Unidad de Política de Colciencias. Dicha política contempla a los centros de desarrollo tecnológico e innovación dentro de los actores del SNCTI.
Actualmente el documento se encuentra en discusión por parte de la comunidad científica. </t>
  </si>
  <si>
    <t xml:space="preserve">Colciencias bajo el liderazgo de la Unidad de Política de la Subdirección General realiza revisión al modelo de reconocimiento de actores  y genera nuevas discusiones con la comunidad científica, durante el II cuatrimestre de 2016.
Se realizan los ajustes al documento y se cuenta actualmente con una versión preliminar la cual esta en fase de revisión por parte de la Subdirección General, la Dirección de Fomento a la Investigación y la Dirección de Desarrollo Tecnológico e Innovación de Colciencias. </t>
  </si>
  <si>
    <t>1564</t>
  </si>
  <si>
    <t>Calificación de proyectos para deducción en renta por inversiones o donaciones en ciencia y Tecnología</t>
  </si>
  <si>
    <t>Un porcentaje importante de los solicitantes no superan la etapa de verificación de requisitos por errores en el diligenciamiento de los documentos solicitados.</t>
  </si>
  <si>
    <t>Ampliar la cobertura del trámite, creando una etapa adicional en la cual los ciudadanos que presenten errores en el diligenciamiento de documentos puedan hacer los ajustes respectivos en las fechas establecidas por Colciencias.</t>
  </si>
  <si>
    <t>Incremento de la posibilidad de acceso al trámite, transparencia en la información de cara al ciudadano, mejora en el relacionamiento y comunicación con el ciudadano.</t>
  </si>
  <si>
    <t>Normativa</t>
  </si>
  <si>
    <t>Ampliación de cobertura</t>
  </si>
  <si>
    <t>08/02/2016</t>
  </si>
  <si>
    <t>Se crea en las convocatorias de Colciencias dos nuevas etapas:
1. Etapa de verificación permanente de requisitos
2. Etapa de  ajuste de requisitos
Dichas etapas le permiten al ciudadano ver los resultados de la revisión de los requisitos y hacer  ajustes, de acuerdo a las fechas establecidas en el cronograma de los términos de referencia. 
Subdirección General ordena que estas dos nuevas etapas apliquen para todas las convocatorias. se verificó la nueva versión del formato términos de referencia disponible en la herramienta GINA.</t>
  </si>
  <si>
    <t xml:space="preserve">Actualmente las dos nuevas etapas están siendo aplicadas en las convocatorias de Colciencias,  incluyendo las de beneficios tributarios. La medida se aplica de manera efectiva, generando hasta el momento buenos resultados y percepción a nivel interno por parte de áreas como servicio al ciudadano y el Grupo de Registro de Colciencias y a nivel externo por parte de los ciudadanos, sobre lo cual el grupo de servicio al ciudadano ha manifestado que se han disminuido las consultas verbales de los solicitantes frente a este tema. </t>
  </si>
  <si>
    <t>El formulario para acceder al trámite requiere descargas y envíos posteriores lo cual genera demoras de cara al ciudadano. Adicionalmente, el aplicativo electrónico no tiene suficiente capacidad y no es amigable para los ciudadanos.</t>
  </si>
  <si>
    <t>Automatizar el trámite mediante el diseño y desarrollo de un nuevo formulario electrónico que permita mejora el acceso por parte de los ciudadanos a dicho trámite y que sea más amigable en su manejo.</t>
  </si>
  <si>
    <t>Se desarrolló un nuevo formulario en línea y se realizaron las pruebas funcionales de aceptación con las áreas técnicas con el acompañamiento de la Oficina TIC de Colciencias. Se realizan los ajustes resultantes de las pruebas y el nuevo formulario se  puso en producción en el mes de abril de 2016. 
La convocatoria 747 de 2016 abre permitiendo a los ciudadanos el acceso al trámite mediante el nuevo formulario y su cierre esta programado para el 1 de septiembre de 2016.</t>
  </si>
  <si>
    <t>Dentro de los requisitos solicitados para acceder al trámite, la Entidad solicita que el ciudadano entregue una carta de solicitud de trámite de deducción en renta la cual no está estandarizada y genera errores.</t>
  </si>
  <si>
    <t>Estandarizar un formato de carta de solicitud para facilitar el acceso al trámite y disminuir errores en su diligenciamiento.</t>
  </si>
  <si>
    <t>Facilidad en el cumplimiento de requisitos, incremento en la posibilidad de acceder al beneficio tributario al disminuir errores en el diligenciamiento.</t>
  </si>
  <si>
    <t>Estandarización de formularios</t>
  </si>
  <si>
    <t>27/05/2016</t>
  </si>
  <si>
    <t xml:space="preserve">El líder de proceso Beneficios Tributarios Pablo Ceballos de la Dirección de Innovación de Colciencias elabora una propuesta de carta de solicitud de trámite de deducción en renta, estandarizada y unificada. Dicho documento es incluido como requisito en la convocatoria en los términos de referencia de la convocatoria 747 de 2016.  
Actualmente se esta probando la efectividad de este nuevo registro, para una vez se compruebe su correcta adecuación y conveniencia con respecto a las necesidades de los ciudadanos, incluirlo como modelo estandarizado de la documentación del SGC. </t>
  </si>
  <si>
    <t>31687</t>
  </si>
  <si>
    <t>Certificación de renta exenta por nuevo software con alto contenido de investigación científica y tecnológica de producción nacional</t>
  </si>
  <si>
    <t>Dentro de los requisitos solicitados para acceder al trámite la Entidad requiere que el ciudadano entregue el certificado de existencia y representación legal de las instituciones de educación superior.</t>
  </si>
  <si>
    <t>Firma electrónica</t>
  </si>
  <si>
    <t>El formulario para acceder al trámite requiere descargas y envíos posteriores, lo cual genera demoras de cara al ciudadano. Adicionalmente, el aplicativo electrónico no tiene suficiente capacidad y no es amigable para los usuarios.</t>
  </si>
  <si>
    <t>En el marco de la ejecución del contrato para el desarrollo de los formularios de Beneficios tributarios, se desarrolla por parte de la firma contratista el  nuevo formulario y se entrega a la Oficina TIC en el mes de mayo de 2016. Se realizan pruebas funcionales generales por parte de la oficina TIC, detectándose necesidades de ajuste. 
Actualmente, esta pendiente efectuar las pruebas funcionales con los usuarios de las áreas técnicas,  las cuales están programadas para el último cuatrimestre de 2016.</t>
  </si>
  <si>
    <t>Dentro de los requisitos que se exigen al ciudadano para acceder al trámite la Entidad solicita la carta de solicitud del beneficio tributario y la certificación como software nuevo elaborado en Colombia, firmada por el representante legal y el contador público.</t>
  </si>
  <si>
    <t>Unificar los requisitos exigidos en una sola carta, eliminando así un documento estandarizando su contenido para facilitar su diligenciamiento por parte del ciudadano.</t>
  </si>
  <si>
    <t>Reducción de documentos de cara al ciudadano, disminución de posibles de errores en el diligenciamiento del documento, incremento en la posibilidad de acceder al beneficio al disminuir errores en este requisito.</t>
  </si>
  <si>
    <t>02/05/2016</t>
  </si>
  <si>
    <t>El Equipo Calidad de Colciencias desarrolló en los meses de febrero y marzo mesas de trabajo con el líder de trámite para revisar los requisitos de la convocatoria de beneficios y se llegó a la conclusión de unificar  las cartas que se solicitan al ciudadano para el trámite. Se revisan los contenidos de las cartas y el líder realiza el diseño de dichos documentos (Pablo Ceballos). 
Pendiente estandarizar la carta y publicar en el sistema GINA. Fecha límite de publicación diciembre 2016.</t>
  </si>
  <si>
    <t xml:space="preserve">El líder de proceso Beneficios Tributarios Pablo Ceballos de la Dirección de Innovación de Colciencias elabora una propuesta de carta unificada que incorpora en un solo documento la antigua  acta de aprobación e inicio del proyecto y la carta de solicitud del beneficio tributario y la certificación como software nuevo elaborado en Colombia, firmada por el representante legal y el contador público.
Esta pendiente realizar la revisión por parte de calidad con el líder de trámite para decidir su contenido definitivo. </t>
  </si>
  <si>
    <t>31713</t>
  </si>
  <si>
    <t>Certificación de ingresos no constitutivos de renta o ganancia ocasional</t>
  </si>
  <si>
    <t>Dentro de los requisitos solicitados en el trámite la Entidad requiere que el ciudadano entregue una carta de presentación de la solicitud y una relación del personal con labores directas de ciencia, tecnología e innovación cuya remuneración proviene del proyecto.</t>
  </si>
  <si>
    <t>Unificar los requisitos exigidos en una sola carta, eliminando así un documento y estandarizando su contenido para facilitar su diligenciamiento por parte del ciudadano.</t>
  </si>
  <si>
    <t xml:space="preserve">El líder de proceso Beneficios Tributarios Pablo Ceballos de la Dirección de Innovación de Colciencias elabora una propuesta de carta unificada que incorpora en un solo documento la carta de presentación de la solicitud y una relación del personal con labores directas de ciencia, tecnología e innovación cuya remuneración proviene del proyecto.
Esta pendiente realizar la revisión por parte de calidad con el líder de trámite para decidir su contenido definitivo. </t>
  </si>
  <si>
    <t>En el marco de la ejecución del contrato para el desarrollo de los formularios de Beneficios tributarios, se desarrolla por parte de la firma contratista el  nuevo formulario y se entrega a la Oficina TIC en el mes de mayo de 2016. Se realizan pruebas funcionales generales por parte de la oficina TIC, detectándose necesidades de ajuste. Esta pendiente las pruebas funcionales con los usuarios de las áreas técnicas las cuales están programadas para el último cuatrimestre de 2016.</t>
  </si>
  <si>
    <t>AVANCE 1 CUATRIMESTRE</t>
  </si>
  <si>
    <t>AVANCE 2 CUATRIMESTRE</t>
  </si>
  <si>
    <t>Se realizó en la Función Pública una mesa de trabajo entre Colciencias y otras entidades intervinientes en la cadena de trámites de beneficios tributarios, entre ellas MINCIT. En dicha reunión se acuerdan una serie de compromisos para permitir a Colciencias el acceso a la licencia de importación, documento necesario para optar a una de las modalidades de los beneficios tributarios de Colciencias. Se adjunta como evidencia la lista de asistencia de la reunión en la Función Pública. 
Se recibió por parte de MINCIT a través de correo electrónico las instrucciones para el acceso al BACEX, lo cual es revisado por Pablo Ceballos de Beneficios Tributarios, dando como conclusión que la respuesta de MINCIT no es suficiente para acceder a la licencia de importación. Por este motivo es necesario en agosto de 2016 enviar un correo a la Subdirección de Diseño y Administración de Operaciones de esta entidad, solicitando una cita personal para revisar el tema y llegar a un nuevo acuerdo. Dicha reunión esta programada para septiembre de 2016.</t>
  </si>
  <si>
    <t>Esta actividad será ejecutada en el ultimo trimestre de 2016</t>
  </si>
  <si>
    <t>Reporte de avance a 30 de diciembre  de 2016</t>
  </si>
  <si>
    <t>AVANCE A 30 DE AGOSTO DE 2016
SEGUIMIENTO OFICINA ASESORA DE PLANEACION</t>
  </si>
  <si>
    <t>AVANCE 3 CUATRIMESTRE</t>
  </si>
  <si>
    <t>AVANCE A 30 DE DICIEMBRE  DE 2016
SEGUIMIENTO OFICINA ASESORA DE PLANEACION</t>
  </si>
  <si>
    <t>El reporte abarca las PQRSD recibidas durante el primer semestre de 2016.
En este período, se registraron un total de 3.742 solicitudes, en las que los demandantes invocaron en la comunicación una petición, una queja, un reclamo, denuncia o sugerencia. De igual manera, se relacionan la totalidad de las 49.673 solicitudes
atendidas en el I Semestre de 2016 por tipologías y canales de atención.
Para mayor detalle del contenido del informe, acceder al siguiente enlace: 
http://www.colciencias.gov.co/sites/default/files/ckeditor_files/memorando-pqrds-2016-1.pdf</t>
  </si>
  <si>
    <t>Reporte de avance a 30 de diciembre de 2016</t>
  </si>
  <si>
    <t>Líder de Subcomponente</t>
  </si>
  <si>
    <t>Fecha   final</t>
  </si>
  <si>
    <t>Se levantó la línea base de los usuarios que se encuentran registrados en las diferentes plataformas de la entidad (Scienti y formularios en línea), la presentación fue revisada y aprobada por la Secretaría general y esta en tramite para ser presentada al comité de desarrollo administrativo de septiembre de 2016.</t>
  </si>
  <si>
    <t xml:space="preserve">Durante el la Sesión Nro. 12 del Comité de Desarrollo Administrativo del 22 de Noviembre de 2016,  la coordinadora del equipo de atención al ciudadano presenta el resultado del estudio  de Caracterización de Usuarios elaborada con el objetivo de identificar las particularidades de los usuarios y basados en esto tomar decisiones para ajustar la oferta de servicios  y las estrategias utilizadas para la rendición de cuentas y la promoción de la participación ciudadana. 
Obtenido este producto, la Oficina Asesora de Planeación,  recomienda  ampliar  las fuentes  de información incluyendo otros puntos de contacto con la ciudadanía como por ejemplo la plataforma "Atrévete", incorporando variables mínimas para ampliar la información disponible y de este modo completar la  caracterización de los diferentes grupos de usuarios identificados: Estado (Entidades de gobierno), Ciudadano, Academia, Empresa. Esta actividad se realizará en la vigencia 2017.
Con el avance obtenido de la línea base de caracterización de usuarios,  el producto final se conceptúa en el 75%., quedando pendiente la ampliación de las fuentes de información para completar la identificación de las necesidades de información los usuarios, frente a la oferta de servicios y temas de Rendición de Cuentas, participación Ciudadana </t>
  </si>
  <si>
    <t>Publicaciones realizadas: 
Informe de gestión anual
Informes periódicos de gestión
Boletín estadístico
Otros informes de interés general</t>
  </si>
  <si>
    <r>
      <t xml:space="preserve">En la página web de Colciencias se publicó información relacionada con los avances en la gestión desde distintos frentes, entre los que encuentran las siguientes noticias:
</t>
    </r>
    <r>
      <rPr>
        <b/>
        <i/>
        <sz val="9"/>
        <rFont val="Arial"/>
        <family val="2"/>
      </rPr>
      <t>"Enlázate con Colciencias en la regiones"</t>
    </r>
    <r>
      <rPr>
        <sz val="9"/>
        <rFont val="Arial"/>
        <family val="2"/>
      </rPr>
      <t xml:space="preserve">
- Colciencias se articula con los Departamentos para el desarrollo de las regiones, publicado el 30 de marzo de 2016.
- Colciencias y el Valle del Cauca firman plan y acuerdo de CTeI para la región publicada en 01 de marzo de 2016.
</t>
    </r>
    <r>
      <rPr>
        <b/>
        <sz val="9"/>
        <rFont val="Arial"/>
        <family val="2"/>
      </rPr>
      <t xml:space="preserve">Política Nacional de CTeI
</t>
    </r>
    <r>
      <rPr>
        <sz val="9"/>
        <rFont val="Arial"/>
        <family val="2"/>
      </rPr>
      <t xml:space="preserve">
- Política de CTeI le apuesta a la formación de alto nivel, publicada el 13 de abril de 2016.
- Con la política de CTI, Colombia avanza en la construcción de una nación científica publicada el 24 de febrero de 2016.
Informe de gestión 2015 al Consejo Asesor de CTeI el 26 de febrero
Informe de gestión 2015 en evento interno con todos los colaboradores de la Entidad el 01 de marzo
De igual manera, Colciencias brinda información con respecto a su gestión misional, lo que incluye convocatorias de investigación, formación, internacionalización e innovación.</t>
    </r>
  </si>
  <si>
    <r>
      <t xml:space="preserve">Durante el segundo cuatrimestre de 2016, se publicaron los siguientes informes de cara a la ciudadano;:
</t>
    </r>
    <r>
      <rPr>
        <b/>
        <sz val="9"/>
        <rFont val="Arial"/>
        <family val="2"/>
      </rPr>
      <t xml:space="preserve">
Informe de Congreso de la República: </t>
    </r>
    <r>
      <rPr>
        <sz val="9"/>
        <rFont val="Arial"/>
        <family val="2"/>
      </rPr>
      <t xml:space="preserve">De acuerdo con lo estipulado en el Artículo 254 de la ley 5ta de 1992, Colciencias, como Departamento Administrativo de Ciencia, Tecnología e innovación, presentara dentro de los primeros 15 días de cada legislatura ordinaria “un informe sobre el estado de los negocios adscritos a este departamento”, en el cual explica detalladamente los avances, metas y proyectos  de la entidad durante el periodo a reportar que en este caso va desde el 20 de julio del año 2015 al 20 de julio del año 2016. Este informe se entrega a las Secretarias Generales de ambas Cámaras, así como a los Secretarios de las 14  comisiones constitucionales para que sean ellos quien se encarguen de ponerlo en conocimiento de sus miembros. El informe fue remitido dentro del plazo estipulado y se encuentra publicado en el siguiente enlace: 
http://www.colciencias.gov.co/sites/default/files/upload/planeacion/informecongreso-republica-agosto2016.pdf
</t>
    </r>
    <r>
      <rPr>
        <b/>
        <sz val="9"/>
        <rFont val="Arial"/>
        <family val="2"/>
      </rPr>
      <t xml:space="preserve">Informes de seguimiento a la planeación institucional a segundo trimestre de 2016: </t>
    </r>
    <r>
      <rPr>
        <sz val="9"/>
        <rFont val="Arial"/>
        <family val="2"/>
      </rPr>
      <t xml:space="preserve">los cuales evidencian la gestión realizada durante el período mencionado desde cada uno de los programas estratégicos de Colciencias. Los informes se encuentran en el siguiente enlace: http://www.colciencias.gov.co/colciencias/planeacion_y_gestion/seguimiento-gestion
</t>
    </r>
    <r>
      <rPr>
        <b/>
        <sz val="9"/>
        <rFont val="Arial"/>
        <family val="2"/>
      </rPr>
      <t xml:space="preserve">Boletín estadístico 2016: </t>
    </r>
    <r>
      <rPr>
        <sz val="9"/>
        <rFont val="Arial"/>
        <family val="2"/>
      </rPr>
      <t>Colciencias en su misión de liderar, orientar y coordinar la política nacional de la CTeI, realizó el documento "Boletín Estadístico 2016" que tiene como objetivo generar herramientas y conocimiento para la toma de decisiones del sector en el país. La publicación da continuidad a boletines anteriores presentados en los años 2012, 2013 y 2015 los cuales enfatizan en las acciones directas que Colciencias realiza como ente rector del SNCTeI y su visión de posicionar a Colombia como uno de los tres países más innovadores de América Latina.  El boletín, a 31 de agosto, se encuentra en diagramación y está previsto para publicar antes de finalizar el mes de septiembre.</t>
    </r>
  </si>
  <si>
    <r>
      <t xml:space="preserve">
Del mes de mayo a  agosto se publicaron  noticias  en página en temas asociados con:
Jóvenes Investigadores e Innovadores 2016
Conversatorios
Ideas para el Cambio
Convocatoria Programas de Salud
 Concurso Alianzas para la Innovación
Oportunidades de cooperación en I+D Nanotecnología y Biotecnología
Convocatoria Aprendizaje TIC
Convocatoria Bio Portafolio 100
Capacitación sobre Integridad Científica
Convocatoria Doctorados Jóvenes, Conversatorio: América Latina Visión 2030 Prospectiva y Política de CTeI
Facebook Live sobre semana de la Innovación
Adicionalmente, se realizaron jornadas de socialización del nuevo modelo Publindex en distintas ciudades con editores de revistas y se publicaron noticias y videos sobre estas campañas.
Para consulta de la información antes mencionada  consultar el siguiente enlace: </t>
    </r>
    <r>
      <rPr>
        <sz val="9"/>
        <color rgb="FF0000CC"/>
        <rFont val="Arial"/>
        <family val="2"/>
      </rPr>
      <t>http://www.colciencias.gov.co/sala_de_prensa/noticias</t>
    </r>
    <r>
      <rPr>
        <sz val="9"/>
        <rFont val="Arial"/>
        <family val="2"/>
      </rPr>
      <t xml:space="preserve">
</t>
    </r>
  </si>
  <si>
    <t>Video informativo 
Infografía</t>
  </si>
  <si>
    <r>
      <t xml:space="preserve">Los siguientes han sido los avances frente a espacios de diálogo establecidos con los actores del SNCTeI y partes interesadas, gestionados desde Colciencias:
</t>
    </r>
    <r>
      <rPr>
        <b/>
        <sz val="9"/>
        <rFont val="Arial"/>
        <family val="2"/>
      </rPr>
      <t xml:space="preserve">
</t>
    </r>
    <r>
      <rPr>
        <b/>
        <i/>
        <sz val="9"/>
        <rFont val="Arial"/>
        <family val="2"/>
      </rPr>
      <t xml:space="preserve">Espacios para la discusión de la política pública de CTeI </t>
    </r>
    <r>
      <rPr>
        <sz val="9"/>
        <rFont val="Arial"/>
        <family val="2"/>
      </rPr>
      <t xml:space="preserve">
Con respecto al a discusiones respecto  a este tema, el pasado 03 de abril  se llevó a cabo la sesión de trabajo con la Asociación Colombiana de Universidades (Ascún), en la cual Colciencias presentó la Política Nacional de CTeI  2015-2025.
De igual manera, el pasado 24 de febrero, durante el encuentro con los rectores de las universidades acreditadas en el país, Colciencias socializó la Política de Ciencia, Tecnología e Innovación 2015-2025, que se fundamenta en el convencimiento de que la ciencia es vital para el desarrollo económico y social, al promover la formación de capital humano de alto nivel, la capacidad de innovación y la competitividad.
El  22 de enero, Colciencias se reunión con la red de centros autónomos de CyT para discutir la política e identificar posibilidades de trabajo conjunto.
</t>
    </r>
    <r>
      <rPr>
        <b/>
        <i/>
        <sz val="9"/>
        <rFont val="Arial"/>
        <family val="2"/>
      </rPr>
      <t>"Enlázate con Colciencias en la regiones"</t>
    </r>
    <r>
      <rPr>
        <sz val="9"/>
        <rFont val="Arial"/>
        <family val="2"/>
      </rPr>
      <t xml:space="preserve">
El pasado 30 y 31 de marzo de abril se llevó a cabo la jornada de capacitación “Regalías en la CTeI”. Ante  funcionarios de 32 gobernaciones y el Distrito Capital, la Directora General de Colciencias, Yaneth Giha, presentó las líneas de proyecto en las que las entidades territoriales podrán invertir los $1.55 billones del Sistema General de Regalías disponibles para CTeI en 2016.
Al evento asistieron entidades como la Federación Nacional de Departamentos, Ministerio de Agricultura y Desarrollo Rural, Ministerio de las Tecnologías de la Información y Comunicaciones, Ministerio de Educación Nacional, Departamento Nacional de Planeación (DNP), y la Contraloría General de la República.
</t>
    </r>
    <r>
      <rPr>
        <b/>
        <sz val="9"/>
        <rFont val="Arial"/>
        <family val="2"/>
      </rPr>
      <t>Colombia Bio</t>
    </r>
    <r>
      <rPr>
        <sz val="9"/>
        <rFont val="Arial"/>
        <family val="2"/>
      </rPr>
      <t xml:space="preserve">
En febrero Colciencias con actores locales de putumayo acordaron los pasos a seguir para llevar a cabo la primera expedición Bio de igual forma en Abril comenzó el trabajo con actores locales de Quibdó
3 de febrero:  Reunión con 20 universidades del país para construir en conjunto un nuevo programa de formación doctoral en empresas altamente innovadoras</t>
    </r>
  </si>
  <si>
    <t>Realizar la audiencia pública teniendo en cuenta:
- Definición de contenidos de información tanto institucional obligatoria como la de interés de la ciudadanía.
- Diseño de la estrategia de comunicación antes , durante y después de la audiencia pública.
Convocatoria a la Ciudadanía.
 - Recolección de preguntas e inquietudes y envío de respuesta a los grupos de interés. 
- Realización de la evaluación de la audiencia pública.</t>
  </si>
  <si>
    <t>En el marco de dar cumplimiento a una de las acciones de diálogo de la Entidad, el pasado 21 de abril se llevó a cabo la Audiencia Pública de Rendición de Cuentas 2015. Con el propósito de desarrollar un proceso transparente y que convocara a la ciudadanía para intervenir y opinar frente a su contenido, se realizó y publicó el informe de gestión 2015. Junto a esto se aplicó una encuesta de consulta a través de la cual se invitó a los ciudadanos a registrar los temas de interés a ser presentado en el evento de audiencia pública.
Paralelamente, se procedió a realizar todas las actividades de orden logístico y técnico que permitieran que la Directora expusiera la gestión de 2015 en dicho evento (presentación y su contenido, video de logros 2016, espacio y disipación del mismo,. disposición de bases de datos y envío de invitaciones, convocatoria y recibimiento de invitados).
De la mano, con la anterior se desarrolló un despliegue en página web y redes sociales con información de la audiencia pública que incluyó divulgación logros y metas, socialización de informe de gestión, invitación al diligenciamiento de encuesta de opinión.
Durante, la ejecución de la audiencia, la Directora de Colciencias expuso la gestión institucional enfocada desde los objetivos estratégicos institucionales.
Seguido de la presentación, se abrieron espacios de participación a través de los canales presencial, telefónico y redes sociales para que la ciudadanía elevara sus inquietudes respecto de los temas tratados durante la audiencia.
Finalmente, se efectuó la evaluación del evento a los participantes del mismo utilizando un mecanismo para evaluar en tiempo real. De igual manera se dispuso la evaluación en página web.</t>
  </si>
  <si>
    <t>Esta actividad se ejecutó durante el primer cuatrimestre de 2016</t>
  </si>
  <si>
    <t xml:space="preserve">Colciencias conectada para rendir cuentas: 
Sensibilizar a funcionarios y colaboradores de la Entidad sobre rendición de cuentas desde frentes como:
- Capacitación a funcionarios y colaboradores acerca del proceso de rendición de cuentas.
- Generación de espacios para la rendición de cuentas interna. Es decir, a través de distintos mecanismos las áreas difunden su gestión a las demás.
</t>
  </si>
  <si>
    <t>Listados de capacitación
Registros de divulgación y de participación de funcionarios y colaboradores  en espacios para la rendición de cuentas de la Entidad,</t>
  </si>
  <si>
    <t>Del 19 al 22 de abril, la Oficina Asesora de Planeación y el Grupo de Comunicaciones realizó una actividad denominada "Video Quiz Rendición de Cuentas", por medio del cual se evaluó el conocimiento de los funcionarios y colaboradores de Colciencias acerca del ejercicio de rendición de cuentas en la Entidad.
Los resultados de la actividad dieron cuenta de la participación de 60 personas, de las cuales fueron premiadas las tres con mejores puntajes.
Este ejercicio fue bien recibido por la Comunidad Colciencias e impulsa a realizar actividades con dinámicas similares.</t>
  </si>
  <si>
    <t>Las siguientes son las actividades en las cuales se han generado incentivos a funcionarios y colaboradores de la Entidad:
-Encuentro con la Directora y la Comunidad Colciencias, llevado a cabo el 23 de mayo de 2016. En dicho espacio se socializaron aspectos   de interés general  de funcionarios y colaboradores de la Institución.
-Socialización de la reorganización funcional, actividad  realizada el 11 de julio de 2016.
-Realización de capacitaciones para fortalecer al cultura del reporte en la herramienta GINA, en las cuales participaron  104 personas y colaboradores de las distintas áreas de la Entidad. Esta jornada se llevó a cabo del 31 de mayo al 30 de junio de 2016.</t>
  </si>
  <si>
    <t>Gestionar la inclusión de temáticas tales como: participación ciudadana, rendición de cuentas, gobernabilidad y transparencia en los procesos de inducción y reinducción de la Entidad.</t>
  </si>
  <si>
    <t>A la fecha la Entidad no ha llevado a cabo procesos de inducción y reinducción de tipo presencial.
Para el caso, de la inducción a través de la plataforma Vía Colciencias, la Oficina Asesora de Planeación está a la espera de una nueva apertura de la misma para la inclusión de contenidos de participación ciudadana, rendición de cuentas, gobernabilidad y transparencia.</t>
  </si>
  <si>
    <t>Los  días 12 y 13 de mayo de 2016,  el área de talento humano llevó a cabo el proceso de inducción y reinducción presencial con el personal que ingreso en la vigencia. En el marco de dicho evento, se presentaron aspectos entre los cuales se encuentran pol{iticas de desarrollo administrativo, rendición de cuentas y participación ciudadana. A esta jornada asistieron un total de 98 personas.</t>
  </si>
  <si>
    <t>Con el fin de asegurar que el ejercicio de evaluación de percepción de la satisfacción sobre la  rendición de cuentas se realice en coherencia con el ejercicio de audiencia pública, se reprograma la actividad para el primer cuatrimestre de 2017.</t>
  </si>
  <si>
    <t>Esta actividad será ejecutada en el último trimestre de 2016</t>
  </si>
  <si>
    <t>PORCENTAJE DE CUMPLIMIENTO</t>
  </si>
  <si>
    <t>CUMPLIMIENTO A 30 DE ABRIL DE 2016</t>
  </si>
  <si>
    <t>CUMPLIMIENTO A 30 DE AGOSTO  DE 2016</t>
  </si>
  <si>
    <t>Teniendo en cuenta las directrices emitidas por Función Pública a través del Modelo Estándar de Control Interno y la Guía de Administración el Riesgo; así como las establecidas por la Secretaría de Transparencia de la Presidencia de la República en su documento "Estrategias para la formulación del Plan Anticorrupción y de Atención al Ciudadano", se ha actualizado la Guía Administración del Riesgo de Colciencias. En dicha Guía se atienden lineamientos de las Entidades descritas y se incluyen cambios asociados a las actualizaciones de la herramienta GINA/módulo riesgos.</t>
  </si>
  <si>
    <r>
      <rPr>
        <b/>
        <i/>
        <u/>
        <sz val="9"/>
        <rFont val="Arial"/>
        <family val="2"/>
      </rPr>
      <t xml:space="preserve">Encuentros de la Directora: </t>
    </r>
    <r>
      <rPr>
        <sz val="9"/>
        <rFont val="Arial"/>
        <family val="2"/>
      </rPr>
      <t>Los siguientes son los encuentros  que sostuvo la directora  con diversos actores del SNCTeI en el segundo cuatrimestre de 2016.</t>
    </r>
    <r>
      <rPr>
        <b/>
        <i/>
        <u/>
        <sz val="9"/>
        <rFont val="Arial"/>
        <family val="2"/>
      </rPr>
      <t xml:space="preserve">
</t>
    </r>
    <r>
      <rPr>
        <sz val="9"/>
        <rFont val="Arial"/>
        <family val="2"/>
      </rPr>
      <t>-Socialización de la Estrategia Nacional para Protección de Invenciones con innpulsa, MinComercio y SuperIndustria, llevado a cabo el 31 de agosto de 2016.
-Definición de acciones concretas con el  Ministerio de Ambiente y Desarrollo Sostenible - Bioeconomía llevado a cabo el 31 de agosto de 2016.
-Revisión de propuestas para financiar proyectos de investigación y desarrollo con ruta N. 22 de agosto de 2016
-Diálogo entre Colciencias, institutos de la Sociedad Leibniz e investigadores colombianos para la definición ruta de trabajo y proyectos de investigación conjunta. 17 de agosto de 2016.
-Visita a las instalaciones de la Escuela Naval Almirante Padilla, en donde a través del Centro de Investigaciones Científicas (CICEN) y el Centro de Investigación, Desarrollo e Innovación de Actividades Marítimas (CIDIAM), se propone fortalecer la investigación científica y la generación de conocimiento.</t>
    </r>
    <r>
      <rPr>
        <b/>
        <i/>
        <u/>
        <sz val="9"/>
        <rFont val="Arial"/>
        <family val="2"/>
      </rPr>
      <t xml:space="preserve">
</t>
    </r>
    <r>
      <rPr>
        <b/>
        <i/>
        <sz val="9"/>
        <rFont val="Arial"/>
        <family val="2"/>
      </rPr>
      <t>-</t>
    </r>
    <r>
      <rPr>
        <sz val="9"/>
        <rFont val="Arial"/>
        <family val="2"/>
      </rPr>
      <t xml:space="preserve">Encuentro nacional de coordinadores departamentales del Programa Ondas:  espacio de discusión en el cual se dialógo en torno al  hacia dónde va el sistema CTeI.
</t>
    </r>
    <r>
      <rPr>
        <b/>
        <i/>
        <u/>
        <sz val="9"/>
        <rFont val="Arial"/>
        <family val="2"/>
      </rPr>
      <t xml:space="preserve">Aportes en el diseño de política
</t>
    </r>
    <r>
      <rPr>
        <sz val="9"/>
        <rFont val="Arial"/>
        <family val="2"/>
      </rPr>
      <t xml:space="preserve">
</t>
    </r>
    <r>
      <rPr>
        <b/>
        <sz val="9"/>
        <rFont val="Arial"/>
        <family val="2"/>
      </rPr>
      <t xml:space="preserve">Socialización y participación en la construcción de la política Publindex: </t>
    </r>
    <r>
      <rPr>
        <sz val="9"/>
        <rFont val="Arial"/>
        <family val="2"/>
      </rPr>
      <t xml:space="preserve">Posterior a la presentación oficial de la Política y el Modelo por parte de la Dirección de Fomento a la Investigación durante el Foro: Estado de la Ciencia en Colombia llevado a cabo el 26 de mayo del presente año, se dio inicio a las jornadas de socialización de dichos documentos en compañía de la subdirección de Colciencias. Éstas fueron realizadas en las ciudades de Bogotá, Medellín, Barranquilla, Cali y Bucaramanga con diversos grupos de editores.
De forma paralela, en el portal web de Colciencias, se publicaron los documentos y las infografías correspondientes, con el fin de que los diversos actores del SNCTeI enviaran inquietudes y comentarios relacionados, con fecha de corte al 17 de junio de 2016. Se recibieron un total de 20 participaciones: 3 sobre el documento de política y 17 referentes al modelo. Actualmente, la Dirección Técnica está revisando dichas participaciones con el fin de dar respuesta por medio de correo electrónico y de realizar respectivas las modificaciones en los documentos de ser validadas previamente., l a cual contó con la participación de diversos actores del SNCTeI.
Finalmente, el documento de pokítica construido de manera participativa fue adoptada mediante resolución 790 de 2016. Para acceder a esta es posible acceder a través del siguiente enlace: http://www.colciencias.gov.co/normatividad/resolucion-790-2016
</t>
    </r>
    <r>
      <rPr>
        <b/>
        <sz val="9"/>
        <rFont val="Arial"/>
        <family val="2"/>
      </rPr>
      <t xml:space="preserve">
Socialización de documento de política de Actores del Sistema Nacional de Ciencia, Tecnología e Innovación </t>
    </r>
    <r>
      <rPr>
        <sz val="9"/>
        <rFont val="Arial"/>
        <family val="2"/>
      </rPr>
      <t xml:space="preserve">
Presentación a un grupo de Centros y Vicerrectores de Investigación la primera versión de la Política de Actores del Sistema Nacional de Ciencia, Tecnología e Innovación llevada a cabo el 31 de agosto de 2016.
</t>
    </r>
    <r>
      <rPr>
        <b/>
        <i/>
        <u/>
        <sz val="9"/>
        <rFont val="Arial"/>
        <family val="2"/>
      </rPr>
      <t xml:space="preserve">Colciencias en las regiones: </t>
    </r>
    <r>
      <rPr>
        <sz val="9"/>
        <rFont val="Arial"/>
        <family val="2"/>
      </rPr>
      <t>En el marco delacompañamiento y apoyo en el proceso de articulación entre el Gobierno Nacional y las regiones de la política de CTeI,  Colciencias ha participado y generado los siguientes espacios de discusión:
-Visita a conocer los resultados de una experiencia ganadora del concurso A Ciencia Cierta de Colciencias. 29 de agosto de 2016
-Visita a Caracolí Atlántico. Agua potable gracias a la Ciencia. 29 de agosto  de 2016.
-Visita en la Universidad SurColombiana para la revisión con los investigadores de la Universidad Surcolombiana cómo fortalecer las capacidades de la región .
-Visita al Nodo Regional de Modelación Ambiental de Corhuila. 29 de agosto de 2016
-Visita a la Sede Bancolombia en Medellín para conocer sus procesos de innovación. 04 de agosto de 2016.
-Visita al Gobernador de San Andrés  para concertar la ejecución de los recursos del Fondo de Ciencia, Tecnología e Innovación del SGR.  08 de julio de 2016.
-Acuerdo de hoja de ruta de CTeI con el Alcalde de Bogotá. Revisando grandes oportunidades. 28 de junio de 2016.</t>
    </r>
  </si>
  <si>
    <t>Esta actividad fue ejecutada durante el segundo  trimestre de 2016.</t>
  </si>
  <si>
    <t>Se ha dado acompañamiento a todos y cada uno de los líderes, en el marco del ejercicio de actualización de los riesgos de corrupción enfatizando en la metodología. 
Por otra parte,  la Oficina Asesora de Planeación se gestionó la asistencia de los líderes de riesgo a una capacitación programada desde Función Pública. La invitación se extendió a 19 líderes, de los cuales solicitaron inscripción 11.</t>
  </si>
  <si>
    <t>Con miras a cumplir con cada una de las etapas para la construcción del PAAC del 08 al 30 de marzo, se socializó y elevó a consulta a la ciudadanía y los servidores de Colciencias con respecto al contenido, pertinencia y claridad. Producto de la consulta, se obtuvieron los siguientes resultados:
•Se recibieron cuatro (4) opiniones por parte de ciudadanos, de los cuales tres (3) respondieron de manera afirmativa y uno (1) generó observaciones respecto al mapa de riesgos de corrupción.
•Respecto a la consulta interna se recibieron tres observaciones (SEGEL y DFI), relacionadas principalmente con componente jurídico, riesgo de corrupción, trámites (internos y de cara al ciudadano), transparencia (publicación de información de proyectos financiados).
•A partir de las consultas, la OAP analizó la pertinencia de las recomendaciones y llevó a cabo el ajuste del PAAC para su publicación.
El mapa de riesgos y su respectivo plan de manejo está publicado en la pagina web y cargado en GINA.</t>
  </si>
  <si>
    <r>
      <t xml:space="preserve">PLAN ANTICORRUPCIÓN Y DE ATENCIÓN AL CIUDADANO 2016
</t>
    </r>
    <r>
      <rPr>
        <b/>
        <sz val="14"/>
        <color rgb="FF0000CC"/>
        <rFont val="Arial"/>
        <family val="2"/>
      </rPr>
      <t>COMPONENTE MAPA DE RIESGO DE CORRUPCIÓN</t>
    </r>
  </si>
  <si>
    <r>
      <t xml:space="preserve">PLAN ANTICORRUPCIÓN Y DE ATENCIÓN AL CIUDADANO 2016
</t>
    </r>
    <r>
      <rPr>
        <b/>
        <sz val="14"/>
        <color rgb="FF0000CC"/>
        <rFont val="Arial"/>
        <family val="2"/>
      </rPr>
      <t>COMPONENTE RENDICIÓN DE CUENTAS</t>
    </r>
  </si>
  <si>
    <r>
      <t xml:space="preserve">PLAN ANTICORRUPCIÓN Y DE ATENCIÓN AL CIUDADANO 2016
</t>
    </r>
    <r>
      <rPr>
        <b/>
        <sz val="14"/>
        <color rgb="FF0000CC"/>
        <rFont val="Arial"/>
        <family val="2"/>
      </rPr>
      <t>COMPONENTE ATENCION AL CIUDADANO</t>
    </r>
  </si>
  <si>
    <t>Desde el 30 de junio al 07 de julio de 2016, se aplicó la encuesta de satisfacción, teniendo en cuenta la población que elevó solicitudes a la Entidad (quejas, reclamos, peticiones, solicitudes en información).  La muestra definitiva correspondió a 1528 ciudadanos, de lo cuales  se les consultó aspectos como: tipología de trámite de la solicitud, las calidad de servicio, oportunidad y claridad en la respuesta,  el conocimiento del funcionario o colaborador que responde, el acceso a los canales de atención, entre otros.
Un total de 569 ciudadanos contestaron la encuesta, resultando que un 67%califica el servicio de Colciencias como excelente o bueno.
De acuerdo con la valoración por parte de los ciudadanos, en términos de la calidad del
servicio, la entidad debe velar por mejorar en el cumplimiento en los tiempos programados
y el conocimiento de los temas por parte de los funcionarios.
La preferencia de los ciudadanos con relación a los canales de atención se inclina hacia
pagina web y correo electrónico, conociendo esto, se recomienda buscar mejoras como
rediseño de la web y correo electrónico con que permitan un mejor manejo de la
información.
Para mayor detalle de los resultados de la encuesta, es posible consultar el siguiente enlace:
http://colciencias.gov.co/sites/default/files/ckeditor_files/encuesta-satisfaccion-1sem-2016.pdf</t>
  </si>
  <si>
    <r>
      <t xml:space="preserve">PLAN ANTICORRUPCIÓN Y DE ATENCIÓN AL CIUDADANO 2016
</t>
    </r>
    <r>
      <rPr>
        <b/>
        <sz val="14"/>
        <color rgb="FF0000CC"/>
        <rFont val="Arial"/>
        <family val="2"/>
      </rPr>
      <t xml:space="preserve">COMPONENTE TRANSPARENCIA Y ACCESO DE LA INFORMACIÓN </t>
    </r>
  </si>
  <si>
    <r>
      <t xml:space="preserve">Durante el cuarto cuatrimestre de 2016, se publicaron los siguientes informes de cara a la ciudadano:
Informes de seguimiento a la planeación institucional a tercer trimestre de 2016:  Los cuales evidencian la gestión realizada durante el período mencionado desde cada uno de los programas estratégicos de Colciencias. Los informes se encuentran en el siguiente enlace: </t>
    </r>
    <r>
      <rPr>
        <sz val="9"/>
        <color rgb="FF0000CC"/>
        <rFont val="Arial"/>
        <family val="2"/>
      </rPr>
      <t>http://www.colciencias.gov.co/colciencias/planeacion_y_gestion/seguimiento-gestion</t>
    </r>
    <r>
      <rPr>
        <sz val="9"/>
        <rFont val="Arial"/>
        <family val="2"/>
      </rPr>
      <t xml:space="preserve">
Boletín estadístico 2016: Publicación del Boletín estadístico: Con el objetivo de generar herramientas y conocimiento para la toma de decisiones del sector en el país se realiza la  publicación del Boletín Estadístico con corte a Junio de 2016, el cual  da continuidad a los boletines anteriores presentados en los años 2012, 2013 y 2015 que enfatizan en las acciones directas que Colciencias realiza como ente rector del SNCTeI y su visión de posicionar a Colombia como uno de los tres países más innovadores de América Latina.  El boletín  se encuentra en disponible en el siguiente enlace desde el 23 de septiembre de 2016: </t>
    </r>
    <r>
      <rPr>
        <sz val="9"/>
        <color rgb="FF0000CC"/>
        <rFont val="Arial"/>
        <family val="2"/>
      </rPr>
      <t xml:space="preserve"> http://www.colciencias.gov.co/sites/default/files/boletin2016/index.html#16.</t>
    </r>
    <r>
      <rPr>
        <sz val="9"/>
        <rFont val="Arial"/>
        <family val="2"/>
      </rPr>
      <t xml:space="preserve">
Informes periódicos de Gestión: Se realizan las siguientes publicaciones: 
*  Principales logros y avances en la Dirección de Fomento a la Investigación. Fecha:  2/12/2016.  Link: </t>
    </r>
    <r>
      <rPr>
        <sz val="9"/>
        <color rgb="FF0000CC"/>
        <rFont val="Arial"/>
        <family val="2"/>
      </rPr>
      <t>http://www.colciencias.gov.co/sala_de_prensa/el-editorial-0</t>
    </r>
    <r>
      <rPr>
        <sz val="9"/>
        <rFont val="Arial"/>
        <family val="2"/>
      </rPr>
      <t xml:space="preserve">
Datos Abiertos:
En el mes de septiembre de 2016  se realiza la actualización de la ruta para consulta datos abiertos desde el portal, con el fin de facilitar el acceso para la consulta de proyectos de investigación y grupos de investigación. 'La ruta para proyectos de investigación e innovación es:
</t>
    </r>
    <r>
      <rPr>
        <sz val="9"/>
        <color rgb="FF0000CC"/>
        <rFont val="Arial"/>
        <family val="2"/>
      </rPr>
      <t>https://www.datos.gov.co/browse?q=proyectos%20de%20investigaci%C3%B3n%20e%20innovaci%C3%B3n&amp;sortBy=relevance&amp;utf8=%E2%9C%93. La ruta para grupos de investigación es:
https://www.datos.gov.co/browse?q=datos%20generales%20grupos%20de%20investigaci%C3%B3n&amp;sortBy=relevance&amp;utf8=%E2%9C%93</t>
    </r>
    <r>
      <rPr>
        <sz val="9"/>
        <rFont val="Arial"/>
        <family val="2"/>
      </rPr>
      <t xml:space="preserve">
Informe Rendición de cuentas 1er semestre 2016 - Gestión territorial:
Con miras a garantizar un adecuado control y seguimiento al Sistema General de Regalías – SGR, el 20 de Octubre de 2016 se realiza la publicación del informe público de gestión, el cual especifica el número de proyectos aprobados, los puntajes obtenidos por estos, el impacto y la pertinencia de los mismos, así como su estado de ejecución. En informe se encuentra en el siguiente enlace</t>
    </r>
    <r>
      <rPr>
        <sz val="9"/>
        <color rgb="FF0000CC"/>
        <rFont val="Arial"/>
        <family val="2"/>
      </rPr>
      <t xml:space="preserve"> 'http://colciencias.gov.co/portafolio/gestión-territorial/fondo-fctei-sgr/rendición-cuentas.</t>
    </r>
  </si>
  <si>
    <r>
      <t xml:space="preserve">Del mes de septiembre a diciembre de 2016  se publicaron  noticias  en página en temas asociados con:
* Convocatoria para la formación de capital humano de alto nivel para el departamento de Sucre - 2016
* Publicación banco preliminar de elegibles y de Proyectos Financiables de la convocatoria 748 de 2016
* Publicación Listado Preliminar Convocatoria 747-2016 Beneficios Tributarios
* Publicación banco de financiables Convocatoria 750-2016 Apropiación Social del Conocimiento
* Publicación Banco Preliminar  Convocatoria 760-2016 Internacionalización
* Publicación banco definitivo elegibles Convocatoria 756-2016  Dirección de Fomento a la Investigación
* Publicación banco preliminar propuestas elegibles convocatoria 745-2016
* Publicación Banco Definitivo de Proyectos Elegibles de la Convocatoria 744 de 2016
* Publicación del Banco definitivo de elegibles de los proyectos de la convocatoria 748 de 2016
* Apertura convocatoria Beneficios Tributarios  
* Publicación del banco preliminar y definitivo de elegibles doctorado nacional jóvenes 2016, convocatoria No. 767 de 2016
*  Publicación Banco Preliminar de Elegibles, Convocatoria 750 de 2016 
*  Publicación Banco Preliminar de Elegibles, Convocatoria 758 de 2016
* Publicación de banco preliminar de elegibles Convocatoria 765-2016
* Publicación banco preliminar de elegibles de la convocatoria 763 -2016
* Publicación Banco Definitivo - Convocatoria 762 de 2016
* Publicación Banco Preliminar de Elegibles Conv. 764
* Publicación convocatoria 771 de 2016: Convocatoria para la Formación de Capital Humano de Alto Nivel para el Departamento de Santander
* Convocatoria Nacional para el Reconocimiento y Medición de Grupos de Investigación, Desarrollo Tecnológico o de Innovación y para el Reconocimiento de Investigadores del SNCTeI, 2015
* Convocatoria para el apoyo al intercambio de investigadores en el marco de proyectos con Europa 2016
* Apertura convocatoria Jóvenes Investigadores e Innovadores en alianza SENA
*Lanzamiento e la nueva versión del Libro de la OCDE que contiene las tendencias claves de la política de ciencia, la tecnología e innovación (CTI) 
*La Biodiversidad y la Biotecnología, gran apuesta del Gobierno Nacional e Italia.  
*Reconocimiento de ‘Investigador Emérito’
*Reconocimiento Ondas
</t>
    </r>
    <r>
      <rPr>
        <b/>
        <i/>
        <u/>
        <sz val="9"/>
        <rFont val="Arial"/>
        <family val="2"/>
      </rPr>
      <t>Documentos de interés para los diversos actores que hacen parte del Sistema Nacional de CTeI:</t>
    </r>
    <r>
      <rPr>
        <sz val="9"/>
        <rFont val="Arial"/>
        <family val="2"/>
      </rPr>
      <t xml:space="preserve">
* Modificación Modelo de Medición de Grupos de Investigación, Desarrollo Tecnológico e Innovación y Reconocimiento de Investigadores del Sistema Nacional de Ciencia, Tecnología e Innovación
*  Publicación nuevo trámite de cara a la ciudadanía: Consulta inmediata de recursos bibliográficos
Para consulta de la información antes mencionada  consultar el siguiente enlace:  </t>
    </r>
    <r>
      <rPr>
        <sz val="9"/>
        <color rgb="FF0000CC"/>
        <rFont val="Arial"/>
        <family val="2"/>
      </rPr>
      <t>http://www.colciencias.gov.co/convocatorias y http://www.colciencias.gov.co/sala_de_prensa/noticias</t>
    </r>
  </si>
  <si>
    <r>
      <t xml:space="preserve">En el mes de septiembre en el contexto de la </t>
    </r>
    <r>
      <rPr>
        <i/>
        <u/>
        <sz val="9"/>
        <rFont val="Arial"/>
        <family val="2"/>
      </rPr>
      <t>primera semana de la innovación,</t>
    </r>
    <r>
      <rPr>
        <sz val="9"/>
        <rFont val="Arial"/>
        <family val="2"/>
      </rPr>
      <t xml:space="preserve">  se publicaron en página web y redes sociales Infografías asociadas a temas de:
* Transferencia (socialización de convocatoria spinoff, información sobre la conformación de la Red de otras, contenido alusivo sobre transferencia y su importancia)
* Patentes: rueda de prensa para lanzamiento de estrategia nacional, desarrollo de piezas y contenido sobre programas en las regiones, video sobre patentes.
Así mismo se publicaron videos e infografías asociadas a:
*Apoyo en redes sociales para eventos regionales de las cámaras de comercio,  realización de videos de casos de éxito, grabación de mensajes claves para vocero (audio) y envío a medios regionales
*  Retroalimentación de buenas prácticas, socialización de reglas de juego y casos de éxito
* Levantamiento y documentación de funcionamiento de SGR, desarrollo de infográfico.
Para consulta de los soportes a la información antes mencionada  consultar el siguiente enlace en GINA: 
</t>
    </r>
    <r>
      <rPr>
        <sz val="9"/>
        <color rgb="FF0000CC"/>
        <rFont val="Arial"/>
        <family val="2"/>
      </rPr>
      <t>http://awa/gina/pln/pln;jsessionid=AFCD2D0C1A8CA734598EBF2468C3E829?soa=40&amp;mdl=pln&amp;_sveVrs=6010e7080a481c7a03c253b37d7e76587e1068b1&amp;float=&amp;plnId=6797&amp;id=24195&amp;__searcher_pos=tasks:2</t>
    </r>
  </si>
  <si>
    <r>
      <t xml:space="preserve">Las siguientes son las actividades ejecutadas entre septiembre y diciembre de 2016 para generar incentivos a funcionarios y colaboradores de la Entidad:
*    Realización de capacitaciones por parte de la OAP, dentro de la estrategia de capacitación y socialización 5kG para fortalecer la cultura del reporte en la herramienta GINA, en las cuales participaron  146 personas y colaboradores de las distintas áreas de la Entidad. Esta jornada se llevó a cabo entre septiembre y diciembre de 2016. (Seg Cronograma Capacitaciones 5KG)
* Habilitación de la nueva funcionalidad para el manejo de GINA que facilita la identificación de tareas, recursos y avances en la gestión institucional, con el fin de promover un mayor nivel de apropiación en la herramienta, facilitando la calidad de los reportes y el seguimiento a la gestión.
* Capacitación para dar a conocer el procedimiento para el manejo de PQRDS; actividad realizada el 15 de Septiembre de 2016 con 50 asistentes 
</t>
    </r>
    <r>
      <rPr>
        <sz val="9"/>
        <color rgb="FF0000CC"/>
        <rFont val="Arial"/>
        <family val="2"/>
      </rPr>
      <t>(http://awa/gina/pln/pln;jsessionid=9D59C239BDA8553F88A233DC99BFAD2E?soa=40&amp;mdl=pln&amp;_sveVrs=6010e7080a481c7a03c253b37d7e76587e1068b1&amp;float=&amp;plnId=6916&amp;id=34138&amp;__searcher_pos=tasks:1)</t>
    </r>
    <r>
      <rPr>
        <sz val="9"/>
        <rFont val="Arial"/>
        <family val="2"/>
      </rPr>
      <t xml:space="preserve">;  Capacitación para la apropiación de la misión y visión de la Entidad, realizada el 7 de Septiembre de 2016 con 177 asistentes. 
</t>
    </r>
    <r>
      <rPr>
        <sz val="9"/>
        <color rgb="FF0000CC"/>
        <rFont val="Arial"/>
        <family val="2"/>
      </rPr>
      <t>(http://awa/gina/pln/pln;jsessionid=C7BC8F3AFC345693B7DCAD9974FF44A3?soa=40&amp;mdl=pln&amp;_sveVrs=6010e7080a481c7a03c253b37d7e76587e1068b1&amp;float=&amp;plnId=6916&amp;id=34098&amp;__searcher_pos=tasks:1)</t>
    </r>
  </si>
  <si>
    <r>
      <t xml:space="preserve">El día 17 de Noviembre  de 2016,  el área de talento humano llevó a cabo el proceso de inducción y reinducción presencial con el personal que ingreso de mayo a noviembre de 2016. En el marco de dicho evento, se presentaron aspectos entre los cuales se encuentran políticas de desarrollo administrativo, rendición de cuentas y participación ciudadana. A esta jornada asistió un total de 37 personas.
Soportes: GINA/Planes/ Consultar/Talento humano competente, innovador y motivado </t>
    </r>
    <r>
      <rPr>
        <sz val="9"/>
        <color rgb="FF0000CC"/>
        <rFont val="Arial"/>
        <family val="2"/>
      </rPr>
      <t>http://awa/gina/pln/pln;jsessionid=9D59C239BDA8553F88A233DC99BFAD2E?soa=40&amp;mdl=pln&amp;_sveVrs=6010e7080a481c7a03c253b37d7e76587e1068b1&amp;float=&amp;plnId=6916&amp;id=34138&amp;__searcher_pos=tasks:1</t>
    </r>
  </si>
  <si>
    <r>
      <t>Se realiza la evaluación del ejercicio de rendición de cuentas y participación ciudadana de la Entidad incluyendo los componentes de información, diálogo e incentivos, los cuales hacen parte del componente de Transparencia de la Estrategia "Colciencias Avanza". Entre los principales logros identificados en el ejercicio de evaluación se tienen:
• Durante la vigencia 2016 se consolida la Estrategia “Colciencias Avanza”, la cual fortalece la Rendición de Cuentas, la Participación Ciudadana y el Control Social como eje transversal de la gestión gerencial de la Entidad, en sus elementos de información, dialogo, incentivos y evaluación, con el fin de proporcionar directrices claras frente al desarrollo del Objetivo Estratégico “Convertir a COLCIENCIAS en Ágil, Transparente y Moderna”. (</t>
    </r>
    <r>
      <rPr>
        <sz val="9"/>
        <color rgb="FF0000CC"/>
        <rFont val="Arial"/>
        <family val="2"/>
      </rPr>
      <t>http://colciencias.gov.co/colciencias/planeacion_y_gestion/direccionamiento_estrategico</t>
    </r>
    <r>
      <rPr>
        <sz val="9"/>
        <rFont val="Arial"/>
        <family val="2"/>
      </rPr>
      <t xml:space="preserve">).
• Colciencias fue reconocida como líder digital de las entidades de gobierno, gracias a su participación en los diferentes retos que asumió en la categoría de Máxima Velocidad, que premió los avances en la implementación de la estrategia Gobierno En Línea (GEL) en sus cuatro ejes temáticos: TIC para Gobierno Abierto, para la Gestión y para servicios y Seguridad y Privacidad de la información.
</t>
    </r>
    <r>
      <rPr>
        <sz val="9"/>
        <color rgb="FF0000CC"/>
        <rFont val="Arial"/>
        <family val="2"/>
      </rPr>
      <t>(http://www.colciencias.gov.co/sala_de_prensa/colciencias-es-reconocida-como-lider-digital-las-entidades-gobierno</t>
    </r>
    <r>
      <rPr>
        <sz val="9"/>
        <rFont val="Arial"/>
        <family val="2"/>
      </rPr>
      <t>).
• Fortalecimiento del Programa Estratégico "Comunicamos lo que hacemos", con el cual se busca asegurar la oportuna socialización de los programas estratégicos desarrollados por la Entidad de cara al cumplimiento de su misión.
• Publicación matriz de consolidación de políticas de operación institucional, como parte del cumplimiento a los elementos de cumplimiento incluidos en la “Estrategia Colciencias Avanza”. (</t>
    </r>
    <r>
      <rPr>
        <sz val="9"/>
        <color rgb="FF0000CC"/>
        <rFont val="Arial"/>
        <family val="2"/>
      </rPr>
      <t>http://colciencias.gov.co/colciencias/planeacion_y_gestion/direccionamiento_estrategico</t>
    </r>
    <r>
      <rPr>
        <sz val="9"/>
        <rFont val="Arial"/>
        <family val="2"/>
      </rPr>
      <t xml:space="preserve">)
El informe de evaluación de se encuentra disponible en el siguiente link: 
</t>
    </r>
    <r>
      <rPr>
        <sz val="9"/>
        <color rgb="FF0000CC"/>
        <rFont val="Arial"/>
        <family val="2"/>
      </rPr>
      <t>http://www.colciencias.gov.co/colciencias/planeacion_y_gestion/direccionamiento_estrategico</t>
    </r>
  </si>
  <si>
    <r>
      <t xml:space="preserve">Como resultado del ejercicio de evaluación de la Estrategia “Colciencias Avanza”  en sus elementos de información, dialogo e incentivos se identifican  recomendaciones de mejora y lecciones aprendidas, las cuales serán elementos de entrada para el fortalecimiento de la estrategia en la vigencia 2017.
El informe de evaluación con las recomendaciones y lecciones aprendidas  se encuentra disponible en el siguiente link: </t>
    </r>
    <r>
      <rPr>
        <sz val="9"/>
        <color rgb="FF0000CC"/>
        <rFont val="Arial"/>
        <family val="2"/>
      </rPr>
      <t>http://www.colciencias.gov.co/colciencias/planeacion_y_gestion/direccionamiento_estrategico</t>
    </r>
  </si>
  <si>
    <t>Reporte de Avance a 30 de abril de 2016</t>
  </si>
  <si>
    <t>CÓDIGO: G101PR01F17
VERSIÓN: 01
FECHA: 2016-12-23</t>
  </si>
  <si>
    <t>AVANCE A 30 DE ABRIL DE 2016</t>
  </si>
  <si>
    <t>Los diferentes responsables/líderes de proceso con riesgos de corrupción identificados,  reportaron con corte a 30 de diciembre  los avances en la implementación de las acciones de control  establecidas para mitigar dichos riesgos.  
Como parte del acompañamiento realizado por la Oficina Asesora de Planeación , se realizan talleres teórico prácticos  con los procesos, donde se clarifica con los líderes de calidad la importancia de los puntos de control  y de la implementación de las acciones de control propuestas para gestionar los riesgos de corrupción , así como el manejo del módulo Riesgos en la herramienta GINA.</t>
  </si>
  <si>
    <t>Durante el tercer cuatrimestre se realizan  talleres teórico prácticos  con los procesos, donde se clarifica con los líderes de calidad la importancia de los puntos de control  y de la implementación de las acciones de control propuestas para gestionar los riesgos de corrupción , así como el manejo del módulo Riesgos en la herramienta GINA. 
Así mismo se incentiva el reporte de las acciones de control implementadas en el plan de manejo de riesgos, por parte de los responsables de proceso, las cuales se registran directamente en la herramienta GINA.</t>
  </si>
  <si>
    <t xml:space="preserve">Durante el tercer cuatrimestre de 2016  se realiza la revisión del mapa de riesgos de corrupción, en el ejercicio de acompañamiento al reporte de acciones de control y en mesas de trabajo que la Oficina Asesora de Planeación desarrolla con los líderes y responsables de proceso, incorporando las  actualizaciones a los riesgos y sus respectivas acciones en la herramienta GINA, de acuerdo con las necesidades identificadas por los lideres y responsables de procesos,   </t>
  </si>
  <si>
    <t>Líder de subcomponente</t>
  </si>
  <si>
    <t>Socializar la metodología de administración del riesgo con líderes y responsables de proceso, así como la comunidad Colciencias en general que permitan su apropiación y aplicación sistemática.</t>
  </si>
  <si>
    <t>A 31 de enero se formuló la versión 01 del Plan Anticorrupción y de Atención al Ciudadano (PAAC), atendiendo las instrucciones generadas por Función Pública a través del Decreto 124 de 2016.
Los componentes del plan incluyen los siguientes componentes: Rendición de Cuentas, Atención al Ciudadano, Anti trámites, Mapa de Riesgos de Corrupción y Transparencia y Acceso a la Información Pública.
Con miras a cumplir con cada una de las etapas para la construcción del PAAC del 08 al 30 de marzo, se socializó y elevó a consulta a la ciudadanía y los servidores de Colciencias con respecto al contenido, pertinencia y claridad. Producto de la consulta, se obtuvieron los siguientes resultados:
•Se recibieron cuatro (4) opiniones por parte de ciudadanos, de los cuales tres (3) respondieron de manera afirmativa y uno ( 1) generó observaciones respecto al mapa de riesgos de corrupción.
•Respecto a la consulta interna se recibieron tres observaciones ( SEGEL y DFI), relacionadas principalmente con componente jurídico, riesgo de corrupción, trámites (internos y de cara al ciudadano), transparencia (publicación de información de proyectos financiados).
•A partir de las consultas, la OAP analizó la pertinencia de las recomendaciones y llevó a cabo el ajuste del PAAC para su publicación.
De esta manera, el PAAC preliminar surtió los siguientes cambios para la construcción definitiva:
- Desglose de las actividades para la gestión del riesgo de corrupción en Colciencias, así como el ajuste del mapa de riesgo en conjunto con líderes de proceso.
- Detalle de actividades en el apartado de rendición de cuentas, de la mano con la estrategia “Colciencias Avanza”.
- Incorporación del capítulo de Transparencia en el Plan basados en lo dispuesto en la Ley 1712 de 2014.
- Se integró el nuevo formato de la estrategia anti trámites, emitido directamente desde SUIT.
La publicación del PAAC, se realizó conforme a los establecido en los lineamiento de DAFP y Secretaría de Transparencia de la Presidencia de la República, el día 31 de marzo de la vigencia.</t>
  </si>
  <si>
    <t>Socializar y publicar el mapa de riesgos de corrupción a los actores internos y externos de la Entidad, propiciando espacios de participación y comentarios al mismo.</t>
  </si>
  <si>
    <t>Una vez fue aprobado por parte del Comité de Desarrollo Administrativa la versión 02 del Plan Anticorrupción y de Atención al Ciudadano, entre ellos unos de sus componentes el mapa de riesgos de corrupción, fueron publicando en página web.
De igual manera, se ha convocado su consulta a través de la red social interna Yammer.</t>
  </si>
  <si>
    <r>
      <t xml:space="preserve">La consulta y divulgación del mapa de riesgos de corrupción durante el tercer cuatrimestre de  2016  se realizó mediante los siguientes mecanismos:
</t>
    </r>
    <r>
      <rPr>
        <b/>
        <u/>
        <sz val="9"/>
        <color theme="1"/>
        <rFont val="Arial"/>
        <family val="2"/>
      </rPr>
      <t>Actores Externos:</t>
    </r>
    <r>
      <rPr>
        <sz val="9"/>
        <color theme="1"/>
        <rFont val="Arial"/>
        <family val="2"/>
      </rPr>
      <t xml:space="preserve">
*Publicación del Mapa de Riesgo de Corrupción en la página web, como parte del Plan Anticorrupción y de Atención al Ciudadano . </t>
    </r>
    <r>
      <rPr>
        <sz val="9"/>
        <color rgb="FF0000CC"/>
        <rFont val="Arial"/>
        <family val="2"/>
      </rPr>
      <t>(http://www.colciencias.gov.co/colciencias/planeacion_y_gestion/planeacion_gestion_anticorrupcion_list)</t>
    </r>
    <r>
      <rPr>
        <sz val="9"/>
        <color theme="1"/>
        <rFont val="Arial"/>
        <family val="2"/>
      </rPr>
      <t xml:space="preserve">
* Publicación de los seguimiento al Mapa de Riesgo de Corrupción en la página web, como parte del Plan Anticorrupción y de Atención al Ciudadano.
</t>
    </r>
    <r>
      <rPr>
        <sz val="9"/>
        <color rgb="FF0000CC"/>
        <rFont val="Arial"/>
        <family val="2"/>
      </rPr>
      <t>(http://www.colciencias.gov.co/colciencias/planeacion_y_gestion/seguimiento-gestion)</t>
    </r>
    <r>
      <rPr>
        <sz val="9"/>
        <color theme="1"/>
        <rFont val="Arial"/>
        <family val="2"/>
      </rPr>
      <t xml:space="preserve">
</t>
    </r>
    <r>
      <rPr>
        <b/>
        <u/>
        <sz val="9"/>
        <color theme="1"/>
        <rFont val="Arial"/>
        <family val="2"/>
      </rPr>
      <t xml:space="preserve">Actores Internos:
</t>
    </r>
    <r>
      <rPr>
        <sz val="9"/>
        <color theme="1"/>
        <rFont val="Arial"/>
        <family val="2"/>
      </rPr>
      <t xml:space="preserve">
* Cargue de Mapa de Riesgo de Corrupción en GINA, con consulta a través del Módulo  Gestión del Riesgo, Módulos Planes ( Plan de Gestión de Riesgos 2016) y Mapa de Procesos
* Realización de talleres teórico prácticos  con los procesos, donde se clarifica con los líderes de calidad la importancia de los puntos de control  y de la implementación de las acciones de control propuestas para gestionar los riesgos de corrupción , así como el manejo del módulo Riesgos en la herramienta GINA.
* Seguimiento al reporte de las acciones de control implementadas en el plan de manejo de riesgos, por parte de los responsables de proceso  en  GINA.</t>
    </r>
  </si>
  <si>
    <t>Gestionar periódicamente los riesgos de corrupción</t>
  </si>
  <si>
    <t>Realizar revisión periódica del mapa de riesgo de corrupción y realizar ajustes al mismo ante posibles cambios que se generen respecto a: la eficacia de los controles, cambios en el contexto externo e interno, riesgos emergentes. Esto incluye la revisión de las acciones de mejora implementadas.</t>
  </si>
  <si>
    <t>Después de publicado el mapa de riesgos en enero, el trabajo permanente con los lideres de proceso identificó ajustes que llevó a la actualización del mapa que fue ajustado y publicado a 31 de marzo.  Con el avance del plan de manejo reportado a Control Interno se espera retroalimentación que puede llevar a nuevos ajustes.</t>
  </si>
  <si>
    <t>Realizar seguimiento periódico al mapa de riesgo de corrupción y a las acciones implementadas para su mitigación, generando así recomendaciones a los líderes y responsables de proceso que permitan la actualización sistemática a los mismos.</t>
  </si>
  <si>
    <r>
      <t xml:space="preserve">Se efectúan las pruebas funcionales con los usuarios de las áreas técnicas, se efectúan los ajustes requeridos y se pone en marcha el nuevo formulario. 
</t>
    </r>
    <r>
      <rPr>
        <b/>
        <sz val="10"/>
        <rFont val="Arial"/>
        <family val="2"/>
      </rPr>
      <t xml:space="preserve">
Soporte:
</t>
    </r>
    <r>
      <rPr>
        <sz val="10"/>
        <rFont val="Arial"/>
        <family val="2"/>
      </rPr>
      <t xml:space="preserve">
</t>
    </r>
    <r>
      <rPr>
        <sz val="10"/>
        <color rgb="FF0000CC"/>
        <rFont val="Arial"/>
        <family val="2"/>
      </rPr>
      <t>http://sigp.colciencias.gov.co:8080/FormularioEstimulos/</t>
    </r>
  </si>
  <si>
    <r>
      <t xml:space="preserve">Se revisa la carta unificada con Calidad y se aprueba su contenido. 
</t>
    </r>
    <r>
      <rPr>
        <b/>
        <sz val="10"/>
        <rFont val="Arial"/>
        <family val="2"/>
      </rPr>
      <t>Soportes:</t>
    </r>
    <r>
      <rPr>
        <sz val="10"/>
        <rFont val="Arial"/>
        <family val="2"/>
      </rPr>
      <t xml:space="preserve">
Carta de Presentación, Aval y Aceptación de Compromisos para Obtener Exenciones Tributarias
</t>
    </r>
    <r>
      <rPr>
        <sz val="10"/>
        <color rgb="FF0000CC"/>
        <rFont val="Arial"/>
        <family val="2"/>
      </rPr>
      <t>http://awa/gina/doc/usrdoc;jsessionid=A7FF3C663D9FD670D59DE931CEC31C97?soa=12&amp;mdl=doc&amp;_sveVrs=6010e7080a481c7a03c253b37d7e76587e1068b1&amp;docId=10052&amp;__searcher_pos=s_documents:0</t>
    </r>
    <r>
      <rPr>
        <sz val="10"/>
        <rFont val="Arial"/>
        <family val="2"/>
      </rPr>
      <t xml:space="preserve">
Carta Unificada Presentación, Aval y Aceptación de Compromisos para Deducciones Tributarias
</t>
    </r>
    <r>
      <rPr>
        <sz val="10"/>
        <color rgb="FF0000CC"/>
        <rFont val="Arial"/>
        <family val="2"/>
      </rPr>
      <t xml:space="preserve">
http://awa/gina/doc/usrdoc;jsessionid=A7FF3C663D9FD670D59DE931CEC31C97?soa=12&amp;mdl=doc&amp;_sveVrs=6010e7080a481c7a03c253b37d7e76587e1068b1&amp;docId=10043&amp;__searcher_pos=s_documents:1#</t>
    </r>
  </si>
  <si>
    <r>
      <t xml:space="preserve">Se revisa la carta unificada con Calidad y se aprueba su contenido. 
</t>
    </r>
    <r>
      <rPr>
        <b/>
        <sz val="10"/>
        <rFont val="Arial"/>
        <family val="2"/>
      </rPr>
      <t>Soporte:</t>
    </r>
    <r>
      <rPr>
        <sz val="10"/>
        <rFont val="Arial"/>
        <family val="2"/>
      </rPr>
      <t xml:space="preserve">
Carta de Presentación, Aval y Aceptación de Compromisos para Obtener Exenciones Tributarias
</t>
    </r>
    <r>
      <rPr>
        <sz val="10"/>
        <color rgb="FF0000CC"/>
        <rFont val="Arial"/>
        <family val="2"/>
      </rPr>
      <t>http://awa/gina/doc/usrdoc;jsessionid=A7FF3C663D9FD670D59DE931CEC31C97?soa=12&amp;mdl=doc&amp;_sveVrs=6010e7080a481c7a03c253b37d7e76587e1068b1&amp;docId=10052&amp;__searcher_pos=s_documents:0</t>
    </r>
    <r>
      <rPr>
        <sz val="10"/>
        <rFont val="Arial"/>
        <family val="2"/>
      </rPr>
      <t xml:space="preserve">
Carta Unificada Presentación, Aval y Aceptación de Compromisos para Deducciones Tributarias
</t>
    </r>
    <r>
      <rPr>
        <sz val="10"/>
        <color rgb="FF0000CC"/>
        <rFont val="Arial"/>
        <family val="2"/>
      </rPr>
      <t>http://awa/gina/doc/usrdoc;jsessionid=A7FF3C663D9FD670D59DE931CEC31C97?soa=12&amp;mdl=doc&amp;_sveVrs=6010e7080a481c7a03c253b37d7e76587e1068b1&amp;docId=10043&amp;__searcher_pos=s_documents:1#</t>
    </r>
  </si>
  <si>
    <r>
      <t xml:space="preserve">Se efectúan las pruebas funcionales con los usuarios de las áreas técnicas, se efectúan los ajustes requeridos y se pone en marcha el nuevo formulario. 
</t>
    </r>
    <r>
      <rPr>
        <b/>
        <sz val="10"/>
        <rFont val="Arial"/>
        <family val="2"/>
      </rPr>
      <t xml:space="preserve">Soporte:
</t>
    </r>
    <r>
      <rPr>
        <sz val="10"/>
        <color rgb="FF0000CC"/>
        <rFont val="Arial"/>
        <family val="2"/>
      </rPr>
      <t>http://sigp.colciencias.gov.co:8080/FormularioEstimulos/</t>
    </r>
    <r>
      <rPr>
        <sz val="10"/>
        <rFont val="Arial"/>
        <family val="2"/>
      </rPr>
      <t xml:space="preserve">
</t>
    </r>
  </si>
  <si>
    <r>
      <t xml:space="preserve">Se efectúan las pruebas funcionales con los usuarios de las áreas técnicas, se efectúan los ajustes requeridos y se pone en marcha el nuevo formulario. 
</t>
    </r>
    <r>
      <rPr>
        <b/>
        <sz val="10"/>
        <rFont val="Arial"/>
        <family val="2"/>
      </rPr>
      <t xml:space="preserve">Soporte:
</t>
    </r>
    <r>
      <rPr>
        <sz val="10"/>
        <rFont val="Arial"/>
        <family val="2"/>
      </rPr>
      <t xml:space="preserve">Correo de respuesta del MEN ante el requerimiento de interoperabilidad de Colciencias con esta Entidad:
</t>
    </r>
    <r>
      <rPr>
        <sz val="10"/>
        <color rgb="FF0000CC"/>
        <rFont val="Arial"/>
        <family val="2"/>
      </rPr>
      <t>http://awa/gina/pln/pln;jsessionid=A7FF3C663D9FD670D59DE931CEC31C97?soa=40&amp;mdl=pln&amp;_sveVrs=6010e7080a481c7a03c253b37d7e76587e1068b1&amp;float=&amp;plnId=7023&amp;id=25083&amp;__searcher_pos=tasks:0</t>
    </r>
  </si>
  <si>
    <r>
      <t xml:space="preserve">Se revisa la carta unificada con Calidad y se aprueba su contenido. 
</t>
    </r>
    <r>
      <rPr>
        <b/>
        <sz val="10"/>
        <rFont val="Arial"/>
        <family val="2"/>
      </rPr>
      <t xml:space="preserve">Soportes:
</t>
    </r>
    <r>
      <rPr>
        <sz val="10"/>
        <rFont val="Arial"/>
        <family val="2"/>
      </rPr>
      <t xml:space="preserve">
Carta de Presentación, Aval y Aceptación de Compromisos para Obtener Exenciones Tributarias</t>
    </r>
    <r>
      <rPr>
        <sz val="10"/>
        <color rgb="FF0000CC"/>
        <rFont val="Arial"/>
        <family val="2"/>
      </rPr>
      <t xml:space="preserve">
http://awa/gina/doc/usrdoc;jsessionid=A7FF3C663D9FD670D59DE931CEC31C97?soa=12&amp;mdl=doc&amp;_sveVrs=6010e7080a481c7a03c253b37d7e76587e1068b1&amp;docId=10052&amp;__searcher_pos=s_documents:0</t>
    </r>
    <r>
      <rPr>
        <sz val="10"/>
        <rFont val="Arial"/>
        <family val="2"/>
      </rPr>
      <t xml:space="preserve">
Carta Unificada Presentación, Aval y Aceptación de Compromisos para Deducciones Tributarias
</t>
    </r>
    <r>
      <rPr>
        <sz val="10"/>
        <color rgb="FF0000CC"/>
        <rFont val="Arial"/>
        <family val="2"/>
      </rPr>
      <t>http://awa/gina/doc/usrdoc;jsessionid=A7FF3C663D9FD670D59DE931CEC31C97?soa=12&amp;mdl=doc&amp;_sveVrs=6010e7080a481c7a03c253b37d7e76587e1068b1&amp;docId=10043&amp;__searcher_pos=s_documents:1#</t>
    </r>
  </si>
  <si>
    <r>
      <t xml:space="preserve">Actividad cumplida 
</t>
    </r>
    <r>
      <rPr>
        <b/>
        <sz val="10"/>
        <rFont val="Arial"/>
        <family val="2"/>
      </rPr>
      <t xml:space="preserve">
Soportes:
</t>
    </r>
    <r>
      <rPr>
        <sz val="10"/>
        <color rgb="FF0000CC"/>
        <rFont val="Arial"/>
        <family val="2"/>
      </rPr>
      <t xml:space="preserve">
http://sigp.colciencias.gov.co:8080/FormularioEstimulos/</t>
    </r>
  </si>
  <si>
    <r>
      <t xml:space="preserve">Actividad cumplida 
</t>
    </r>
    <r>
      <rPr>
        <b/>
        <sz val="10"/>
        <rFont val="Arial"/>
        <family val="2"/>
      </rPr>
      <t>Soporte:</t>
    </r>
    <r>
      <rPr>
        <sz val="10"/>
        <rFont val="Arial"/>
        <family val="2"/>
      </rPr>
      <t xml:space="preserve">
Video socialización mejoramiento de las convocatorias de Colciencias: 
</t>
    </r>
    <r>
      <rPr>
        <sz val="10"/>
        <color rgb="FF0000CC"/>
        <rFont val="Arial"/>
        <family val="2"/>
      </rPr>
      <t>https://www.youtube.com/watch?v=Fe74Cz6jdtE</t>
    </r>
    <r>
      <rPr>
        <sz val="10"/>
        <rFont val="Arial"/>
        <family val="2"/>
      </rPr>
      <t xml:space="preserve">
Términos de referencia convocatoria salud: 
</t>
    </r>
    <r>
      <rPr>
        <sz val="10"/>
        <color rgb="FF0000CC"/>
        <rFont val="Arial"/>
        <family val="2"/>
      </rPr>
      <t>http://www.colciencias.gov.co/node/1312</t>
    </r>
    <r>
      <rPr>
        <sz val="10"/>
        <rFont val="Arial"/>
        <family val="2"/>
      </rPr>
      <t xml:space="preserve">
Términos de referencia convocatorias retos país: 
</t>
    </r>
    <r>
      <rPr>
        <sz val="10"/>
        <color rgb="FF0000CC"/>
        <rFont val="Arial"/>
        <family val="2"/>
      </rPr>
      <t>http://www.colciencias.gov.co/node/1313</t>
    </r>
  </si>
  <si>
    <r>
      <t xml:space="preserve">Actividad cumplida 
</t>
    </r>
    <r>
      <rPr>
        <b/>
        <sz val="10"/>
        <rFont val="Arial"/>
        <family val="2"/>
      </rPr>
      <t xml:space="preserve">
Soportes:</t>
    </r>
    <r>
      <rPr>
        <sz val="10"/>
        <rFont val="Arial"/>
        <family val="2"/>
      </rPr>
      <t xml:space="preserve">
Correo de respuesta del MEN ante el requerimiento de interoperabilidad de Colciencias con esta Entidad:
</t>
    </r>
    <r>
      <rPr>
        <sz val="10"/>
        <color rgb="FF0000CC"/>
        <rFont val="Arial"/>
        <family val="2"/>
      </rPr>
      <t>http://awa/gina/pln/pln;jsessionid=A7FF3C663D9FD670D59DE931CEC31C97?soa=40&amp;mdl=pln&amp;_sveVrs=6010e7080a481c7a03c253b37d7e76587e1068b1&amp;float=&amp;plnId=7023&amp;id=25083&amp;__searcher_pos=tasks:0</t>
    </r>
  </si>
  <si>
    <r>
      <t xml:space="preserve">La versión preliminar es revisada parte de la Subdirección General, la Dirección de Fomento a la Investigación y la Dirección de Desarrollo Tecnológico e Innovación de Colciencias. Se publica en página web para discusión de la comunidad científica.
La política se aprueba y publica en diciembre de 2016.
</t>
    </r>
    <r>
      <rPr>
        <b/>
        <sz val="10"/>
        <rFont val="Arial"/>
        <family val="2"/>
      </rPr>
      <t>Soportes:</t>
    </r>
    <r>
      <rPr>
        <sz val="10"/>
        <rFont val="Arial"/>
        <family val="2"/>
      </rPr>
      <t xml:space="preserve">
Política de reconocimiento de actores del SNCTI publicada en página web: 
</t>
    </r>
    <r>
      <rPr>
        <sz val="10"/>
        <color rgb="FF0000CC"/>
        <rFont val="Arial"/>
        <family val="2"/>
      </rPr>
      <t>http://www.colciencias.gov.co/sites/default/files/ckeditor_files/politiciadeactores-snctei.pdf</t>
    </r>
  </si>
  <si>
    <r>
      <t xml:space="preserve">Se revisa la carta unificada con Calidad y se aprueba su contenido. 
</t>
    </r>
    <r>
      <rPr>
        <b/>
        <sz val="10"/>
        <rFont val="Arial"/>
        <family val="2"/>
      </rPr>
      <t>Soporte:</t>
    </r>
    <r>
      <rPr>
        <sz val="10"/>
        <rFont val="Arial"/>
        <family val="2"/>
      </rPr>
      <t xml:space="preserve">
Carta de Presentación, Aval y Aceptación de Compromisos para Obtener Exenciones Tributarias
</t>
    </r>
    <r>
      <rPr>
        <sz val="10"/>
        <color rgb="FF0000CC"/>
        <rFont val="Arial"/>
        <family val="2"/>
      </rPr>
      <t xml:space="preserve">
http://awa/gina/doc/usrdoc;jsessionid=A7FF3C663D9FD670D59DE931CEC31C97?soa=12&amp;mdl=doc&amp;_sveVrs=6010e7080a481c7a03c253b37d7e76587e1068b1&amp;docId=10052&amp;__searcher_pos=s_documents:0</t>
    </r>
    <r>
      <rPr>
        <sz val="10"/>
        <rFont val="Arial"/>
        <family val="2"/>
      </rPr>
      <t xml:space="preserve">
Carta Unificada Presentación, Aval y Aceptación de Compromisos para Deducciones Tributarias
</t>
    </r>
    <r>
      <rPr>
        <sz val="10"/>
        <color rgb="FF0000CC"/>
        <rFont val="Arial"/>
        <family val="2"/>
      </rPr>
      <t>http://awa/gina/doc/usrdoc;jsessionid=A7FF3C663D9FD670D59DE931CEC31C97?soa=12&amp;mdl=doc&amp;_sveVrs=6010e7080a481c7a03c253b37d7e76587e1068b1&amp;docId=10043&amp;__searcher_pos=s_documents:1#</t>
    </r>
  </si>
  <si>
    <r>
      <t xml:space="preserve">Se efectúan las pruebas funcionales con los usuarios de las áreas técnicas, se efectúan los ajustes requeridos y se pone en marcha el nuevo formulario. 
</t>
    </r>
    <r>
      <rPr>
        <b/>
        <sz val="10"/>
        <rFont val="Arial"/>
        <family val="2"/>
      </rPr>
      <t xml:space="preserve">Soporte: </t>
    </r>
    <r>
      <rPr>
        <sz val="10"/>
        <color rgb="FF0000CC"/>
        <rFont val="Arial"/>
        <family val="2"/>
      </rPr>
      <t>http://sigp.colciencias.gov.co:8080/FormularioEstimulos/</t>
    </r>
  </si>
  <si>
    <t>5. Monitoreo del Acceso a la Información Pública</t>
  </si>
  <si>
    <t>Gestionar la publicación y/o divulgación permanente de la información mínima obligatoria según lo dispuesto por la Ley 1712 de 2014 y el Decreto Reglamentario 1081 de 2015, que incluya:
• Publicación de información mínima obligatoria sobre la estructura institucional.
• Publicación de información mínima obligatoria de procedimientos, servicios y funcionamiento.
• Publicación de información sobre contratación pública.
• Publicación y divulgación de información establecida en la• Estrategia de Gobierno en Línea.</t>
  </si>
  <si>
    <r>
      <t xml:space="preserve">La Oficina TIC, realiza seguimiento y acompañamiento para la actualización y apmpliación de los datos abiertos.  La información vigente sobre los datos abiertos publicados se puede consultar a través del siguiente enlace:
</t>
    </r>
    <r>
      <rPr>
        <sz val="9"/>
        <color rgb="FF0000CC"/>
        <rFont val="Arial"/>
        <family val="2"/>
      </rPr>
      <t xml:space="preserve">http://www.colciencias.gov.co/atencion/datosabiertos
</t>
    </r>
    <r>
      <rPr>
        <sz val="9"/>
        <rFont val="Arial"/>
        <family val="2"/>
      </rPr>
      <t xml:space="preserve">Para el tercer cuatrimestre desde la Oficina Asesora de Planeación  se promueve la publicación de los planes en formato excel, a fin de promover el acceso a esta información comi datos abiertos, disponibles en el siguiente enlace:
</t>
    </r>
    <r>
      <rPr>
        <sz val="9"/>
        <color rgb="FF0000CC"/>
        <rFont val="Arial"/>
        <family val="2"/>
      </rPr>
      <t>http://www.colciencias.gov.co/colciencias/planeacion_y_gestion</t>
    </r>
  </si>
  <si>
    <t>Elaborar instrumentos que fomenten la gestión de la información en Colciencias:
- Registro o inventario de activos de Información
- Esquema de Publicación de información
-Índice de información clasificada y reservada.</t>
  </si>
  <si>
    <t>Durante el tercer cuatrimestre de 2016, la Oficina Asesora de Planeación gestionó el reporte oportuno de los avances en el plan manejo de riesgos de corrupción con corte a 30 de Diciembre de 2016, por parte de los líderes y responsables de proceso en la herramienta GINA; La Oficina de planeación realizó la revisión de los reportes realizados, generando recomendaciones a los líderes y responsables de proceso,  en los que fue necesario mejorar el reporte,  habilitando el monitoreo en GINA del mapa de riesgos de corrupción a la Oficina de Control Interno el  5 de Enero  de 2017 para el seguimiento respectivo.</t>
  </si>
  <si>
    <t>La Oficina Asesora de Planeación con el apoyo del Grupo de Comunicaciones realiza una revisión permanente del espacio Transparencia y Acceso a la Información Pública de los temas de su injerencia.
Para los demás casos, el Grupo de Comunicaciones realiza los cambios en los requisitos obligatorios de gestión de las dependencias responsables.</t>
  </si>
  <si>
    <r>
      <rPr>
        <b/>
        <i/>
        <sz val="9"/>
        <color theme="1"/>
        <rFont val="Arial"/>
        <family val="2"/>
      </rPr>
      <t xml:space="preserve">Información de estructura institucional
</t>
    </r>
    <r>
      <rPr>
        <sz val="9"/>
        <color theme="1"/>
        <rFont val="Arial"/>
        <family val="2"/>
      </rPr>
      <t xml:space="preserve">La información  actualizada relacionada con esta aspecto puede ser revisada en el siguiente enlace:
</t>
    </r>
    <r>
      <rPr>
        <sz val="9"/>
        <color rgb="FF0000CC"/>
        <rFont val="Arial"/>
        <family val="2"/>
      </rPr>
      <t>http://190.242.114.60/colciencias-dev/colciencias/sobre_colciencias/organigrama
http://190.242.114.60/colciencias-dev/colciencias/talento_humano</t>
    </r>
    <r>
      <rPr>
        <b/>
        <i/>
        <sz val="9"/>
        <color theme="1"/>
        <rFont val="Arial"/>
        <family val="2"/>
      </rPr>
      <t xml:space="preserve">
Información sobre procedimientos y trámites
</t>
    </r>
    <r>
      <rPr>
        <sz val="9"/>
        <color theme="1"/>
        <rFont val="Arial"/>
        <family val="2"/>
      </rPr>
      <t xml:space="preserve">Información sobre procesos de cara al ciudadano consultar el enlace que sigue:
</t>
    </r>
    <r>
      <rPr>
        <sz val="9"/>
        <color rgb="FF0000CC"/>
        <rFont val="Arial"/>
        <family val="2"/>
      </rPr>
      <t xml:space="preserve">http://190.242.114.60/colciencias-dev/colciencias/sistema-gestion-calidad
</t>
    </r>
    <r>
      <rPr>
        <sz val="9"/>
        <rFont val="Arial"/>
        <family val="2"/>
      </rPr>
      <t>Para información sobre trámites consultar en siguiente enlace:</t>
    </r>
    <r>
      <rPr>
        <sz val="9"/>
        <color rgb="FF0000CC"/>
        <rFont val="Arial"/>
        <family val="2"/>
      </rPr>
      <t xml:space="preserve">
http://190.242.114.60/colciencias-dev/atencion/tramites_list</t>
    </r>
    <r>
      <rPr>
        <sz val="9"/>
        <color theme="1"/>
        <rFont val="Arial"/>
        <family val="2"/>
      </rPr>
      <t xml:space="preserve">
</t>
    </r>
    <r>
      <rPr>
        <b/>
        <i/>
        <sz val="9"/>
        <color theme="1"/>
        <rFont val="Arial"/>
        <family val="2"/>
      </rPr>
      <t xml:space="preserve">
Información sobre contratación:</t>
    </r>
    <r>
      <rPr>
        <sz val="9"/>
        <color theme="1"/>
        <rFont val="Arial"/>
        <family val="2"/>
      </rPr>
      <t xml:space="preserve">
En cumplimiento a lo establecido en la Ley 1712 de 2014 y el Decreto Reglamentario 1081 de 2015, Colciencias pública a través de la página WEB,  la información frente a la contratación pública que adelanta el Departamento. 
Dicha información se puede observar a través del link </t>
    </r>
    <r>
      <rPr>
        <sz val="9"/>
        <color rgb="FF0000CC"/>
        <rFont val="Arial"/>
        <family val="2"/>
      </rPr>
      <t>http://www.colciencias.gov.co/contratacion/procesos</t>
    </r>
    <r>
      <rPr>
        <sz val="9"/>
        <color theme="1"/>
        <rFont val="Arial"/>
        <family val="2"/>
      </rPr>
      <t xml:space="preserve">, y allí se encontrara la siguiente información:
- Convocatorias a Procesos de contratación pública 
- Procesos de selección de contratación pública 
-  Contratación adjudicada.
-  Invitaciones para contratar a través del Fondo Francisco José de Caldas – FFJC.
-  Invitación para presentación de propuestas.
Así mismo, ingresando por el Link Contratación Adjudicada, se podrá observar la publicación mensual de los procesos Adjudicados por Colciencias: </t>
    </r>
    <r>
      <rPr>
        <sz val="9"/>
        <color rgb="FF0000CC"/>
        <rFont val="Arial"/>
        <family val="2"/>
      </rPr>
      <t xml:space="preserve">http://www.colciencias.gov.co/contratacion/adjudicada
</t>
    </r>
    <r>
      <rPr>
        <b/>
        <i/>
        <sz val="9"/>
        <rFont val="Arial"/>
        <family val="2"/>
      </rPr>
      <t>Información asociada a la estrategia Gobierno en Línea</t>
    </r>
    <r>
      <rPr>
        <sz val="9"/>
        <rFont val="Arial"/>
        <family val="2"/>
      </rPr>
      <t xml:space="preserve">
La información con la que se cuenta a la fecha puede ser consultada en el enlace que a continuación se registra: </t>
    </r>
    <r>
      <rPr>
        <sz val="9"/>
        <color rgb="FF0000CC"/>
        <rFont val="Arial"/>
        <family val="2"/>
      </rPr>
      <t xml:space="preserve">
http://colciencias.gov.co/atencion/datosabiertos</t>
    </r>
  </si>
  <si>
    <r>
      <rPr>
        <b/>
        <i/>
        <sz val="9"/>
        <color theme="1"/>
        <rFont val="Arial"/>
        <family val="2"/>
      </rPr>
      <t xml:space="preserve">Información de estructura institucional: </t>
    </r>
    <r>
      <rPr>
        <sz val="9"/>
        <color theme="1"/>
        <rFont val="Arial"/>
        <family val="2"/>
      </rPr>
      <t xml:space="preserve">La información  actualizada relacionada con esta aspecto puede ser revisada en el siguiente enlace:
</t>
    </r>
    <r>
      <rPr>
        <sz val="9"/>
        <color rgb="FF0000CC"/>
        <rFont val="Arial"/>
        <family val="2"/>
      </rPr>
      <t>http://190.242.114.60/colciencias-dev/colciencias/sobre_colciencias/organigrama
http://190.242.114.60/colciencias-dev/colciencias/talento_humano</t>
    </r>
    <r>
      <rPr>
        <b/>
        <i/>
        <sz val="9"/>
        <color theme="1"/>
        <rFont val="Arial"/>
        <family val="2"/>
      </rPr>
      <t xml:space="preserve">
Información sobre procedimientos, servicios y trámites
</t>
    </r>
    <r>
      <rPr>
        <sz val="9"/>
        <color theme="1"/>
        <rFont val="Arial"/>
        <family val="2"/>
      </rPr>
      <t xml:space="preserve">Información sobre procesos de cara al ciudadano consultar el enlace que sigue:
</t>
    </r>
    <r>
      <rPr>
        <sz val="9"/>
        <color rgb="FF0000CC"/>
        <rFont val="Arial"/>
        <family val="2"/>
      </rPr>
      <t xml:space="preserve">http://190.242.114.60/colciencias-dev/colciencias/sistema-gestion-calidad
</t>
    </r>
    <r>
      <rPr>
        <sz val="9"/>
        <rFont val="Arial"/>
        <family val="2"/>
      </rPr>
      <t>Para información sobre trámites y servicios consultar en siguiente enlace:</t>
    </r>
    <r>
      <rPr>
        <sz val="9"/>
        <color rgb="FF0000CC"/>
        <rFont val="Arial"/>
        <family val="2"/>
      </rPr>
      <t xml:space="preserve">
http://190.242.114.60/colciencias-dev/atencion/tramites_list</t>
    </r>
    <r>
      <rPr>
        <sz val="9"/>
        <color theme="1"/>
        <rFont val="Arial"/>
        <family val="2"/>
      </rPr>
      <t xml:space="preserve">
</t>
    </r>
    <r>
      <rPr>
        <b/>
        <i/>
        <sz val="9"/>
        <color theme="1"/>
        <rFont val="Arial"/>
        <family val="2"/>
      </rPr>
      <t xml:space="preserve">
Información sobre contratación:</t>
    </r>
    <r>
      <rPr>
        <sz val="9"/>
        <color theme="1"/>
        <rFont val="Arial"/>
        <family val="2"/>
      </rPr>
      <t xml:space="preserve"> En cumplimiento a lo establecido en la Ley 1712 de 2014 y el Decreto Reglamentario 1081 de 2015, Colciencias pública a través de la página WEB, la información frente a la contratación pública que adelanta el Departamento. 
Dicha información se puede observar a través del link </t>
    </r>
    <r>
      <rPr>
        <sz val="9"/>
        <color rgb="FF0000CC"/>
        <rFont val="Arial"/>
        <family val="2"/>
      </rPr>
      <t>http://www.colciencias.gov.co/contratacion/procesos</t>
    </r>
    <r>
      <rPr>
        <sz val="9"/>
        <color theme="1"/>
        <rFont val="Arial"/>
        <family val="2"/>
      </rPr>
      <t xml:space="preserve">, y allí se encontrara la siguiente información:
-  Procesos de selección contratación Pública (Ley 90/1993)
-  Contratación adjudicada.
-  Invitaciones para contratar a través del Fondo Francisco José de Caldas – FFJC.
-  Manual de Contratación
-  PLan Anual de Adquisiciones 
-  SECOP
-  Invitación para presentación de propuestas.
Así mismo, ingresando por el Link Contratación Adjudicada, se podrá observar la publicación mensual de los procesos Adjudicados por Colciencias: </t>
    </r>
    <r>
      <rPr>
        <sz val="9"/>
        <color rgb="FF0000CC"/>
        <rFont val="Arial"/>
        <family val="2"/>
      </rPr>
      <t xml:space="preserve">http://www.colciencias.gov.co/contratacion/adjudicada
</t>
    </r>
    <r>
      <rPr>
        <b/>
        <i/>
        <sz val="9"/>
        <rFont val="Arial"/>
        <family val="2"/>
      </rPr>
      <t>Información asociada a la estrategia Gobierno en Línea</t>
    </r>
    <r>
      <rPr>
        <sz val="9"/>
        <rFont val="Arial"/>
        <family val="2"/>
      </rPr>
      <t xml:space="preserve">
La información con la que se cuenta a la fecha puede ser consultada en los siguientes enlaces:  </t>
    </r>
    <r>
      <rPr>
        <sz val="9"/>
        <color rgb="FF0000CC"/>
        <rFont val="Arial"/>
        <family val="2"/>
      </rPr>
      <t>http://colciencias.gov.co/atencion/datosabiertos; http://www.colciencias.gov.co/transparencia-accesoainformacionpublica</t>
    </r>
  </si>
  <si>
    <r>
      <t xml:space="preserve">La Oficina Asesora de Planeación (OAP) con el apoyo del Grupo de Comunicaciones  quien lidera el programa "Comunicamos lo que hacemos", ejecuta la iniciativa denominada  "Contribuir a una Colciencias más transparente", bajo la cual se realiza seguimiento periódico a la implementación de los aspectos establecidos en la Ley de Transparencia y Acceso a la Información Pública  realizando un procedimiento en el que se explica la metodología de  publicación en la página web, los tiempos de solicitud y publicación, cómo se debe enviar la información y a quién debe ir copiada (líder del área)., con el objetivo de dar cumplimiento al acceso a la información pública por parte de los ciudadanos. Dentro del reporte efectuado por  dicho equipo en el Módulo Planes, relacionan un 100% de los requisitos de los índices de transparencia.
Ver reporte en GINA, módulo Planes: 
</t>
    </r>
    <r>
      <rPr>
        <sz val="9"/>
        <color rgb="FF0000CC"/>
        <rFont val="Arial"/>
        <family val="2"/>
      </rPr>
      <t>http://awa/gina/pln/pln;jsessionid=6DE4E274277CCFC466B298A7DAEAF7A2?soa=40&amp;mdl=pln&amp;_sveVrs=6010e7080a481c7a03c253b37d7e76587e1068b1&amp;float=&amp;plnId=6797&amp;id=30796&amp;__searcher_pos=tasks:0</t>
    </r>
  </si>
  <si>
    <r>
      <t xml:space="preserve">En el programa Comunicamos lo que hacemos 2016,  categoría  Ecosistema Digital se definió una tarea denominada "Estructuración e implementación del nuevo portal institucional". Al respecto el Equipo de comunicaciones  adjunta en el reporte efectuado en GINA módulo planes  el soporte de la métrica de la página web en el último bimestre del año, que da cuenta de las actividades realizadas con relación al nuevo portal institucional. 
Ver GINA módulo planes: 
</t>
    </r>
    <r>
      <rPr>
        <sz val="9"/>
        <color rgb="FF0000CC"/>
        <rFont val="Arial"/>
        <family val="2"/>
      </rPr>
      <t>http://awa/gina/pln/pln;jsessionid=6DE4E274277CCFC466B298A7DAEAF7A2?soa=40&amp;mdl=pln&amp;_sveVrs=6010e7080a481c7a03c253b37d7e76587e1068b1&amp;float=&amp;plnId=6797&amp;id=24207&amp;__searcher_pos=tasks:5</t>
    </r>
    <r>
      <rPr>
        <sz val="9"/>
        <rFont val="Arial"/>
        <family val="2"/>
      </rPr>
      <t xml:space="preserve">
De igual forma, en el reporte efectuado en junio de 2016A, se encuentra  el manual técnico y de uso del nuevo portal institucional.
Ver GINA modulo planes: 
</t>
    </r>
    <r>
      <rPr>
        <sz val="9"/>
        <color rgb="FF0000CC"/>
        <rFont val="Arial"/>
        <family val="2"/>
      </rPr>
      <t>wa/gina/pln/pln;jsessionid=6DE4E274277CCFC466B298A7DAEAF7A2?soa=40&amp;mdl=pln&amp;_sveVrs=6010e7080a481c7a03c253b37d7e76587e1068b1&amp;float=&amp;plnId=6797&amp;id=24204&amp;__searcher_pos=tasks:2</t>
    </r>
  </si>
  <si>
    <t>Seguimiento a 31 de diciembre de 2016</t>
  </si>
  <si>
    <t xml:space="preserve">La Guía Administración del Riesgo de Colciencias, se encuentra en proceso de aprobación, documento en el cual se recogen las recomendaciones establecidas por la Función pública, así como las establecidas por la Secretaria de Transparencia de la Presidencia de la Republica. A la fecha del seguimiento y evaluación no se encuentra publicada en la herramienta GINA. La versión se encuentra para su respectiva aprobación y ajustes al interior de la OAP y OCI. La versión en estudio se encuentra adjunta al presente documento, la cual evidencio la OCI. </t>
  </si>
  <si>
    <t>Se evidencio mediante listas de asistencia, que reposan en la OAP y se adjuntaron como medios probatorios para evidenciar el avance de cumplimiento de la acción propuesta.</t>
  </si>
  <si>
    <t>Actividad que se plasmó cumpliendo lineamientos de la Secretaria de Transparencia de la Presidencia de la Republica y su publicación se hizo el 30-03-2016. Se verificó por parte de la OCI.</t>
  </si>
  <si>
    <t>Se evidencio su cumplimiento de acuerdo a soportes adjuntados como medios probatorios en el seguimiento adelantado a 30-04-20016. CUMPLIERON.</t>
  </si>
  <si>
    <t>Se ajustaron y se hizo la publicación con lineamientos establecidos por la Secretaria de Transparencia de la Presidencia de la República.  CUMPLIERON</t>
  </si>
  <si>
    <t>Evidencia de socialización a través de la herramienta  Yammer, la cual se adjunta como medio probatorio. Verificación y evaluación realizada por la OCI, al corte de 31-08-2016</t>
  </si>
  <si>
    <t>No se encuentra soportada la respuesta, en tal sentido la OCI, requiere visualizar los reportes que los lideres de los procesos han hecho al interior del Mapa de Riesgos de corrupción. La Revisión y evaluación del Riesgo debe ser permanente. Plazo fijado va hasta 31-12-2016.</t>
  </si>
  <si>
    <t>El Mapa de Riesgos se ajustó y su publicación se realizó el 30-03-2016, verificación que evidencio la OCI, al interior de la página Web de la entidad. Los cambios y ajustes se encuentraqn soportados  en control de cambios, actividad desarrollada por la OAP.</t>
  </si>
  <si>
    <t>Los soportes se encuentran adjuntos  como edvidencias realizadas  al Mapa de Riesgos. La Revisión y evaluación del Riesgo debe ser permanente y el plazo fijado va hasta 31-12-2016.</t>
  </si>
  <si>
    <t>Observaciones OCI, A 31-08-2016</t>
  </si>
  <si>
    <t>CUMPLIMIENTO A 31 DE DICIEMBRE  DE 2016</t>
  </si>
  <si>
    <t>Se verifico cumplimiento de la Actividad programada</t>
  </si>
  <si>
    <t>Se evidencio mediante listas de asitencia.</t>
  </si>
  <si>
    <t>Los Riesgos de corrupción en asocio con los líderes de procesos hicieron actualizaciones a través de la herramienta GINA, el plan cumplió lo establecido</t>
  </si>
  <si>
    <t>Cumplió a Satisfacción y se verifico el cumplimiento de lo planeado.</t>
  </si>
  <si>
    <t xml:space="preserve">Se ajustaron y se hizo publicación con lineamientos establecidos por el DAFP y se soocializo </t>
  </si>
  <si>
    <t>Se publicó conforme a disposiciones establecidas, se verifico fechas por parte de la OCIA Satisfacción.</t>
  </si>
  <si>
    <t>Se evidencio cumplimiento de meta propuesta</t>
  </si>
  <si>
    <t>La gestión del Riesgo es permanente, y por ende su ponderación debe ser del 33%</t>
  </si>
  <si>
    <t xml:space="preserve">La Revisión y evaluación del Riesgo debe ser permanente y el plazo fijado va hasta 31-12-2016. </t>
  </si>
  <si>
    <t>Desde la OCI, se hizo seguimiento y verificación al Mapa de Riesgo de Corrupción de la Entidad, verificación y evaluación del 100% de los Riesgos. Lo comentarios en forma particular se hacen en la matriz de seguimiento y evaluación del Riesgo.</t>
  </si>
  <si>
    <t>SEGUIMIENTO AL PLAN ANTICORRUPCION Y ATENCION AL CIUDADANO 2016, OFICINA DE CONTROL INTERNO</t>
  </si>
  <si>
    <t>Acceso se hace a través de la página del Ministerio de educación y con enlace de un contacto, a través de correo electrónico</t>
  </si>
  <si>
    <t xml:space="preserve">Se encuentra en prueba e implementación del aplicativo, acuerdo establecido en el contrato No CPS No FP44842-011-2016 celebrado entre la previsora y Software Builders Ltda  </t>
  </si>
  <si>
    <t xml:space="preserve">Se encuentra en diseño y ajuste, carta de solicitud del tramite. </t>
  </si>
  <si>
    <t>Se videncio el cumplimiento del avbance en : Planes GINA. Programa Más Fácil Menors Pasos, Categoría  Trámites Amigables.</t>
  </si>
  <si>
    <t>Bajo el Liderazgo del Sub Dirección General y donde participan los Directores de Redes, Fomento e Innovación, se encuentra en proceso de estructuración de los Actores, a través de la construcción de política de Reconocimiento de Centros; en septiembre de 2016 se tiene previsto contar con el documento de política.</t>
  </si>
  <si>
    <t>Acceso a través de la página del Ministerio de educación y con enlacé de un contacto, a través de correo electrónico</t>
  </si>
  <si>
    <t>Ya se encuentra  incorporado  en las convocatorias, se verifico  en http://www.colciencias.gov.co/sites/default/files/upload/convocatoria/terminos-referencia-conv-deducciones-tibutarias.pdf</t>
  </si>
  <si>
    <t>Formulario disponioble en http://190.242.114.11:8080/FormularioEstimulos/</t>
  </si>
  <si>
    <t>Ver unificación de carta en http://www.colciencias.gov.co/node/1318</t>
  </si>
  <si>
    <t>Se verifico listado de asistencia y a la fecha la entidad cuenta con el acceso de la Página del MEN para obtener dicha información.</t>
  </si>
  <si>
    <t>El aplicativo se encuentra en prueba e implementación.</t>
  </si>
  <si>
    <t xml:space="preserve">Se encuentra en diseño y ajuste,a carta de solicitud del tramite de  avance </t>
  </si>
  <si>
    <t>Se encuentra en prueba e implementación  del aplicativo</t>
  </si>
  <si>
    <t>Están pendiente las pruebas funcionales con los usuarios de las áreas técnicas las cuales están programadas para el último cuatrimestre de 2016. Implementación del aplicativo, de acuerdo a lo establecido en el contrato No CPS No FP44842-011-2016 celebrado entre la previsora y Software Builders Ltda.</t>
  </si>
  <si>
    <t>Se evidencio modelo de la carta unificada, la cual se encuentra adjunta como medio probatorio del avance presentado; verificación que se realizó por parte de la OCI.</t>
  </si>
  <si>
    <t>Los correros y evidencias que se adjuntan como medio probatorios dan cuenta de los esfuerzos que al interior de la entidad se han realizado. Pero que para dar cumplimiento con lo planteado en el módulo de racionalización de trámites, es necesario que se redoblen esfuerzos, para que al cierre de la vigencia,   el trámite propuesto cumpla con los estándares fijados por el DAFP:</t>
  </si>
  <si>
    <t>Los soportes que adjunta la OAP, dan cuenta de las gestiones que se adelantan desde la entidad para cumplir con la racionalización del trámite propuesta ante el DAFP</t>
  </si>
  <si>
    <t>Bajo el Liderazgo del Sub Dirección General y donde participar los Directores de Redes, Fomento e Innovación, se encuentran en proceso de estructuración de los Actores, a través de la construcción de la política de Reconocimiento de Centros, finalizando la vigencia  2016 se tiene previsto contar con la política. Compromisos que se encuentran acordados.</t>
  </si>
  <si>
    <t>Se evidencio su cumplimiento  y previa verificación de los soporte que la OAP, adjunta para su verificación y seguimiento, la OCI estableció lo afirmado por la OAP. CUMPLIERON</t>
  </si>
  <si>
    <t>Procesos que cumplen con las propuestas que inicialmente fueron acordadas con el DAFP, y que mediante la evaluación de los soportes adjuntos se logra comprobar lo manifestado por la OAP. CUMPLIERON</t>
  </si>
  <si>
    <t>Cumplieron satisfactoriamente, de acuerdo a evidencias que adjunta como medio probatorios y que hacen parte integral del proceso de evaluación y seguimiento que adelanto la OCI, a 31-08-2016</t>
  </si>
  <si>
    <t xml:space="preserve">Se hizo verificación de carta modelo, la cual se adjunta como medio probatorio y la OCI, evidencio lo manifestado por la OAP. ANEXO 5. CARTA DE PRESENTACIÓN, AVAL Y ACEPTACIÓN DE COMPROMISOS.
</t>
  </si>
  <si>
    <t>Se evidencio su cumplimiento y previa verificación de los soporte que adjunto la OAP, la OCI estableció lo afirmado por la OAP. CUMPLIERON</t>
  </si>
  <si>
    <t>Están pendientes las pruebas funcionales con los usuarios de las áreas técnicas las cuales están programadas para el último cuatrimestre de 2016. Implementación del aplicativo, de acuerdo a lo establecido en el contrato No CPS No FP44842-011-2016 celebrado entre la previsora y Software Builders Ltda.</t>
  </si>
  <si>
    <t>Se hizo verificación de carta modelo, la cual se adjunta como medio probatorio y la OCI, evidencio lo manifestado por la OAP en anexo 5.</t>
  </si>
  <si>
    <t xml:space="preserve">Carta de presentación de Aval y aceptación de Compromisos, evidencia que la OCI verifico para establecer el cumplimiento de lo acordado. </t>
  </si>
  <si>
    <t>SEGUIMIENTO  OCI, A 30-04-2016</t>
  </si>
  <si>
    <t>SEGUIMIENTO  OCI, A 31-08-2016</t>
  </si>
  <si>
    <t>SEGUIMIENTO OCI, A 31-12-2016</t>
  </si>
  <si>
    <t>SEGUIMIENTO OCI, A 30-04-2016</t>
  </si>
  <si>
    <t>SEGUIMIENTO  OCI,  A 31-08-2016</t>
  </si>
  <si>
    <t>SEGUIMIENTO  OCI, A 31-12-2016</t>
  </si>
  <si>
    <t>No hay avance tiempo, fijado para su implementación 01-02-2016, a 30-06-2016</t>
  </si>
  <si>
    <t>Se verifico publicación del Informe de Gestión, el cual fue público oportunamente en la página web, adicionalmente a través del correo electrónico se dio a conocer a todos los funcionarios de Colciencias mediante invitación del 110-1-2016, vigencia de las implementaciones hasta 31-12-2016</t>
  </si>
  <si>
    <t xml:space="preserve">Rendición de cuentas realizada el 21 de abril de 2016, en la auditoria de la entidad, el informe de gestión se publicó oportunamente en la página web, la OCI verifico su publicación Fwd: Respuesta Audiencia Pública Colciencias 2015
2 mensajes
María Lupita Arenas Caicedo &lt;mlarenas@colciencias.gov.co&gt; 27 de abril de 2016, 15:30
Para: Diana Paola Yate Virgues &lt;dpyate@colciencias.gov.co&gt;, Adriana Isabel Prieto Álzate &lt;aiprieto@colciencias.gov.co&gt;
</t>
  </si>
  <si>
    <t>La publicación de informes es permanente y en la página web de la entidad cumpliendo los lineamentos de Gobierno en línea se hacen las publicaciones Link Transparencia y Acceso a la información pública</t>
  </si>
  <si>
    <t xml:space="preserve">https://www.youtube.com/watch?v=sm-uWCQEcGw. </t>
  </si>
  <si>
    <t>Se verifico cumplimiento de actividades programadas, a Satisfacción</t>
  </si>
  <si>
    <t>Dirección General presento informes detallado en la Audiencia pública de Rendición de Cuentas, en la cual hizo la presentación y cumplimiento de los objetivos estratégicos</t>
  </si>
  <si>
    <t>Se verifico publicación y premiación de los funcionarios y colaboradores que participaron en el concurso Comunicación Interna &lt;comunicacion_interna@colciencias.gov.co&gt; 25 de abril de 2016, 15:53</t>
  </si>
  <si>
    <t>No se ha cumplido</t>
  </si>
  <si>
    <t xml:space="preserve">No se ha cumplido </t>
  </si>
  <si>
    <t>Aspecto desarrollado para la preparación y realización de la audiencia pública que se realizó el 210-04-2016</t>
  </si>
  <si>
    <t>Se verifico cumplimiento de actividad programada.</t>
  </si>
  <si>
    <t>Proceso en etapa planeamiento, su porcentaje de avance se ajusta al presupuesto de actividad fiado para la actual vigencia</t>
  </si>
  <si>
    <t>La línea base de los usuarios que se encuentran registrados en las diferentes plataformas de la entidad (Scienti y formularios en línea), la OCI verifico lo enunciado en documento adjunto como medio probatorio, utilizado para adelantar el seguimiento y evaluación al presente plan. Avance acorde con lo manifestado. CENTRO DE CONTACTO, SECRETARIA GENERAL Caracterización usuarios. Agosto 2016. Presentación adjunta.</t>
  </si>
  <si>
    <t xml:space="preserve">Mediante verificación   al enlace: http://www.colciencias.gov.co/sites/default/files/upload/planeacion/informecongreso-republica-agosto2016.pdf, la OCI verifico lo enunciado por la OAP,  y comparte el porcentaje de avance  que reportan en lo corrido de la actual vigencia. Igualmente se hizo lo propio con él enlace http://www.colciencias.gov.co/colciencias/planeacion_y_gestion/seguimiento-gestion, el cual da cuenta de los avances reportados  respecto de la gestión y seguimiento. La trazabilidad se encuentra adjunta como medio probatorio que suministraron para hacer la respectiva evaluación y seguimiento.
</t>
  </si>
  <si>
    <t>Documentos adjuntos que evidencian el cumplimiento de lo enunciado, igualmente se consultó el enlace http://www.colciencias.gov.co/sala_de_prensa/noticias que da cuenta de lo propio. La OCI observo los documentos soportes y el contenido del enlace, el cual contiene información referenciada.</t>
  </si>
  <si>
    <t>Se evidenciaron las infografías aludidas y la OCI, establece lo enunciado en el material adjunto suministrado por la OAP.</t>
  </si>
  <si>
    <t xml:space="preserve">Se evidencio mediante evaluación y seguimiento a documentos adjuntos, encuentros de la Señora Directora de COLCIENCIAS, información que hace parte del acervo probatorio que utilizo la OCI, para verificar lo enunciado. </t>
  </si>
  <si>
    <t>Colciencias en las regiones, Visita que dio a conocer los resultados de una experiencia ganadora del concurso A Ciencia Cierta de Colciencias: Prototipo para la purificación de agua desarrollado por la Institución Universitaria ITSA. 29 de agosto de 2016, igualmente se evaluó el contenido de la información suministrada y en tal sentido la OCI acepta el porcentaje de avance presentado. Seguimiento al corte de 31-08-2016</t>
  </si>
  <si>
    <t>Rendición de cuentas realizada el 21 de abril de 2016, el informe de gestión se publicó oportunamente en la página web, la OCI verifico su publicación. ACTIIVIDAD CUMPLIDA.</t>
  </si>
  <si>
    <t xml:space="preserve">El registro fílmico da cuenta de las actividades realizadas, documentación que se encuentra adjunto y sirvió como elemento probatorio para verificar lo enunciado por la OAP.  </t>
  </si>
  <si>
    <t>Mediante verificación al material suministrado, la OCI verifico lo enunciado, información que hace parte del componente y estableció que esta es pertinente con lo manifestado por la OAP.</t>
  </si>
  <si>
    <t>Actividad programada a desarrollarse en el último trimestre de la actual vigencia de 2016.</t>
  </si>
  <si>
    <t>Mediante la evaluación al material y evidencias suministradas como adjuntos a cada uno de los componentes, la OCI evidencio el seguimiento que la OAP hace al plan Anticorrupción y de atención al Ciudadano.</t>
  </si>
  <si>
    <t>SEGUIMIENTO PALAN ANTICORRUPCION Y DE ATENCIÓN AL CIUDADANO. OCI. A 2016</t>
  </si>
  <si>
    <t>Reporte de avance a 31 de diciembre de 2016</t>
  </si>
  <si>
    <t xml:space="preserve">SEGUIMIENTO PALAN ANTICORRUPCION Y DE ATENCIÓN AL CIUDADANO. OCI. A 2016 </t>
  </si>
  <si>
    <t>En conjunto con la oficina de sistemas se realiza la búsqueda de la herramienta tecnológica que permita el manejo de PQRDS, la cual estará en producción en septiembre de 2016</t>
  </si>
  <si>
    <t>En conjunto con la oficina de sistemas se realiza la búsqueda de la herramienta tecnológica que permita el manejo de PQRDS, la cual estará en producción en septiembre de 2016, en cumplimiento de disposiciones adoptadas.</t>
  </si>
  <si>
    <t>Se inicia la implementación del plan en Mayo y Junio</t>
  </si>
  <si>
    <t>En proceso, no se a finalizado el semestre 1, la encuesta se aplica en Julio para luego proceder con la publicación de los resultados.</t>
  </si>
  <si>
    <t>En proceso, no se ha finalizado el semestre 1, los resultados se obtienen en julio de 2016, para luego evaluar y hacer el seguimiento respectivo, previa publicación en la página web.</t>
  </si>
  <si>
    <t>El Manual se encuentra en la Plataforma GINA, actualmente se encuentra en proceso de ajuste para dejarlo a tono con lo dispuesto en Decreto 1166 del 19 de julio. Documentos adjuntos que soportan evidencias suministradas por la OAP.</t>
  </si>
  <si>
    <t>Actividad que se cumplió en el primer trimestre de la actual vigencia.</t>
  </si>
  <si>
    <t>Mediante evaluación a información suministrada y que se encuentra como anexo al componente, la OCI estableció la ejecución de actividades que dan cuenta al mejoramiento de la las acciones propuestas por el grupo de Atención al Ciudadano, igualmente en el enlace https://www.dnp.gov.co/programa-nacional-del-servicio-al-ciudadano/Coodinacion-Interinstitucional/Paginas/Equipos-transversales.aspx, se puede apreciar  el emprendimiento de actividades señaladas. El avance es acorde con lo reportado.</t>
  </si>
  <si>
    <t>Encuesta de Satisfacción del Servicio, la cual se encuentra adjunta, sus resultados se encuentran socializados y la OCI, cuenta con el documento el cual evidencia el cumplimiento de lo enunciado. SE CUMPLIO CON LO PROPUESTO.</t>
  </si>
  <si>
    <t>Actividad programada para realizar en el segundo Semestre de la actual vigencia. Sin Avance que evidencien porcentaje de cumplimiento.</t>
  </si>
  <si>
    <t>Informe de PQRDS Primer Semestre 2016 2016, el cual se encuentra como adjunto al componente, sus resultados se presentan en forma detallada y son soporte de evaluación que realizo la OCI. CUMPLIERON.</t>
  </si>
  <si>
    <t>Los enlaces que evidencian los reportes suministrados por la OAP fueron evaluados y analizados por la OCI para verificar lo enunciado en el reporte del componente. En forma particular cada uno de los enlaces, evidencian el cumplimiento de actividades programadas.</t>
  </si>
  <si>
    <t>Se evidencio cumplimiento de lo enunciado por la OAP; información que se encuentra adjunta como medio probatorio y que la OCI utilizo para realizar la respectiva evaluación y Seguimiento. El reporte porcentual se ajusta a lo transcurrido en la actual vigencia.</t>
  </si>
  <si>
    <t>Los soportes que evidencias el cumplimiento de los avances propuestos, dan cuenta de actividades encaminadas para cumplir con los requisitos establecidos por el DAFP, de acuerdo a registros que se deben cumplir al interior de la plataforma SUIT. Mediante ajuste al ítems No 1,3 se estableció: Registrar en el SUIT los nuevos trámites u OPAS de Colciencias”. Ajuste en indicador del entregable: Número de trámites u OPAS registrados en SUIT / No. de trámites u OPAS identificados. Como justificación: Mejora metodológica del indicador. Ajuste en responsable líder de la tarea: Equipo de Gestión Documental – Secretaría General.  Justificación: Aplicación del decreto 849 del 20 de mayo de 2016. La evidencia fue consultada por la OCI y hace parte del componente.</t>
  </si>
  <si>
    <t xml:space="preserve">Se evidencio cumplimiento de lo enunciado por la OAP; información que se encuentra adjunta como medio probatorio y que la OCI utilizo para realizar la respectiva evaluación y Seguimiento. El reporte porcentual se ajusta a lo transcurrido en la actual vigencia. </t>
  </si>
  <si>
    <t>Se verifico el enlace http://www.colciencias.gov.co/atencion/datosabiertos, y se estableció el cumplimiento enunciado por la OAP, en tal sentido la OCI  concluye que el reporte hecho se ajusta  a lo planeado ricialmente; evidencia soportada en  documentos adjuntos al componente.</t>
  </si>
  <si>
    <t>Información que se verifico al interior de la herramienta GINA, de acuerdo al reporte realizado por la dependencia, de acuerdo a actividades programadas para la vigencia 2016.</t>
  </si>
  <si>
    <t>Se Cumplió   en forma satisfactoria.</t>
  </si>
  <si>
    <t>Documento en procesos de revisión, el cual debe quedar totalmente perfeccionado en el segundo semestre de 2016</t>
  </si>
  <si>
    <t>Portal actualizado, según evidencia realizada por la OCI, y de acuerdo a estadísticas reportadas,  el portal presenta 1039979 visitantes , el avance es coherente frente a lo avanzado  de la actual vigencia.</t>
  </si>
  <si>
    <t>Procesos de revisión que se encuentra soportado en documentos adjuntos como evidencia que reporta la OAP, el grado de avance es coherente para el corte de 31-08-2016.</t>
  </si>
  <si>
    <t>Mediante seguimiento a la página web, se establecieron requisitos mínimos establecidos en la normatividad existente "Gobierno en línea” http://www.colciencias.gov.co/colciencias/sobre_colciencias/acerca   Se evidencio esquema de publicaciones de Colciencias</t>
  </si>
  <si>
    <t>http://www.colciencias.gov.co/colcienciasdev/transparencia-accesoainformacionpublica.</t>
  </si>
  <si>
    <t>Se verifico el cumplimiento de esta actividad.  Su registro es permanente durante la vigencia, a la fecha de evaluación y seguimiento se llevaba el 100%</t>
  </si>
  <si>
    <t>Se verifico su publicación en la página web http://www.colciencias.gov.co/sites/default/files/upload/planeacion/paa-secop-ii-v-3-28-abril-2016.pdf</t>
  </si>
  <si>
    <t>Semestralmente se hace su actualización los actuales datos se pueden consultar en http://www.colciencias.gov.co/atencion/datosabiertos</t>
  </si>
  <si>
    <t>La OCI, en el proceso de evaluación y seguimiento, evalúo las estadísticas que presente la oficina de contado y atención al Ciudadano donde constató un incremento de servicios atendidos pasando de 21.864, a 25.482. Adicionalmente, se evidencio un incremento de peticiones al comparar el 1 trimestre de 2016 con el mismo periodo del 2015, Proceso continuo</t>
  </si>
  <si>
    <t>Se verifico Resolución  No 159 de marzo 17 de 2016, dando cumplimiento a la Ley 1755 de 2015</t>
  </si>
  <si>
    <t>Se verifico cumplimiento de actividad programada. Esquema  de publicaciones de Colciencias</t>
  </si>
  <si>
    <t xml:space="preserve">El Nuevo portal se puso en funcionamiento el 01-04-2016, cumpliendo con los lineamiento mínimos de Gobierno en línea y  La página registró 1.159.171 visitas durante el primer bimestre de 2016 (Comprendido entre los meses de Enero y Febrero)
</t>
  </si>
  <si>
    <t xml:space="preserve">Ver en: http://www.colciencias.gov.co/transparencia-accesoainformacionpublica. Se ha cumplido  con la actualización de publicaciones realizadas. Durante el primer bimestre de 2016, la sección con más visitas en la página web de la entidad fue la de Convocatorias con 267,776 vistas. Le siguió el Scienti (192.909) y la sección de noticias (80.543).
</t>
  </si>
  <si>
    <t>Se dio cumplimiento de actividad propuesta y su publicación se hizo el 30-03-2016. Verificó la OCI.</t>
  </si>
  <si>
    <t>Con lineamientos establecidos por la Secretaria de Transparencia dieron cumplimiento a meta propuesta.</t>
  </si>
  <si>
    <t>Cumplieron con fechas establecidas al interior de las metodologías existentes</t>
  </si>
  <si>
    <t>Se hizo seguimiento a través de la herramienta GINA y se cumplió con el reporte fijado para 31-12-2016, de igual forma las evidencias  de las tareas establecidas se adjuntaron adecuadamente con lo cual se evidencia mitigación de los Riesgos establecidos.</t>
  </si>
  <si>
    <t>El acceso se hace a través de la página del Ministerio de educación y con enlace de un contacto, a través de correo electrónico. En las convocatorias de Colciencias del 2016 no se evidenció la solicitud de este documento en los términos de referencia, lo cual corrobora la eliminación de este registro y la verificación del mismo por parte de Colciencias a través de la plataforma del Ministerio de Educación Nacional.  SE CUMPLIO CON LO PROPUESTO. CONVOCATORIA PARA PROYECTOS DE INVESTIGACIÓN, DESARROLLO TECNOLÓGICO E INNOVACIÓN QUE ASPIRAN A OBTENER DEDUCCIONES TRIBUTARIAS POR INVERSIONES O DONACIONES A PARTIR DEL AÑO 2016.</t>
  </si>
  <si>
    <t>Actividad que se cumplió en forma satisfactoria y su evidencia se visualizo al interior des seguimiento de 31-08-2016</t>
  </si>
  <si>
    <r>
      <t xml:space="preserve">Se envía en el último trimestre comunicado a MINCIT y este contesta favorablemente otorgando a Colciencias el usuario y la contraseña para la  consulta de la información directamente en la Ventanilla Única de Comercio Exterior VUCE. 
Actualmente se esta empleando este acceso para eliminar del trámite el requisito de solicitar la licencia de importación. 
</t>
    </r>
    <r>
      <rPr>
        <b/>
        <sz val="10"/>
        <rFont val="Arial"/>
        <family val="2"/>
      </rPr>
      <t xml:space="preserve">
Soportes cadena de trámites MINCIT:</t>
    </r>
    <r>
      <rPr>
        <sz val="10"/>
        <rFont val="Arial"/>
        <family val="2"/>
      </rPr>
      <t xml:space="preserve">
</t>
    </r>
    <r>
      <rPr>
        <sz val="10"/>
        <color rgb="FF0000CC"/>
        <rFont val="Arial"/>
        <family val="2"/>
      </rPr>
      <t xml:space="preserve">
http://www.vuce.gov.co/</t>
    </r>
  </si>
  <si>
    <r>
      <t xml:space="preserve">Actividad cumplida .
</t>
    </r>
    <r>
      <rPr>
        <b/>
        <sz val="10"/>
        <rFont val="Arial"/>
        <family val="2"/>
      </rPr>
      <t>Soporte:</t>
    </r>
    <r>
      <rPr>
        <sz val="10"/>
        <rFont val="Arial"/>
        <family val="2"/>
      </rPr>
      <t xml:space="preserve"> Correo de respuesta del MEN ante el requerimiento de interoperabilidad de Colciencias con esta Entidad:
</t>
    </r>
    <r>
      <rPr>
        <sz val="10"/>
        <color rgb="FF0000CC"/>
        <rFont val="Arial"/>
        <family val="2"/>
      </rPr>
      <t xml:space="preserve">
</t>
    </r>
  </si>
  <si>
    <t>Se evidencio modelo de la carta unificada, la cual se encuentra adjunta como medio probatorio del avance presentado; verificación que se realizó por parte de la OCI.se encuientran publicadas y aprobadas en GINA.</t>
  </si>
  <si>
    <t>La Clave es manejada por Juan Carlos Mantilla funcionario designado para  revisar requisitos en los respectivos tramaites de IVA.</t>
  </si>
  <si>
    <t>Se cumplio con actividad propuesta.</t>
  </si>
  <si>
    <t xml:space="preserve">Actividad que se cumplio en forma satisfactoria, documento socializado, se encuentra publicado en GINA </t>
  </si>
  <si>
    <t>CUMPLIMIENTO A 31 DE AGOSTO  DE 2016</t>
  </si>
  <si>
    <t>Actividad que se encuentra en proceso de estructuración, con el objeto de estructurar y caracterizar la base  de los usuarios  que se encuentran registrados  en las diferentes plataformas que maneja la entidad. La asesora de la OAP, en el comité  de Desarrollo Administrativo  recomendó  ampliar las fuentes de información incluyendo otros puntos de contacto  con la ciudadanía. La OCI, acoge  el porcentaje de avance y en tal sentido recomienda  continuar con la labor adelantada y en el seguimiento de abril 30 de 2017 se hace evaluación final de la actividad proyectada e incluida en el PAAC</t>
  </si>
  <si>
    <r>
      <t>Encuentros con la Dirección:</t>
    </r>
    <r>
      <rPr>
        <sz val="9"/>
        <rFont val="Arial"/>
        <family val="2"/>
      </rPr>
      <t xml:space="preserve"> Los siguientes son los encuentros  que sostuvo la dirección  con diversos actores del SNCTeI en el tercer cuatrimestre de 2016.</t>
    </r>
    <r>
      <rPr>
        <b/>
        <i/>
        <u/>
        <sz val="9"/>
        <rFont val="Arial"/>
        <family val="2"/>
      </rPr>
      <t xml:space="preserve">
</t>
    </r>
    <r>
      <rPr>
        <sz val="9"/>
        <rFont val="Arial"/>
        <family val="2"/>
      </rPr>
      <t>* Encuentro nacional e internacional ‘Yo amo la ciencia 2016’ del Programa Ondas de Colciencias  reunió por tres  días en la Universidad Nacional de Colombia a más de 200 niños científicos de regiones de todo el país que participaron exhibiendo sus proyectos de investigación científica, llevado a cabo en septiembre 2016.
*Durante la jornada del martes 27 de septiembre de 2016,  en el Encuentro Regional "Yo amo la ciencia" en Bucaramanga se realizó con éxito el conversatorio: La mirada de niños y jóvenes sobre la ciencia y el conocimiento. El panel de discusión contó con la participación de la directora de Colciencias, Yaneth Giha.
* En el marco de la II Reunión Iberoamericana de Ministros y Altas autoridades de Ciencia, Tecnología e Innovación que se llevó a cabo en Cartagena de Indias, el 6 y 7 de Octubre se presentaron los avances de los proyectos de cooperación que surgieron en México 2014.
* En desarrollo de la Visita de Estado del Presidente Santos al Reino Unido, en el mes de noviembre de 2016  la Directora de Colciencias, Yaneth Giha, y el Ministro de Estado para el Cambio Climático y Energía británico, Nick Hurd, firmaron el acuerdo que, a través del Fondo Newton Caldas, garantiza recursos por 20 millones de libras esterlinas, para promover la investigación en biodiversidad y fortalecer los esfuerzos en la investigación para el sector salud, la bioeconomía y la seguridad alimentaria en varios departamentos del país.</t>
    </r>
    <r>
      <rPr>
        <b/>
        <i/>
        <u/>
        <sz val="9"/>
        <rFont val="Arial"/>
        <family val="2"/>
      </rPr>
      <t xml:space="preserve">
</t>
    </r>
    <r>
      <rPr>
        <sz val="9"/>
        <rFont val="Arial"/>
        <family val="2"/>
      </rPr>
      <t xml:space="preserve">* Desarrollo de encuentros virtuales en formato “facebooklive” del Director (a) de Colciencias y/o Directores técnicos en el marco de las semanas temáticas para impactar a través de nuevos mecanismos y así generar nuevos lazos de comunicación con los públicos.
* Durante el evento de Alianzas para la Innovación en Barranquilla, realizado en el mes de septiembre la directora de Colciencias, Yaneth Giha, reafirmó el compromiso que tiene la entidad para duplicar la producción científica, lograr que las empresas innoven y sean sofisticadas y que se valore y gestione el conocimiento en CTeI
</t>
    </r>
    <r>
      <rPr>
        <b/>
        <i/>
        <u/>
        <sz val="9"/>
        <rFont val="Arial"/>
        <family val="2"/>
      </rPr>
      <t xml:space="preserve">
Aportes en el diseño de política
</t>
    </r>
    <r>
      <rPr>
        <b/>
        <sz val="9"/>
        <rFont val="Arial"/>
        <family val="2"/>
      </rPr>
      <t xml:space="preserve">Socialización y participación en la construcción de la política Publindex: </t>
    </r>
    <r>
      <rPr>
        <b/>
        <i/>
        <u/>
        <sz val="9"/>
        <rFont val="Arial"/>
        <family val="2"/>
      </rPr>
      <t xml:space="preserve">
</t>
    </r>
    <r>
      <rPr>
        <sz val="9"/>
        <rFont val="Arial"/>
        <family val="2"/>
      </rPr>
      <t>En el mes de septiembre se publica en página web el acceso para la inscripción y participación en la videoconferencia socialización convocatoria Publindex.</t>
    </r>
    <r>
      <rPr>
        <b/>
        <i/>
        <u/>
        <sz val="9"/>
        <rFont val="Arial"/>
        <family val="2"/>
      </rPr>
      <t xml:space="preserve">
</t>
    </r>
    <r>
      <rPr>
        <b/>
        <sz val="9"/>
        <rFont val="Arial"/>
        <family val="2"/>
      </rPr>
      <t>Socialización y participación en la Política de Actores del Sistema Nacional de Ciencia, Tecnología e Innovación:</t>
    </r>
    <r>
      <rPr>
        <b/>
        <i/>
        <u/>
        <sz val="9"/>
        <rFont val="Arial"/>
        <family val="2"/>
      </rPr>
      <t xml:space="preserve">
</t>
    </r>
    <r>
      <rPr>
        <sz val="9"/>
        <rFont val="Arial"/>
        <family val="2"/>
      </rPr>
      <t xml:space="preserve">Publicación de la política el 22 de septiembre de 2016. Consulta a través de la pagina web del documento de política de Actores del Sistema Nacional de Ciencia, Tecnología e Innovación, realizada durante el cuarto trimestre de 2016.
</t>
    </r>
    <r>
      <rPr>
        <b/>
        <sz val="9"/>
        <rFont val="Arial"/>
        <family val="2"/>
      </rPr>
      <t>Capítulo de Ciencia, Tecnología e Innovación es un hecho en la OCDE</t>
    </r>
    <r>
      <rPr>
        <sz val="9"/>
        <rFont val="Arial"/>
        <family val="2"/>
      </rPr>
      <t xml:space="preserve">
El Comité de Política Científica y Tecnológica (CSTP) de la OCDE dio su visto bueno para que Colombia participe de manera permanente en esta instancia, especializada en la promoción de políticas de Ciencia, Tecnología e Innovación. Con esta aceptación, Colombia avanza en su propósito de acceder a la organización de países con las mejores prácticas en materia de política pública, lo que incrementará la confianza de inversionistas y generará mejores condiciones de vida, empleo y competitividad para el país.
</t>
    </r>
    <r>
      <rPr>
        <b/>
        <sz val="9"/>
        <rFont val="Arial"/>
        <family val="2"/>
      </rPr>
      <t>Colciencias y SPRU realizan el primer encuentro del Consorcio Global para la Innovación en Colombia</t>
    </r>
    <r>
      <rPr>
        <sz val="9"/>
        <rFont val="Arial"/>
        <family val="2"/>
      </rPr>
      <t xml:space="preserve">
Conscientes de la importancia de diseñar políticas de Ciencia, Tecnología e Innovación (CTeI) que respondan a las necesidades económicas y sociales del país, Colciencias se suma en noviembre de 2016 al Consorcio Global para la innovación, una iniciativa liderada por la Unidad de Investigación en Política Científica – Science Policy Research Unit (SPRU) de la Universidad de Sussex en el Reino Unido, que es uno de los Centros de pensamiento sobre políticas de ciencia, tecnología e innovación con mayor influencia alrededor del mundo. 
</t>
    </r>
    <r>
      <rPr>
        <b/>
        <i/>
        <sz val="9"/>
        <rFont val="Arial"/>
        <family val="2"/>
      </rPr>
      <t xml:space="preserve">
</t>
    </r>
    <r>
      <rPr>
        <b/>
        <i/>
        <u/>
        <sz val="9"/>
        <rFont val="Arial"/>
        <family val="2"/>
      </rPr>
      <t xml:space="preserve">Colciencias en las regiones: </t>
    </r>
    <r>
      <rPr>
        <b/>
        <i/>
        <sz val="9"/>
        <rFont val="Arial"/>
        <family val="2"/>
      </rPr>
      <t xml:space="preserve">
</t>
    </r>
    <r>
      <rPr>
        <sz val="9"/>
        <rFont val="Arial"/>
        <family val="2"/>
      </rPr>
      <t>* El 12 de Septiembre d e2016 , Colciencias,  la Alcaldía Mayor de Bogotá, la Gobernación de Cundinamarca, la Cámara de Comercio de Bogotá,  Connect Bogotá, INNpulsa y la Casa Editorial El Tiempo lanzaron Pactos por la Innovación, una iniciativa que busca movilizar a las empresas del país para que se comprometan con acciones claras que aumenten los niveles de innovación en la región.
* Con el fin de potenciar las capacidades de ciencia, tecnología e innovación (CTeI) de la región, la Gobernación de Antioquia y Colciencias construyeron el miércoles 28 de septiembre, un Plan y Acuerdo Estratégico Departamental, una hoja de ruta hacia el desarrollo sostenible de la región con alto valor agregado en las áreas prioritarias del departamento.
* En el marco de la cumbre regional: Escuela de Alto Gobierno en TIC, escenario convocado por el Ministerio TIC, en el que se reunieron los 32 gobernadores, 31 alcaldes de capitales y 77 alcaldes de municipios con mayor población del país, electos el pasado 25 de octubre y que gobernarán en el periodo del 2016 al 2019, la directora de Colciencias, Yaneth Giha, expuso cómo a través de la Ciencia, Tecnología e Innovación (CTeI) se pueden romper inequidades regionales y fomentar el desarrollo.
* En Octubre de 2016 a través de Colciencias y las Cámaras de Comercio de Armenia, Manizales y Pereira, el Eje Cafetero se sumó a la gran Estrategia Nacional Pactos por la Innovación, Una iniciativa que busca movilizar a las empresas del país para que se comprometan con acciones claras que aumenten los niveles de innovación en el Eje Cafetero. 
* El miércoles 16 de Noviembre, en la ciudad de Cali, Colciencias presentó la estrategia Pactos por la Innovación, que se desarrolla en alianza con la Cámara de Comercio de Cali y que cuenta con el apoyo metodológico de la Corporación Ruta N Medellín, pionera nacional en la movilización y construcción de Pactos de Innovación.</t>
    </r>
  </si>
  <si>
    <t>Actividad reprogramada para cumplir en el primer cuatrimestre de 2017</t>
  </si>
  <si>
    <t>Actividades que desarrollaron a lo largo de la vigencia 2016, se encuentran debidamente documentadas  y  su visualización se puede realizar en cada uno los enlaces relacionados y al interior de la herramienta GINA.</t>
  </si>
  <si>
    <t>El link suministrado da cuenta del cumplimiento de la actividad propuesta.</t>
  </si>
  <si>
    <t>http://www.colciencias.gov.co/node/728.</t>
  </si>
  <si>
    <r>
      <t xml:space="preserve">En el marco de la emisión del Decreto 1166 del 19 de julio concerniente a la formulación de derecho de petición  verbales, el Grupo de Atención al Ciudadano ajustó el Manual de Atención al Ciudadano, generando una nueva versión.
Publicación página web Manual de Atención al Ciudadano: 
</t>
    </r>
    <r>
      <rPr>
        <sz val="9"/>
        <color rgb="FF0000CC"/>
        <rFont val="Arial"/>
        <family val="2"/>
      </rPr>
      <t>http://colciencias.gov.co/sites/default/files/ckeditor_files/politica-servicio-ciudadano-v14.pdf</t>
    </r>
  </si>
  <si>
    <t>El enlace relacionado da cuenta del cumpliento de la actividad propuesta. CUMPLIERON en forma satisfactoria.</t>
  </si>
  <si>
    <r>
      <t xml:space="preserve">Se ejecuta durante la vigencia 2016 el programa denominado Talento humano competente, innovador y motivado 2016, cuyo objetivo es  proveer a la organización el factor humano idóneo para el desarrollo de los procesos y construir un ambiente laboral apropiado para el desempeño. En la tarea número 9, denominada "Consolidar la gestión por competencias" se reportó en GINA módulo  planes la ejecución de las actividades relacionadas con dicho programa  se adjuntaron los soportes respectivos. 
 </t>
    </r>
    <r>
      <rPr>
        <i/>
        <sz val="9"/>
        <color rgb="FF0000CC"/>
        <rFont val="Arial"/>
        <family val="2"/>
      </rPr>
      <t xml:space="preserve">http://awa/gina/pln/pln;jsessionid=A7FF3C663D9FD670D59DE931CEC31C97?soa=40&amp;mdl=pln&amp;_sveVrs=6010e7080a481c7a03c253b37d7e76587e1068b1&amp;float=&amp;plnId=6916&amp;id=34138&amp;__searcher_pos=tasks:1  </t>
    </r>
  </si>
  <si>
    <r>
      <t xml:space="preserve">Se realiza la medición de la satisfacción del usuario  correspondiente al I semestre de 2016, por parte del Grupo Servicio al Ciudadano de Secretaría General y se publlica en la página web de la Entidad:
</t>
    </r>
    <r>
      <rPr>
        <sz val="9"/>
        <color rgb="FF0000CC"/>
        <rFont val="Arial"/>
        <family val="2"/>
      </rPr>
      <t>http://www.colciencias.gov.co/sites/default/files/ckeditor_files/encuesta-satisfaccion-1sem-2016.pdf</t>
    </r>
    <r>
      <rPr>
        <sz val="9"/>
        <color theme="1"/>
        <rFont val="Arial"/>
        <family val="2"/>
      </rPr>
      <t xml:space="preserve">
</t>
    </r>
  </si>
  <si>
    <r>
      <t xml:space="preserve">Se realiza la medición de la satisfacción del usuario  correspondiente al II semestre de 2016, por parte del Grupo Servicio al Ciudadano de Secretaría General y se publlica en la página web de la Entidad:
</t>
    </r>
    <r>
      <rPr>
        <sz val="9"/>
        <color rgb="FF0000CC"/>
        <rFont val="Arial"/>
        <family val="2"/>
      </rPr>
      <t>http://colciencias.gov.co/sites/default/files/ckeditor_files/encuestasatisfaccion-2016-2.pdf</t>
    </r>
    <r>
      <rPr>
        <sz val="9"/>
        <color theme="1"/>
        <rFont val="Arial"/>
        <family val="2"/>
      </rPr>
      <t xml:space="preserve">
</t>
    </r>
  </si>
  <si>
    <r>
      <t xml:space="preserve">El Grupo de Servicio al Ciudadano elabora en el I semestre de 2016 los informes de estadísticas PQRDS, los cuales estan publicados en la página web de la Entidad: 
Estadísticas PQRDS Grupo de Atención Al Ciudadano I Trimestre 2016
</t>
    </r>
    <r>
      <rPr>
        <sz val="9"/>
        <color rgb="FF0000CC"/>
        <rFont val="Arial"/>
        <family val="2"/>
      </rPr>
      <t>http://www.colciencias.gov.co/sites/default/files/ckeditor_files/estadisticas-pqrsd-1trimestre-2016.pdf</t>
    </r>
    <r>
      <rPr>
        <sz val="9"/>
        <color theme="1"/>
        <rFont val="Arial"/>
        <family val="2"/>
      </rPr>
      <t xml:space="preserve">
Estadísticas PQRDS Grupo de Atención Al Ciudadano II Trimestre 2016
</t>
    </r>
    <r>
      <rPr>
        <sz val="9"/>
        <color rgb="FF0000CC"/>
        <rFont val="Arial"/>
        <family val="2"/>
      </rPr>
      <t>http://www.colciencias.gov.co/sites/default/files/ckeditor_files/estadisticas-pqrsd-2trimestre-2016.pdf</t>
    </r>
  </si>
  <si>
    <r>
      <t xml:space="preserve">El Grupo de Servicio  al Ciudadano elabora en el II semestre de 2016 los informes de estadísticas PQRDS, los cuales estan publicados en la página web de la Entidad: 
Estadísticas PQRDS Grupo de Atención Al Ciudadano III Trimestre 2016
</t>
    </r>
    <r>
      <rPr>
        <sz val="9"/>
        <color rgb="FF0000CC"/>
        <rFont val="Arial"/>
        <family val="2"/>
      </rPr>
      <t>http://www.colciencias.gov.co/sites/default/files/ckeditor_files/estadisticas-pqrsd-trimestre3-2016.pdf</t>
    </r>
    <r>
      <rPr>
        <sz val="9"/>
        <color theme="1"/>
        <rFont val="Arial"/>
        <family val="2"/>
      </rPr>
      <t xml:space="preserve">
Estadísticas PQRDS Grupo de Atención Al Ciudadano VI Trimestre 2016
</t>
    </r>
    <r>
      <rPr>
        <sz val="9"/>
        <color rgb="FF0000CC"/>
        <rFont val="Arial"/>
        <family val="2"/>
      </rPr>
      <t>http://www.colciencias.gov.co/sites/default/files/ckeditor_files/estadisticas-pqrsd-trimestre4-2016.pdf</t>
    </r>
  </si>
  <si>
    <r>
      <t xml:space="preserve">Durante el periodo, el Plan Anual de Adquisiciones ha sido revisado y actualizado en el marco del comité de desarrollo administrativo institucional.  El plan vigente y su respectivo seguimiento se encuentran en el siguiente link:  
</t>
    </r>
    <r>
      <rPr>
        <sz val="9"/>
        <color rgb="FF0000CC"/>
        <rFont val="Arial"/>
        <family val="2"/>
      </rPr>
      <t>http://www.colciencias.gov.co/colciencias/planeacion_y_gestion/planeacion_gestion_adquisicion_list</t>
    </r>
  </si>
  <si>
    <r>
      <t xml:space="preserve">En septiembre de 2016 la Oficina TIC elabora y aprueba el Manual de inventario de activos, clasificación y publicación de la información, cuyo objetivo es definir las actividades y criterios necesarios para elaborar el inventario de activos de información de COLCIENCIAS.
Ver GINA módulo documentos: 
</t>
    </r>
    <r>
      <rPr>
        <sz val="9"/>
        <color rgb="FF0000CC"/>
        <rFont val="Arial"/>
        <family val="2"/>
      </rPr>
      <t>file:///C:/Users/grpereira/Downloads/G104M02%20Manual%20de%20activos%20de%20informaci%C3%B3n%20V00%20(1).pdf</t>
    </r>
  </si>
  <si>
    <r>
      <t xml:space="preserve">En la página web de Colciencias se encuentra publicado el informe de estadisticas de respeusta a PQRS correspondiente al IV trimestre de 2016:
Ver Estadísticas PQRDS Grupo de Atención al Ciudadano IV Trimestre 2016 en página web: 
</t>
    </r>
    <r>
      <rPr>
        <sz val="9"/>
        <color rgb="FF0000CC"/>
        <rFont val="Arial"/>
        <family val="2"/>
      </rPr>
      <t>http://www.colciencias.gov.co/sites/default/files/ckeditor_files/estadisticas-pqrsd-trimestre4-2016.pdf</t>
    </r>
  </si>
  <si>
    <t>Se cumplio en el primer trimestres de 2016</t>
  </si>
  <si>
    <t>Observaciones OCI, A 30-04-2016</t>
  </si>
  <si>
    <t>Observaciones OCI, A 31-12-2016</t>
  </si>
  <si>
    <r>
      <t xml:space="preserve">El la página de Colciencias se encuentra publicada y actualizada la información sobre el acceso a la OPA (otro  procedimiento administrativo de cara al ciudadano) denominado  "Consulta inmediata de recursos bibliográficos (Ingreso al Centro de Documentación y Biblioteca de Colciencias - CENDOC)", el cual fué inscrito y aprobado por Función Pública en el III trimestre de 2016.
Ver página web: 
</t>
    </r>
    <r>
      <rPr>
        <sz val="9"/>
        <color rgb="FF0000CC"/>
        <rFont val="Arial"/>
        <family val="2"/>
      </rPr>
      <t>https://www.sivirtual.gov.co/memoficha-tramite/-/tramite/T33908</t>
    </r>
    <r>
      <rPr>
        <sz val="9"/>
        <rFont val="Arial"/>
        <family val="2"/>
      </rPr>
      <t xml:space="preserve">
Los trámites restantes se encuentran publicados y enlazados con el Si virtual: 
Ver página web: 
</t>
    </r>
    <r>
      <rPr>
        <sz val="9"/>
        <color rgb="FF0000CC"/>
        <rFont val="Arial"/>
        <family val="2"/>
      </rPr>
      <t>http://www.colciencias.gov.co/atencion/tramites_list</t>
    </r>
  </si>
  <si>
    <r>
      <t xml:space="preserve">Desde comunicaciones se lidera el programa "Comunicamos lo que hacemos", el cual se desarrolla con el apoyo de la Oficina Asesora de Planeación. En dicho programa se tiene la actividad denominada  "Contribuir a una Colciencias más transparente", bajo la cual el Equipo Comunicaciones actualizó  el lineamiento interno para divulgación de información pública de la entidad,  realizando un procedimiento en el que se explica la metodología de  publicación en la página web, los tiempos de solicitud y publicación, cómo se debe enviar la información y a quién debe ir copiada (líder del área)., con el objetivo de dat cumplimiento al acceso a la información pública por parte de los ciudadanos. Dentro del reporte efectuado por  dicho equipo en el Módulo Planes, relacionan un 100% de los requisitos de los indicies de transparencia.
Ver reporte en GINA, módulo Planes: 
</t>
    </r>
    <r>
      <rPr>
        <sz val="9"/>
        <color rgb="FF0000CC"/>
        <rFont val="Arial"/>
        <family val="2"/>
      </rPr>
      <t>http://awa/gina/pln/pln;jsessionid=6DE4E274277CCFC466B298A7DAEAF7A2?soa=40&amp;mdl=pln&amp;_sveVrs=6010e7080a481c7a03c253b37d7e76587e1068b1&amp;float=&amp;plnId=6797&amp;id=30796&amp;__searcher_pos=tasks:0</t>
    </r>
  </si>
  <si>
    <t>La Guía Administración del Riesgo de Colciencias, se encuentra publicada en el aplicativo GINA, documento en el cual se recogen las recomendaciones establecidas por la Función Pública</t>
  </si>
  <si>
    <t>Se evidencio el cumplimiento de las tareas propuestas, adjuntaron listados de asistencia de los participantes, en la socialización de la metodología de riesgos adoptada por la entidad.</t>
  </si>
  <si>
    <t>Se dio cumplimiento de actividad propuesta y su publicación se hizo el 30-03-2016.</t>
  </si>
  <si>
    <t>Se cumplió con tarea propuesta, evidencias que se encuentran soportadas en el Mapa de Riesgos de Corrupción y a través de la herramienta  Yammer, evaluación realizada con al corte 31-01-2016.</t>
  </si>
  <si>
    <t>Mediante seguimiento y evaluación realizada por la OCI, a través de la herramienta GINA, con fecha de corte 31-12-2016, los líderes de los procesos reportaron las acciones y actividades propuestas, dando cumplimiento a los compromisos adquiridos.</t>
  </si>
  <si>
    <t>Se evidencio su cumplimiento mediante verificación de los soporte que la OAP adjunto.</t>
  </si>
  <si>
    <t>Actividad que se cumplio, mediante visualización  de elementos probatorios.</t>
  </si>
  <si>
    <t>Actividad que se cumplio</t>
  </si>
  <si>
    <t>Actividad que se cumplio  en el primer trimestre de la vigencia.</t>
  </si>
  <si>
    <t>Mediante visualización a los soportes efectuados al interior de  GINA módulo planes, se visualiza el cumplimiento de la ctividad propuesta.</t>
  </si>
  <si>
    <t>El enlace relacionado da cuenta del cumpliento de la actividad propuesta.</t>
  </si>
  <si>
    <t>Los enlaces relacionados dan cuenta del cumpliento de la actividad propuesta.</t>
  </si>
  <si>
    <t>Mediante verificación a la herramienta  GINA módulo documentos, se evidencio el cumplimiento</t>
  </si>
  <si>
    <t>Se hizo verificación a los soportes aportados y se verifico el cumplimiento de la actividad propuesta.</t>
  </si>
  <si>
    <t>Las publicaciones relacionadas, que se pueden visualizar en los enlaces identificados, dan cuenta del cumplimiento de las tareas propuestas.</t>
  </si>
  <si>
    <t>Las actividades propuestas se evidenciaron, con los cual la OCI, establece su cumplimiento.</t>
  </si>
  <si>
    <t>Las actividades que se relacionan  se encuentran publicitadas al interior de la página web de la entidad, en consecuencia, la OCI concluye que hubo cumplimiento frente a los objetivos estratégicos fijados por la alta dirección.</t>
  </si>
  <si>
    <t xml:space="preserve">Rendición de cuentas realizada el 21 de abril de 2016, el informe de gestión se publicó oportunamente en la página web, la OCI verifico su publicación. </t>
  </si>
  <si>
    <t>Mediante verificación a listas de asistencia, y socialización de actividades realizadas por la OAP y, verificación de los enlaces</t>
  </si>
  <si>
    <t xml:space="preserve">Verificado los enlaces relacionados  que corresponden a la herramaienta GINA,  en el manejo y reporte de las actividades fijadas al interior de cada proceso que desarrolla la entidad, se visualizo  el cumplimiento de la actividad propuesta inicialmente. </t>
  </si>
  <si>
    <t>Los enlaces dan cuenta del cumplimiento de las actividades propuestas.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</si>
</sst>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ddd\,\ dd&quot; de &quot;mmmm&quot; de &quot;yyyy;@"/>
  </numFmts>
  <fonts count="45">
    <font>
      <sz val="11"/>
      <color theme="1"/>
      <name val="Calibri"/>
      <family val="2"/>
      <scheme val="minor"/>
    </font>
    <font>
      <b/>
      <sz val="10"/>
      <color theme="0"/>
      <name val="Arial"/>
      <family val="2"/>
    </font>
    <font>
      <b/>
      <sz val="9"/>
      <color theme="0"/>
      <name val="Arial"/>
      <family val="2"/>
    </font>
    <font>
      <sz val="9"/>
      <color theme="1"/>
      <name val="Arial"/>
      <family val="2"/>
    </font>
    <font>
      <sz val="10"/>
      <color theme="1"/>
      <name val="Arial"/>
      <family val="2"/>
    </font>
    <font>
      <b/>
      <sz val="9"/>
      <color rgb="FF000000"/>
      <name val="Arial"/>
      <family val="2"/>
    </font>
    <font>
      <sz val="9"/>
      <color rgb="FF000000"/>
      <name val="Arial"/>
      <family val="2"/>
    </font>
    <font>
      <b/>
      <sz val="11"/>
      <color theme="0"/>
      <name val="Arial"/>
      <family val="2"/>
    </font>
    <font>
      <b/>
      <sz val="9"/>
      <color theme="1"/>
      <name val="Arial"/>
      <family val="2"/>
    </font>
    <font>
      <b/>
      <sz val="9"/>
      <name val="Arial"/>
      <family val="2"/>
    </font>
    <font>
      <sz val="9"/>
      <name val="Arial"/>
      <family val="2"/>
    </font>
    <font>
      <b/>
      <sz val="14"/>
      <color theme="0"/>
      <name val="Arial"/>
      <family val="2"/>
    </font>
    <font>
      <b/>
      <sz val="12"/>
      <color theme="0"/>
      <name val="Arial"/>
      <family val="2"/>
    </font>
    <font>
      <sz val="11"/>
      <name val="Arial"/>
      <family val="2"/>
    </font>
    <font>
      <b/>
      <sz val="11"/>
      <name val="Arial"/>
      <family val="2"/>
    </font>
    <font>
      <sz val="12"/>
      <color theme="1"/>
      <name val="Arial"/>
      <family val="2"/>
    </font>
    <font>
      <i/>
      <sz val="8"/>
      <color theme="0" tint="-0.499984740745262"/>
      <name val="Arial"/>
      <family val="2"/>
    </font>
    <font>
      <sz val="11"/>
      <color rgb="FFFF0000"/>
      <name val="Arial"/>
      <family val="2"/>
    </font>
    <font>
      <sz val="11"/>
      <color theme="1"/>
      <name val="Calibri"/>
      <family val="2"/>
      <scheme val="minor"/>
    </font>
    <font>
      <b/>
      <i/>
      <sz val="9"/>
      <name val="Arial"/>
      <family val="2"/>
    </font>
    <font>
      <b/>
      <sz val="24"/>
      <color theme="1"/>
      <name val="Arial Narrow"/>
      <family val="2"/>
    </font>
    <font>
      <sz val="9"/>
      <color rgb="FF0000CC"/>
      <name val="Arial"/>
      <family val="2"/>
    </font>
    <font>
      <b/>
      <i/>
      <sz val="9"/>
      <color theme="1"/>
      <name val="Arial"/>
      <family val="2"/>
    </font>
    <font>
      <b/>
      <i/>
      <u/>
      <sz val="9"/>
      <name val="Arial"/>
      <family val="2"/>
    </font>
    <font>
      <b/>
      <sz val="12"/>
      <color indexed="59"/>
      <name val="SansSerif"/>
    </font>
    <font>
      <b/>
      <sz val="12"/>
      <color indexed="8"/>
      <name val="SansSerif"/>
    </font>
    <font>
      <sz val="10"/>
      <color indexed="8"/>
      <name val="SansSerif"/>
    </font>
    <font>
      <b/>
      <sz val="10"/>
      <name val="Arial"/>
      <family val="2"/>
    </font>
    <font>
      <b/>
      <sz val="9"/>
      <color indexed="8"/>
      <name val="SansSerif"/>
    </font>
    <font>
      <sz val="9"/>
      <color theme="1"/>
      <name val="Calibri"/>
      <family val="2"/>
      <scheme val="minor"/>
    </font>
    <font>
      <sz val="9"/>
      <color indexed="8"/>
      <name val="SansSerif"/>
    </font>
    <font>
      <sz val="10"/>
      <name val="Arial"/>
      <family val="2"/>
    </font>
    <font>
      <u/>
      <sz val="11"/>
      <color theme="10"/>
      <name val="Calibri"/>
      <family val="2"/>
      <scheme val="minor"/>
    </font>
    <font>
      <i/>
      <u/>
      <sz val="9"/>
      <name val="Arial"/>
      <family val="2"/>
    </font>
    <font>
      <b/>
      <sz val="16"/>
      <color rgb="FF0000CC"/>
      <name val="Arial"/>
      <family val="2"/>
    </font>
    <font>
      <b/>
      <sz val="12"/>
      <color rgb="FF0000CC"/>
      <name val="Arial"/>
      <family val="2"/>
    </font>
    <font>
      <b/>
      <u/>
      <sz val="9"/>
      <color theme="1"/>
      <name val="Arial"/>
      <family val="2"/>
    </font>
    <font>
      <b/>
      <sz val="14"/>
      <color rgb="FF0000CC"/>
      <name val="Arial"/>
      <family val="2"/>
    </font>
    <font>
      <b/>
      <sz val="16"/>
      <color theme="0"/>
      <name val="Arial"/>
      <family val="2"/>
    </font>
    <font>
      <sz val="10"/>
      <color rgb="FF0000CC"/>
      <name val="Arial"/>
      <family val="2"/>
    </font>
    <font>
      <sz val="10"/>
      <color rgb="FF000000"/>
      <name val="Arial"/>
      <family val="2"/>
    </font>
    <font>
      <sz val="10"/>
      <color theme="1"/>
      <name val="Calibri"/>
      <family val="2"/>
      <scheme val="minor"/>
    </font>
    <font>
      <b/>
      <sz val="11"/>
      <color rgb="FF0000CC"/>
      <name val="Arial"/>
      <family val="2"/>
    </font>
    <font>
      <i/>
      <sz val="11"/>
      <color theme="0" tint="-0.499984740745262"/>
      <name val="Arial"/>
      <family val="2"/>
    </font>
    <font>
      <i/>
      <sz val="9"/>
      <color rgb="FF0000CC"/>
      <name val="Arial"/>
      <family val="2"/>
    </font>
  </fonts>
  <fills count="16">
    <fill>
      <patternFill patternType="none"/>
    </fill>
    <fill>
      <patternFill patternType="gray125"/>
    </fill>
    <fill>
      <patternFill patternType="solid">
        <fgColor rgb="FF00939B"/>
        <bgColor indexed="64"/>
      </patternFill>
    </fill>
    <fill>
      <patternFill patternType="solid">
        <fgColor theme="0"/>
        <bgColor indexed="64"/>
      </patternFill>
    </fill>
    <fill>
      <patternFill patternType="solid">
        <fgColor rgb="FF0070C0"/>
        <bgColor indexed="64"/>
      </patternFill>
    </fill>
    <fill>
      <patternFill patternType="solid">
        <fgColor indexed="9"/>
        <bgColor theme="0"/>
      </patternFill>
    </fill>
    <fill>
      <patternFill patternType="solid">
        <fgColor indexed="65"/>
        <bgColor theme="0"/>
      </patternFill>
    </fill>
    <fill>
      <patternFill patternType="solid">
        <fgColor theme="4" tint="-0.499984740745262"/>
        <bgColor theme="0"/>
      </patternFill>
    </fill>
    <fill>
      <patternFill patternType="solid">
        <fgColor theme="9" tint="0.79998168889431442"/>
        <bgColor theme="0"/>
      </patternFill>
    </fill>
    <fill>
      <patternFill patternType="solid">
        <fgColor theme="4" tint="0.79998168889431442"/>
        <bgColor theme="0"/>
      </patternFill>
    </fill>
    <fill>
      <patternFill patternType="solid">
        <fgColor theme="5" tint="0.79998168889431442"/>
        <bgColor indexed="64"/>
      </patternFill>
    </fill>
    <fill>
      <patternFill patternType="solid">
        <fgColor rgb="FF00B050"/>
        <bgColor indexed="64"/>
      </patternFill>
    </fill>
    <fill>
      <patternFill patternType="solid">
        <fgColor rgb="FF00B050"/>
        <bgColor theme="0"/>
      </patternFill>
    </fill>
    <fill>
      <patternFill patternType="solid">
        <fgColor theme="0"/>
        <bgColor theme="0"/>
      </patternFill>
    </fill>
    <fill>
      <patternFill patternType="solid">
        <fgColor theme="4" tint="-0.249977111117893"/>
        <bgColor indexed="64"/>
      </patternFill>
    </fill>
    <fill>
      <patternFill patternType="solid">
        <fgColor theme="4" tint="-0.249977111117893"/>
        <bgColor theme="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style="medium">
        <color indexed="64"/>
      </top>
      <bottom style="medium">
        <color indexed="8"/>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8"/>
      </right>
      <top style="medium">
        <color indexed="8"/>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9" fontId="18" fillId="0" borderId="0" applyFont="0" applyFill="0" applyBorder="0" applyAlignment="0" applyProtection="0"/>
    <xf numFmtId="0" fontId="32" fillId="0" borderId="0" applyNumberFormat="0" applyFill="0" applyBorder="0" applyAlignment="0" applyProtection="0"/>
  </cellStyleXfs>
  <cellXfs count="319">
    <xf numFmtId="0" fontId="0" fillId="0" borderId="0" xfId="0"/>
    <xf numFmtId="0" fontId="3" fillId="0" borderId="0" xfId="0" applyFont="1"/>
    <xf numFmtId="0" fontId="4" fillId="0" borderId="0" xfId="0" applyFont="1"/>
    <xf numFmtId="14" fontId="3" fillId="0"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14" fontId="3" fillId="0" borderId="1" xfId="0" applyNumberFormat="1" applyFont="1" applyBorder="1" applyAlignment="1">
      <alignment horizontal="right" vertical="center" wrapText="1"/>
    </xf>
    <xf numFmtId="0" fontId="3" fillId="0" borderId="0" xfId="0" applyFont="1" applyAlignment="1">
      <alignment horizontal="center"/>
    </xf>
    <xf numFmtId="0" fontId="3" fillId="0" borderId="0" xfId="0" applyFont="1" applyAlignment="1">
      <alignment vertical="center"/>
    </xf>
    <xf numFmtId="0" fontId="3" fillId="0" borderId="0" xfId="0" applyFont="1" applyAlignment="1">
      <alignment horizontal="justify"/>
    </xf>
    <xf numFmtId="0" fontId="0" fillId="3" borderId="0" xfId="0" applyFill="1" applyBorder="1"/>
    <xf numFmtId="0" fontId="0" fillId="3" borderId="9" xfId="0" applyFill="1" applyBorder="1"/>
    <xf numFmtId="0" fontId="0" fillId="3" borderId="10" xfId="0" applyFill="1" applyBorder="1"/>
    <xf numFmtId="0" fontId="0" fillId="3" borderId="11" xfId="0" applyFill="1" applyBorder="1"/>
    <xf numFmtId="0" fontId="0" fillId="3" borderId="5" xfId="0"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15" fillId="0" borderId="0" xfId="0" applyFont="1"/>
    <xf numFmtId="0" fontId="3" fillId="0" borderId="1" xfId="0" applyFont="1" applyBorder="1"/>
    <xf numFmtId="0" fontId="2" fillId="4" borderId="1" xfId="0" applyFont="1" applyFill="1" applyBorder="1" applyAlignment="1">
      <alignment horizontal="center" vertical="center" wrapText="1"/>
    </xf>
    <xf numFmtId="0" fontId="10" fillId="0" borderId="0" xfId="0" applyFont="1"/>
    <xf numFmtId="0" fontId="3" fillId="0" borderId="0" xfId="0" applyFont="1" applyAlignment="1">
      <alignment wrapText="1"/>
    </xf>
    <xf numFmtId="9" fontId="3" fillId="0" borderId="1" xfId="1" applyFont="1" applyBorder="1" applyAlignment="1">
      <alignment horizontal="center" vertical="center" wrapText="1"/>
    </xf>
    <xf numFmtId="9" fontId="3" fillId="0" borderId="1" xfId="1" applyFont="1" applyBorder="1" applyAlignment="1">
      <alignment horizontal="center" vertical="center"/>
    </xf>
    <xf numFmtId="0" fontId="3" fillId="0" borderId="0" xfId="0" applyFont="1" applyBorder="1"/>
    <xf numFmtId="0" fontId="3" fillId="0" borderId="0"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wrapText="1"/>
    </xf>
    <xf numFmtId="0" fontId="3" fillId="0" borderId="1" xfId="0" applyFont="1" applyBorder="1" applyAlignment="1">
      <alignment vertical="center" wrapText="1"/>
    </xf>
    <xf numFmtId="0" fontId="0" fillId="0" borderId="0" xfId="0"/>
    <xf numFmtId="0" fontId="4" fillId="0" borderId="0" xfId="0" applyFont="1"/>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wrapText="1"/>
    </xf>
    <xf numFmtId="164" fontId="13" fillId="0" borderId="1" xfId="0" applyNumberFormat="1" applyFont="1" applyBorder="1" applyAlignment="1">
      <alignment horizontal="center" vertical="center"/>
    </xf>
    <xf numFmtId="0" fontId="14" fillId="0" borderId="1" xfId="0" applyFont="1" applyBorder="1" applyAlignment="1">
      <alignment horizontal="justify"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164" fontId="13" fillId="0" borderId="1" xfId="0" applyNumberFormat="1" applyFont="1" applyFill="1" applyBorder="1" applyAlignment="1">
      <alignment horizontal="center" vertical="center"/>
    </xf>
    <xf numFmtId="0" fontId="14" fillId="0" borderId="1" xfId="0" applyFont="1" applyFill="1" applyBorder="1" applyAlignment="1">
      <alignment horizontal="justify" vertical="center" wrapText="1"/>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0" fillId="0" borderId="1" xfId="0" applyFont="1" applyBorder="1" applyAlignment="1">
      <alignment horizontal="justify" vertical="center" wrapText="1"/>
    </xf>
    <xf numFmtId="14" fontId="10" fillId="0" borderId="1" xfId="0" applyNumberFormat="1" applyFont="1" applyBorder="1" applyAlignment="1">
      <alignment horizontal="right" vertical="center" wrapText="1"/>
    </xf>
    <xf numFmtId="14" fontId="10" fillId="0" borderId="1" xfId="0" applyNumberFormat="1" applyFont="1" applyFill="1" applyBorder="1" applyAlignment="1">
      <alignment horizontal="right" vertical="center" wrapText="1"/>
    </xf>
    <xf numFmtId="0" fontId="10" fillId="0" borderId="1" xfId="0" applyFont="1" applyBorder="1" applyAlignment="1">
      <alignment horizontal="left" vertical="center" wrapText="1"/>
    </xf>
    <xf numFmtId="9" fontId="10" fillId="0" borderId="1" xfId="1" applyFont="1" applyBorder="1" applyAlignment="1">
      <alignment vertical="center" wrapText="1"/>
    </xf>
    <xf numFmtId="0" fontId="0" fillId="6" borderId="0" xfId="0" applyFill="1"/>
    <xf numFmtId="0" fontId="0" fillId="6" borderId="0" xfId="0" applyFill="1" applyAlignment="1">
      <alignment horizontal="center"/>
    </xf>
    <xf numFmtId="0" fontId="26" fillId="5" borderId="0" xfId="0" applyFont="1" applyFill="1" applyBorder="1" applyAlignment="1" applyProtection="1">
      <alignment horizontal="left" vertical="top" wrapText="1"/>
    </xf>
    <xf numFmtId="9" fontId="0" fillId="6" borderId="0" xfId="0" applyNumberFormat="1" applyFill="1" applyAlignment="1">
      <alignment horizontal="center"/>
    </xf>
    <xf numFmtId="0" fontId="27" fillId="8" borderId="0" xfId="0" applyFont="1" applyFill="1" applyBorder="1" applyAlignment="1">
      <alignment horizontal="justify" vertical="center" wrapText="1"/>
    </xf>
    <xf numFmtId="9" fontId="27" fillId="6" borderId="32" xfId="0" applyNumberFormat="1" applyFont="1" applyFill="1" applyBorder="1" applyAlignment="1">
      <alignment horizontal="center"/>
    </xf>
    <xf numFmtId="0" fontId="27" fillId="9" borderId="0" xfId="0" applyFont="1" applyFill="1" applyBorder="1" applyAlignment="1">
      <alignment horizontal="justify" vertical="center" wrapText="1"/>
    </xf>
    <xf numFmtId="0" fontId="3" fillId="6" borderId="0" xfId="0" applyFont="1" applyFill="1"/>
    <xf numFmtId="0" fontId="29" fillId="6" borderId="0" xfId="0" applyFont="1" applyFill="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27" fillId="10" borderId="0" xfId="0" applyFont="1" applyFill="1" applyBorder="1" applyAlignment="1">
      <alignment horizontal="justify" vertical="center" wrapText="1"/>
    </xf>
    <xf numFmtId="9" fontId="27" fillId="0" borderId="32" xfId="0" applyNumberFormat="1" applyFont="1" applyBorder="1" applyAlignment="1">
      <alignment horizontal="center"/>
    </xf>
    <xf numFmtId="0" fontId="14" fillId="3" borderId="16" xfId="0" applyFont="1" applyFill="1" applyBorder="1" applyAlignment="1">
      <alignment horizontal="justify" vertical="center" wrapText="1"/>
    </xf>
    <xf numFmtId="0" fontId="14" fillId="3" borderId="20"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0" fillId="3" borderId="0" xfId="0" applyFill="1"/>
    <xf numFmtId="9" fontId="3" fillId="3" borderId="1" xfId="1" applyFont="1" applyFill="1" applyBorder="1" applyAlignment="1">
      <alignment horizontal="center" vertical="center"/>
    </xf>
    <xf numFmtId="9" fontId="10" fillId="3" borderId="1" xfId="1" applyFont="1" applyFill="1" applyBorder="1" applyAlignment="1">
      <alignment horizontal="center" vertical="center" wrapText="1"/>
    </xf>
    <xf numFmtId="0" fontId="32" fillId="0" borderId="0" xfId="2"/>
    <xf numFmtId="14" fontId="10" fillId="0" borderId="1" xfId="0" applyNumberFormat="1" applyFont="1" applyBorder="1" applyAlignment="1">
      <alignment horizontal="center" vertical="center"/>
    </xf>
    <xf numFmtId="0" fontId="32" fillId="0" borderId="0" xfId="2" applyAlignment="1">
      <alignment wrapText="1"/>
    </xf>
    <xf numFmtId="0" fontId="10" fillId="3" borderId="1" xfId="0" applyFont="1" applyFill="1" applyBorder="1" applyAlignment="1">
      <alignment horizontal="left" vertical="center" wrapText="1"/>
    </xf>
    <xf numFmtId="0" fontId="3" fillId="0" borderId="0" xfId="0" applyFont="1" applyAlignment="1">
      <alignment horizontal="center" vertical="center"/>
    </xf>
    <xf numFmtId="14" fontId="3" fillId="0" borderId="1" xfId="0" applyNumberFormat="1"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3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9" fontId="38" fillId="4" borderId="1" xfId="1" applyFont="1" applyFill="1" applyBorder="1" applyAlignment="1">
      <alignment horizontal="center" vertical="center"/>
    </xf>
    <xf numFmtId="0" fontId="3" fillId="3" borderId="1" xfId="0" applyFont="1" applyFill="1" applyBorder="1" applyAlignment="1">
      <alignment horizontal="justify" vertical="center" wrapText="1"/>
    </xf>
    <xf numFmtId="0" fontId="8" fillId="0" borderId="1" xfId="0" applyFont="1" applyBorder="1" applyAlignment="1">
      <alignment horizontal="center" vertical="center" wrapText="1"/>
    </xf>
    <xf numFmtId="9" fontId="3" fillId="3" borderId="1" xfId="1" applyFont="1" applyFill="1" applyBorder="1" applyAlignment="1">
      <alignment horizontal="center" vertical="center" wrapText="1"/>
    </xf>
    <xf numFmtId="0" fontId="2" fillId="2" borderId="25" xfId="0" applyFont="1" applyFill="1" applyBorder="1" applyAlignment="1">
      <alignment horizontal="center" vertical="center" wrapText="1"/>
    </xf>
    <xf numFmtId="0" fontId="3" fillId="0" borderId="26" xfId="0" applyFont="1" applyBorder="1" applyAlignment="1">
      <alignment horizontal="justify" vertical="center" wrapText="1"/>
    </xf>
    <xf numFmtId="0" fontId="37" fillId="0" borderId="34" xfId="0" applyFont="1" applyBorder="1" applyAlignment="1">
      <alignment horizontal="center" vertical="center" wrapText="1"/>
    </xf>
    <xf numFmtId="9" fontId="38" fillId="4" borderId="34" xfId="1" applyFont="1" applyFill="1" applyBorder="1" applyAlignment="1">
      <alignment horizontal="center" vertical="center"/>
    </xf>
    <xf numFmtId="0" fontId="37" fillId="0" borderId="31" xfId="0" applyFont="1" applyBorder="1" applyAlignment="1">
      <alignment horizontal="center" vertical="center" wrapText="1"/>
    </xf>
    <xf numFmtId="9" fontId="3" fillId="0" borderId="1" xfId="0" applyNumberFormat="1" applyFont="1" applyBorder="1" applyAlignment="1">
      <alignment horizontal="center" vertical="center" wrapText="1"/>
    </xf>
    <xf numFmtId="9" fontId="10" fillId="0" borderId="1" xfId="1" applyFont="1" applyBorder="1" applyAlignment="1">
      <alignment horizontal="justify" vertical="center" wrapText="1"/>
    </xf>
    <xf numFmtId="9" fontId="3" fillId="0" borderId="1" xfId="1"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justify" vertical="center" wrapText="1"/>
    </xf>
    <xf numFmtId="9" fontId="10" fillId="0" borderId="1" xfId="1" applyFont="1" applyBorder="1" applyAlignment="1">
      <alignment horizontal="center" vertical="center" wrapText="1"/>
    </xf>
    <xf numFmtId="0" fontId="10" fillId="3" borderId="1" xfId="0" applyFont="1" applyFill="1" applyBorder="1" applyAlignment="1">
      <alignment horizontal="justify" vertical="center" wrapText="1"/>
    </xf>
    <xf numFmtId="14" fontId="10"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2" fillId="11" borderId="1" xfId="0" applyFont="1" applyFill="1" applyBorder="1" applyAlignment="1">
      <alignment horizontal="center" vertical="center" wrapText="1"/>
    </xf>
    <xf numFmtId="9" fontId="32" fillId="0" borderId="47" xfId="2" applyNumberFormat="1" applyFill="1" applyBorder="1" applyAlignment="1">
      <alignment horizontal="center" vertical="center" wrapText="1"/>
    </xf>
    <xf numFmtId="9" fontId="3" fillId="0" borderId="26" xfId="1" applyFont="1" applyFill="1" applyBorder="1" applyAlignment="1">
      <alignment horizontal="left" vertical="center" wrapText="1"/>
    </xf>
    <xf numFmtId="9" fontId="3" fillId="0" borderId="31" xfId="1" applyFont="1" applyFill="1" applyBorder="1" applyAlignment="1">
      <alignment horizontal="left" vertical="center" wrapText="1"/>
    </xf>
    <xf numFmtId="0" fontId="6" fillId="0" borderId="0" xfId="0" applyFont="1" applyAlignment="1">
      <alignment horizontal="justify" vertical="center"/>
    </xf>
    <xf numFmtId="0" fontId="3" fillId="0" borderId="47" xfId="0" applyFont="1" applyFill="1" applyBorder="1" applyAlignment="1">
      <alignment vertical="center" wrapText="1"/>
    </xf>
    <xf numFmtId="0" fontId="32" fillId="0" borderId="26" xfId="2" applyFill="1" applyBorder="1" applyAlignment="1">
      <alignment vertical="center" wrapText="1"/>
    </xf>
    <xf numFmtId="0" fontId="3" fillId="0" borderId="26" xfId="0" applyFont="1" applyFill="1" applyBorder="1" applyAlignment="1">
      <alignment vertical="center" wrapText="1"/>
    </xf>
    <xf numFmtId="0" fontId="3" fillId="0" borderId="31" xfId="0" applyFont="1" applyFill="1" applyBorder="1" applyAlignment="1">
      <alignment vertical="center" wrapText="1"/>
    </xf>
    <xf numFmtId="0" fontId="3" fillId="0" borderId="1" xfId="0" applyFont="1" applyBorder="1" applyAlignment="1">
      <alignment horizontal="justify" vertical="center" wrapText="1"/>
    </xf>
    <xf numFmtId="0" fontId="16" fillId="0" borderId="7" xfId="0" applyFont="1" applyBorder="1" applyAlignment="1">
      <alignment vertical="center" wrapText="1"/>
    </xf>
    <xf numFmtId="0" fontId="35" fillId="0" borderId="2" xfId="0" applyFont="1" applyBorder="1" applyAlignment="1">
      <alignment horizontal="center" vertical="center" wrapText="1"/>
    </xf>
    <xf numFmtId="9" fontId="38" fillId="4" borderId="2" xfId="1" applyFont="1" applyFill="1" applyBorder="1" applyAlignment="1">
      <alignment horizontal="center" vertical="center"/>
    </xf>
    <xf numFmtId="0" fontId="4" fillId="0" borderId="1" xfId="0" applyFont="1" applyFill="1" applyBorder="1" applyAlignment="1">
      <alignment horizontal="justify" vertical="center" wrapText="1"/>
    </xf>
    <xf numFmtId="0" fontId="6" fillId="0" borderId="1" xfId="0" applyFont="1" applyBorder="1" applyAlignment="1">
      <alignment horizontal="justify" vertical="center"/>
    </xf>
    <xf numFmtId="0" fontId="40" fillId="0" borderId="1" xfId="0" applyFont="1" applyFill="1" applyBorder="1" applyAlignment="1">
      <alignment horizontal="justify"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11" borderId="49" xfId="0" applyFont="1" applyFill="1" applyBorder="1" applyAlignment="1">
      <alignment horizontal="center" vertical="center" wrapText="1"/>
    </xf>
    <xf numFmtId="0" fontId="2" fillId="11" borderId="50" xfId="0" applyFont="1" applyFill="1" applyBorder="1" applyAlignment="1">
      <alignment horizontal="center" vertical="center" wrapText="1"/>
    </xf>
    <xf numFmtId="0" fontId="3" fillId="0" borderId="17" xfId="0" applyFont="1" applyBorder="1"/>
    <xf numFmtId="0" fontId="6" fillId="0" borderId="33" xfId="0" applyFont="1" applyBorder="1" applyAlignment="1">
      <alignment horizontal="center" vertical="center" wrapText="1"/>
    </xf>
    <xf numFmtId="0" fontId="3" fillId="0" borderId="33" xfId="0" applyFont="1" applyBorder="1" applyAlignment="1">
      <alignment horizontal="justify" vertical="center" wrapText="1"/>
    </xf>
    <xf numFmtId="0" fontId="3" fillId="0" borderId="33" xfId="0" applyFont="1" applyBorder="1" applyAlignment="1">
      <alignment horizontal="center" vertical="center" wrapText="1"/>
    </xf>
    <xf numFmtId="14" fontId="3" fillId="0" borderId="33" xfId="0" applyNumberFormat="1" applyFont="1" applyBorder="1" applyAlignment="1">
      <alignment horizontal="center" vertical="center" wrapText="1"/>
    </xf>
    <xf numFmtId="14" fontId="3" fillId="0" borderId="33" xfId="0" applyNumberFormat="1" applyFont="1" applyFill="1" applyBorder="1" applyAlignment="1">
      <alignment horizontal="center" vertical="center" wrapText="1"/>
    </xf>
    <xf numFmtId="9" fontId="3" fillId="0" borderId="33" xfId="1" applyFont="1" applyBorder="1" applyAlignment="1">
      <alignment horizontal="center" vertical="center" wrapText="1"/>
    </xf>
    <xf numFmtId="0" fontId="4" fillId="0" borderId="33" xfId="0" applyFont="1" applyFill="1" applyBorder="1" applyAlignment="1">
      <alignment horizontal="justify" vertical="center" wrapText="1"/>
    </xf>
    <xf numFmtId="0" fontId="6" fillId="0" borderId="33" xfId="0" applyFont="1" applyBorder="1" applyAlignment="1">
      <alignment horizontal="justify" vertical="center"/>
    </xf>
    <xf numFmtId="9" fontId="3" fillId="3" borderId="33" xfId="1" applyFont="1" applyFill="1" applyBorder="1" applyAlignment="1">
      <alignment horizontal="center" vertical="center" wrapText="1"/>
    </xf>
    <xf numFmtId="0" fontId="3" fillId="0" borderId="47" xfId="0" applyFont="1" applyBorder="1" applyAlignment="1">
      <alignment horizontal="justify" vertical="center" wrapText="1"/>
    </xf>
    <xf numFmtId="0" fontId="3" fillId="0" borderId="26" xfId="0" applyFont="1" applyBorder="1" applyAlignment="1">
      <alignment vertical="center" wrapText="1"/>
    </xf>
    <xf numFmtId="0" fontId="3" fillId="0" borderId="34" xfId="0" applyFont="1" applyBorder="1" applyAlignment="1">
      <alignment horizontal="center" vertical="center"/>
    </xf>
    <xf numFmtId="0" fontId="6" fillId="0" borderId="34"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34" xfId="0" applyFont="1" applyBorder="1" applyAlignment="1">
      <alignment horizontal="center" vertical="center" wrapText="1"/>
    </xf>
    <xf numFmtId="14" fontId="3" fillId="0" borderId="34" xfId="0" applyNumberFormat="1" applyFont="1" applyBorder="1" applyAlignment="1">
      <alignment horizontal="center" vertical="center" wrapText="1"/>
    </xf>
    <xf numFmtId="14" fontId="3" fillId="0" borderId="34" xfId="0" applyNumberFormat="1" applyFont="1" applyFill="1" applyBorder="1" applyAlignment="1">
      <alignment horizontal="center" vertical="center" wrapText="1"/>
    </xf>
    <xf numFmtId="0" fontId="3" fillId="0" borderId="34" xfId="0" applyFont="1" applyBorder="1" applyAlignment="1">
      <alignment horizontal="left" vertical="center" wrapText="1"/>
    </xf>
    <xf numFmtId="9" fontId="3" fillId="0" borderId="34" xfId="1" applyFont="1" applyBorder="1" applyAlignment="1">
      <alignment horizontal="center" vertical="center" wrapText="1"/>
    </xf>
    <xf numFmtId="0" fontId="4" fillId="0" borderId="34" xfId="0" applyFont="1" applyFill="1" applyBorder="1" applyAlignment="1">
      <alignment horizontal="justify" vertical="center" wrapText="1"/>
    </xf>
    <xf numFmtId="0" fontId="6" fillId="0" borderId="34" xfId="0" applyFont="1" applyBorder="1" applyAlignment="1">
      <alignment horizontal="justify" vertical="center"/>
    </xf>
    <xf numFmtId="9" fontId="3" fillId="3" borderId="34" xfId="1" applyFont="1" applyFill="1" applyBorder="1" applyAlignment="1">
      <alignment horizontal="center" vertical="center" wrapText="1"/>
    </xf>
    <xf numFmtId="0" fontId="3" fillId="0" borderId="31" xfId="0" applyFont="1" applyBorder="1" applyAlignment="1">
      <alignment horizontal="justify" vertical="center" wrapText="1"/>
    </xf>
    <xf numFmtId="0" fontId="43" fillId="0" borderId="52" xfId="0" applyFont="1" applyBorder="1" applyAlignment="1">
      <alignment vertical="center" wrapText="1"/>
    </xf>
    <xf numFmtId="0" fontId="42" fillId="0" borderId="49" xfId="0" applyFont="1" applyBorder="1" applyAlignment="1">
      <alignment horizontal="center" vertical="center" wrapText="1"/>
    </xf>
    <xf numFmtId="9" fontId="7" fillId="4" borderId="49" xfId="1" applyFont="1" applyFill="1" applyBorder="1" applyAlignment="1">
      <alignment horizontal="center" vertical="center"/>
    </xf>
    <xf numFmtId="0" fontId="42" fillId="0" borderId="50" xfId="0" applyFont="1" applyBorder="1" applyAlignment="1">
      <alignment horizontal="center" vertical="center" wrapText="1"/>
    </xf>
    <xf numFmtId="0" fontId="28" fillId="5" borderId="53" xfId="0" applyFont="1" applyFill="1" applyBorder="1" applyAlignment="1" applyProtection="1">
      <alignment horizontal="center" vertical="center" wrapText="1"/>
    </xf>
    <xf numFmtId="0" fontId="28" fillId="5" borderId="27" xfId="0" applyFont="1" applyFill="1" applyBorder="1" applyAlignment="1" applyProtection="1">
      <alignment horizontal="center" vertical="center" wrapText="1"/>
    </xf>
    <xf numFmtId="0" fontId="28" fillId="5" borderId="28" xfId="0" applyFont="1" applyFill="1" applyBorder="1" applyAlignment="1" applyProtection="1">
      <alignment horizontal="center" vertical="center" wrapText="1"/>
    </xf>
    <xf numFmtId="0" fontId="10" fillId="13" borderId="1" xfId="0" applyFont="1" applyFill="1" applyBorder="1" applyAlignment="1">
      <alignment horizontal="justify" vertical="center" wrapText="1"/>
    </xf>
    <xf numFmtId="9" fontId="29" fillId="13" borderId="1" xfId="0" applyNumberFormat="1" applyFont="1" applyFill="1" applyBorder="1" applyAlignment="1">
      <alignment horizontal="center" vertical="center" wrapText="1"/>
    </xf>
    <xf numFmtId="0" fontId="31" fillId="3" borderId="1" xfId="0" applyFont="1" applyFill="1" applyBorder="1" applyAlignment="1">
      <alignment horizontal="justify" vertical="center" wrapText="1"/>
    </xf>
    <xf numFmtId="9" fontId="0" fillId="3" borderId="1" xfId="0" applyNumberFormat="1" applyFill="1" applyBorder="1" applyAlignment="1">
      <alignment horizontal="center" vertical="center"/>
    </xf>
    <xf numFmtId="9" fontId="0" fillId="3" borderId="1" xfId="0" applyNumberFormat="1" applyFill="1" applyBorder="1" applyAlignment="1">
      <alignment horizontal="center" vertical="center" wrapText="1"/>
    </xf>
    <xf numFmtId="0" fontId="10" fillId="13" borderId="1" xfId="0" applyFont="1" applyFill="1" applyBorder="1" applyAlignment="1">
      <alignment horizontal="justify" wrapText="1"/>
    </xf>
    <xf numFmtId="9" fontId="41" fillId="3" borderId="1" xfId="1" applyFont="1" applyFill="1" applyBorder="1" applyAlignment="1">
      <alignment horizontal="center" vertical="center" wrapText="1"/>
    </xf>
    <xf numFmtId="9" fontId="29" fillId="13" borderId="1" xfId="0" applyNumberFormat="1" applyFont="1" applyFill="1" applyBorder="1" applyAlignment="1">
      <alignment horizontal="center" vertical="center"/>
    </xf>
    <xf numFmtId="0" fontId="10" fillId="13" borderId="1" xfId="0" applyFont="1" applyFill="1" applyBorder="1" applyAlignment="1">
      <alignment horizontal="left" vertical="center" wrapText="1"/>
    </xf>
    <xf numFmtId="9" fontId="10" fillId="13" borderId="1" xfId="0" applyNumberFormat="1" applyFont="1" applyFill="1" applyBorder="1" applyAlignment="1">
      <alignment horizontal="center" vertical="center"/>
    </xf>
    <xf numFmtId="0" fontId="10" fillId="13" borderId="1" xfId="0" applyFont="1" applyFill="1" applyBorder="1" applyAlignment="1">
      <alignment vertical="center" wrapText="1"/>
    </xf>
    <xf numFmtId="0" fontId="29" fillId="13" borderId="1" xfId="0" applyFont="1" applyFill="1" applyBorder="1" applyAlignment="1">
      <alignment horizontal="justify" vertical="center" wrapText="1"/>
    </xf>
    <xf numFmtId="0" fontId="30" fillId="13" borderId="1" xfId="0" applyFont="1" applyFill="1" applyBorder="1" applyAlignment="1" applyProtection="1">
      <alignment horizontal="left" vertical="center" wrapText="1"/>
    </xf>
    <xf numFmtId="0" fontId="30" fillId="13" borderId="1" xfId="0" applyFont="1" applyFill="1" applyBorder="1" applyAlignment="1" applyProtection="1">
      <alignment horizontal="center" vertical="center" wrapText="1"/>
    </xf>
    <xf numFmtId="0" fontId="28" fillId="15" borderId="27" xfId="0" applyFont="1" applyFill="1" applyBorder="1" applyAlignment="1" applyProtection="1">
      <alignment horizontal="center" vertical="center" wrapText="1"/>
    </xf>
    <xf numFmtId="0" fontId="16" fillId="0" borderId="6" xfId="0" applyFont="1" applyBorder="1" applyAlignment="1">
      <alignment vertical="center" wrapText="1"/>
    </xf>
    <xf numFmtId="0" fontId="10" fillId="0" borderId="1" xfId="0" applyFont="1" applyFill="1" applyBorder="1" applyAlignment="1">
      <alignment horizontal="center" vertical="center" wrapText="1"/>
    </xf>
    <xf numFmtId="0" fontId="32" fillId="0" borderId="1" xfId="2"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11" borderId="34"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10" fillId="0" borderId="33" xfId="0" applyFont="1" applyBorder="1" applyAlignment="1">
      <alignment horizontal="center" vertical="center" wrapText="1"/>
    </xf>
    <xf numFmtId="0" fontId="10" fillId="0" borderId="33" xfId="0" applyFont="1" applyBorder="1" applyAlignment="1">
      <alignment horizontal="justify" vertical="center" wrapText="1"/>
    </xf>
    <xf numFmtId="0" fontId="9" fillId="0" borderId="33" xfId="0" applyFont="1" applyBorder="1" applyAlignment="1">
      <alignment horizontal="center" vertical="center" wrapText="1"/>
    </xf>
    <xf numFmtId="14" fontId="10" fillId="0" borderId="33" xfId="0" applyNumberFormat="1" applyFont="1" applyBorder="1" applyAlignment="1">
      <alignment horizontal="center" vertical="center" wrapText="1"/>
    </xf>
    <xf numFmtId="9" fontId="10" fillId="0" borderId="33" xfId="0" applyNumberFormat="1" applyFont="1" applyBorder="1" applyAlignment="1">
      <alignment horizontal="center" vertical="center" wrapText="1"/>
    </xf>
    <xf numFmtId="0" fontId="10" fillId="0" borderId="33" xfId="0" applyFont="1" applyFill="1" applyBorder="1" applyAlignment="1">
      <alignment horizontal="center" vertical="center" wrapText="1"/>
    </xf>
    <xf numFmtId="9" fontId="3" fillId="0" borderId="33" xfId="1" applyFont="1" applyBorder="1" applyAlignment="1">
      <alignment horizontal="center" vertical="center"/>
    </xf>
    <xf numFmtId="0" fontId="10" fillId="3" borderId="33" xfId="0" applyFont="1" applyFill="1" applyBorder="1" applyAlignment="1">
      <alignment horizontal="justify" vertical="center" wrapText="1"/>
    </xf>
    <xf numFmtId="9" fontId="3" fillId="3" borderId="33" xfId="1" applyFont="1" applyFill="1" applyBorder="1" applyAlignment="1">
      <alignment horizontal="center" vertical="center"/>
    </xf>
    <xf numFmtId="0" fontId="10" fillId="0" borderId="47" xfId="0" applyFont="1" applyBorder="1" applyAlignment="1">
      <alignment horizontal="justify" vertical="center" wrapText="1"/>
    </xf>
    <xf numFmtId="0" fontId="10" fillId="0" borderId="26" xfId="0" applyFont="1" applyBorder="1" applyAlignment="1">
      <alignment horizontal="justify" vertical="center" wrapText="1"/>
    </xf>
    <xf numFmtId="0" fontId="8" fillId="0" borderId="25" xfId="0" applyFont="1" applyBorder="1" applyAlignment="1">
      <alignment horizontal="center" vertical="center" wrapText="1"/>
    </xf>
    <xf numFmtId="0" fontId="10" fillId="0" borderId="26" xfId="0" applyFont="1" applyBorder="1" applyAlignment="1">
      <alignment horizontal="left" vertical="center" wrapText="1"/>
    </xf>
    <xf numFmtId="0" fontId="10" fillId="0" borderId="34" xfId="0" applyFont="1" applyBorder="1" applyAlignment="1">
      <alignment horizontal="center" vertical="center" wrapText="1"/>
    </xf>
    <xf numFmtId="0" fontId="10" fillId="0" borderId="34" xfId="0" applyFont="1" applyBorder="1" applyAlignment="1">
      <alignment horizontal="justify" vertical="center" wrapText="1"/>
    </xf>
    <xf numFmtId="14" fontId="10" fillId="0" borderId="34" xfId="0" applyNumberFormat="1" applyFont="1" applyBorder="1" applyAlignment="1">
      <alignment horizontal="center" vertical="center"/>
    </xf>
    <xf numFmtId="0" fontId="10" fillId="0" borderId="34" xfId="0" applyFont="1" applyBorder="1" applyAlignment="1">
      <alignment horizontal="justify" vertical="center"/>
    </xf>
    <xf numFmtId="0" fontId="10" fillId="0" borderId="34" xfId="0" applyFont="1" applyBorder="1" applyAlignment="1">
      <alignment horizontal="left" vertical="center" wrapText="1"/>
    </xf>
    <xf numFmtId="9" fontId="10" fillId="0" borderId="34" xfId="1" applyFont="1" applyBorder="1" applyAlignment="1">
      <alignment horizontal="center" vertical="center" wrapText="1"/>
    </xf>
    <xf numFmtId="0" fontId="10" fillId="0" borderId="34" xfId="0" applyFont="1" applyFill="1" applyBorder="1" applyAlignment="1">
      <alignment horizontal="center" vertical="center" wrapText="1"/>
    </xf>
    <xf numFmtId="9" fontId="3" fillId="0" borderId="34" xfId="1" applyFont="1" applyBorder="1" applyAlignment="1">
      <alignment horizontal="center" vertical="center"/>
    </xf>
    <xf numFmtId="0" fontId="10" fillId="3" borderId="34" xfId="0" applyFont="1" applyFill="1" applyBorder="1" applyAlignment="1">
      <alignment horizontal="justify" vertical="center" wrapText="1"/>
    </xf>
    <xf numFmtId="9" fontId="3" fillId="3" borderId="34" xfId="1" applyFont="1" applyFill="1" applyBorder="1" applyAlignment="1">
      <alignment horizontal="center" vertical="center"/>
    </xf>
    <xf numFmtId="0" fontId="10" fillId="0" borderId="31" xfId="0" applyFont="1" applyBorder="1" applyAlignment="1">
      <alignment horizontal="left" vertical="center" wrapText="1"/>
    </xf>
    <xf numFmtId="0" fontId="20" fillId="3" borderId="5" xfId="0" applyFont="1" applyFill="1" applyBorder="1" applyAlignment="1">
      <alignment horizontal="center"/>
    </xf>
    <xf numFmtId="0" fontId="20" fillId="3" borderId="0" xfId="0" applyFont="1" applyFill="1" applyBorder="1" applyAlignment="1">
      <alignment horizontal="center"/>
    </xf>
    <xf numFmtId="0" fontId="20" fillId="3" borderId="12" xfId="0" applyFont="1" applyFill="1" applyBorder="1" applyAlignment="1">
      <alignment horizontal="center"/>
    </xf>
    <xf numFmtId="0" fontId="42" fillId="0" borderId="49" xfId="0" applyFont="1" applyBorder="1" applyAlignment="1">
      <alignment horizontal="center" vertical="center" wrapText="1"/>
    </xf>
    <xf numFmtId="0" fontId="16" fillId="0" borderId="51" xfId="0" applyFont="1" applyBorder="1" applyAlignment="1">
      <alignment horizontal="left" vertical="center" wrapText="1"/>
    </xf>
    <xf numFmtId="0" fontId="16" fillId="0" borderId="52" xfId="0" applyFont="1" applyBorder="1" applyAlignment="1">
      <alignment horizontal="left" vertical="center" wrapText="1"/>
    </xf>
    <xf numFmtId="0" fontId="3" fillId="0" borderId="1" xfId="0" applyFont="1" applyBorder="1" applyAlignment="1">
      <alignment horizontal="justify" vertical="center" wrapText="1"/>
    </xf>
    <xf numFmtId="0" fontId="0" fillId="0" borderId="1" xfId="0" applyBorder="1" applyAlignment="1">
      <alignment horizontal="justify" vertical="center" wrapText="1"/>
    </xf>
    <xf numFmtId="0" fontId="6"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0"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4" xfId="0" applyFont="1" applyBorder="1" applyAlignment="1">
      <alignment horizontal="center" vertical="center" wrapText="1"/>
    </xf>
    <xf numFmtId="0" fontId="7" fillId="2" borderId="4"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27" fillId="14" borderId="38" xfId="0" applyFont="1" applyFill="1" applyBorder="1" applyAlignment="1">
      <alignment horizontal="center" vertical="center" wrapText="1"/>
    </xf>
    <xf numFmtId="0" fontId="27" fillId="14" borderId="5" xfId="0" applyFont="1" applyFill="1" applyBorder="1" applyAlignment="1">
      <alignment horizontal="center" vertical="center" wrapText="1"/>
    </xf>
    <xf numFmtId="0" fontId="27" fillId="14" borderId="39" xfId="0" applyFont="1" applyFill="1" applyBorder="1" applyAlignment="1">
      <alignment horizontal="center" vertical="center" wrapText="1"/>
    </xf>
    <xf numFmtId="0" fontId="27" fillId="14" borderId="29" xfId="0" applyFont="1" applyFill="1" applyBorder="1" applyAlignment="1">
      <alignment horizontal="center" vertical="center" wrapText="1"/>
    </xf>
    <xf numFmtId="0" fontId="31" fillId="3" borderId="1" xfId="0" applyFont="1" applyFill="1" applyBorder="1" applyAlignment="1">
      <alignment horizontal="justify" vertical="center" wrapText="1"/>
    </xf>
    <xf numFmtId="0" fontId="0" fillId="3" borderId="1" xfId="0" applyFill="1" applyBorder="1" applyAlignment="1">
      <alignment horizontal="justify" vertical="center" wrapText="1"/>
    </xf>
    <xf numFmtId="9"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24" fillId="5" borderId="0" xfId="0" applyFont="1" applyFill="1" applyBorder="1" applyAlignment="1" applyProtection="1">
      <alignment horizontal="center" vertical="center" wrapText="1"/>
    </xf>
    <xf numFmtId="0" fontId="25" fillId="5" borderId="0" xfId="0" applyFont="1" applyFill="1" applyBorder="1" applyAlignment="1" applyProtection="1">
      <alignment horizontal="left" vertical="center" wrapText="1"/>
    </xf>
    <xf numFmtId="0" fontId="25" fillId="5" borderId="22" xfId="0" applyFont="1" applyFill="1" applyBorder="1" applyAlignment="1" applyProtection="1">
      <alignment horizontal="left" vertical="center" wrapText="1"/>
    </xf>
    <xf numFmtId="0" fontId="2" fillId="15" borderId="40"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8" fillId="15" borderId="27" xfId="0" applyFont="1" applyFill="1" applyBorder="1" applyAlignment="1" applyProtection="1">
      <alignment horizontal="center" vertical="center" wrapText="1"/>
    </xf>
    <xf numFmtId="0" fontId="28" fillId="5" borderId="27" xfId="0" applyFont="1" applyFill="1" applyBorder="1" applyAlignment="1" applyProtection="1">
      <alignment horizontal="center" vertical="center" wrapText="1"/>
    </xf>
    <xf numFmtId="0" fontId="2" fillId="15" borderId="33"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2" fillId="12" borderId="54" xfId="0" applyFont="1" applyFill="1" applyBorder="1" applyAlignment="1">
      <alignment horizontal="center" vertical="center" wrapText="1"/>
    </xf>
    <xf numFmtId="0" fontId="28" fillId="5" borderId="4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28" fillId="5" borderId="45" xfId="0" applyFont="1" applyFill="1" applyBorder="1" applyAlignment="1" applyProtection="1">
      <alignment horizontal="center" vertical="center" wrapText="1"/>
    </xf>
    <xf numFmtId="0" fontId="30" fillId="13" borderId="1" xfId="0" applyFont="1" applyFill="1" applyBorder="1" applyAlignment="1" applyProtection="1">
      <alignment horizontal="left" vertical="center" wrapText="1"/>
    </xf>
    <xf numFmtId="0" fontId="30" fillId="13" borderId="1" xfId="0" applyFont="1" applyFill="1" applyBorder="1" applyAlignment="1" applyProtection="1">
      <alignment horizontal="center" vertical="center" wrapText="1"/>
    </xf>
    <xf numFmtId="0" fontId="2" fillId="15" borderId="24" xfId="0" applyFont="1" applyFill="1" applyBorder="1" applyAlignment="1">
      <alignment horizontal="center" vertical="center" wrapText="1"/>
    </xf>
    <xf numFmtId="0" fontId="2" fillId="15" borderId="54" xfId="0" applyFont="1" applyFill="1" applyBorder="1" applyAlignment="1">
      <alignment horizontal="center" vertical="center" wrapText="1"/>
    </xf>
    <xf numFmtId="0" fontId="10" fillId="13" borderId="1" xfId="0" applyFont="1" applyFill="1" applyBorder="1" applyAlignment="1">
      <alignment horizontal="center" vertical="center" wrapText="1"/>
    </xf>
    <xf numFmtId="9" fontId="29" fillId="13" borderId="1" xfId="0" applyNumberFormat="1" applyFont="1" applyFill="1" applyBorder="1" applyAlignment="1">
      <alignment horizontal="center" vertical="center"/>
    </xf>
    <xf numFmtId="9" fontId="29" fillId="13" borderId="1" xfId="0" applyNumberFormat="1" applyFont="1" applyFill="1" applyBorder="1" applyAlignment="1">
      <alignment horizontal="center" vertical="center" wrapText="1"/>
    </xf>
    <xf numFmtId="0" fontId="2" fillId="12" borderId="41" xfId="0" applyFont="1" applyFill="1" applyBorder="1" applyAlignment="1">
      <alignment horizontal="center" vertical="center" wrapText="1"/>
    </xf>
    <xf numFmtId="0" fontId="2" fillId="12" borderId="55" xfId="0" applyFont="1" applyFill="1" applyBorder="1" applyAlignment="1">
      <alignment horizontal="center" vertical="center" wrapText="1"/>
    </xf>
    <xf numFmtId="0" fontId="16" fillId="6" borderId="8"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3" fillId="0" borderId="0" xfId="0" applyFont="1" applyBorder="1" applyAlignment="1">
      <alignment horizontal="center"/>
    </xf>
    <xf numFmtId="0" fontId="8" fillId="0" borderId="25" xfId="0" applyFont="1" applyBorder="1" applyAlignment="1">
      <alignment horizontal="center" vertical="center" wrapText="1"/>
    </xf>
    <xf numFmtId="0" fontId="8" fillId="0" borderId="3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35" fillId="0" borderId="2" xfId="0" applyFont="1" applyBorder="1" applyAlignment="1">
      <alignment horizontal="center" vertical="center" wrapText="1"/>
    </xf>
    <xf numFmtId="9" fontId="10" fillId="3" borderId="1" xfId="1" applyFont="1" applyFill="1" applyBorder="1" applyAlignment="1">
      <alignment horizontal="center" vertical="center" wrapText="1"/>
    </xf>
    <xf numFmtId="0" fontId="10" fillId="0" borderId="34" xfId="0" applyFont="1" applyBorder="1" applyAlignment="1">
      <alignment horizontal="center" vertical="center" wrapText="1"/>
    </xf>
    <xf numFmtId="0" fontId="23"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9" fontId="10" fillId="0" borderId="1" xfId="1" applyFont="1" applyBorder="1" applyAlignment="1">
      <alignment horizontal="center" vertical="center" wrapText="1"/>
    </xf>
    <xf numFmtId="0" fontId="23" fillId="3" borderId="1" xfId="0" applyFont="1" applyFill="1" applyBorder="1" applyAlignment="1">
      <alignment horizontal="justify" vertical="center" wrapText="1"/>
    </xf>
    <xf numFmtId="0" fontId="10" fillId="3" borderId="1" xfId="0" applyFont="1" applyFill="1" applyBorder="1" applyAlignment="1">
      <alignment horizontal="justify" vertical="center" wrapText="1"/>
    </xf>
    <xf numFmtId="0" fontId="12" fillId="11" borderId="33" xfId="0" applyFont="1" applyFill="1" applyBorder="1" applyAlignment="1">
      <alignment horizontal="center" vertical="center" wrapText="1"/>
    </xf>
    <xf numFmtId="0" fontId="1" fillId="11" borderId="33" xfId="0" applyFont="1" applyFill="1" applyBorder="1" applyAlignment="1">
      <alignment horizontal="center" vertical="center" wrapText="1"/>
    </xf>
    <xf numFmtId="0" fontId="1" fillId="11" borderId="47"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8" fillId="0" borderId="24" xfId="0" applyFont="1" applyBorder="1" applyAlignment="1">
      <alignment horizontal="center" vertical="center" wrapText="1"/>
    </xf>
    <xf numFmtId="0" fontId="9" fillId="0" borderId="33" xfId="0" applyFont="1" applyBorder="1" applyAlignment="1">
      <alignment horizontal="center" vertical="center" wrapText="1"/>
    </xf>
    <xf numFmtId="0" fontId="10" fillId="0" borderId="33"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26" xfId="0" applyFont="1" applyFill="1" applyBorder="1" applyAlignment="1">
      <alignment horizontal="justify" vertical="center" wrapText="1"/>
    </xf>
    <xf numFmtId="0" fontId="1" fillId="11" borderId="17"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1" fillId="11" borderId="19" xfId="0" applyFont="1" applyFill="1" applyBorder="1" applyAlignment="1">
      <alignment horizontal="center" vertical="center" wrapText="1"/>
    </xf>
    <xf numFmtId="0" fontId="16" fillId="0" borderId="1" xfId="0" applyFont="1" applyBorder="1" applyAlignment="1">
      <alignment horizontal="left" vertical="center" wrapText="1"/>
    </xf>
    <xf numFmtId="0" fontId="34"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11" borderId="40" xfId="0" applyFont="1" applyFill="1" applyBorder="1" applyAlignment="1">
      <alignment horizontal="center" vertical="center" wrapText="1"/>
    </xf>
    <xf numFmtId="0" fontId="1" fillId="11" borderId="36" xfId="0" applyFont="1" applyFill="1" applyBorder="1" applyAlignment="1">
      <alignment horizontal="center" vertical="center" wrapText="1"/>
    </xf>
    <xf numFmtId="0" fontId="1" fillId="11" borderId="46" xfId="0" applyFont="1" applyFill="1" applyBorder="1" applyAlignment="1">
      <alignment horizontal="center" vertical="center" wrapText="1"/>
    </xf>
    <xf numFmtId="0" fontId="16" fillId="0" borderId="30" xfId="0" applyFont="1" applyBorder="1" applyAlignment="1">
      <alignment horizontal="left" vertical="center" wrapText="1"/>
    </xf>
    <xf numFmtId="0" fontId="16" fillId="0" borderId="34"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42" xfId="0" applyFont="1" applyBorder="1" applyAlignment="1">
      <alignment horizontal="center" vertical="center" wrapText="1"/>
    </xf>
    <xf numFmtId="0" fontId="9" fillId="0" borderId="25" xfId="0" applyFont="1" applyBorder="1" applyAlignment="1">
      <alignment horizontal="center" vertical="center" wrapText="1"/>
    </xf>
    <xf numFmtId="0" fontId="7" fillId="2" borderId="24"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13" fillId="3" borderId="4" xfId="0" applyNumberFormat="1" applyFont="1" applyFill="1" applyBorder="1" applyAlignment="1">
      <alignment horizontal="center" vertical="center"/>
    </xf>
    <xf numFmtId="164" fontId="13" fillId="3" borderId="3" xfId="0" applyNumberFormat="1" applyFont="1" applyFill="1" applyBorder="1" applyAlignment="1">
      <alignment horizontal="center" vertical="center"/>
    </xf>
    <xf numFmtId="164" fontId="13" fillId="3" borderId="2" xfId="0" applyNumberFormat="1" applyFont="1" applyFill="1" applyBorder="1" applyAlignment="1">
      <alignment horizontal="center" vertical="center"/>
    </xf>
    <xf numFmtId="0" fontId="1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 xfId="0" applyFon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000CC"/>
      <color rgb="FF00FF00"/>
      <color rgb="FF00939B"/>
      <color rgb="FF008293"/>
      <color rgb="FF009B93"/>
      <color rgb="FF006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3" name="Text Box 5"/>
        <xdr:cNvSpPr txBox="1">
          <a:spLocks noChangeArrowheads="1"/>
        </xdr:cNvSpPr>
      </xdr:nvSpPr>
      <xdr:spPr bwMode="auto">
        <a:xfrm>
          <a:off x="3009900" y="7372350"/>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15</xdr:row>
      <xdr:rowOff>173131</xdr:rowOff>
    </xdr:from>
    <xdr:to>
      <xdr:col>8</xdr:col>
      <xdr:colOff>386604</xdr:colOff>
      <xdr:row>29</xdr:row>
      <xdr:rowOff>87312</xdr:rowOff>
    </xdr:to>
    <xdr:sp macro="" textlink="">
      <xdr:nvSpPr>
        <xdr:cNvPr id="7" name="Rectangle 11"/>
        <xdr:cNvSpPr>
          <a:spLocks noChangeArrowheads="1"/>
        </xdr:cNvSpPr>
      </xdr:nvSpPr>
      <xdr:spPr bwMode="auto">
        <a:xfrm>
          <a:off x="115981" y="2911569"/>
          <a:ext cx="6366623" cy="2470056"/>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r>
            <a:rPr lang="en-US" sz="2400" b="1" i="0" u="none" strike="noStrike" baseline="0">
              <a:solidFill>
                <a:sysClr val="windowText" lastClr="000000"/>
              </a:solidFill>
              <a:latin typeface="Arial Narrow"/>
            </a:rPr>
            <a:t>OFICINA DE CONTROL INTERNO</a:t>
          </a:r>
        </a:p>
        <a:p>
          <a:pPr algn="ctr" rtl="0">
            <a:defRPr sz="1000"/>
          </a:pPr>
          <a:endParaRPr lang="en-US" sz="2400" b="1" i="0" u="none" strike="noStrike" baseline="0">
            <a:solidFill>
              <a:sysClr val="windowText" lastClr="000000"/>
            </a:solidFill>
            <a:latin typeface="Arial Narrow"/>
          </a:endParaRPr>
        </a:p>
        <a:p>
          <a:pPr algn="ctr" rtl="0">
            <a:defRPr sz="1000"/>
          </a:pPr>
          <a:r>
            <a:rPr lang="en-US" sz="2400" b="1" i="0" u="none" strike="noStrike" baseline="0">
              <a:solidFill>
                <a:sysClr val="windowText" lastClr="000000"/>
              </a:solidFill>
              <a:latin typeface="Arial Narrow"/>
            </a:rPr>
            <a:t>SEGUIMIENTO AL PLAN ANTICORRUPCIÓN Y </a:t>
          </a:r>
        </a:p>
        <a:p>
          <a:pPr algn="ctr" rtl="0">
            <a:defRPr sz="1000"/>
          </a:pPr>
          <a:r>
            <a:rPr lang="en-US" sz="2400" b="1" i="0" u="none" strike="noStrike" baseline="0">
              <a:solidFill>
                <a:sysClr val="windowText" lastClr="000000"/>
              </a:solidFill>
              <a:latin typeface="Arial Narrow"/>
            </a:rPr>
            <a:t>DE ATENCIÓN AL CIUDADANO </a:t>
          </a:r>
        </a:p>
        <a:p>
          <a:pPr algn="ctr" rtl="0">
            <a:defRPr sz="1000"/>
          </a:pPr>
          <a:r>
            <a:rPr lang="en-US" sz="2400" b="1" i="0" u="none" strike="noStrike" baseline="0">
              <a:solidFill>
                <a:sysClr val="windowText" lastClr="000000"/>
              </a:solidFill>
              <a:latin typeface="Arial Narrow"/>
            </a:rPr>
            <a:t>2016</a:t>
          </a:r>
          <a:endParaRPr lang="en-US" sz="2400" b="0" i="0" u="none" strike="noStrike" baseline="0">
            <a:solidFill>
              <a:sysClr val="windowText" lastClr="000000"/>
            </a:solidFill>
            <a:latin typeface="Arial Narrow"/>
          </a:endParaRPr>
        </a:p>
      </xdr:txBody>
    </xdr:sp>
    <xdr:clientData/>
  </xdr:twoCellAnchor>
  <xdr:twoCellAnchor editAs="oneCell">
    <xdr:from>
      <xdr:col>0</xdr:col>
      <xdr:colOff>419100</xdr:colOff>
      <xdr:row>2</xdr:row>
      <xdr:rowOff>0</xdr:rowOff>
    </xdr:from>
    <xdr:to>
      <xdr:col>8</xdr:col>
      <xdr:colOff>323850</xdr:colOff>
      <xdr:row>14</xdr:row>
      <xdr:rowOff>84667</xdr:rowOff>
    </xdr:to>
    <xdr:pic>
      <xdr:nvPicPr>
        <xdr:cNvPr id="12" name="11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2827" b="58277"/>
        <a:stretch/>
      </xdr:blipFill>
      <xdr:spPr>
        <a:xfrm>
          <a:off x="1181100" y="581025"/>
          <a:ext cx="6000750" cy="2370667"/>
        </a:xfrm>
        <a:prstGeom prst="rect">
          <a:avLst/>
        </a:prstGeom>
      </xdr:spPr>
    </xdr:pic>
    <xdr:clientData/>
  </xdr:twoCellAnchor>
  <xdr:twoCellAnchor editAs="oneCell">
    <xdr:from>
      <xdr:col>0</xdr:col>
      <xdr:colOff>152400</xdr:colOff>
      <xdr:row>37</xdr:row>
      <xdr:rowOff>76200</xdr:rowOff>
    </xdr:from>
    <xdr:to>
      <xdr:col>8</xdr:col>
      <xdr:colOff>600075</xdr:colOff>
      <xdr:row>45</xdr:row>
      <xdr:rowOff>19050</xdr:rowOff>
    </xdr:to>
    <xdr:pic>
      <xdr:nvPicPr>
        <xdr:cNvPr id="13" name="12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99" t="78611" r="24102"/>
        <a:stretch/>
      </xdr:blipFill>
      <xdr:spPr>
        <a:xfrm>
          <a:off x="914400" y="7324725"/>
          <a:ext cx="6543675" cy="1466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56444</xdr:colOff>
      <xdr:row>0</xdr:row>
      <xdr:rowOff>77611</xdr:rowOff>
    </xdr:from>
    <xdr:to>
      <xdr:col>3</xdr:col>
      <xdr:colOff>620889</xdr:colOff>
      <xdr:row>0</xdr:row>
      <xdr:rowOff>613258</xdr:rowOff>
    </xdr:to>
    <xdr:pic>
      <xdr:nvPicPr>
        <xdr:cNvPr id="2" name="12 Imagen" descr="graficacion-01.png"/>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246944" y="77611"/>
          <a:ext cx="2497667" cy="5356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486833</xdr:colOff>
      <xdr:row>2</xdr:row>
      <xdr:rowOff>84667</xdr:rowOff>
    </xdr:from>
    <xdr:to>
      <xdr:col>24</xdr:col>
      <xdr:colOff>2649008</xdr:colOff>
      <xdr:row>9</xdr:row>
      <xdr:rowOff>154517</xdr:rowOff>
    </xdr:to>
    <xdr:pic>
      <xdr:nvPicPr>
        <xdr:cNvPr id="3" name="12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99" t="78611" r="24102"/>
        <a:stretch/>
      </xdr:blipFill>
      <xdr:spPr>
        <a:xfrm>
          <a:off x="25654000" y="508000"/>
          <a:ext cx="6543675" cy="1403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135578</xdr:colOff>
      <xdr:row>4</xdr:row>
      <xdr:rowOff>4662980</xdr:rowOff>
    </xdr:from>
    <xdr:to>
      <xdr:col>0</xdr:col>
      <xdr:colOff>1321898</xdr:colOff>
      <xdr:row>5</xdr:row>
      <xdr:rowOff>2238703</xdr:rowOff>
    </xdr:to>
    <xdr:pic>
      <xdr:nvPicPr>
        <xdr:cNvPr id="2" name="1 Imagen" descr="LOGO-COLCIENCIAS-AVANZA-BLANCO-02.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7806230"/>
          <a:ext cx="14745" cy="2366798"/>
        </a:xfrm>
        <a:prstGeom prst="rect">
          <a:avLst/>
        </a:prstGeom>
      </xdr:spPr>
    </xdr:pic>
    <xdr:clientData/>
  </xdr:twoCellAnchor>
  <xdr:twoCellAnchor editAs="oneCell">
    <xdr:from>
      <xdr:col>1</xdr:col>
      <xdr:colOff>63501</xdr:colOff>
      <xdr:row>0</xdr:row>
      <xdr:rowOff>148166</xdr:rowOff>
    </xdr:from>
    <xdr:to>
      <xdr:col>4</xdr:col>
      <xdr:colOff>1</xdr:colOff>
      <xdr:row>0</xdr:row>
      <xdr:rowOff>869928</xdr:rowOff>
    </xdr:to>
    <xdr:pic>
      <xdr:nvPicPr>
        <xdr:cNvPr id="3" name="12 Imagen" descr="graficacion-01.png"/>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199" t="78611" r="24102"/>
        <a:stretch/>
      </xdr:blipFill>
      <xdr:spPr>
        <a:xfrm>
          <a:off x="232834" y="148166"/>
          <a:ext cx="3365500" cy="721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158750</xdr:colOff>
      <xdr:row>0</xdr:row>
      <xdr:rowOff>127000</xdr:rowOff>
    </xdr:from>
    <xdr:to>
      <xdr:col>6</xdr:col>
      <xdr:colOff>606425</xdr:colOff>
      <xdr:row>0</xdr:row>
      <xdr:rowOff>1530350</xdr:rowOff>
    </xdr:to>
    <xdr:pic>
      <xdr:nvPicPr>
        <xdr:cNvPr id="2" name="12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99" t="78611" r="24102"/>
        <a:stretch/>
      </xdr:blipFill>
      <xdr:spPr>
        <a:xfrm>
          <a:off x="349250" y="127000"/>
          <a:ext cx="6543675" cy="1403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232834</xdr:colOff>
      <xdr:row>0</xdr:row>
      <xdr:rowOff>42334</xdr:rowOff>
    </xdr:from>
    <xdr:to>
      <xdr:col>5</xdr:col>
      <xdr:colOff>613834</xdr:colOff>
      <xdr:row>0</xdr:row>
      <xdr:rowOff>1022841</xdr:rowOff>
    </xdr:to>
    <xdr:pic>
      <xdr:nvPicPr>
        <xdr:cNvPr id="2" name="12 Imagen" descr="graficacion-01.png"/>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381001" y="42334"/>
          <a:ext cx="4572000" cy="9805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4212167</xdr:colOff>
      <xdr:row>0</xdr:row>
      <xdr:rowOff>74084</xdr:rowOff>
    </xdr:from>
    <xdr:to>
      <xdr:col>1</xdr:col>
      <xdr:colOff>6699250</xdr:colOff>
      <xdr:row>0</xdr:row>
      <xdr:rowOff>607461</xdr:rowOff>
    </xdr:to>
    <xdr:pic>
      <xdr:nvPicPr>
        <xdr:cNvPr id="2" name="12 Imagen" descr="graficacion-01.png"/>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6646334" y="74084"/>
          <a:ext cx="2487083" cy="5333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youtube.com/watch?v=sm-uWCQEcGw."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colciencias.gov.co/node/728."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colciencias.gov.co/colcienciasdev/transparencia-accesoainformacionpublica."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zoomScale="80" zoomScaleNormal="80" zoomScaleSheetLayoutView="90" workbookViewId="0">
      <selection activeCell="K31" sqref="K31"/>
    </sheetView>
  </sheetViews>
  <sheetFormatPr baseColWidth="10" defaultRowHeight="15"/>
  <sheetData>
    <row r="1" spans="1:9">
      <c r="A1" s="10"/>
      <c r="B1" s="11"/>
      <c r="C1" s="11"/>
      <c r="D1" s="11"/>
      <c r="E1" s="11"/>
      <c r="F1" s="11"/>
      <c r="G1" s="11"/>
      <c r="H1" s="11"/>
      <c r="I1" s="12"/>
    </row>
    <row r="2" spans="1:9">
      <c r="A2" s="13"/>
      <c r="B2" s="9"/>
      <c r="C2" s="9"/>
      <c r="D2" s="9"/>
      <c r="E2" s="9"/>
      <c r="F2" s="9"/>
      <c r="G2" s="9"/>
      <c r="H2" s="9"/>
      <c r="I2" s="14"/>
    </row>
    <row r="3" spans="1:9">
      <c r="A3" s="13"/>
      <c r="B3" s="9"/>
      <c r="C3" s="9"/>
      <c r="D3" s="9"/>
      <c r="E3" s="9"/>
      <c r="F3" s="9"/>
      <c r="G3" s="9"/>
      <c r="H3" s="9"/>
      <c r="I3" s="14"/>
    </row>
    <row r="4" spans="1:9">
      <c r="A4" s="13"/>
      <c r="B4" s="9"/>
      <c r="C4" s="9"/>
      <c r="D4" s="9"/>
      <c r="E4" s="9"/>
      <c r="F4" s="9"/>
      <c r="G4" s="9"/>
      <c r="H4" s="9"/>
      <c r="I4" s="14"/>
    </row>
    <row r="5" spans="1:9">
      <c r="A5" s="13"/>
      <c r="B5" s="9"/>
      <c r="C5" s="9"/>
      <c r="D5" s="9"/>
      <c r="E5" s="9"/>
      <c r="F5" s="9"/>
      <c r="G5" s="9"/>
      <c r="H5" s="9"/>
      <c r="I5" s="14"/>
    </row>
    <row r="6" spans="1:9">
      <c r="A6" s="13"/>
      <c r="B6" s="9"/>
      <c r="C6" s="9"/>
      <c r="D6" s="9"/>
      <c r="E6" s="9"/>
      <c r="F6" s="9"/>
      <c r="G6" s="9"/>
      <c r="H6" s="9"/>
      <c r="I6" s="14"/>
    </row>
    <row r="7" spans="1:9">
      <c r="A7" s="13"/>
      <c r="B7" s="9"/>
      <c r="C7" s="9"/>
      <c r="D7" s="9"/>
      <c r="E7" s="9"/>
      <c r="F7" s="9"/>
      <c r="G7" s="9"/>
      <c r="H7" s="9"/>
      <c r="I7" s="14"/>
    </row>
    <row r="8" spans="1:9">
      <c r="A8" s="13"/>
      <c r="B8" s="9"/>
      <c r="C8" s="9"/>
      <c r="D8" s="9"/>
      <c r="E8" s="9"/>
      <c r="F8" s="9"/>
      <c r="G8" s="9"/>
      <c r="H8" s="9"/>
      <c r="I8" s="14"/>
    </row>
    <row r="9" spans="1:9">
      <c r="A9" s="13"/>
      <c r="B9" s="9"/>
      <c r="C9" s="9"/>
      <c r="D9" s="9"/>
      <c r="E9" s="9"/>
      <c r="F9" s="9"/>
      <c r="G9" s="9"/>
      <c r="H9" s="9"/>
      <c r="I9" s="14"/>
    </row>
    <row r="10" spans="1:9">
      <c r="A10" s="13"/>
      <c r="B10" s="9"/>
      <c r="C10" s="9"/>
      <c r="D10" s="9"/>
      <c r="E10" s="9"/>
      <c r="F10" s="9"/>
      <c r="G10" s="9"/>
      <c r="H10" s="9"/>
      <c r="I10" s="14"/>
    </row>
    <row r="11" spans="1:9">
      <c r="A11" s="13"/>
      <c r="B11" s="9"/>
      <c r="C11" s="9"/>
      <c r="D11" s="9"/>
      <c r="E11" s="9"/>
      <c r="F11" s="9"/>
      <c r="G11" s="9"/>
      <c r="H11" s="9"/>
      <c r="I11" s="14"/>
    </row>
    <row r="12" spans="1:9">
      <c r="A12" s="13"/>
      <c r="B12" s="9"/>
      <c r="C12" s="9"/>
      <c r="D12" s="9"/>
      <c r="E12" s="9"/>
      <c r="F12" s="9"/>
      <c r="G12" s="9"/>
      <c r="H12" s="9"/>
      <c r="I12" s="14"/>
    </row>
    <row r="13" spans="1:9">
      <c r="A13" s="13"/>
      <c r="B13" s="9"/>
      <c r="C13" s="9"/>
      <c r="D13" s="9"/>
      <c r="E13" s="9"/>
      <c r="F13" s="9"/>
      <c r="G13" s="9"/>
      <c r="H13" s="9"/>
      <c r="I13" s="14"/>
    </row>
    <row r="14" spans="1:9">
      <c r="A14" s="13"/>
      <c r="B14" s="9"/>
      <c r="C14" s="9"/>
      <c r="D14" s="9"/>
      <c r="E14" s="9"/>
      <c r="F14" s="9"/>
      <c r="G14" s="9"/>
      <c r="H14" s="9"/>
      <c r="I14" s="14"/>
    </row>
    <row r="15" spans="1:9">
      <c r="A15" s="13"/>
      <c r="B15" s="9"/>
      <c r="C15" s="9"/>
      <c r="D15" s="9"/>
      <c r="E15" s="9"/>
      <c r="F15" s="9"/>
      <c r="G15" s="9"/>
      <c r="H15" s="9"/>
      <c r="I15" s="14"/>
    </row>
    <row r="16" spans="1:9">
      <c r="A16" s="13"/>
      <c r="B16" s="9"/>
      <c r="C16" s="9"/>
      <c r="D16" s="9"/>
      <c r="E16" s="9"/>
      <c r="F16" s="9"/>
      <c r="G16" s="9"/>
      <c r="H16" s="9"/>
      <c r="I16" s="14"/>
    </row>
    <row r="17" spans="1:9">
      <c r="A17" s="13"/>
      <c r="B17" s="9"/>
      <c r="C17" s="9"/>
      <c r="D17" s="9"/>
      <c r="E17" s="9"/>
      <c r="F17" s="9"/>
      <c r="G17" s="9"/>
      <c r="H17" s="9"/>
      <c r="I17" s="14"/>
    </row>
    <row r="18" spans="1:9">
      <c r="A18" s="13"/>
      <c r="B18" s="9"/>
      <c r="C18" s="9"/>
      <c r="D18" s="9"/>
      <c r="E18" s="9"/>
      <c r="F18" s="9"/>
      <c r="G18" s="9"/>
      <c r="H18" s="9"/>
      <c r="I18" s="14"/>
    </row>
    <row r="19" spans="1:9">
      <c r="A19" s="13"/>
      <c r="B19" s="9"/>
      <c r="C19" s="9"/>
      <c r="D19" s="9"/>
      <c r="E19" s="9"/>
      <c r="F19" s="9"/>
      <c r="G19" s="9"/>
      <c r="H19" s="9"/>
      <c r="I19" s="14"/>
    </row>
    <row r="20" spans="1:9">
      <c r="A20" s="13"/>
      <c r="B20" s="9"/>
      <c r="C20" s="9"/>
      <c r="D20" s="9"/>
      <c r="E20" s="9"/>
      <c r="F20" s="9"/>
      <c r="G20" s="9"/>
      <c r="H20" s="9"/>
      <c r="I20" s="14"/>
    </row>
    <row r="21" spans="1:9">
      <c r="A21" s="13"/>
      <c r="B21" s="9"/>
      <c r="C21" s="9"/>
      <c r="D21" s="9"/>
      <c r="E21" s="9"/>
      <c r="F21" s="9"/>
      <c r="G21" s="9"/>
      <c r="H21" s="9"/>
      <c r="I21" s="14"/>
    </row>
    <row r="22" spans="1:9">
      <c r="A22" s="13"/>
      <c r="B22" s="9"/>
      <c r="C22" s="9"/>
      <c r="D22" s="9"/>
      <c r="E22" s="9"/>
      <c r="F22" s="9"/>
      <c r="G22" s="9"/>
      <c r="H22" s="9"/>
      <c r="I22" s="14"/>
    </row>
    <row r="23" spans="1:9">
      <c r="A23" s="13"/>
      <c r="B23" s="9"/>
      <c r="C23" s="9"/>
      <c r="D23" s="9"/>
      <c r="E23" s="9"/>
      <c r="F23" s="9"/>
      <c r="G23" s="9"/>
      <c r="H23" s="9"/>
      <c r="I23" s="14"/>
    </row>
    <row r="24" spans="1:9">
      <c r="A24" s="13"/>
      <c r="B24" s="9"/>
      <c r="C24" s="9"/>
      <c r="D24" s="9"/>
      <c r="E24" s="9"/>
      <c r="F24" s="9"/>
      <c r="G24" s="9"/>
      <c r="H24" s="9"/>
      <c r="I24" s="14"/>
    </row>
    <row r="25" spans="1:9">
      <c r="A25" s="13"/>
      <c r="B25" s="9"/>
      <c r="C25" s="9"/>
      <c r="D25" s="9"/>
      <c r="E25" s="9"/>
      <c r="F25" s="9"/>
      <c r="G25" s="9"/>
      <c r="H25" s="9"/>
      <c r="I25" s="14"/>
    </row>
    <row r="26" spans="1:9">
      <c r="A26" s="13"/>
      <c r="B26" s="9"/>
      <c r="C26" s="9"/>
      <c r="D26" s="9"/>
      <c r="E26" s="9"/>
      <c r="F26" s="9"/>
      <c r="G26" s="9"/>
      <c r="H26" s="9"/>
      <c r="I26" s="14"/>
    </row>
    <row r="27" spans="1:9">
      <c r="A27" s="13"/>
      <c r="B27" s="9"/>
      <c r="C27" s="9"/>
      <c r="D27" s="9"/>
      <c r="E27" s="9"/>
      <c r="F27" s="9"/>
      <c r="G27" s="9"/>
      <c r="H27" s="9"/>
      <c r="I27" s="14"/>
    </row>
    <row r="28" spans="1:9">
      <c r="A28" s="13"/>
      <c r="B28" s="9"/>
      <c r="C28" s="9"/>
      <c r="D28" s="9"/>
      <c r="E28" s="9"/>
      <c r="F28" s="9"/>
      <c r="G28" s="9"/>
      <c r="H28" s="9"/>
      <c r="I28" s="14"/>
    </row>
    <row r="29" spans="1:9">
      <c r="A29" s="13"/>
      <c r="B29" s="9"/>
      <c r="C29" s="9"/>
      <c r="D29" s="9"/>
      <c r="E29" s="9"/>
      <c r="F29" s="9"/>
      <c r="G29" s="9"/>
      <c r="H29" s="9"/>
      <c r="I29" s="14"/>
    </row>
    <row r="30" spans="1:9">
      <c r="A30" s="13"/>
      <c r="B30" s="9"/>
      <c r="C30" s="9"/>
      <c r="D30" s="9"/>
      <c r="E30" s="9"/>
      <c r="F30" s="9"/>
      <c r="G30" s="9"/>
      <c r="H30" s="9"/>
      <c r="I30" s="14"/>
    </row>
    <row r="31" spans="1:9" ht="30">
      <c r="A31" s="206" t="s">
        <v>407</v>
      </c>
      <c r="B31" s="207"/>
      <c r="C31" s="207"/>
      <c r="D31" s="207"/>
      <c r="E31" s="207"/>
      <c r="F31" s="207"/>
      <c r="G31" s="207"/>
      <c r="H31" s="207"/>
      <c r="I31" s="208"/>
    </row>
    <row r="32" spans="1:9">
      <c r="A32" s="13"/>
      <c r="B32" s="9"/>
      <c r="C32" s="9"/>
      <c r="D32" s="9"/>
      <c r="E32" s="9"/>
      <c r="F32" s="9"/>
      <c r="G32" s="9"/>
      <c r="H32" s="9"/>
      <c r="I32" s="14"/>
    </row>
    <row r="33" spans="1:9">
      <c r="A33" s="13"/>
      <c r="B33" s="9"/>
      <c r="C33" s="9"/>
      <c r="D33" s="9"/>
      <c r="E33" s="9"/>
      <c r="F33" s="9"/>
      <c r="G33" s="9"/>
      <c r="H33" s="9"/>
      <c r="I33" s="14"/>
    </row>
    <row r="34" spans="1:9">
      <c r="A34" s="13"/>
      <c r="B34" s="9"/>
      <c r="C34" s="9"/>
      <c r="D34" s="9"/>
      <c r="E34" s="9"/>
      <c r="F34" s="9"/>
      <c r="G34" s="9"/>
      <c r="H34" s="9"/>
      <c r="I34" s="14"/>
    </row>
    <row r="35" spans="1:9">
      <c r="A35" s="13"/>
      <c r="B35" s="9"/>
      <c r="C35" s="9"/>
      <c r="D35" s="9"/>
      <c r="E35" s="9"/>
      <c r="F35" s="9"/>
      <c r="G35" s="9"/>
      <c r="H35" s="9"/>
      <c r="I35" s="14"/>
    </row>
    <row r="36" spans="1:9">
      <c r="A36" s="13"/>
      <c r="B36" s="9"/>
      <c r="C36" s="9"/>
      <c r="D36" s="9"/>
      <c r="E36" s="9"/>
      <c r="F36" s="9"/>
      <c r="G36" s="9"/>
      <c r="H36" s="9"/>
      <c r="I36" s="14"/>
    </row>
    <row r="37" spans="1:9">
      <c r="A37" s="13"/>
      <c r="B37" s="9"/>
      <c r="C37" s="9"/>
      <c r="D37" s="9"/>
      <c r="E37" s="9"/>
      <c r="F37" s="9"/>
      <c r="G37" s="9"/>
      <c r="H37" s="9"/>
      <c r="I37" s="14"/>
    </row>
    <row r="38" spans="1:9">
      <c r="A38" s="13"/>
      <c r="B38" s="9"/>
      <c r="C38" s="9"/>
      <c r="D38" s="9"/>
      <c r="E38" s="9"/>
      <c r="F38" s="9"/>
      <c r="G38" s="9"/>
      <c r="H38" s="9"/>
      <c r="I38" s="14"/>
    </row>
    <row r="39" spans="1:9">
      <c r="A39" s="13"/>
      <c r="B39" s="9"/>
      <c r="C39" s="9"/>
      <c r="D39" s="9"/>
      <c r="E39" s="9"/>
      <c r="F39" s="9"/>
      <c r="G39" s="9"/>
      <c r="H39" s="9"/>
      <c r="I39" s="14"/>
    </row>
    <row r="40" spans="1:9">
      <c r="A40" s="13"/>
      <c r="B40" s="9"/>
      <c r="C40" s="9"/>
      <c r="D40" s="9"/>
      <c r="E40" s="9"/>
      <c r="F40" s="9"/>
      <c r="G40" s="9"/>
      <c r="H40" s="9"/>
      <c r="I40" s="14"/>
    </row>
    <row r="41" spans="1:9">
      <c r="A41" s="13"/>
      <c r="B41" s="9"/>
      <c r="C41" s="9"/>
      <c r="D41" s="9"/>
      <c r="E41" s="9"/>
      <c r="F41" s="9"/>
      <c r="G41" s="9"/>
      <c r="H41" s="9"/>
      <c r="I41" s="14"/>
    </row>
    <row r="42" spans="1:9">
      <c r="A42" s="13"/>
      <c r="B42" s="9"/>
      <c r="C42" s="9"/>
      <c r="D42" s="9"/>
      <c r="E42" s="9"/>
      <c r="F42" s="9"/>
      <c r="G42" s="9"/>
      <c r="H42" s="9"/>
      <c r="I42" s="14"/>
    </row>
    <row r="43" spans="1:9">
      <c r="A43" s="13"/>
      <c r="B43" s="9"/>
      <c r="C43" s="9"/>
      <c r="D43" s="9"/>
      <c r="E43" s="9"/>
      <c r="F43" s="9"/>
      <c r="G43" s="9"/>
      <c r="H43" s="9"/>
      <c r="I43" s="14"/>
    </row>
    <row r="44" spans="1:9">
      <c r="A44" s="13"/>
      <c r="B44" s="9"/>
      <c r="C44" s="9"/>
      <c r="D44" s="9"/>
      <c r="E44" s="9"/>
      <c r="F44" s="9"/>
      <c r="G44" s="9"/>
      <c r="H44" s="9"/>
      <c r="I44" s="14"/>
    </row>
    <row r="45" spans="1:9">
      <c r="A45" s="13"/>
      <c r="B45" s="9"/>
      <c r="C45" s="9"/>
      <c r="D45" s="9"/>
      <c r="E45" s="9"/>
      <c r="F45" s="9"/>
      <c r="G45" s="9"/>
      <c r="H45" s="9"/>
      <c r="I45" s="14"/>
    </row>
    <row r="46" spans="1:9" ht="15.75" thickBot="1">
      <c r="A46" s="15"/>
      <c r="B46" s="16"/>
      <c r="C46" s="16"/>
      <c r="D46" s="16"/>
      <c r="E46" s="16"/>
      <c r="F46" s="16"/>
      <c r="G46" s="16"/>
      <c r="H46" s="16"/>
      <c r="I46" s="17"/>
    </row>
  </sheetData>
  <mergeCells count="1">
    <mergeCell ref="A31:I31"/>
  </mergeCell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4"/>
  <sheetViews>
    <sheetView showGridLines="0" zoomScale="90" zoomScaleNormal="90" zoomScaleSheetLayoutView="90" workbookViewId="0">
      <selection activeCell="N5" sqref="N5"/>
    </sheetView>
  </sheetViews>
  <sheetFormatPr baseColWidth="10" defaultColWidth="11.42578125" defaultRowHeight="12"/>
  <cols>
    <col min="1" max="1" width="2.7109375" style="1" customWidth="1"/>
    <col min="2" max="2" width="13.42578125" style="1" customWidth="1"/>
    <col min="3" max="3" width="14.28515625" style="1" customWidth="1"/>
    <col min="4" max="4" width="13.42578125" style="6" customWidth="1"/>
    <col min="5" max="5" width="11.42578125" style="1" customWidth="1"/>
    <col min="6" max="6" width="5.42578125" style="1" customWidth="1"/>
    <col min="7" max="7" width="21.42578125" style="1" customWidth="1"/>
    <col min="8" max="8" width="15.5703125" style="1" customWidth="1"/>
    <col min="9" max="9" width="12.5703125" style="6" customWidth="1"/>
    <col min="10" max="10" width="11.5703125" style="6" customWidth="1"/>
    <col min="11" max="11" width="16.85546875" style="1" customWidth="1"/>
    <col min="12" max="12" width="29.140625" style="1" hidden="1" customWidth="1"/>
    <col min="13" max="13" width="48.140625" style="1" customWidth="1"/>
    <col min="14" max="14" width="8" style="1" customWidth="1"/>
    <col min="15" max="15" width="27.140625" style="1" customWidth="1"/>
    <col min="16" max="16" width="44.42578125" style="1" customWidth="1"/>
    <col min="17" max="17" width="9.5703125" style="1" customWidth="1"/>
    <col min="18" max="18" width="35.42578125" style="1" customWidth="1"/>
    <col min="19" max="19" width="48.5703125" style="1" customWidth="1"/>
    <col min="20" max="20" width="7.42578125" style="1" customWidth="1"/>
    <col min="21" max="21" width="37.42578125" style="1" customWidth="1"/>
    <col min="22" max="16384" width="11.42578125" style="1"/>
  </cols>
  <sheetData>
    <row r="1" spans="1:21" ht="54.75" customHeight="1">
      <c r="B1" s="221" t="s">
        <v>357</v>
      </c>
      <c r="C1" s="221"/>
      <c r="D1" s="221"/>
      <c r="E1" s="221"/>
      <c r="F1" s="221"/>
      <c r="G1" s="221"/>
      <c r="H1" s="221"/>
      <c r="I1" s="221"/>
      <c r="J1" s="221"/>
      <c r="K1" s="221"/>
      <c r="L1" s="221"/>
      <c r="M1" s="221"/>
      <c r="N1" s="221"/>
      <c r="O1" s="221"/>
      <c r="P1" s="221"/>
      <c r="Q1" s="221"/>
      <c r="R1" s="221"/>
      <c r="S1" s="221"/>
      <c r="T1" s="221"/>
      <c r="U1" s="221"/>
    </row>
    <row r="2" spans="1:21" ht="54.75" customHeight="1" thickBot="1">
      <c r="B2" s="227" t="s">
        <v>134</v>
      </c>
      <c r="C2" s="227"/>
      <c r="D2" s="227"/>
      <c r="E2" s="227"/>
      <c r="F2" s="227"/>
      <c r="G2" s="227"/>
      <c r="H2" s="227"/>
      <c r="I2" s="227"/>
      <c r="J2" s="227"/>
      <c r="K2" s="227"/>
      <c r="L2" s="227"/>
      <c r="M2" s="222" t="s">
        <v>429</v>
      </c>
      <c r="N2" s="223"/>
      <c r="O2" s="223"/>
      <c r="P2" s="223"/>
      <c r="Q2" s="223"/>
      <c r="R2" s="223"/>
      <c r="S2" s="223"/>
      <c r="T2" s="223"/>
      <c r="U2" s="223"/>
    </row>
    <row r="3" spans="1:21" s="2" customFormat="1" ht="61.5" customHeight="1" thickBot="1">
      <c r="B3" s="122" t="s">
        <v>10</v>
      </c>
      <c r="C3" s="123" t="s">
        <v>0</v>
      </c>
      <c r="D3" s="123" t="s">
        <v>30</v>
      </c>
      <c r="E3" s="123" t="s">
        <v>375</v>
      </c>
      <c r="F3" s="228" t="s">
        <v>31</v>
      </c>
      <c r="G3" s="228"/>
      <c r="H3" s="123" t="s">
        <v>1</v>
      </c>
      <c r="I3" s="123" t="s">
        <v>2</v>
      </c>
      <c r="J3" s="123" t="s">
        <v>3</v>
      </c>
      <c r="K3" s="123" t="s">
        <v>8</v>
      </c>
      <c r="L3" s="123" t="s">
        <v>9</v>
      </c>
      <c r="M3" s="124" t="s">
        <v>369</v>
      </c>
      <c r="N3" s="124" t="s">
        <v>178</v>
      </c>
      <c r="O3" s="125" t="s">
        <v>550</v>
      </c>
      <c r="P3" s="124" t="s">
        <v>152</v>
      </c>
      <c r="Q3" s="124" t="s">
        <v>178</v>
      </c>
      <c r="R3" s="125" t="s">
        <v>417</v>
      </c>
      <c r="S3" s="124" t="s">
        <v>321</v>
      </c>
      <c r="T3" s="124" t="s">
        <v>178</v>
      </c>
      <c r="U3" s="126" t="s">
        <v>551</v>
      </c>
    </row>
    <row r="4" spans="1:21" ht="168" customHeight="1">
      <c r="A4" s="127"/>
      <c r="B4" s="215" t="s">
        <v>33</v>
      </c>
      <c r="C4" s="224" t="s">
        <v>47</v>
      </c>
      <c r="D4" s="218" t="s">
        <v>53</v>
      </c>
      <c r="E4" s="218" t="s">
        <v>81</v>
      </c>
      <c r="F4" s="128" t="s">
        <v>51</v>
      </c>
      <c r="G4" s="129" t="s">
        <v>109</v>
      </c>
      <c r="H4" s="130" t="s">
        <v>81</v>
      </c>
      <c r="I4" s="131">
        <v>42381</v>
      </c>
      <c r="J4" s="132">
        <v>42551</v>
      </c>
      <c r="K4" s="219" t="s">
        <v>44</v>
      </c>
      <c r="L4" s="219"/>
      <c r="M4" s="129" t="s">
        <v>154</v>
      </c>
      <c r="N4" s="133">
        <f>4/6</f>
        <v>0.66666666666666663</v>
      </c>
      <c r="O4" s="134" t="s">
        <v>419</v>
      </c>
      <c r="P4" s="129" t="s">
        <v>352</v>
      </c>
      <c r="Q4" s="133">
        <f>6/6</f>
        <v>1</v>
      </c>
      <c r="R4" s="135" t="s">
        <v>408</v>
      </c>
      <c r="S4" s="129" t="s">
        <v>354</v>
      </c>
      <c r="T4" s="136">
        <f>1/1</f>
        <v>1</v>
      </c>
      <c r="U4" s="137" t="s">
        <v>554</v>
      </c>
    </row>
    <row r="5" spans="1:21" ht="207" customHeight="1">
      <c r="A5" s="127"/>
      <c r="B5" s="216"/>
      <c r="C5" s="225"/>
      <c r="D5" s="214"/>
      <c r="E5" s="214"/>
      <c r="F5" s="97" t="s">
        <v>52</v>
      </c>
      <c r="G5" s="105" t="s">
        <v>376</v>
      </c>
      <c r="H5" s="98" t="s">
        <v>81</v>
      </c>
      <c r="I5" s="72">
        <v>42382</v>
      </c>
      <c r="J5" s="73">
        <v>42734</v>
      </c>
      <c r="K5" s="220"/>
      <c r="L5" s="220"/>
      <c r="M5" s="105" t="s">
        <v>355</v>
      </c>
      <c r="N5" s="23">
        <f>4/12</f>
        <v>0.33333333333333331</v>
      </c>
      <c r="O5" s="119" t="s">
        <v>420</v>
      </c>
      <c r="P5" s="105" t="s">
        <v>194</v>
      </c>
      <c r="Q5" s="23">
        <f>8/12</f>
        <v>0.66666666666666663</v>
      </c>
      <c r="R5" s="120" t="s">
        <v>409</v>
      </c>
      <c r="S5" s="84" t="s">
        <v>373</v>
      </c>
      <c r="T5" s="86">
        <f>12/12</f>
        <v>1</v>
      </c>
      <c r="U5" s="88" t="s">
        <v>555</v>
      </c>
    </row>
    <row r="6" spans="1:21" ht="137.25" customHeight="1">
      <c r="A6" s="127"/>
      <c r="B6" s="216"/>
      <c r="C6" s="225"/>
      <c r="D6" s="214" t="s">
        <v>54</v>
      </c>
      <c r="E6" s="214" t="s">
        <v>81</v>
      </c>
      <c r="F6" s="97" t="s">
        <v>58</v>
      </c>
      <c r="G6" s="105" t="s">
        <v>62</v>
      </c>
      <c r="H6" s="98" t="s">
        <v>69</v>
      </c>
      <c r="I6" s="72">
        <v>42381</v>
      </c>
      <c r="J6" s="73">
        <v>42400</v>
      </c>
      <c r="K6" s="220" t="s">
        <v>45</v>
      </c>
      <c r="L6" s="4"/>
      <c r="M6" s="212" t="s">
        <v>377</v>
      </c>
      <c r="N6" s="23">
        <f>1/1</f>
        <v>1</v>
      </c>
      <c r="O6" s="121" t="s">
        <v>421</v>
      </c>
      <c r="P6" s="29" t="s">
        <v>195</v>
      </c>
      <c r="Q6" s="23">
        <f>1/1</f>
        <v>1</v>
      </c>
      <c r="R6" s="120" t="s">
        <v>410</v>
      </c>
      <c r="S6" s="29" t="s">
        <v>195</v>
      </c>
      <c r="T6" s="86">
        <f>1/1</f>
        <v>1</v>
      </c>
      <c r="U6" s="138" t="s">
        <v>556</v>
      </c>
    </row>
    <row r="7" spans="1:21" ht="128.25" customHeight="1">
      <c r="A7" s="127"/>
      <c r="B7" s="216"/>
      <c r="C7" s="225"/>
      <c r="D7" s="214"/>
      <c r="E7" s="214"/>
      <c r="F7" s="97" t="s">
        <v>59</v>
      </c>
      <c r="G7" s="105" t="s">
        <v>63</v>
      </c>
      <c r="H7" s="98" t="s">
        <v>81</v>
      </c>
      <c r="I7" s="72">
        <v>42430</v>
      </c>
      <c r="J7" s="73">
        <v>42459</v>
      </c>
      <c r="K7" s="220"/>
      <c r="L7" s="4"/>
      <c r="M7" s="213"/>
      <c r="N7" s="23">
        <f>1/1</f>
        <v>1</v>
      </c>
      <c r="O7" s="119" t="s">
        <v>422</v>
      </c>
      <c r="P7" s="29" t="s">
        <v>195</v>
      </c>
      <c r="Q7" s="23">
        <f>1/1</f>
        <v>1</v>
      </c>
      <c r="R7" s="120" t="s">
        <v>411</v>
      </c>
      <c r="S7" s="29" t="s">
        <v>195</v>
      </c>
      <c r="T7" s="86">
        <f>1/1</f>
        <v>1</v>
      </c>
      <c r="U7" s="138" t="s">
        <v>520</v>
      </c>
    </row>
    <row r="8" spans="1:21" ht="108" customHeight="1">
      <c r="A8" s="127"/>
      <c r="B8" s="216"/>
      <c r="C8" s="225"/>
      <c r="D8" s="214"/>
      <c r="E8" s="214"/>
      <c r="F8" s="97" t="s">
        <v>65</v>
      </c>
      <c r="G8" s="105" t="s">
        <v>64</v>
      </c>
      <c r="H8" s="98" t="s">
        <v>81</v>
      </c>
      <c r="I8" s="72">
        <v>42400</v>
      </c>
      <c r="J8" s="73">
        <v>42460</v>
      </c>
      <c r="K8" s="220"/>
      <c r="L8" s="4"/>
      <c r="M8" s="213"/>
      <c r="N8" s="23">
        <f>2/2</f>
        <v>1</v>
      </c>
      <c r="O8" s="119" t="s">
        <v>423</v>
      </c>
      <c r="P8" s="29" t="s">
        <v>195</v>
      </c>
      <c r="Q8" s="23">
        <f>2/2</f>
        <v>1</v>
      </c>
      <c r="R8" s="120" t="s">
        <v>412</v>
      </c>
      <c r="S8" s="29" t="s">
        <v>195</v>
      </c>
      <c r="T8" s="86">
        <f>2/2</f>
        <v>1</v>
      </c>
      <c r="U8" s="138" t="s">
        <v>521</v>
      </c>
    </row>
    <row r="9" spans="1:21" ht="148.5" customHeight="1">
      <c r="A9" s="127"/>
      <c r="B9" s="216"/>
      <c r="C9" s="225"/>
      <c r="D9" s="214"/>
      <c r="E9" s="214"/>
      <c r="F9" s="97" t="s">
        <v>67</v>
      </c>
      <c r="G9" s="29" t="s">
        <v>66</v>
      </c>
      <c r="H9" s="98" t="s">
        <v>81</v>
      </c>
      <c r="I9" s="73">
        <v>42460</v>
      </c>
      <c r="J9" s="73">
        <v>42460</v>
      </c>
      <c r="K9" s="98" t="s">
        <v>68</v>
      </c>
      <c r="L9" s="4"/>
      <c r="M9" s="213"/>
      <c r="N9" s="23">
        <f>1/1</f>
        <v>1</v>
      </c>
      <c r="O9" s="119" t="s">
        <v>424</v>
      </c>
      <c r="P9" s="29" t="s">
        <v>195</v>
      </c>
      <c r="Q9" s="23">
        <f>1/1</f>
        <v>1</v>
      </c>
      <c r="R9" s="120" t="s">
        <v>411</v>
      </c>
      <c r="S9" s="105" t="s">
        <v>195</v>
      </c>
      <c r="T9" s="86">
        <f>1/1</f>
        <v>1</v>
      </c>
      <c r="U9" s="88" t="s">
        <v>556</v>
      </c>
    </row>
    <row r="10" spans="1:21" ht="409.5" customHeight="1">
      <c r="A10" s="127"/>
      <c r="B10" s="216"/>
      <c r="C10" s="225"/>
      <c r="D10" s="97" t="s">
        <v>55</v>
      </c>
      <c r="E10" s="97" t="s">
        <v>81</v>
      </c>
      <c r="F10" s="97" t="s">
        <v>60</v>
      </c>
      <c r="G10" s="105" t="s">
        <v>378</v>
      </c>
      <c r="H10" s="98" t="s">
        <v>81</v>
      </c>
      <c r="I10" s="72">
        <v>42461</v>
      </c>
      <c r="J10" s="73">
        <v>42734</v>
      </c>
      <c r="K10" s="98" t="s">
        <v>46</v>
      </c>
      <c r="L10" s="29"/>
      <c r="M10" s="105" t="s">
        <v>356</v>
      </c>
      <c r="N10" s="23">
        <f>1/9</f>
        <v>0.1111111111111111</v>
      </c>
      <c r="O10" s="119" t="s">
        <v>425</v>
      </c>
      <c r="P10" s="105" t="s">
        <v>379</v>
      </c>
      <c r="Q10" s="23">
        <f>5/9</f>
        <v>0.55555555555555558</v>
      </c>
      <c r="R10" s="120" t="s">
        <v>413</v>
      </c>
      <c r="S10" s="105" t="s">
        <v>380</v>
      </c>
      <c r="T10" s="86">
        <f>9/9</f>
        <v>1</v>
      </c>
      <c r="U10" s="88" t="s">
        <v>557</v>
      </c>
    </row>
    <row r="11" spans="1:21" ht="257.25" customHeight="1">
      <c r="A11" s="127"/>
      <c r="B11" s="216"/>
      <c r="C11" s="225"/>
      <c r="D11" s="214" t="s">
        <v>56</v>
      </c>
      <c r="E11" s="214" t="s">
        <v>81</v>
      </c>
      <c r="F11" s="97" t="s">
        <v>72</v>
      </c>
      <c r="G11" s="105" t="s">
        <v>381</v>
      </c>
      <c r="H11" s="98" t="s">
        <v>69</v>
      </c>
      <c r="I11" s="72">
        <v>42461</v>
      </c>
      <c r="J11" s="73">
        <v>42734</v>
      </c>
      <c r="K11" s="98" t="s">
        <v>70</v>
      </c>
      <c r="L11" s="29"/>
      <c r="M11" s="105" t="s">
        <v>155</v>
      </c>
      <c r="N11" s="23">
        <f>1/9</f>
        <v>0.1111111111111111</v>
      </c>
      <c r="O11" s="119" t="s">
        <v>426</v>
      </c>
      <c r="P11" s="105" t="s">
        <v>196</v>
      </c>
      <c r="Q11" s="23">
        <f>5/9</f>
        <v>0.55555555555555558</v>
      </c>
      <c r="R11" s="120" t="s">
        <v>414</v>
      </c>
      <c r="S11" s="105" t="s">
        <v>372</v>
      </c>
      <c r="T11" s="86">
        <v>1</v>
      </c>
      <c r="U11" s="88" t="s">
        <v>558</v>
      </c>
    </row>
    <row r="12" spans="1:21" ht="187.5" customHeight="1">
      <c r="A12" s="127"/>
      <c r="B12" s="216"/>
      <c r="C12" s="225"/>
      <c r="D12" s="214"/>
      <c r="E12" s="214"/>
      <c r="F12" s="97" t="s">
        <v>73</v>
      </c>
      <c r="G12" s="105" t="s">
        <v>382</v>
      </c>
      <c r="H12" s="98" t="s">
        <v>69</v>
      </c>
      <c r="I12" s="72">
        <v>42461</v>
      </c>
      <c r="J12" s="73">
        <v>42734</v>
      </c>
      <c r="K12" s="98" t="s">
        <v>71</v>
      </c>
      <c r="L12" s="29"/>
      <c r="M12" s="105" t="s">
        <v>383</v>
      </c>
      <c r="N12" s="23">
        <f>1/9</f>
        <v>0.1111111111111111</v>
      </c>
      <c r="O12" s="119" t="s">
        <v>427</v>
      </c>
      <c r="P12" s="105" t="s">
        <v>197</v>
      </c>
      <c r="Q12" s="23">
        <f>5/9</f>
        <v>0.55555555555555558</v>
      </c>
      <c r="R12" s="120" t="s">
        <v>415</v>
      </c>
      <c r="S12" s="105" t="s">
        <v>374</v>
      </c>
      <c r="T12" s="86">
        <f>9/9</f>
        <v>1</v>
      </c>
      <c r="U12" s="88" t="s">
        <v>522</v>
      </c>
    </row>
    <row r="13" spans="1:21" ht="240" customHeight="1" thickBot="1">
      <c r="A13" s="127"/>
      <c r="B13" s="217"/>
      <c r="C13" s="226"/>
      <c r="D13" s="139" t="s">
        <v>57</v>
      </c>
      <c r="E13" s="140" t="s">
        <v>146</v>
      </c>
      <c r="F13" s="140" t="s">
        <v>74</v>
      </c>
      <c r="G13" s="141" t="s">
        <v>384</v>
      </c>
      <c r="H13" s="142" t="s">
        <v>146</v>
      </c>
      <c r="I13" s="143">
        <v>42490</v>
      </c>
      <c r="J13" s="144">
        <v>42734</v>
      </c>
      <c r="K13" s="142" t="s">
        <v>75</v>
      </c>
      <c r="L13" s="145"/>
      <c r="M13" s="141" t="s">
        <v>156</v>
      </c>
      <c r="N13" s="146">
        <f>0/8</f>
        <v>0</v>
      </c>
      <c r="O13" s="147" t="s">
        <v>428</v>
      </c>
      <c r="P13" s="141" t="s">
        <v>198</v>
      </c>
      <c r="Q13" s="146">
        <f>4/8</f>
        <v>0.5</v>
      </c>
      <c r="R13" s="148" t="s">
        <v>416</v>
      </c>
      <c r="S13" s="141" t="s">
        <v>401</v>
      </c>
      <c r="T13" s="149">
        <f>8/8</f>
        <v>1</v>
      </c>
      <c r="U13" s="150" t="s">
        <v>523</v>
      </c>
    </row>
    <row r="14" spans="1:21" ht="42" customHeight="1" thickBot="1">
      <c r="B14" s="210" t="s">
        <v>370</v>
      </c>
      <c r="C14" s="211"/>
      <c r="D14" s="211"/>
      <c r="E14" s="211"/>
      <c r="F14" s="209" t="s">
        <v>349</v>
      </c>
      <c r="G14" s="209"/>
      <c r="H14" s="209"/>
      <c r="I14" s="209"/>
      <c r="J14" s="209"/>
      <c r="K14" s="209"/>
      <c r="L14" s="151"/>
      <c r="M14" s="152" t="s">
        <v>350</v>
      </c>
      <c r="N14" s="153">
        <f>AVERAGE(N4:N13)</f>
        <v>0.53333333333333321</v>
      </c>
      <c r="O14" s="152"/>
      <c r="P14" s="152" t="s">
        <v>351</v>
      </c>
      <c r="Q14" s="153">
        <f>AVERAGE(Q4:Q13)</f>
        <v>0.78333333333333321</v>
      </c>
      <c r="R14" s="152"/>
      <c r="S14" s="152" t="s">
        <v>418</v>
      </c>
      <c r="T14" s="153">
        <f>AVERAGE(T4:T13)</f>
        <v>1</v>
      </c>
      <c r="U14" s="154"/>
    </row>
  </sheetData>
  <mergeCells count="18">
    <mergeCell ref="B1:U1"/>
    <mergeCell ref="D11:D12"/>
    <mergeCell ref="L4:L5"/>
    <mergeCell ref="M2:U2"/>
    <mergeCell ref="C4:C13"/>
    <mergeCell ref="B2:L2"/>
    <mergeCell ref="F3:G3"/>
    <mergeCell ref="F14:K14"/>
    <mergeCell ref="B14:E14"/>
    <mergeCell ref="M6:M9"/>
    <mergeCell ref="E11:E12"/>
    <mergeCell ref="B4:B13"/>
    <mergeCell ref="D4:D5"/>
    <mergeCell ref="E4:E5"/>
    <mergeCell ref="K4:K5"/>
    <mergeCell ref="K6:K8"/>
    <mergeCell ref="E6:E9"/>
    <mergeCell ref="D6:D9"/>
  </mergeCells>
  <pageMargins left="0.31496062992125984" right="0.31496062992125984" top="0.55118110236220474" bottom="0.55118110236220474" header="0.31496062992125984" footer="0.31496062992125984"/>
  <pageSetup paperSize="121" scale="32" orientation="landscape" r:id="rId1"/>
  <headerFooter>
    <oddFooter>&amp;CPág.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33"/>
  <sheetViews>
    <sheetView showGridLines="0" topLeftCell="T30" zoomScale="80" zoomScaleNormal="80" zoomScaleSheetLayoutView="80" workbookViewId="0">
      <selection activeCell="Y31" sqref="Y31"/>
    </sheetView>
  </sheetViews>
  <sheetFormatPr baseColWidth="10" defaultColWidth="9.140625" defaultRowHeight="15"/>
  <cols>
    <col min="1" max="1" width="15.140625" style="47" customWidth="1"/>
    <col min="2" max="2" width="9.28515625" style="47" customWidth="1"/>
    <col min="3" max="3" width="1.28515625" style="47" customWidth="1"/>
    <col min="4" max="4" width="22.140625" style="47" customWidth="1"/>
    <col min="5" max="5" width="12.5703125" style="47" customWidth="1"/>
    <col min="6" max="6" width="20.140625" style="47" customWidth="1"/>
    <col min="7" max="7" width="16.85546875" style="47" customWidth="1"/>
    <col min="8" max="8" width="17.28515625" style="47" customWidth="1"/>
    <col min="9" max="9" width="2.140625" style="47" customWidth="1"/>
    <col min="10" max="10" width="13.42578125" style="47" customWidth="1"/>
    <col min="11" max="11" width="0.28515625" style="47" customWidth="1"/>
    <col min="12" max="12" width="14" style="47" customWidth="1"/>
    <col min="13" max="13" width="3" style="47" customWidth="1"/>
    <col min="14" max="14" width="7.85546875" style="47" customWidth="1"/>
    <col min="15" max="15" width="10.85546875" style="47" customWidth="1"/>
    <col min="16" max="16" width="14.28515625" style="47" customWidth="1"/>
    <col min="17" max="17" width="48.42578125" style="47" customWidth="1"/>
    <col min="18" max="18" width="11.7109375" style="48" customWidth="1"/>
    <col min="19" max="19" width="30.42578125" style="47" customWidth="1"/>
    <col min="20" max="20" width="41" style="47" customWidth="1"/>
    <col min="21" max="21" width="9.42578125" style="47" customWidth="1"/>
    <col min="22" max="22" width="38.42578125" style="47" customWidth="1"/>
    <col min="23" max="23" width="51" style="30" customWidth="1"/>
    <col min="24" max="24" width="11.85546875" style="56" customWidth="1"/>
    <col min="25" max="25" width="41.85546875" style="30" customWidth="1"/>
    <col min="26" max="261" width="9.140625" style="47"/>
    <col min="262" max="262" width="15.140625" style="47" customWidth="1"/>
    <col min="263" max="263" width="9.28515625" style="47" customWidth="1"/>
    <col min="264" max="264" width="1.28515625" style="47" customWidth="1"/>
    <col min="265" max="265" width="22.140625" style="47" customWidth="1"/>
    <col min="266" max="266" width="12.5703125" style="47" customWidth="1"/>
    <col min="267" max="267" width="20.140625" style="47" customWidth="1"/>
    <col min="268" max="268" width="16.85546875" style="47" customWidth="1"/>
    <col min="269" max="269" width="17.28515625" style="47" customWidth="1"/>
    <col min="270" max="270" width="2.140625" style="47" customWidth="1"/>
    <col min="271" max="271" width="13.42578125" style="47" customWidth="1"/>
    <col min="272" max="272" width="0.28515625" style="47" customWidth="1"/>
    <col min="273" max="273" width="14" style="47" customWidth="1"/>
    <col min="274" max="274" width="3" style="47" customWidth="1"/>
    <col min="275" max="275" width="7.85546875" style="47" customWidth="1"/>
    <col min="276" max="276" width="10.85546875" style="47" customWidth="1"/>
    <col min="277" max="277" width="14.28515625" style="47" customWidth="1"/>
    <col min="278" max="278" width="52.42578125" style="47" customWidth="1"/>
    <col min="279" max="279" width="15.5703125" style="47" customWidth="1"/>
    <col min="280" max="280" width="54.85546875" style="47" customWidth="1"/>
    <col min="281" max="281" width="13.42578125" style="47" customWidth="1"/>
    <col min="282" max="517" width="9.140625" style="47"/>
    <col min="518" max="518" width="15.140625" style="47" customWidth="1"/>
    <col min="519" max="519" width="9.28515625" style="47" customWidth="1"/>
    <col min="520" max="520" width="1.28515625" style="47" customWidth="1"/>
    <col min="521" max="521" width="22.140625" style="47" customWidth="1"/>
    <col min="522" max="522" width="12.5703125" style="47" customWidth="1"/>
    <col min="523" max="523" width="20.140625" style="47" customWidth="1"/>
    <col min="524" max="524" width="16.85546875" style="47" customWidth="1"/>
    <col min="525" max="525" width="17.28515625" style="47" customWidth="1"/>
    <col min="526" max="526" width="2.140625" style="47" customWidth="1"/>
    <col min="527" max="527" width="13.42578125" style="47" customWidth="1"/>
    <col min="528" max="528" width="0.28515625" style="47" customWidth="1"/>
    <col min="529" max="529" width="14" style="47" customWidth="1"/>
    <col min="530" max="530" width="3" style="47" customWidth="1"/>
    <col min="531" max="531" width="7.85546875" style="47" customWidth="1"/>
    <col min="532" max="532" width="10.85546875" style="47" customWidth="1"/>
    <col min="533" max="533" width="14.28515625" style="47" customWidth="1"/>
    <col min="534" max="534" width="52.42578125" style="47" customWidth="1"/>
    <col min="535" max="535" width="15.5703125" style="47" customWidth="1"/>
    <col min="536" max="536" width="54.85546875" style="47" customWidth="1"/>
    <col min="537" max="537" width="13.42578125" style="47" customWidth="1"/>
    <col min="538" max="773" width="9.140625" style="47"/>
    <col min="774" max="774" width="15.140625" style="47" customWidth="1"/>
    <col min="775" max="775" width="9.28515625" style="47" customWidth="1"/>
    <col min="776" max="776" width="1.28515625" style="47" customWidth="1"/>
    <col min="777" max="777" width="22.140625" style="47" customWidth="1"/>
    <col min="778" max="778" width="12.5703125" style="47" customWidth="1"/>
    <col min="779" max="779" width="20.140625" style="47" customWidth="1"/>
    <col min="780" max="780" width="16.85546875" style="47" customWidth="1"/>
    <col min="781" max="781" width="17.28515625" style="47" customWidth="1"/>
    <col min="782" max="782" width="2.140625" style="47" customWidth="1"/>
    <col min="783" max="783" width="13.42578125" style="47" customWidth="1"/>
    <col min="784" max="784" width="0.28515625" style="47" customWidth="1"/>
    <col min="785" max="785" width="14" style="47" customWidth="1"/>
    <col min="786" max="786" width="3" style="47" customWidth="1"/>
    <col min="787" max="787" width="7.85546875" style="47" customWidth="1"/>
    <col min="788" max="788" width="10.85546875" style="47" customWidth="1"/>
    <col min="789" max="789" width="14.28515625" style="47" customWidth="1"/>
    <col min="790" max="790" width="52.42578125" style="47" customWidth="1"/>
    <col min="791" max="791" width="15.5703125" style="47" customWidth="1"/>
    <col min="792" max="792" width="54.85546875" style="47" customWidth="1"/>
    <col min="793" max="793" width="13.42578125" style="47" customWidth="1"/>
    <col min="794" max="1029" width="9.140625" style="47"/>
    <col min="1030" max="1030" width="15.140625" style="47" customWidth="1"/>
    <col min="1031" max="1031" width="9.28515625" style="47" customWidth="1"/>
    <col min="1032" max="1032" width="1.28515625" style="47" customWidth="1"/>
    <col min="1033" max="1033" width="22.140625" style="47" customWidth="1"/>
    <col min="1034" max="1034" width="12.5703125" style="47" customWidth="1"/>
    <col min="1035" max="1035" width="20.140625" style="47" customWidth="1"/>
    <col min="1036" max="1036" width="16.85546875" style="47" customWidth="1"/>
    <col min="1037" max="1037" width="17.28515625" style="47" customWidth="1"/>
    <col min="1038" max="1038" width="2.140625" style="47" customWidth="1"/>
    <col min="1039" max="1039" width="13.42578125" style="47" customWidth="1"/>
    <col min="1040" max="1040" width="0.28515625" style="47" customWidth="1"/>
    <col min="1041" max="1041" width="14" style="47" customWidth="1"/>
    <col min="1042" max="1042" width="3" style="47" customWidth="1"/>
    <col min="1043" max="1043" width="7.85546875" style="47" customWidth="1"/>
    <col min="1044" max="1044" width="10.85546875" style="47" customWidth="1"/>
    <col min="1045" max="1045" width="14.28515625" style="47" customWidth="1"/>
    <col min="1046" max="1046" width="52.42578125" style="47" customWidth="1"/>
    <col min="1047" max="1047" width="15.5703125" style="47" customWidth="1"/>
    <col min="1048" max="1048" width="54.85546875" style="47" customWidth="1"/>
    <col min="1049" max="1049" width="13.42578125" style="47" customWidth="1"/>
    <col min="1050" max="1285" width="9.140625" style="47"/>
    <col min="1286" max="1286" width="15.140625" style="47" customWidth="1"/>
    <col min="1287" max="1287" width="9.28515625" style="47" customWidth="1"/>
    <col min="1288" max="1288" width="1.28515625" style="47" customWidth="1"/>
    <col min="1289" max="1289" width="22.140625" style="47" customWidth="1"/>
    <col min="1290" max="1290" width="12.5703125" style="47" customWidth="1"/>
    <col min="1291" max="1291" width="20.140625" style="47" customWidth="1"/>
    <col min="1292" max="1292" width="16.85546875" style="47" customWidth="1"/>
    <col min="1293" max="1293" width="17.28515625" style="47" customWidth="1"/>
    <col min="1294" max="1294" width="2.140625" style="47" customWidth="1"/>
    <col min="1295" max="1295" width="13.42578125" style="47" customWidth="1"/>
    <col min="1296" max="1296" width="0.28515625" style="47" customWidth="1"/>
    <col min="1297" max="1297" width="14" style="47" customWidth="1"/>
    <col min="1298" max="1298" width="3" style="47" customWidth="1"/>
    <col min="1299" max="1299" width="7.85546875" style="47" customWidth="1"/>
    <col min="1300" max="1300" width="10.85546875" style="47" customWidth="1"/>
    <col min="1301" max="1301" width="14.28515625" style="47" customWidth="1"/>
    <col min="1302" max="1302" width="52.42578125" style="47" customWidth="1"/>
    <col min="1303" max="1303" width="15.5703125" style="47" customWidth="1"/>
    <col min="1304" max="1304" width="54.85546875" style="47" customWidth="1"/>
    <col min="1305" max="1305" width="13.42578125" style="47" customWidth="1"/>
    <col min="1306" max="1541" width="9.140625" style="47"/>
    <col min="1542" max="1542" width="15.140625" style="47" customWidth="1"/>
    <col min="1543" max="1543" width="9.28515625" style="47" customWidth="1"/>
    <col min="1544" max="1544" width="1.28515625" style="47" customWidth="1"/>
    <col min="1545" max="1545" width="22.140625" style="47" customWidth="1"/>
    <col min="1546" max="1546" width="12.5703125" style="47" customWidth="1"/>
    <col min="1547" max="1547" width="20.140625" style="47" customWidth="1"/>
    <col min="1548" max="1548" width="16.85546875" style="47" customWidth="1"/>
    <col min="1549" max="1549" width="17.28515625" style="47" customWidth="1"/>
    <col min="1550" max="1550" width="2.140625" style="47" customWidth="1"/>
    <col min="1551" max="1551" width="13.42578125" style="47" customWidth="1"/>
    <col min="1552" max="1552" width="0.28515625" style="47" customWidth="1"/>
    <col min="1553" max="1553" width="14" style="47" customWidth="1"/>
    <col min="1554" max="1554" width="3" style="47" customWidth="1"/>
    <col min="1555" max="1555" width="7.85546875" style="47" customWidth="1"/>
    <col min="1556" max="1556" width="10.85546875" style="47" customWidth="1"/>
    <col min="1557" max="1557" width="14.28515625" style="47" customWidth="1"/>
    <col min="1558" max="1558" width="52.42578125" style="47" customWidth="1"/>
    <col min="1559" max="1559" width="15.5703125" style="47" customWidth="1"/>
    <col min="1560" max="1560" width="54.85546875" style="47" customWidth="1"/>
    <col min="1561" max="1561" width="13.42578125" style="47" customWidth="1"/>
    <col min="1562" max="1797" width="9.140625" style="47"/>
    <col min="1798" max="1798" width="15.140625" style="47" customWidth="1"/>
    <col min="1799" max="1799" width="9.28515625" style="47" customWidth="1"/>
    <col min="1800" max="1800" width="1.28515625" style="47" customWidth="1"/>
    <col min="1801" max="1801" width="22.140625" style="47" customWidth="1"/>
    <col min="1802" max="1802" width="12.5703125" style="47" customWidth="1"/>
    <col min="1803" max="1803" width="20.140625" style="47" customWidth="1"/>
    <col min="1804" max="1804" width="16.85546875" style="47" customWidth="1"/>
    <col min="1805" max="1805" width="17.28515625" style="47" customWidth="1"/>
    <col min="1806" max="1806" width="2.140625" style="47" customWidth="1"/>
    <col min="1807" max="1807" width="13.42578125" style="47" customWidth="1"/>
    <col min="1808" max="1808" width="0.28515625" style="47" customWidth="1"/>
    <col min="1809" max="1809" width="14" style="47" customWidth="1"/>
    <col min="1810" max="1810" width="3" style="47" customWidth="1"/>
    <col min="1811" max="1811" width="7.85546875" style="47" customWidth="1"/>
    <col min="1812" max="1812" width="10.85546875" style="47" customWidth="1"/>
    <col min="1813" max="1813" width="14.28515625" style="47" customWidth="1"/>
    <col min="1814" max="1814" width="52.42578125" style="47" customWidth="1"/>
    <col min="1815" max="1815" width="15.5703125" style="47" customWidth="1"/>
    <col min="1816" max="1816" width="54.85546875" style="47" customWidth="1"/>
    <col min="1817" max="1817" width="13.42578125" style="47" customWidth="1"/>
    <col min="1818" max="2053" width="9.140625" style="47"/>
    <col min="2054" max="2054" width="15.140625" style="47" customWidth="1"/>
    <col min="2055" max="2055" width="9.28515625" style="47" customWidth="1"/>
    <col min="2056" max="2056" width="1.28515625" style="47" customWidth="1"/>
    <col min="2057" max="2057" width="22.140625" style="47" customWidth="1"/>
    <col min="2058" max="2058" width="12.5703125" style="47" customWidth="1"/>
    <col min="2059" max="2059" width="20.140625" style="47" customWidth="1"/>
    <col min="2060" max="2060" width="16.85546875" style="47" customWidth="1"/>
    <col min="2061" max="2061" width="17.28515625" style="47" customWidth="1"/>
    <col min="2062" max="2062" width="2.140625" style="47" customWidth="1"/>
    <col min="2063" max="2063" width="13.42578125" style="47" customWidth="1"/>
    <col min="2064" max="2064" width="0.28515625" style="47" customWidth="1"/>
    <col min="2065" max="2065" width="14" style="47" customWidth="1"/>
    <col min="2066" max="2066" width="3" style="47" customWidth="1"/>
    <col min="2067" max="2067" width="7.85546875" style="47" customWidth="1"/>
    <col min="2068" max="2068" width="10.85546875" style="47" customWidth="1"/>
    <col min="2069" max="2069" width="14.28515625" style="47" customWidth="1"/>
    <col min="2070" max="2070" width="52.42578125" style="47" customWidth="1"/>
    <col min="2071" max="2071" width="15.5703125" style="47" customWidth="1"/>
    <col min="2072" max="2072" width="54.85546875" style="47" customWidth="1"/>
    <col min="2073" max="2073" width="13.42578125" style="47" customWidth="1"/>
    <col min="2074" max="2309" width="9.140625" style="47"/>
    <col min="2310" max="2310" width="15.140625" style="47" customWidth="1"/>
    <col min="2311" max="2311" width="9.28515625" style="47" customWidth="1"/>
    <col min="2312" max="2312" width="1.28515625" style="47" customWidth="1"/>
    <col min="2313" max="2313" width="22.140625" style="47" customWidth="1"/>
    <col min="2314" max="2314" width="12.5703125" style="47" customWidth="1"/>
    <col min="2315" max="2315" width="20.140625" style="47" customWidth="1"/>
    <col min="2316" max="2316" width="16.85546875" style="47" customWidth="1"/>
    <col min="2317" max="2317" width="17.28515625" style="47" customWidth="1"/>
    <col min="2318" max="2318" width="2.140625" style="47" customWidth="1"/>
    <col min="2319" max="2319" width="13.42578125" style="47" customWidth="1"/>
    <col min="2320" max="2320" width="0.28515625" style="47" customWidth="1"/>
    <col min="2321" max="2321" width="14" style="47" customWidth="1"/>
    <col min="2322" max="2322" width="3" style="47" customWidth="1"/>
    <col min="2323" max="2323" width="7.85546875" style="47" customWidth="1"/>
    <col min="2324" max="2324" width="10.85546875" style="47" customWidth="1"/>
    <col min="2325" max="2325" width="14.28515625" style="47" customWidth="1"/>
    <col min="2326" max="2326" width="52.42578125" style="47" customWidth="1"/>
    <col min="2327" max="2327" width="15.5703125" style="47" customWidth="1"/>
    <col min="2328" max="2328" width="54.85546875" style="47" customWidth="1"/>
    <col min="2329" max="2329" width="13.42578125" style="47" customWidth="1"/>
    <col min="2330" max="2565" width="9.140625" style="47"/>
    <col min="2566" max="2566" width="15.140625" style="47" customWidth="1"/>
    <col min="2567" max="2567" width="9.28515625" style="47" customWidth="1"/>
    <col min="2568" max="2568" width="1.28515625" style="47" customWidth="1"/>
    <col min="2569" max="2569" width="22.140625" style="47" customWidth="1"/>
    <col min="2570" max="2570" width="12.5703125" style="47" customWidth="1"/>
    <col min="2571" max="2571" width="20.140625" style="47" customWidth="1"/>
    <col min="2572" max="2572" width="16.85546875" style="47" customWidth="1"/>
    <col min="2573" max="2573" width="17.28515625" style="47" customWidth="1"/>
    <col min="2574" max="2574" width="2.140625" style="47" customWidth="1"/>
    <col min="2575" max="2575" width="13.42578125" style="47" customWidth="1"/>
    <col min="2576" max="2576" width="0.28515625" style="47" customWidth="1"/>
    <col min="2577" max="2577" width="14" style="47" customWidth="1"/>
    <col min="2578" max="2578" width="3" style="47" customWidth="1"/>
    <col min="2579" max="2579" width="7.85546875" style="47" customWidth="1"/>
    <col min="2580" max="2580" width="10.85546875" style="47" customWidth="1"/>
    <col min="2581" max="2581" width="14.28515625" style="47" customWidth="1"/>
    <col min="2582" max="2582" width="52.42578125" style="47" customWidth="1"/>
    <col min="2583" max="2583" width="15.5703125" style="47" customWidth="1"/>
    <col min="2584" max="2584" width="54.85546875" style="47" customWidth="1"/>
    <col min="2585" max="2585" width="13.42578125" style="47" customWidth="1"/>
    <col min="2586" max="2821" width="9.140625" style="47"/>
    <col min="2822" max="2822" width="15.140625" style="47" customWidth="1"/>
    <col min="2823" max="2823" width="9.28515625" style="47" customWidth="1"/>
    <col min="2824" max="2824" width="1.28515625" style="47" customWidth="1"/>
    <col min="2825" max="2825" width="22.140625" style="47" customWidth="1"/>
    <col min="2826" max="2826" width="12.5703125" style="47" customWidth="1"/>
    <col min="2827" max="2827" width="20.140625" style="47" customWidth="1"/>
    <col min="2828" max="2828" width="16.85546875" style="47" customWidth="1"/>
    <col min="2829" max="2829" width="17.28515625" style="47" customWidth="1"/>
    <col min="2830" max="2830" width="2.140625" style="47" customWidth="1"/>
    <col min="2831" max="2831" width="13.42578125" style="47" customWidth="1"/>
    <col min="2832" max="2832" width="0.28515625" style="47" customWidth="1"/>
    <col min="2833" max="2833" width="14" style="47" customWidth="1"/>
    <col min="2834" max="2834" width="3" style="47" customWidth="1"/>
    <col min="2835" max="2835" width="7.85546875" style="47" customWidth="1"/>
    <col min="2836" max="2836" width="10.85546875" style="47" customWidth="1"/>
    <col min="2837" max="2837" width="14.28515625" style="47" customWidth="1"/>
    <col min="2838" max="2838" width="52.42578125" style="47" customWidth="1"/>
    <col min="2839" max="2839" width="15.5703125" style="47" customWidth="1"/>
    <col min="2840" max="2840" width="54.85546875" style="47" customWidth="1"/>
    <col min="2841" max="2841" width="13.42578125" style="47" customWidth="1"/>
    <col min="2842" max="3077" width="9.140625" style="47"/>
    <col min="3078" max="3078" width="15.140625" style="47" customWidth="1"/>
    <col min="3079" max="3079" width="9.28515625" style="47" customWidth="1"/>
    <col min="3080" max="3080" width="1.28515625" style="47" customWidth="1"/>
    <col min="3081" max="3081" width="22.140625" style="47" customWidth="1"/>
    <col min="3082" max="3082" width="12.5703125" style="47" customWidth="1"/>
    <col min="3083" max="3083" width="20.140625" style="47" customWidth="1"/>
    <col min="3084" max="3084" width="16.85546875" style="47" customWidth="1"/>
    <col min="3085" max="3085" width="17.28515625" style="47" customWidth="1"/>
    <col min="3086" max="3086" width="2.140625" style="47" customWidth="1"/>
    <col min="3087" max="3087" width="13.42578125" style="47" customWidth="1"/>
    <col min="3088" max="3088" width="0.28515625" style="47" customWidth="1"/>
    <col min="3089" max="3089" width="14" style="47" customWidth="1"/>
    <col min="3090" max="3090" width="3" style="47" customWidth="1"/>
    <col min="3091" max="3091" width="7.85546875" style="47" customWidth="1"/>
    <col min="3092" max="3092" width="10.85546875" style="47" customWidth="1"/>
    <col min="3093" max="3093" width="14.28515625" style="47" customWidth="1"/>
    <col min="3094" max="3094" width="52.42578125" style="47" customWidth="1"/>
    <col min="3095" max="3095" width="15.5703125" style="47" customWidth="1"/>
    <col min="3096" max="3096" width="54.85546875" style="47" customWidth="1"/>
    <col min="3097" max="3097" width="13.42578125" style="47" customWidth="1"/>
    <col min="3098" max="3333" width="9.140625" style="47"/>
    <col min="3334" max="3334" width="15.140625" style="47" customWidth="1"/>
    <col min="3335" max="3335" width="9.28515625" style="47" customWidth="1"/>
    <col min="3336" max="3336" width="1.28515625" style="47" customWidth="1"/>
    <col min="3337" max="3337" width="22.140625" style="47" customWidth="1"/>
    <col min="3338" max="3338" width="12.5703125" style="47" customWidth="1"/>
    <col min="3339" max="3339" width="20.140625" style="47" customWidth="1"/>
    <col min="3340" max="3340" width="16.85546875" style="47" customWidth="1"/>
    <col min="3341" max="3341" width="17.28515625" style="47" customWidth="1"/>
    <col min="3342" max="3342" width="2.140625" style="47" customWidth="1"/>
    <col min="3343" max="3343" width="13.42578125" style="47" customWidth="1"/>
    <col min="3344" max="3344" width="0.28515625" style="47" customWidth="1"/>
    <col min="3345" max="3345" width="14" style="47" customWidth="1"/>
    <col min="3346" max="3346" width="3" style="47" customWidth="1"/>
    <col min="3347" max="3347" width="7.85546875" style="47" customWidth="1"/>
    <col min="3348" max="3348" width="10.85546875" style="47" customWidth="1"/>
    <col min="3349" max="3349" width="14.28515625" style="47" customWidth="1"/>
    <col min="3350" max="3350" width="52.42578125" style="47" customWidth="1"/>
    <col min="3351" max="3351" width="15.5703125" style="47" customWidth="1"/>
    <col min="3352" max="3352" width="54.85546875" style="47" customWidth="1"/>
    <col min="3353" max="3353" width="13.42578125" style="47" customWidth="1"/>
    <col min="3354" max="3589" width="9.140625" style="47"/>
    <col min="3590" max="3590" width="15.140625" style="47" customWidth="1"/>
    <col min="3591" max="3591" width="9.28515625" style="47" customWidth="1"/>
    <col min="3592" max="3592" width="1.28515625" style="47" customWidth="1"/>
    <col min="3593" max="3593" width="22.140625" style="47" customWidth="1"/>
    <col min="3594" max="3594" width="12.5703125" style="47" customWidth="1"/>
    <col min="3595" max="3595" width="20.140625" style="47" customWidth="1"/>
    <col min="3596" max="3596" width="16.85546875" style="47" customWidth="1"/>
    <col min="3597" max="3597" width="17.28515625" style="47" customWidth="1"/>
    <col min="3598" max="3598" width="2.140625" style="47" customWidth="1"/>
    <col min="3599" max="3599" width="13.42578125" style="47" customWidth="1"/>
    <col min="3600" max="3600" width="0.28515625" style="47" customWidth="1"/>
    <col min="3601" max="3601" width="14" style="47" customWidth="1"/>
    <col min="3602" max="3602" width="3" style="47" customWidth="1"/>
    <col min="3603" max="3603" width="7.85546875" style="47" customWidth="1"/>
    <col min="3604" max="3604" width="10.85546875" style="47" customWidth="1"/>
    <col min="3605" max="3605" width="14.28515625" style="47" customWidth="1"/>
    <col min="3606" max="3606" width="52.42578125" style="47" customWidth="1"/>
    <col min="3607" max="3607" width="15.5703125" style="47" customWidth="1"/>
    <col min="3608" max="3608" width="54.85546875" style="47" customWidth="1"/>
    <col min="3609" max="3609" width="13.42578125" style="47" customWidth="1"/>
    <col min="3610" max="3845" width="9.140625" style="47"/>
    <col min="3846" max="3846" width="15.140625" style="47" customWidth="1"/>
    <col min="3847" max="3847" width="9.28515625" style="47" customWidth="1"/>
    <col min="3848" max="3848" width="1.28515625" style="47" customWidth="1"/>
    <col min="3849" max="3849" width="22.140625" style="47" customWidth="1"/>
    <col min="3850" max="3850" width="12.5703125" style="47" customWidth="1"/>
    <col min="3851" max="3851" width="20.140625" style="47" customWidth="1"/>
    <col min="3852" max="3852" width="16.85546875" style="47" customWidth="1"/>
    <col min="3853" max="3853" width="17.28515625" style="47" customWidth="1"/>
    <col min="3854" max="3854" width="2.140625" style="47" customWidth="1"/>
    <col min="3855" max="3855" width="13.42578125" style="47" customWidth="1"/>
    <col min="3856" max="3856" width="0.28515625" style="47" customWidth="1"/>
    <col min="3857" max="3857" width="14" style="47" customWidth="1"/>
    <col min="3858" max="3858" width="3" style="47" customWidth="1"/>
    <col min="3859" max="3859" width="7.85546875" style="47" customWidth="1"/>
    <col min="3860" max="3860" width="10.85546875" style="47" customWidth="1"/>
    <col min="3861" max="3861" width="14.28515625" style="47" customWidth="1"/>
    <col min="3862" max="3862" width="52.42578125" style="47" customWidth="1"/>
    <col min="3863" max="3863" width="15.5703125" style="47" customWidth="1"/>
    <col min="3864" max="3864" width="54.85546875" style="47" customWidth="1"/>
    <col min="3865" max="3865" width="13.42578125" style="47" customWidth="1"/>
    <col min="3866" max="4101" width="9.140625" style="47"/>
    <col min="4102" max="4102" width="15.140625" style="47" customWidth="1"/>
    <col min="4103" max="4103" width="9.28515625" style="47" customWidth="1"/>
    <col min="4104" max="4104" width="1.28515625" style="47" customWidth="1"/>
    <col min="4105" max="4105" width="22.140625" style="47" customWidth="1"/>
    <col min="4106" max="4106" width="12.5703125" style="47" customWidth="1"/>
    <col min="4107" max="4107" width="20.140625" style="47" customWidth="1"/>
    <col min="4108" max="4108" width="16.85546875" style="47" customWidth="1"/>
    <col min="4109" max="4109" width="17.28515625" style="47" customWidth="1"/>
    <col min="4110" max="4110" width="2.140625" style="47" customWidth="1"/>
    <col min="4111" max="4111" width="13.42578125" style="47" customWidth="1"/>
    <col min="4112" max="4112" width="0.28515625" style="47" customWidth="1"/>
    <col min="4113" max="4113" width="14" style="47" customWidth="1"/>
    <col min="4114" max="4114" width="3" style="47" customWidth="1"/>
    <col min="4115" max="4115" width="7.85546875" style="47" customWidth="1"/>
    <col min="4116" max="4116" width="10.85546875" style="47" customWidth="1"/>
    <col min="4117" max="4117" width="14.28515625" style="47" customWidth="1"/>
    <col min="4118" max="4118" width="52.42578125" style="47" customWidth="1"/>
    <col min="4119" max="4119" width="15.5703125" style="47" customWidth="1"/>
    <col min="4120" max="4120" width="54.85546875" style="47" customWidth="1"/>
    <col min="4121" max="4121" width="13.42578125" style="47" customWidth="1"/>
    <col min="4122" max="4357" width="9.140625" style="47"/>
    <col min="4358" max="4358" width="15.140625" style="47" customWidth="1"/>
    <col min="4359" max="4359" width="9.28515625" style="47" customWidth="1"/>
    <col min="4360" max="4360" width="1.28515625" style="47" customWidth="1"/>
    <col min="4361" max="4361" width="22.140625" style="47" customWidth="1"/>
    <col min="4362" max="4362" width="12.5703125" style="47" customWidth="1"/>
    <col min="4363" max="4363" width="20.140625" style="47" customWidth="1"/>
    <col min="4364" max="4364" width="16.85546875" style="47" customWidth="1"/>
    <col min="4365" max="4365" width="17.28515625" style="47" customWidth="1"/>
    <col min="4366" max="4366" width="2.140625" style="47" customWidth="1"/>
    <col min="4367" max="4367" width="13.42578125" style="47" customWidth="1"/>
    <col min="4368" max="4368" width="0.28515625" style="47" customWidth="1"/>
    <col min="4369" max="4369" width="14" style="47" customWidth="1"/>
    <col min="4370" max="4370" width="3" style="47" customWidth="1"/>
    <col min="4371" max="4371" width="7.85546875" style="47" customWidth="1"/>
    <col min="4372" max="4372" width="10.85546875" style="47" customWidth="1"/>
    <col min="4373" max="4373" width="14.28515625" style="47" customWidth="1"/>
    <col min="4374" max="4374" width="52.42578125" style="47" customWidth="1"/>
    <col min="4375" max="4375" width="15.5703125" style="47" customWidth="1"/>
    <col min="4376" max="4376" width="54.85546875" style="47" customWidth="1"/>
    <col min="4377" max="4377" width="13.42578125" style="47" customWidth="1"/>
    <col min="4378" max="4613" width="9.140625" style="47"/>
    <col min="4614" max="4614" width="15.140625" style="47" customWidth="1"/>
    <col min="4615" max="4615" width="9.28515625" style="47" customWidth="1"/>
    <col min="4616" max="4616" width="1.28515625" style="47" customWidth="1"/>
    <col min="4617" max="4617" width="22.140625" style="47" customWidth="1"/>
    <col min="4618" max="4618" width="12.5703125" style="47" customWidth="1"/>
    <col min="4619" max="4619" width="20.140625" style="47" customWidth="1"/>
    <col min="4620" max="4620" width="16.85546875" style="47" customWidth="1"/>
    <col min="4621" max="4621" width="17.28515625" style="47" customWidth="1"/>
    <col min="4622" max="4622" width="2.140625" style="47" customWidth="1"/>
    <col min="4623" max="4623" width="13.42578125" style="47" customWidth="1"/>
    <col min="4624" max="4624" width="0.28515625" style="47" customWidth="1"/>
    <col min="4625" max="4625" width="14" style="47" customWidth="1"/>
    <col min="4626" max="4626" width="3" style="47" customWidth="1"/>
    <col min="4627" max="4627" width="7.85546875" style="47" customWidth="1"/>
    <col min="4628" max="4628" width="10.85546875" style="47" customWidth="1"/>
    <col min="4629" max="4629" width="14.28515625" style="47" customWidth="1"/>
    <col min="4630" max="4630" width="52.42578125" style="47" customWidth="1"/>
    <col min="4631" max="4631" width="15.5703125" style="47" customWidth="1"/>
    <col min="4632" max="4632" width="54.85546875" style="47" customWidth="1"/>
    <col min="4633" max="4633" width="13.42578125" style="47" customWidth="1"/>
    <col min="4634" max="4869" width="9.140625" style="47"/>
    <col min="4870" max="4870" width="15.140625" style="47" customWidth="1"/>
    <col min="4871" max="4871" width="9.28515625" style="47" customWidth="1"/>
    <col min="4872" max="4872" width="1.28515625" style="47" customWidth="1"/>
    <col min="4873" max="4873" width="22.140625" style="47" customWidth="1"/>
    <col min="4874" max="4874" width="12.5703125" style="47" customWidth="1"/>
    <col min="4875" max="4875" width="20.140625" style="47" customWidth="1"/>
    <col min="4876" max="4876" width="16.85546875" style="47" customWidth="1"/>
    <col min="4877" max="4877" width="17.28515625" style="47" customWidth="1"/>
    <col min="4878" max="4878" width="2.140625" style="47" customWidth="1"/>
    <col min="4879" max="4879" width="13.42578125" style="47" customWidth="1"/>
    <col min="4880" max="4880" width="0.28515625" style="47" customWidth="1"/>
    <col min="4881" max="4881" width="14" style="47" customWidth="1"/>
    <col min="4882" max="4882" width="3" style="47" customWidth="1"/>
    <col min="4883" max="4883" width="7.85546875" style="47" customWidth="1"/>
    <col min="4884" max="4884" width="10.85546875" style="47" customWidth="1"/>
    <col min="4885" max="4885" width="14.28515625" style="47" customWidth="1"/>
    <col min="4886" max="4886" width="52.42578125" style="47" customWidth="1"/>
    <col min="4887" max="4887" width="15.5703125" style="47" customWidth="1"/>
    <col min="4888" max="4888" width="54.85546875" style="47" customWidth="1"/>
    <col min="4889" max="4889" width="13.42578125" style="47" customWidth="1"/>
    <col min="4890" max="5125" width="9.140625" style="47"/>
    <col min="5126" max="5126" width="15.140625" style="47" customWidth="1"/>
    <col min="5127" max="5127" width="9.28515625" style="47" customWidth="1"/>
    <col min="5128" max="5128" width="1.28515625" style="47" customWidth="1"/>
    <col min="5129" max="5129" width="22.140625" style="47" customWidth="1"/>
    <col min="5130" max="5130" width="12.5703125" style="47" customWidth="1"/>
    <col min="5131" max="5131" width="20.140625" style="47" customWidth="1"/>
    <col min="5132" max="5132" width="16.85546875" style="47" customWidth="1"/>
    <col min="5133" max="5133" width="17.28515625" style="47" customWidth="1"/>
    <col min="5134" max="5134" width="2.140625" style="47" customWidth="1"/>
    <col min="5135" max="5135" width="13.42578125" style="47" customWidth="1"/>
    <col min="5136" max="5136" width="0.28515625" style="47" customWidth="1"/>
    <col min="5137" max="5137" width="14" style="47" customWidth="1"/>
    <col min="5138" max="5138" width="3" style="47" customWidth="1"/>
    <col min="5139" max="5139" width="7.85546875" style="47" customWidth="1"/>
    <col min="5140" max="5140" width="10.85546875" style="47" customWidth="1"/>
    <col min="5141" max="5141" width="14.28515625" style="47" customWidth="1"/>
    <col min="5142" max="5142" width="52.42578125" style="47" customWidth="1"/>
    <col min="5143" max="5143" width="15.5703125" style="47" customWidth="1"/>
    <col min="5144" max="5144" width="54.85546875" style="47" customWidth="1"/>
    <col min="5145" max="5145" width="13.42578125" style="47" customWidth="1"/>
    <col min="5146" max="5381" width="9.140625" style="47"/>
    <col min="5382" max="5382" width="15.140625" style="47" customWidth="1"/>
    <col min="5383" max="5383" width="9.28515625" style="47" customWidth="1"/>
    <col min="5384" max="5384" width="1.28515625" style="47" customWidth="1"/>
    <col min="5385" max="5385" width="22.140625" style="47" customWidth="1"/>
    <col min="5386" max="5386" width="12.5703125" style="47" customWidth="1"/>
    <col min="5387" max="5387" width="20.140625" style="47" customWidth="1"/>
    <col min="5388" max="5388" width="16.85546875" style="47" customWidth="1"/>
    <col min="5389" max="5389" width="17.28515625" style="47" customWidth="1"/>
    <col min="5390" max="5390" width="2.140625" style="47" customWidth="1"/>
    <col min="5391" max="5391" width="13.42578125" style="47" customWidth="1"/>
    <col min="5392" max="5392" width="0.28515625" style="47" customWidth="1"/>
    <col min="5393" max="5393" width="14" style="47" customWidth="1"/>
    <col min="5394" max="5394" width="3" style="47" customWidth="1"/>
    <col min="5395" max="5395" width="7.85546875" style="47" customWidth="1"/>
    <col min="5396" max="5396" width="10.85546875" style="47" customWidth="1"/>
    <col min="5397" max="5397" width="14.28515625" style="47" customWidth="1"/>
    <col min="5398" max="5398" width="52.42578125" style="47" customWidth="1"/>
    <col min="5399" max="5399" width="15.5703125" style="47" customWidth="1"/>
    <col min="5400" max="5400" width="54.85546875" style="47" customWidth="1"/>
    <col min="5401" max="5401" width="13.42578125" style="47" customWidth="1"/>
    <col min="5402" max="5637" width="9.140625" style="47"/>
    <col min="5638" max="5638" width="15.140625" style="47" customWidth="1"/>
    <col min="5639" max="5639" width="9.28515625" style="47" customWidth="1"/>
    <col min="5640" max="5640" width="1.28515625" style="47" customWidth="1"/>
    <col min="5641" max="5641" width="22.140625" style="47" customWidth="1"/>
    <col min="5642" max="5642" width="12.5703125" style="47" customWidth="1"/>
    <col min="5643" max="5643" width="20.140625" style="47" customWidth="1"/>
    <col min="5644" max="5644" width="16.85546875" style="47" customWidth="1"/>
    <col min="5645" max="5645" width="17.28515625" style="47" customWidth="1"/>
    <col min="5646" max="5646" width="2.140625" style="47" customWidth="1"/>
    <col min="5647" max="5647" width="13.42578125" style="47" customWidth="1"/>
    <col min="5648" max="5648" width="0.28515625" style="47" customWidth="1"/>
    <col min="5649" max="5649" width="14" style="47" customWidth="1"/>
    <col min="5650" max="5650" width="3" style="47" customWidth="1"/>
    <col min="5651" max="5651" width="7.85546875" style="47" customWidth="1"/>
    <col min="5652" max="5652" width="10.85546875" style="47" customWidth="1"/>
    <col min="5653" max="5653" width="14.28515625" style="47" customWidth="1"/>
    <col min="5654" max="5654" width="52.42578125" style="47" customWidth="1"/>
    <col min="5655" max="5655" width="15.5703125" style="47" customWidth="1"/>
    <col min="5656" max="5656" width="54.85546875" style="47" customWidth="1"/>
    <col min="5657" max="5657" width="13.42578125" style="47" customWidth="1"/>
    <col min="5658" max="5893" width="9.140625" style="47"/>
    <col min="5894" max="5894" width="15.140625" style="47" customWidth="1"/>
    <col min="5895" max="5895" width="9.28515625" style="47" customWidth="1"/>
    <col min="5896" max="5896" width="1.28515625" style="47" customWidth="1"/>
    <col min="5897" max="5897" width="22.140625" style="47" customWidth="1"/>
    <col min="5898" max="5898" width="12.5703125" style="47" customWidth="1"/>
    <col min="5899" max="5899" width="20.140625" style="47" customWidth="1"/>
    <col min="5900" max="5900" width="16.85546875" style="47" customWidth="1"/>
    <col min="5901" max="5901" width="17.28515625" style="47" customWidth="1"/>
    <col min="5902" max="5902" width="2.140625" style="47" customWidth="1"/>
    <col min="5903" max="5903" width="13.42578125" style="47" customWidth="1"/>
    <col min="5904" max="5904" width="0.28515625" style="47" customWidth="1"/>
    <col min="5905" max="5905" width="14" style="47" customWidth="1"/>
    <col min="5906" max="5906" width="3" style="47" customWidth="1"/>
    <col min="5907" max="5907" width="7.85546875" style="47" customWidth="1"/>
    <col min="5908" max="5908" width="10.85546875" style="47" customWidth="1"/>
    <col min="5909" max="5909" width="14.28515625" style="47" customWidth="1"/>
    <col min="5910" max="5910" width="52.42578125" style="47" customWidth="1"/>
    <col min="5911" max="5911" width="15.5703125" style="47" customWidth="1"/>
    <col min="5912" max="5912" width="54.85546875" style="47" customWidth="1"/>
    <col min="5913" max="5913" width="13.42578125" style="47" customWidth="1"/>
    <col min="5914" max="6149" width="9.140625" style="47"/>
    <col min="6150" max="6150" width="15.140625" style="47" customWidth="1"/>
    <col min="6151" max="6151" width="9.28515625" style="47" customWidth="1"/>
    <col min="6152" max="6152" width="1.28515625" style="47" customWidth="1"/>
    <col min="6153" max="6153" width="22.140625" style="47" customWidth="1"/>
    <col min="6154" max="6154" width="12.5703125" style="47" customWidth="1"/>
    <col min="6155" max="6155" width="20.140625" style="47" customWidth="1"/>
    <col min="6156" max="6156" width="16.85546875" style="47" customWidth="1"/>
    <col min="6157" max="6157" width="17.28515625" style="47" customWidth="1"/>
    <col min="6158" max="6158" width="2.140625" style="47" customWidth="1"/>
    <col min="6159" max="6159" width="13.42578125" style="47" customWidth="1"/>
    <col min="6160" max="6160" width="0.28515625" style="47" customWidth="1"/>
    <col min="6161" max="6161" width="14" style="47" customWidth="1"/>
    <col min="6162" max="6162" width="3" style="47" customWidth="1"/>
    <col min="6163" max="6163" width="7.85546875" style="47" customWidth="1"/>
    <col min="6164" max="6164" width="10.85546875" style="47" customWidth="1"/>
    <col min="6165" max="6165" width="14.28515625" style="47" customWidth="1"/>
    <col min="6166" max="6166" width="52.42578125" style="47" customWidth="1"/>
    <col min="6167" max="6167" width="15.5703125" style="47" customWidth="1"/>
    <col min="6168" max="6168" width="54.85546875" style="47" customWidth="1"/>
    <col min="6169" max="6169" width="13.42578125" style="47" customWidth="1"/>
    <col min="6170" max="6405" width="9.140625" style="47"/>
    <col min="6406" max="6406" width="15.140625" style="47" customWidth="1"/>
    <col min="6407" max="6407" width="9.28515625" style="47" customWidth="1"/>
    <col min="6408" max="6408" width="1.28515625" style="47" customWidth="1"/>
    <col min="6409" max="6409" width="22.140625" style="47" customWidth="1"/>
    <col min="6410" max="6410" width="12.5703125" style="47" customWidth="1"/>
    <col min="6411" max="6411" width="20.140625" style="47" customWidth="1"/>
    <col min="6412" max="6412" width="16.85546875" style="47" customWidth="1"/>
    <col min="6413" max="6413" width="17.28515625" style="47" customWidth="1"/>
    <col min="6414" max="6414" width="2.140625" style="47" customWidth="1"/>
    <col min="6415" max="6415" width="13.42578125" style="47" customWidth="1"/>
    <col min="6416" max="6416" width="0.28515625" style="47" customWidth="1"/>
    <col min="6417" max="6417" width="14" style="47" customWidth="1"/>
    <col min="6418" max="6418" width="3" style="47" customWidth="1"/>
    <col min="6419" max="6419" width="7.85546875" style="47" customWidth="1"/>
    <col min="6420" max="6420" width="10.85546875" style="47" customWidth="1"/>
    <col min="6421" max="6421" width="14.28515625" style="47" customWidth="1"/>
    <col min="6422" max="6422" width="52.42578125" style="47" customWidth="1"/>
    <col min="6423" max="6423" width="15.5703125" style="47" customWidth="1"/>
    <col min="6424" max="6424" width="54.85546875" style="47" customWidth="1"/>
    <col min="6425" max="6425" width="13.42578125" style="47" customWidth="1"/>
    <col min="6426" max="6661" width="9.140625" style="47"/>
    <col min="6662" max="6662" width="15.140625" style="47" customWidth="1"/>
    <col min="6663" max="6663" width="9.28515625" style="47" customWidth="1"/>
    <col min="6664" max="6664" width="1.28515625" style="47" customWidth="1"/>
    <col min="6665" max="6665" width="22.140625" style="47" customWidth="1"/>
    <col min="6666" max="6666" width="12.5703125" style="47" customWidth="1"/>
    <col min="6667" max="6667" width="20.140625" style="47" customWidth="1"/>
    <col min="6668" max="6668" width="16.85546875" style="47" customWidth="1"/>
    <col min="6669" max="6669" width="17.28515625" style="47" customWidth="1"/>
    <col min="6670" max="6670" width="2.140625" style="47" customWidth="1"/>
    <col min="6671" max="6671" width="13.42578125" style="47" customWidth="1"/>
    <col min="6672" max="6672" width="0.28515625" style="47" customWidth="1"/>
    <col min="6673" max="6673" width="14" style="47" customWidth="1"/>
    <col min="6674" max="6674" width="3" style="47" customWidth="1"/>
    <col min="6675" max="6675" width="7.85546875" style="47" customWidth="1"/>
    <col min="6676" max="6676" width="10.85546875" style="47" customWidth="1"/>
    <col min="6677" max="6677" width="14.28515625" style="47" customWidth="1"/>
    <col min="6678" max="6678" width="52.42578125" style="47" customWidth="1"/>
    <col min="6679" max="6679" width="15.5703125" style="47" customWidth="1"/>
    <col min="6680" max="6680" width="54.85546875" style="47" customWidth="1"/>
    <col min="6681" max="6681" width="13.42578125" style="47" customWidth="1"/>
    <col min="6682" max="6917" width="9.140625" style="47"/>
    <col min="6918" max="6918" width="15.140625" style="47" customWidth="1"/>
    <col min="6919" max="6919" width="9.28515625" style="47" customWidth="1"/>
    <col min="6920" max="6920" width="1.28515625" style="47" customWidth="1"/>
    <col min="6921" max="6921" width="22.140625" style="47" customWidth="1"/>
    <col min="6922" max="6922" width="12.5703125" style="47" customWidth="1"/>
    <col min="6923" max="6923" width="20.140625" style="47" customWidth="1"/>
    <col min="6924" max="6924" width="16.85546875" style="47" customWidth="1"/>
    <col min="6925" max="6925" width="17.28515625" style="47" customWidth="1"/>
    <col min="6926" max="6926" width="2.140625" style="47" customWidth="1"/>
    <col min="6927" max="6927" width="13.42578125" style="47" customWidth="1"/>
    <col min="6928" max="6928" width="0.28515625" style="47" customWidth="1"/>
    <col min="6929" max="6929" width="14" style="47" customWidth="1"/>
    <col min="6930" max="6930" width="3" style="47" customWidth="1"/>
    <col min="6931" max="6931" width="7.85546875" style="47" customWidth="1"/>
    <col min="6932" max="6932" width="10.85546875" style="47" customWidth="1"/>
    <col min="6933" max="6933" width="14.28515625" style="47" customWidth="1"/>
    <col min="6934" max="6934" width="52.42578125" style="47" customWidth="1"/>
    <col min="6935" max="6935" width="15.5703125" style="47" customWidth="1"/>
    <col min="6936" max="6936" width="54.85546875" style="47" customWidth="1"/>
    <col min="6937" max="6937" width="13.42578125" style="47" customWidth="1"/>
    <col min="6938" max="7173" width="9.140625" style="47"/>
    <col min="7174" max="7174" width="15.140625" style="47" customWidth="1"/>
    <col min="7175" max="7175" width="9.28515625" style="47" customWidth="1"/>
    <col min="7176" max="7176" width="1.28515625" style="47" customWidth="1"/>
    <col min="7177" max="7177" width="22.140625" style="47" customWidth="1"/>
    <col min="7178" max="7178" width="12.5703125" style="47" customWidth="1"/>
    <col min="7179" max="7179" width="20.140625" style="47" customWidth="1"/>
    <col min="7180" max="7180" width="16.85546875" style="47" customWidth="1"/>
    <col min="7181" max="7181" width="17.28515625" style="47" customWidth="1"/>
    <col min="7182" max="7182" width="2.140625" style="47" customWidth="1"/>
    <col min="7183" max="7183" width="13.42578125" style="47" customWidth="1"/>
    <col min="7184" max="7184" width="0.28515625" style="47" customWidth="1"/>
    <col min="7185" max="7185" width="14" style="47" customWidth="1"/>
    <col min="7186" max="7186" width="3" style="47" customWidth="1"/>
    <col min="7187" max="7187" width="7.85546875" style="47" customWidth="1"/>
    <col min="7188" max="7188" width="10.85546875" style="47" customWidth="1"/>
    <col min="7189" max="7189" width="14.28515625" style="47" customWidth="1"/>
    <col min="7190" max="7190" width="52.42578125" style="47" customWidth="1"/>
    <col min="7191" max="7191" width="15.5703125" style="47" customWidth="1"/>
    <col min="7192" max="7192" width="54.85546875" style="47" customWidth="1"/>
    <col min="7193" max="7193" width="13.42578125" style="47" customWidth="1"/>
    <col min="7194" max="7429" width="9.140625" style="47"/>
    <col min="7430" max="7430" width="15.140625" style="47" customWidth="1"/>
    <col min="7431" max="7431" width="9.28515625" style="47" customWidth="1"/>
    <col min="7432" max="7432" width="1.28515625" style="47" customWidth="1"/>
    <col min="7433" max="7433" width="22.140625" style="47" customWidth="1"/>
    <col min="7434" max="7434" width="12.5703125" style="47" customWidth="1"/>
    <col min="7435" max="7435" width="20.140625" style="47" customWidth="1"/>
    <col min="7436" max="7436" width="16.85546875" style="47" customWidth="1"/>
    <col min="7437" max="7437" width="17.28515625" style="47" customWidth="1"/>
    <col min="7438" max="7438" width="2.140625" style="47" customWidth="1"/>
    <col min="7439" max="7439" width="13.42578125" style="47" customWidth="1"/>
    <col min="7440" max="7440" width="0.28515625" style="47" customWidth="1"/>
    <col min="7441" max="7441" width="14" style="47" customWidth="1"/>
    <col min="7442" max="7442" width="3" style="47" customWidth="1"/>
    <col min="7443" max="7443" width="7.85546875" style="47" customWidth="1"/>
    <col min="7444" max="7444" width="10.85546875" style="47" customWidth="1"/>
    <col min="7445" max="7445" width="14.28515625" style="47" customWidth="1"/>
    <col min="7446" max="7446" width="52.42578125" style="47" customWidth="1"/>
    <col min="7447" max="7447" width="15.5703125" style="47" customWidth="1"/>
    <col min="7448" max="7448" width="54.85546875" style="47" customWidth="1"/>
    <col min="7449" max="7449" width="13.42578125" style="47" customWidth="1"/>
    <col min="7450" max="7685" width="9.140625" style="47"/>
    <col min="7686" max="7686" width="15.140625" style="47" customWidth="1"/>
    <col min="7687" max="7687" width="9.28515625" style="47" customWidth="1"/>
    <col min="7688" max="7688" width="1.28515625" style="47" customWidth="1"/>
    <col min="7689" max="7689" width="22.140625" style="47" customWidth="1"/>
    <col min="7690" max="7690" width="12.5703125" style="47" customWidth="1"/>
    <col min="7691" max="7691" width="20.140625" style="47" customWidth="1"/>
    <col min="7692" max="7692" width="16.85546875" style="47" customWidth="1"/>
    <col min="7693" max="7693" width="17.28515625" style="47" customWidth="1"/>
    <col min="7694" max="7694" width="2.140625" style="47" customWidth="1"/>
    <col min="7695" max="7695" width="13.42578125" style="47" customWidth="1"/>
    <col min="7696" max="7696" width="0.28515625" style="47" customWidth="1"/>
    <col min="7697" max="7697" width="14" style="47" customWidth="1"/>
    <col min="7698" max="7698" width="3" style="47" customWidth="1"/>
    <col min="7699" max="7699" width="7.85546875" style="47" customWidth="1"/>
    <col min="7700" max="7700" width="10.85546875" style="47" customWidth="1"/>
    <col min="7701" max="7701" width="14.28515625" style="47" customWidth="1"/>
    <col min="7702" max="7702" width="52.42578125" style="47" customWidth="1"/>
    <col min="7703" max="7703" width="15.5703125" style="47" customWidth="1"/>
    <col min="7704" max="7704" width="54.85546875" style="47" customWidth="1"/>
    <col min="7705" max="7705" width="13.42578125" style="47" customWidth="1"/>
    <col min="7706" max="7941" width="9.140625" style="47"/>
    <col min="7942" max="7942" width="15.140625" style="47" customWidth="1"/>
    <col min="7943" max="7943" width="9.28515625" style="47" customWidth="1"/>
    <col min="7944" max="7944" width="1.28515625" style="47" customWidth="1"/>
    <col min="7945" max="7945" width="22.140625" style="47" customWidth="1"/>
    <col min="7946" max="7946" width="12.5703125" style="47" customWidth="1"/>
    <col min="7947" max="7947" width="20.140625" style="47" customWidth="1"/>
    <col min="7948" max="7948" width="16.85546875" style="47" customWidth="1"/>
    <col min="7949" max="7949" width="17.28515625" style="47" customWidth="1"/>
    <col min="7950" max="7950" width="2.140625" style="47" customWidth="1"/>
    <col min="7951" max="7951" width="13.42578125" style="47" customWidth="1"/>
    <col min="7952" max="7952" width="0.28515625" style="47" customWidth="1"/>
    <col min="7953" max="7953" width="14" style="47" customWidth="1"/>
    <col min="7954" max="7954" width="3" style="47" customWidth="1"/>
    <col min="7955" max="7955" width="7.85546875" style="47" customWidth="1"/>
    <col min="7956" max="7956" width="10.85546875" style="47" customWidth="1"/>
    <col min="7957" max="7957" width="14.28515625" style="47" customWidth="1"/>
    <col min="7958" max="7958" width="52.42578125" style="47" customWidth="1"/>
    <col min="7959" max="7959" width="15.5703125" style="47" customWidth="1"/>
    <col min="7960" max="7960" width="54.85546875" style="47" customWidth="1"/>
    <col min="7961" max="7961" width="13.42578125" style="47" customWidth="1"/>
    <col min="7962" max="8197" width="9.140625" style="47"/>
    <col min="8198" max="8198" width="15.140625" style="47" customWidth="1"/>
    <col min="8199" max="8199" width="9.28515625" style="47" customWidth="1"/>
    <col min="8200" max="8200" width="1.28515625" style="47" customWidth="1"/>
    <col min="8201" max="8201" width="22.140625" style="47" customWidth="1"/>
    <col min="8202" max="8202" width="12.5703125" style="47" customWidth="1"/>
    <col min="8203" max="8203" width="20.140625" style="47" customWidth="1"/>
    <col min="8204" max="8204" width="16.85546875" style="47" customWidth="1"/>
    <col min="8205" max="8205" width="17.28515625" style="47" customWidth="1"/>
    <col min="8206" max="8206" width="2.140625" style="47" customWidth="1"/>
    <col min="8207" max="8207" width="13.42578125" style="47" customWidth="1"/>
    <col min="8208" max="8208" width="0.28515625" style="47" customWidth="1"/>
    <col min="8209" max="8209" width="14" style="47" customWidth="1"/>
    <col min="8210" max="8210" width="3" style="47" customWidth="1"/>
    <col min="8211" max="8211" width="7.85546875" style="47" customWidth="1"/>
    <col min="8212" max="8212" width="10.85546875" style="47" customWidth="1"/>
    <col min="8213" max="8213" width="14.28515625" style="47" customWidth="1"/>
    <col min="8214" max="8214" width="52.42578125" style="47" customWidth="1"/>
    <col min="8215" max="8215" width="15.5703125" style="47" customWidth="1"/>
    <col min="8216" max="8216" width="54.85546875" style="47" customWidth="1"/>
    <col min="8217" max="8217" width="13.42578125" style="47" customWidth="1"/>
    <col min="8218" max="8453" width="9.140625" style="47"/>
    <col min="8454" max="8454" width="15.140625" style="47" customWidth="1"/>
    <col min="8455" max="8455" width="9.28515625" style="47" customWidth="1"/>
    <col min="8456" max="8456" width="1.28515625" style="47" customWidth="1"/>
    <col min="8457" max="8457" width="22.140625" style="47" customWidth="1"/>
    <col min="8458" max="8458" width="12.5703125" style="47" customWidth="1"/>
    <col min="8459" max="8459" width="20.140625" style="47" customWidth="1"/>
    <col min="8460" max="8460" width="16.85546875" style="47" customWidth="1"/>
    <col min="8461" max="8461" width="17.28515625" style="47" customWidth="1"/>
    <col min="8462" max="8462" width="2.140625" style="47" customWidth="1"/>
    <col min="8463" max="8463" width="13.42578125" style="47" customWidth="1"/>
    <col min="8464" max="8464" width="0.28515625" style="47" customWidth="1"/>
    <col min="8465" max="8465" width="14" style="47" customWidth="1"/>
    <col min="8466" max="8466" width="3" style="47" customWidth="1"/>
    <col min="8467" max="8467" width="7.85546875" style="47" customWidth="1"/>
    <col min="8468" max="8468" width="10.85546875" style="47" customWidth="1"/>
    <col min="8469" max="8469" width="14.28515625" style="47" customWidth="1"/>
    <col min="8470" max="8470" width="52.42578125" style="47" customWidth="1"/>
    <col min="8471" max="8471" width="15.5703125" style="47" customWidth="1"/>
    <col min="8472" max="8472" width="54.85546875" style="47" customWidth="1"/>
    <col min="8473" max="8473" width="13.42578125" style="47" customWidth="1"/>
    <col min="8474" max="8709" width="9.140625" style="47"/>
    <col min="8710" max="8710" width="15.140625" style="47" customWidth="1"/>
    <col min="8711" max="8711" width="9.28515625" style="47" customWidth="1"/>
    <col min="8712" max="8712" width="1.28515625" style="47" customWidth="1"/>
    <col min="8713" max="8713" width="22.140625" style="47" customWidth="1"/>
    <col min="8714" max="8714" width="12.5703125" style="47" customWidth="1"/>
    <col min="8715" max="8715" width="20.140625" style="47" customWidth="1"/>
    <col min="8716" max="8716" width="16.85546875" style="47" customWidth="1"/>
    <col min="8717" max="8717" width="17.28515625" style="47" customWidth="1"/>
    <col min="8718" max="8718" width="2.140625" style="47" customWidth="1"/>
    <col min="8719" max="8719" width="13.42578125" style="47" customWidth="1"/>
    <col min="8720" max="8720" width="0.28515625" style="47" customWidth="1"/>
    <col min="8721" max="8721" width="14" style="47" customWidth="1"/>
    <col min="8722" max="8722" width="3" style="47" customWidth="1"/>
    <col min="8723" max="8723" width="7.85546875" style="47" customWidth="1"/>
    <col min="8724" max="8724" width="10.85546875" style="47" customWidth="1"/>
    <col min="8725" max="8725" width="14.28515625" style="47" customWidth="1"/>
    <col min="8726" max="8726" width="52.42578125" style="47" customWidth="1"/>
    <col min="8727" max="8727" width="15.5703125" style="47" customWidth="1"/>
    <col min="8728" max="8728" width="54.85546875" style="47" customWidth="1"/>
    <col min="8729" max="8729" width="13.42578125" style="47" customWidth="1"/>
    <col min="8730" max="8965" width="9.140625" style="47"/>
    <col min="8966" max="8966" width="15.140625" style="47" customWidth="1"/>
    <col min="8967" max="8967" width="9.28515625" style="47" customWidth="1"/>
    <col min="8968" max="8968" width="1.28515625" style="47" customWidth="1"/>
    <col min="8969" max="8969" width="22.140625" style="47" customWidth="1"/>
    <col min="8970" max="8970" width="12.5703125" style="47" customWidth="1"/>
    <col min="8971" max="8971" width="20.140625" style="47" customWidth="1"/>
    <col min="8972" max="8972" width="16.85546875" style="47" customWidth="1"/>
    <col min="8973" max="8973" width="17.28515625" style="47" customWidth="1"/>
    <col min="8974" max="8974" width="2.140625" style="47" customWidth="1"/>
    <col min="8975" max="8975" width="13.42578125" style="47" customWidth="1"/>
    <col min="8976" max="8976" width="0.28515625" style="47" customWidth="1"/>
    <col min="8977" max="8977" width="14" style="47" customWidth="1"/>
    <col min="8978" max="8978" width="3" style="47" customWidth="1"/>
    <col min="8979" max="8979" width="7.85546875" style="47" customWidth="1"/>
    <col min="8980" max="8980" width="10.85546875" style="47" customWidth="1"/>
    <col min="8981" max="8981" width="14.28515625" style="47" customWidth="1"/>
    <col min="8982" max="8982" width="52.42578125" style="47" customWidth="1"/>
    <col min="8983" max="8983" width="15.5703125" style="47" customWidth="1"/>
    <col min="8984" max="8984" width="54.85546875" style="47" customWidth="1"/>
    <col min="8985" max="8985" width="13.42578125" style="47" customWidth="1"/>
    <col min="8986" max="9221" width="9.140625" style="47"/>
    <col min="9222" max="9222" width="15.140625" style="47" customWidth="1"/>
    <col min="9223" max="9223" width="9.28515625" style="47" customWidth="1"/>
    <col min="9224" max="9224" width="1.28515625" style="47" customWidth="1"/>
    <col min="9225" max="9225" width="22.140625" style="47" customWidth="1"/>
    <col min="9226" max="9226" width="12.5703125" style="47" customWidth="1"/>
    <col min="9227" max="9227" width="20.140625" style="47" customWidth="1"/>
    <col min="9228" max="9228" width="16.85546875" style="47" customWidth="1"/>
    <col min="9229" max="9229" width="17.28515625" style="47" customWidth="1"/>
    <col min="9230" max="9230" width="2.140625" style="47" customWidth="1"/>
    <col min="9231" max="9231" width="13.42578125" style="47" customWidth="1"/>
    <col min="9232" max="9232" width="0.28515625" style="47" customWidth="1"/>
    <col min="9233" max="9233" width="14" style="47" customWidth="1"/>
    <col min="9234" max="9234" width="3" style="47" customWidth="1"/>
    <col min="9235" max="9235" width="7.85546875" style="47" customWidth="1"/>
    <col min="9236" max="9236" width="10.85546875" style="47" customWidth="1"/>
    <col min="9237" max="9237" width="14.28515625" style="47" customWidth="1"/>
    <col min="9238" max="9238" width="52.42578125" style="47" customWidth="1"/>
    <col min="9239" max="9239" width="15.5703125" style="47" customWidth="1"/>
    <col min="9240" max="9240" width="54.85546875" style="47" customWidth="1"/>
    <col min="9241" max="9241" width="13.42578125" style="47" customWidth="1"/>
    <col min="9242" max="9477" width="9.140625" style="47"/>
    <col min="9478" max="9478" width="15.140625" style="47" customWidth="1"/>
    <col min="9479" max="9479" width="9.28515625" style="47" customWidth="1"/>
    <col min="9480" max="9480" width="1.28515625" style="47" customWidth="1"/>
    <col min="9481" max="9481" width="22.140625" style="47" customWidth="1"/>
    <col min="9482" max="9482" width="12.5703125" style="47" customWidth="1"/>
    <col min="9483" max="9483" width="20.140625" style="47" customWidth="1"/>
    <col min="9484" max="9484" width="16.85546875" style="47" customWidth="1"/>
    <col min="9485" max="9485" width="17.28515625" style="47" customWidth="1"/>
    <col min="9486" max="9486" width="2.140625" style="47" customWidth="1"/>
    <col min="9487" max="9487" width="13.42578125" style="47" customWidth="1"/>
    <col min="9488" max="9488" width="0.28515625" style="47" customWidth="1"/>
    <col min="9489" max="9489" width="14" style="47" customWidth="1"/>
    <col min="9490" max="9490" width="3" style="47" customWidth="1"/>
    <col min="9491" max="9491" width="7.85546875" style="47" customWidth="1"/>
    <col min="9492" max="9492" width="10.85546875" style="47" customWidth="1"/>
    <col min="9493" max="9493" width="14.28515625" style="47" customWidth="1"/>
    <col min="9494" max="9494" width="52.42578125" style="47" customWidth="1"/>
    <col min="9495" max="9495" width="15.5703125" style="47" customWidth="1"/>
    <col min="9496" max="9496" width="54.85546875" style="47" customWidth="1"/>
    <col min="9497" max="9497" width="13.42578125" style="47" customWidth="1"/>
    <col min="9498" max="9733" width="9.140625" style="47"/>
    <col min="9734" max="9734" width="15.140625" style="47" customWidth="1"/>
    <col min="9735" max="9735" width="9.28515625" style="47" customWidth="1"/>
    <col min="9736" max="9736" width="1.28515625" style="47" customWidth="1"/>
    <col min="9737" max="9737" width="22.140625" style="47" customWidth="1"/>
    <col min="9738" max="9738" width="12.5703125" style="47" customWidth="1"/>
    <col min="9739" max="9739" width="20.140625" style="47" customWidth="1"/>
    <col min="9740" max="9740" width="16.85546875" style="47" customWidth="1"/>
    <col min="9741" max="9741" width="17.28515625" style="47" customWidth="1"/>
    <col min="9742" max="9742" width="2.140625" style="47" customWidth="1"/>
    <col min="9743" max="9743" width="13.42578125" style="47" customWidth="1"/>
    <col min="9744" max="9744" width="0.28515625" style="47" customWidth="1"/>
    <col min="9745" max="9745" width="14" style="47" customWidth="1"/>
    <col min="9746" max="9746" width="3" style="47" customWidth="1"/>
    <col min="9747" max="9747" width="7.85546875" style="47" customWidth="1"/>
    <col min="9748" max="9748" width="10.85546875" style="47" customWidth="1"/>
    <col min="9749" max="9749" width="14.28515625" style="47" customWidth="1"/>
    <col min="9750" max="9750" width="52.42578125" style="47" customWidth="1"/>
    <col min="9751" max="9751" width="15.5703125" style="47" customWidth="1"/>
    <col min="9752" max="9752" width="54.85546875" style="47" customWidth="1"/>
    <col min="9753" max="9753" width="13.42578125" style="47" customWidth="1"/>
    <col min="9754" max="9989" width="9.140625" style="47"/>
    <col min="9990" max="9990" width="15.140625" style="47" customWidth="1"/>
    <col min="9991" max="9991" width="9.28515625" style="47" customWidth="1"/>
    <col min="9992" max="9992" width="1.28515625" style="47" customWidth="1"/>
    <col min="9993" max="9993" width="22.140625" style="47" customWidth="1"/>
    <col min="9994" max="9994" width="12.5703125" style="47" customWidth="1"/>
    <col min="9995" max="9995" width="20.140625" style="47" customWidth="1"/>
    <col min="9996" max="9996" width="16.85546875" style="47" customWidth="1"/>
    <col min="9997" max="9997" width="17.28515625" style="47" customWidth="1"/>
    <col min="9998" max="9998" width="2.140625" style="47" customWidth="1"/>
    <col min="9999" max="9999" width="13.42578125" style="47" customWidth="1"/>
    <col min="10000" max="10000" width="0.28515625" style="47" customWidth="1"/>
    <col min="10001" max="10001" width="14" style="47" customWidth="1"/>
    <col min="10002" max="10002" width="3" style="47" customWidth="1"/>
    <col min="10003" max="10003" width="7.85546875" style="47" customWidth="1"/>
    <col min="10004" max="10004" width="10.85546875" style="47" customWidth="1"/>
    <col min="10005" max="10005" width="14.28515625" style="47" customWidth="1"/>
    <col min="10006" max="10006" width="52.42578125" style="47" customWidth="1"/>
    <col min="10007" max="10007" width="15.5703125" style="47" customWidth="1"/>
    <col min="10008" max="10008" width="54.85546875" style="47" customWidth="1"/>
    <col min="10009" max="10009" width="13.42578125" style="47" customWidth="1"/>
    <col min="10010" max="10245" width="9.140625" style="47"/>
    <col min="10246" max="10246" width="15.140625" style="47" customWidth="1"/>
    <col min="10247" max="10247" width="9.28515625" style="47" customWidth="1"/>
    <col min="10248" max="10248" width="1.28515625" style="47" customWidth="1"/>
    <col min="10249" max="10249" width="22.140625" style="47" customWidth="1"/>
    <col min="10250" max="10250" width="12.5703125" style="47" customWidth="1"/>
    <col min="10251" max="10251" width="20.140625" style="47" customWidth="1"/>
    <col min="10252" max="10252" width="16.85546875" style="47" customWidth="1"/>
    <col min="10253" max="10253" width="17.28515625" style="47" customWidth="1"/>
    <col min="10254" max="10254" width="2.140625" style="47" customWidth="1"/>
    <col min="10255" max="10255" width="13.42578125" style="47" customWidth="1"/>
    <col min="10256" max="10256" width="0.28515625" style="47" customWidth="1"/>
    <col min="10257" max="10257" width="14" style="47" customWidth="1"/>
    <col min="10258" max="10258" width="3" style="47" customWidth="1"/>
    <col min="10259" max="10259" width="7.85546875" style="47" customWidth="1"/>
    <col min="10260" max="10260" width="10.85546875" style="47" customWidth="1"/>
    <col min="10261" max="10261" width="14.28515625" style="47" customWidth="1"/>
    <col min="10262" max="10262" width="52.42578125" style="47" customWidth="1"/>
    <col min="10263" max="10263" width="15.5703125" style="47" customWidth="1"/>
    <col min="10264" max="10264" width="54.85546875" style="47" customWidth="1"/>
    <col min="10265" max="10265" width="13.42578125" style="47" customWidth="1"/>
    <col min="10266" max="10501" width="9.140625" style="47"/>
    <col min="10502" max="10502" width="15.140625" style="47" customWidth="1"/>
    <col min="10503" max="10503" width="9.28515625" style="47" customWidth="1"/>
    <col min="10504" max="10504" width="1.28515625" style="47" customWidth="1"/>
    <col min="10505" max="10505" width="22.140625" style="47" customWidth="1"/>
    <col min="10506" max="10506" width="12.5703125" style="47" customWidth="1"/>
    <col min="10507" max="10507" width="20.140625" style="47" customWidth="1"/>
    <col min="10508" max="10508" width="16.85546875" style="47" customWidth="1"/>
    <col min="10509" max="10509" width="17.28515625" style="47" customWidth="1"/>
    <col min="10510" max="10510" width="2.140625" style="47" customWidth="1"/>
    <col min="10511" max="10511" width="13.42578125" style="47" customWidth="1"/>
    <col min="10512" max="10512" width="0.28515625" style="47" customWidth="1"/>
    <col min="10513" max="10513" width="14" style="47" customWidth="1"/>
    <col min="10514" max="10514" width="3" style="47" customWidth="1"/>
    <col min="10515" max="10515" width="7.85546875" style="47" customWidth="1"/>
    <col min="10516" max="10516" width="10.85546875" style="47" customWidth="1"/>
    <col min="10517" max="10517" width="14.28515625" style="47" customWidth="1"/>
    <col min="10518" max="10518" width="52.42578125" style="47" customWidth="1"/>
    <col min="10519" max="10519" width="15.5703125" style="47" customWidth="1"/>
    <col min="10520" max="10520" width="54.85546875" style="47" customWidth="1"/>
    <col min="10521" max="10521" width="13.42578125" style="47" customWidth="1"/>
    <col min="10522" max="10757" width="9.140625" style="47"/>
    <col min="10758" max="10758" width="15.140625" style="47" customWidth="1"/>
    <col min="10759" max="10759" width="9.28515625" style="47" customWidth="1"/>
    <col min="10760" max="10760" width="1.28515625" style="47" customWidth="1"/>
    <col min="10761" max="10761" width="22.140625" style="47" customWidth="1"/>
    <col min="10762" max="10762" width="12.5703125" style="47" customWidth="1"/>
    <col min="10763" max="10763" width="20.140625" style="47" customWidth="1"/>
    <col min="10764" max="10764" width="16.85546875" style="47" customWidth="1"/>
    <col min="10765" max="10765" width="17.28515625" style="47" customWidth="1"/>
    <col min="10766" max="10766" width="2.140625" style="47" customWidth="1"/>
    <col min="10767" max="10767" width="13.42578125" style="47" customWidth="1"/>
    <col min="10768" max="10768" width="0.28515625" style="47" customWidth="1"/>
    <col min="10769" max="10769" width="14" style="47" customWidth="1"/>
    <col min="10770" max="10770" width="3" style="47" customWidth="1"/>
    <col min="10771" max="10771" width="7.85546875" style="47" customWidth="1"/>
    <col min="10772" max="10772" width="10.85546875" style="47" customWidth="1"/>
    <col min="10773" max="10773" width="14.28515625" style="47" customWidth="1"/>
    <col min="10774" max="10774" width="52.42578125" style="47" customWidth="1"/>
    <col min="10775" max="10775" width="15.5703125" style="47" customWidth="1"/>
    <col min="10776" max="10776" width="54.85546875" style="47" customWidth="1"/>
    <col min="10777" max="10777" width="13.42578125" style="47" customWidth="1"/>
    <col min="10778" max="11013" width="9.140625" style="47"/>
    <col min="11014" max="11014" width="15.140625" style="47" customWidth="1"/>
    <col min="11015" max="11015" width="9.28515625" style="47" customWidth="1"/>
    <col min="11016" max="11016" width="1.28515625" style="47" customWidth="1"/>
    <col min="11017" max="11017" width="22.140625" style="47" customWidth="1"/>
    <col min="11018" max="11018" width="12.5703125" style="47" customWidth="1"/>
    <col min="11019" max="11019" width="20.140625" style="47" customWidth="1"/>
    <col min="11020" max="11020" width="16.85546875" style="47" customWidth="1"/>
    <col min="11021" max="11021" width="17.28515625" style="47" customWidth="1"/>
    <col min="11022" max="11022" width="2.140625" style="47" customWidth="1"/>
    <col min="11023" max="11023" width="13.42578125" style="47" customWidth="1"/>
    <col min="11024" max="11024" width="0.28515625" style="47" customWidth="1"/>
    <col min="11025" max="11025" width="14" style="47" customWidth="1"/>
    <col min="11026" max="11026" width="3" style="47" customWidth="1"/>
    <col min="11027" max="11027" width="7.85546875" style="47" customWidth="1"/>
    <col min="11028" max="11028" width="10.85546875" style="47" customWidth="1"/>
    <col min="11029" max="11029" width="14.28515625" style="47" customWidth="1"/>
    <col min="11030" max="11030" width="52.42578125" style="47" customWidth="1"/>
    <col min="11031" max="11031" width="15.5703125" style="47" customWidth="1"/>
    <col min="11032" max="11032" width="54.85546875" style="47" customWidth="1"/>
    <col min="11033" max="11033" width="13.42578125" style="47" customWidth="1"/>
    <col min="11034" max="11269" width="9.140625" style="47"/>
    <col min="11270" max="11270" width="15.140625" style="47" customWidth="1"/>
    <col min="11271" max="11271" width="9.28515625" style="47" customWidth="1"/>
    <col min="11272" max="11272" width="1.28515625" style="47" customWidth="1"/>
    <col min="11273" max="11273" width="22.140625" style="47" customWidth="1"/>
    <col min="11274" max="11274" width="12.5703125" style="47" customWidth="1"/>
    <col min="11275" max="11275" width="20.140625" style="47" customWidth="1"/>
    <col min="11276" max="11276" width="16.85546875" style="47" customWidth="1"/>
    <col min="11277" max="11277" width="17.28515625" style="47" customWidth="1"/>
    <col min="11278" max="11278" width="2.140625" style="47" customWidth="1"/>
    <col min="11279" max="11279" width="13.42578125" style="47" customWidth="1"/>
    <col min="11280" max="11280" width="0.28515625" style="47" customWidth="1"/>
    <col min="11281" max="11281" width="14" style="47" customWidth="1"/>
    <col min="11282" max="11282" width="3" style="47" customWidth="1"/>
    <col min="11283" max="11283" width="7.85546875" style="47" customWidth="1"/>
    <col min="11284" max="11284" width="10.85546875" style="47" customWidth="1"/>
    <col min="11285" max="11285" width="14.28515625" style="47" customWidth="1"/>
    <col min="11286" max="11286" width="52.42578125" style="47" customWidth="1"/>
    <col min="11287" max="11287" width="15.5703125" style="47" customWidth="1"/>
    <col min="11288" max="11288" width="54.85546875" style="47" customWidth="1"/>
    <col min="11289" max="11289" width="13.42578125" style="47" customWidth="1"/>
    <col min="11290" max="11525" width="9.140625" style="47"/>
    <col min="11526" max="11526" width="15.140625" style="47" customWidth="1"/>
    <col min="11527" max="11527" width="9.28515625" style="47" customWidth="1"/>
    <col min="11528" max="11528" width="1.28515625" style="47" customWidth="1"/>
    <col min="11529" max="11529" width="22.140625" style="47" customWidth="1"/>
    <col min="11530" max="11530" width="12.5703125" style="47" customWidth="1"/>
    <col min="11531" max="11531" width="20.140625" style="47" customWidth="1"/>
    <col min="11532" max="11532" width="16.85546875" style="47" customWidth="1"/>
    <col min="11533" max="11533" width="17.28515625" style="47" customWidth="1"/>
    <col min="11534" max="11534" width="2.140625" style="47" customWidth="1"/>
    <col min="11535" max="11535" width="13.42578125" style="47" customWidth="1"/>
    <col min="11536" max="11536" width="0.28515625" style="47" customWidth="1"/>
    <col min="11537" max="11537" width="14" style="47" customWidth="1"/>
    <col min="11538" max="11538" width="3" style="47" customWidth="1"/>
    <col min="11539" max="11539" width="7.85546875" style="47" customWidth="1"/>
    <col min="11540" max="11540" width="10.85546875" style="47" customWidth="1"/>
    <col min="11541" max="11541" width="14.28515625" style="47" customWidth="1"/>
    <col min="11542" max="11542" width="52.42578125" style="47" customWidth="1"/>
    <col min="11543" max="11543" width="15.5703125" style="47" customWidth="1"/>
    <col min="11544" max="11544" width="54.85546875" style="47" customWidth="1"/>
    <col min="11545" max="11545" width="13.42578125" style="47" customWidth="1"/>
    <col min="11546" max="11781" width="9.140625" style="47"/>
    <col min="11782" max="11782" width="15.140625" style="47" customWidth="1"/>
    <col min="11783" max="11783" width="9.28515625" style="47" customWidth="1"/>
    <col min="11784" max="11784" width="1.28515625" style="47" customWidth="1"/>
    <col min="11785" max="11785" width="22.140625" style="47" customWidth="1"/>
    <col min="11786" max="11786" width="12.5703125" style="47" customWidth="1"/>
    <col min="11787" max="11787" width="20.140625" style="47" customWidth="1"/>
    <col min="11788" max="11788" width="16.85546875" style="47" customWidth="1"/>
    <col min="11789" max="11789" width="17.28515625" style="47" customWidth="1"/>
    <col min="11790" max="11790" width="2.140625" style="47" customWidth="1"/>
    <col min="11791" max="11791" width="13.42578125" style="47" customWidth="1"/>
    <col min="11792" max="11792" width="0.28515625" style="47" customWidth="1"/>
    <col min="11793" max="11793" width="14" style="47" customWidth="1"/>
    <col min="11794" max="11794" width="3" style="47" customWidth="1"/>
    <col min="11795" max="11795" width="7.85546875" style="47" customWidth="1"/>
    <col min="11796" max="11796" width="10.85546875" style="47" customWidth="1"/>
    <col min="11797" max="11797" width="14.28515625" style="47" customWidth="1"/>
    <col min="11798" max="11798" width="52.42578125" style="47" customWidth="1"/>
    <col min="11799" max="11799" width="15.5703125" style="47" customWidth="1"/>
    <col min="11800" max="11800" width="54.85546875" style="47" customWidth="1"/>
    <col min="11801" max="11801" width="13.42578125" style="47" customWidth="1"/>
    <col min="11802" max="12037" width="9.140625" style="47"/>
    <col min="12038" max="12038" width="15.140625" style="47" customWidth="1"/>
    <col min="12039" max="12039" width="9.28515625" style="47" customWidth="1"/>
    <col min="12040" max="12040" width="1.28515625" style="47" customWidth="1"/>
    <col min="12041" max="12041" width="22.140625" style="47" customWidth="1"/>
    <col min="12042" max="12042" width="12.5703125" style="47" customWidth="1"/>
    <col min="12043" max="12043" width="20.140625" style="47" customWidth="1"/>
    <col min="12044" max="12044" width="16.85546875" style="47" customWidth="1"/>
    <col min="12045" max="12045" width="17.28515625" style="47" customWidth="1"/>
    <col min="12046" max="12046" width="2.140625" style="47" customWidth="1"/>
    <col min="12047" max="12047" width="13.42578125" style="47" customWidth="1"/>
    <col min="12048" max="12048" width="0.28515625" style="47" customWidth="1"/>
    <col min="12049" max="12049" width="14" style="47" customWidth="1"/>
    <col min="12050" max="12050" width="3" style="47" customWidth="1"/>
    <col min="12051" max="12051" width="7.85546875" style="47" customWidth="1"/>
    <col min="12052" max="12052" width="10.85546875" style="47" customWidth="1"/>
    <col min="12053" max="12053" width="14.28515625" style="47" customWidth="1"/>
    <col min="12054" max="12054" width="52.42578125" style="47" customWidth="1"/>
    <col min="12055" max="12055" width="15.5703125" style="47" customWidth="1"/>
    <col min="12056" max="12056" width="54.85546875" style="47" customWidth="1"/>
    <col min="12057" max="12057" width="13.42578125" style="47" customWidth="1"/>
    <col min="12058" max="12293" width="9.140625" style="47"/>
    <col min="12294" max="12294" width="15.140625" style="47" customWidth="1"/>
    <col min="12295" max="12295" width="9.28515625" style="47" customWidth="1"/>
    <col min="12296" max="12296" width="1.28515625" style="47" customWidth="1"/>
    <col min="12297" max="12297" width="22.140625" style="47" customWidth="1"/>
    <col min="12298" max="12298" width="12.5703125" style="47" customWidth="1"/>
    <col min="12299" max="12299" width="20.140625" style="47" customWidth="1"/>
    <col min="12300" max="12300" width="16.85546875" style="47" customWidth="1"/>
    <col min="12301" max="12301" width="17.28515625" style="47" customWidth="1"/>
    <col min="12302" max="12302" width="2.140625" style="47" customWidth="1"/>
    <col min="12303" max="12303" width="13.42578125" style="47" customWidth="1"/>
    <col min="12304" max="12304" width="0.28515625" style="47" customWidth="1"/>
    <col min="12305" max="12305" width="14" style="47" customWidth="1"/>
    <col min="12306" max="12306" width="3" style="47" customWidth="1"/>
    <col min="12307" max="12307" width="7.85546875" style="47" customWidth="1"/>
    <col min="12308" max="12308" width="10.85546875" style="47" customWidth="1"/>
    <col min="12309" max="12309" width="14.28515625" style="47" customWidth="1"/>
    <col min="12310" max="12310" width="52.42578125" style="47" customWidth="1"/>
    <col min="12311" max="12311" width="15.5703125" style="47" customWidth="1"/>
    <col min="12312" max="12312" width="54.85546875" style="47" customWidth="1"/>
    <col min="12313" max="12313" width="13.42578125" style="47" customWidth="1"/>
    <col min="12314" max="12549" width="9.140625" style="47"/>
    <col min="12550" max="12550" width="15.140625" style="47" customWidth="1"/>
    <col min="12551" max="12551" width="9.28515625" style="47" customWidth="1"/>
    <col min="12552" max="12552" width="1.28515625" style="47" customWidth="1"/>
    <col min="12553" max="12553" width="22.140625" style="47" customWidth="1"/>
    <col min="12554" max="12554" width="12.5703125" style="47" customWidth="1"/>
    <col min="12555" max="12555" width="20.140625" style="47" customWidth="1"/>
    <col min="12556" max="12556" width="16.85546875" style="47" customWidth="1"/>
    <col min="12557" max="12557" width="17.28515625" style="47" customWidth="1"/>
    <col min="12558" max="12558" width="2.140625" style="47" customWidth="1"/>
    <col min="12559" max="12559" width="13.42578125" style="47" customWidth="1"/>
    <col min="12560" max="12560" width="0.28515625" style="47" customWidth="1"/>
    <col min="12561" max="12561" width="14" style="47" customWidth="1"/>
    <col min="12562" max="12562" width="3" style="47" customWidth="1"/>
    <col min="12563" max="12563" width="7.85546875" style="47" customWidth="1"/>
    <col min="12564" max="12564" width="10.85546875" style="47" customWidth="1"/>
    <col min="12565" max="12565" width="14.28515625" style="47" customWidth="1"/>
    <col min="12566" max="12566" width="52.42578125" style="47" customWidth="1"/>
    <col min="12567" max="12567" width="15.5703125" style="47" customWidth="1"/>
    <col min="12568" max="12568" width="54.85546875" style="47" customWidth="1"/>
    <col min="12569" max="12569" width="13.42578125" style="47" customWidth="1"/>
    <col min="12570" max="12805" width="9.140625" style="47"/>
    <col min="12806" max="12806" width="15.140625" style="47" customWidth="1"/>
    <col min="12807" max="12807" width="9.28515625" style="47" customWidth="1"/>
    <col min="12808" max="12808" width="1.28515625" style="47" customWidth="1"/>
    <col min="12809" max="12809" width="22.140625" style="47" customWidth="1"/>
    <col min="12810" max="12810" width="12.5703125" style="47" customWidth="1"/>
    <col min="12811" max="12811" width="20.140625" style="47" customWidth="1"/>
    <col min="12812" max="12812" width="16.85546875" style="47" customWidth="1"/>
    <col min="12813" max="12813" width="17.28515625" style="47" customWidth="1"/>
    <col min="12814" max="12814" width="2.140625" style="47" customWidth="1"/>
    <col min="12815" max="12815" width="13.42578125" style="47" customWidth="1"/>
    <col min="12816" max="12816" width="0.28515625" style="47" customWidth="1"/>
    <col min="12817" max="12817" width="14" style="47" customWidth="1"/>
    <col min="12818" max="12818" width="3" style="47" customWidth="1"/>
    <col min="12819" max="12819" width="7.85546875" style="47" customWidth="1"/>
    <col min="12820" max="12820" width="10.85546875" style="47" customWidth="1"/>
    <col min="12821" max="12821" width="14.28515625" style="47" customWidth="1"/>
    <col min="12822" max="12822" width="52.42578125" style="47" customWidth="1"/>
    <col min="12823" max="12823" width="15.5703125" style="47" customWidth="1"/>
    <col min="12824" max="12824" width="54.85546875" style="47" customWidth="1"/>
    <col min="12825" max="12825" width="13.42578125" style="47" customWidth="1"/>
    <col min="12826" max="13061" width="9.140625" style="47"/>
    <col min="13062" max="13062" width="15.140625" style="47" customWidth="1"/>
    <col min="13063" max="13063" width="9.28515625" style="47" customWidth="1"/>
    <col min="13064" max="13064" width="1.28515625" style="47" customWidth="1"/>
    <col min="13065" max="13065" width="22.140625" style="47" customWidth="1"/>
    <col min="13066" max="13066" width="12.5703125" style="47" customWidth="1"/>
    <col min="13067" max="13067" width="20.140625" style="47" customWidth="1"/>
    <col min="13068" max="13068" width="16.85546875" style="47" customWidth="1"/>
    <col min="13069" max="13069" width="17.28515625" style="47" customWidth="1"/>
    <col min="13070" max="13070" width="2.140625" style="47" customWidth="1"/>
    <col min="13071" max="13071" width="13.42578125" style="47" customWidth="1"/>
    <col min="13072" max="13072" width="0.28515625" style="47" customWidth="1"/>
    <col min="13073" max="13073" width="14" style="47" customWidth="1"/>
    <col min="13074" max="13074" width="3" style="47" customWidth="1"/>
    <col min="13075" max="13075" width="7.85546875" style="47" customWidth="1"/>
    <col min="13076" max="13076" width="10.85546875" style="47" customWidth="1"/>
    <col min="13077" max="13077" width="14.28515625" style="47" customWidth="1"/>
    <col min="13078" max="13078" width="52.42578125" style="47" customWidth="1"/>
    <col min="13079" max="13079" width="15.5703125" style="47" customWidth="1"/>
    <col min="13080" max="13080" width="54.85546875" style="47" customWidth="1"/>
    <col min="13081" max="13081" width="13.42578125" style="47" customWidth="1"/>
    <col min="13082" max="13317" width="9.140625" style="47"/>
    <col min="13318" max="13318" width="15.140625" style="47" customWidth="1"/>
    <col min="13319" max="13319" width="9.28515625" style="47" customWidth="1"/>
    <col min="13320" max="13320" width="1.28515625" style="47" customWidth="1"/>
    <col min="13321" max="13321" width="22.140625" style="47" customWidth="1"/>
    <col min="13322" max="13322" width="12.5703125" style="47" customWidth="1"/>
    <col min="13323" max="13323" width="20.140625" style="47" customWidth="1"/>
    <col min="13324" max="13324" width="16.85546875" style="47" customWidth="1"/>
    <col min="13325" max="13325" width="17.28515625" style="47" customWidth="1"/>
    <col min="13326" max="13326" width="2.140625" style="47" customWidth="1"/>
    <col min="13327" max="13327" width="13.42578125" style="47" customWidth="1"/>
    <col min="13328" max="13328" width="0.28515625" style="47" customWidth="1"/>
    <col min="13329" max="13329" width="14" style="47" customWidth="1"/>
    <col min="13330" max="13330" width="3" style="47" customWidth="1"/>
    <col min="13331" max="13331" width="7.85546875" style="47" customWidth="1"/>
    <col min="13332" max="13332" width="10.85546875" style="47" customWidth="1"/>
    <col min="13333" max="13333" width="14.28515625" style="47" customWidth="1"/>
    <col min="13334" max="13334" width="52.42578125" style="47" customWidth="1"/>
    <col min="13335" max="13335" width="15.5703125" style="47" customWidth="1"/>
    <col min="13336" max="13336" width="54.85546875" style="47" customWidth="1"/>
    <col min="13337" max="13337" width="13.42578125" style="47" customWidth="1"/>
    <col min="13338" max="13573" width="9.140625" style="47"/>
    <col min="13574" max="13574" width="15.140625" style="47" customWidth="1"/>
    <col min="13575" max="13575" width="9.28515625" style="47" customWidth="1"/>
    <col min="13576" max="13576" width="1.28515625" style="47" customWidth="1"/>
    <col min="13577" max="13577" width="22.140625" style="47" customWidth="1"/>
    <col min="13578" max="13578" width="12.5703125" style="47" customWidth="1"/>
    <col min="13579" max="13579" width="20.140625" style="47" customWidth="1"/>
    <col min="13580" max="13580" width="16.85546875" style="47" customWidth="1"/>
    <col min="13581" max="13581" width="17.28515625" style="47" customWidth="1"/>
    <col min="13582" max="13582" width="2.140625" style="47" customWidth="1"/>
    <col min="13583" max="13583" width="13.42578125" style="47" customWidth="1"/>
    <col min="13584" max="13584" width="0.28515625" style="47" customWidth="1"/>
    <col min="13585" max="13585" width="14" style="47" customWidth="1"/>
    <col min="13586" max="13586" width="3" style="47" customWidth="1"/>
    <col min="13587" max="13587" width="7.85546875" style="47" customWidth="1"/>
    <col min="13588" max="13588" width="10.85546875" style="47" customWidth="1"/>
    <col min="13589" max="13589" width="14.28515625" style="47" customWidth="1"/>
    <col min="13590" max="13590" width="52.42578125" style="47" customWidth="1"/>
    <col min="13591" max="13591" width="15.5703125" style="47" customWidth="1"/>
    <col min="13592" max="13592" width="54.85546875" style="47" customWidth="1"/>
    <col min="13593" max="13593" width="13.42578125" style="47" customWidth="1"/>
    <col min="13594" max="13829" width="9.140625" style="47"/>
    <col min="13830" max="13830" width="15.140625" style="47" customWidth="1"/>
    <col min="13831" max="13831" width="9.28515625" style="47" customWidth="1"/>
    <col min="13832" max="13832" width="1.28515625" style="47" customWidth="1"/>
    <col min="13833" max="13833" width="22.140625" style="47" customWidth="1"/>
    <col min="13834" max="13834" width="12.5703125" style="47" customWidth="1"/>
    <col min="13835" max="13835" width="20.140625" style="47" customWidth="1"/>
    <col min="13836" max="13836" width="16.85546875" style="47" customWidth="1"/>
    <col min="13837" max="13837" width="17.28515625" style="47" customWidth="1"/>
    <col min="13838" max="13838" width="2.140625" style="47" customWidth="1"/>
    <col min="13839" max="13839" width="13.42578125" style="47" customWidth="1"/>
    <col min="13840" max="13840" width="0.28515625" style="47" customWidth="1"/>
    <col min="13841" max="13841" width="14" style="47" customWidth="1"/>
    <col min="13842" max="13842" width="3" style="47" customWidth="1"/>
    <col min="13843" max="13843" width="7.85546875" style="47" customWidth="1"/>
    <col min="13844" max="13844" width="10.85546875" style="47" customWidth="1"/>
    <col min="13845" max="13845" width="14.28515625" style="47" customWidth="1"/>
    <col min="13846" max="13846" width="52.42578125" style="47" customWidth="1"/>
    <col min="13847" max="13847" width="15.5703125" style="47" customWidth="1"/>
    <col min="13848" max="13848" width="54.85546875" style="47" customWidth="1"/>
    <col min="13849" max="13849" width="13.42578125" style="47" customWidth="1"/>
    <col min="13850" max="14085" width="9.140625" style="47"/>
    <col min="14086" max="14086" width="15.140625" style="47" customWidth="1"/>
    <col min="14087" max="14087" width="9.28515625" style="47" customWidth="1"/>
    <col min="14088" max="14088" width="1.28515625" style="47" customWidth="1"/>
    <col min="14089" max="14089" width="22.140625" style="47" customWidth="1"/>
    <col min="14090" max="14090" width="12.5703125" style="47" customWidth="1"/>
    <col min="14091" max="14091" width="20.140625" style="47" customWidth="1"/>
    <col min="14092" max="14092" width="16.85546875" style="47" customWidth="1"/>
    <col min="14093" max="14093" width="17.28515625" style="47" customWidth="1"/>
    <col min="14094" max="14094" width="2.140625" style="47" customWidth="1"/>
    <col min="14095" max="14095" width="13.42578125" style="47" customWidth="1"/>
    <col min="14096" max="14096" width="0.28515625" style="47" customWidth="1"/>
    <col min="14097" max="14097" width="14" style="47" customWidth="1"/>
    <col min="14098" max="14098" width="3" style="47" customWidth="1"/>
    <col min="14099" max="14099" width="7.85546875" style="47" customWidth="1"/>
    <col min="14100" max="14100" width="10.85546875" style="47" customWidth="1"/>
    <col min="14101" max="14101" width="14.28515625" style="47" customWidth="1"/>
    <col min="14102" max="14102" width="52.42578125" style="47" customWidth="1"/>
    <col min="14103" max="14103" width="15.5703125" style="47" customWidth="1"/>
    <col min="14104" max="14104" width="54.85546875" style="47" customWidth="1"/>
    <col min="14105" max="14105" width="13.42578125" style="47" customWidth="1"/>
    <col min="14106" max="14341" width="9.140625" style="47"/>
    <col min="14342" max="14342" width="15.140625" style="47" customWidth="1"/>
    <col min="14343" max="14343" width="9.28515625" style="47" customWidth="1"/>
    <col min="14344" max="14344" width="1.28515625" style="47" customWidth="1"/>
    <col min="14345" max="14345" width="22.140625" style="47" customWidth="1"/>
    <col min="14346" max="14346" width="12.5703125" style="47" customWidth="1"/>
    <col min="14347" max="14347" width="20.140625" style="47" customWidth="1"/>
    <col min="14348" max="14348" width="16.85546875" style="47" customWidth="1"/>
    <col min="14349" max="14349" width="17.28515625" style="47" customWidth="1"/>
    <col min="14350" max="14350" width="2.140625" style="47" customWidth="1"/>
    <col min="14351" max="14351" width="13.42578125" style="47" customWidth="1"/>
    <col min="14352" max="14352" width="0.28515625" style="47" customWidth="1"/>
    <col min="14353" max="14353" width="14" style="47" customWidth="1"/>
    <col min="14354" max="14354" width="3" style="47" customWidth="1"/>
    <col min="14355" max="14355" width="7.85546875" style="47" customWidth="1"/>
    <col min="14356" max="14356" width="10.85546875" style="47" customWidth="1"/>
    <col min="14357" max="14357" width="14.28515625" style="47" customWidth="1"/>
    <col min="14358" max="14358" width="52.42578125" style="47" customWidth="1"/>
    <col min="14359" max="14359" width="15.5703125" style="47" customWidth="1"/>
    <col min="14360" max="14360" width="54.85546875" style="47" customWidth="1"/>
    <col min="14361" max="14361" width="13.42578125" style="47" customWidth="1"/>
    <col min="14362" max="14597" width="9.140625" style="47"/>
    <col min="14598" max="14598" width="15.140625" style="47" customWidth="1"/>
    <col min="14599" max="14599" width="9.28515625" style="47" customWidth="1"/>
    <col min="14600" max="14600" width="1.28515625" style="47" customWidth="1"/>
    <col min="14601" max="14601" width="22.140625" style="47" customWidth="1"/>
    <col min="14602" max="14602" width="12.5703125" style="47" customWidth="1"/>
    <col min="14603" max="14603" width="20.140625" style="47" customWidth="1"/>
    <col min="14604" max="14604" width="16.85546875" style="47" customWidth="1"/>
    <col min="14605" max="14605" width="17.28515625" style="47" customWidth="1"/>
    <col min="14606" max="14606" width="2.140625" style="47" customWidth="1"/>
    <col min="14607" max="14607" width="13.42578125" style="47" customWidth="1"/>
    <col min="14608" max="14608" width="0.28515625" style="47" customWidth="1"/>
    <col min="14609" max="14609" width="14" style="47" customWidth="1"/>
    <col min="14610" max="14610" width="3" style="47" customWidth="1"/>
    <col min="14611" max="14611" width="7.85546875" style="47" customWidth="1"/>
    <col min="14612" max="14612" width="10.85546875" style="47" customWidth="1"/>
    <col min="14613" max="14613" width="14.28515625" style="47" customWidth="1"/>
    <col min="14614" max="14614" width="52.42578125" style="47" customWidth="1"/>
    <col min="14615" max="14615" width="15.5703125" style="47" customWidth="1"/>
    <col min="14616" max="14616" width="54.85546875" style="47" customWidth="1"/>
    <col min="14617" max="14617" width="13.42578125" style="47" customWidth="1"/>
    <col min="14618" max="14853" width="9.140625" style="47"/>
    <col min="14854" max="14854" width="15.140625" style="47" customWidth="1"/>
    <col min="14855" max="14855" width="9.28515625" style="47" customWidth="1"/>
    <col min="14856" max="14856" width="1.28515625" style="47" customWidth="1"/>
    <col min="14857" max="14857" width="22.140625" style="47" customWidth="1"/>
    <col min="14858" max="14858" width="12.5703125" style="47" customWidth="1"/>
    <col min="14859" max="14859" width="20.140625" style="47" customWidth="1"/>
    <col min="14860" max="14860" width="16.85546875" style="47" customWidth="1"/>
    <col min="14861" max="14861" width="17.28515625" style="47" customWidth="1"/>
    <col min="14862" max="14862" width="2.140625" style="47" customWidth="1"/>
    <col min="14863" max="14863" width="13.42578125" style="47" customWidth="1"/>
    <col min="14864" max="14864" width="0.28515625" style="47" customWidth="1"/>
    <col min="14865" max="14865" width="14" style="47" customWidth="1"/>
    <col min="14866" max="14866" width="3" style="47" customWidth="1"/>
    <col min="14867" max="14867" width="7.85546875" style="47" customWidth="1"/>
    <col min="14868" max="14868" width="10.85546875" style="47" customWidth="1"/>
    <col min="14869" max="14869" width="14.28515625" style="47" customWidth="1"/>
    <col min="14870" max="14870" width="52.42578125" style="47" customWidth="1"/>
    <col min="14871" max="14871" width="15.5703125" style="47" customWidth="1"/>
    <col min="14872" max="14872" width="54.85546875" style="47" customWidth="1"/>
    <col min="14873" max="14873" width="13.42578125" style="47" customWidth="1"/>
    <col min="14874" max="15109" width="9.140625" style="47"/>
    <col min="15110" max="15110" width="15.140625" style="47" customWidth="1"/>
    <col min="15111" max="15111" width="9.28515625" style="47" customWidth="1"/>
    <col min="15112" max="15112" width="1.28515625" style="47" customWidth="1"/>
    <col min="15113" max="15113" width="22.140625" style="47" customWidth="1"/>
    <col min="15114" max="15114" width="12.5703125" style="47" customWidth="1"/>
    <col min="15115" max="15115" width="20.140625" style="47" customWidth="1"/>
    <col min="15116" max="15116" width="16.85546875" style="47" customWidth="1"/>
    <col min="15117" max="15117" width="17.28515625" style="47" customWidth="1"/>
    <col min="15118" max="15118" width="2.140625" style="47" customWidth="1"/>
    <col min="15119" max="15119" width="13.42578125" style="47" customWidth="1"/>
    <col min="15120" max="15120" width="0.28515625" style="47" customWidth="1"/>
    <col min="15121" max="15121" width="14" style="47" customWidth="1"/>
    <col min="15122" max="15122" width="3" style="47" customWidth="1"/>
    <col min="15123" max="15123" width="7.85546875" style="47" customWidth="1"/>
    <col min="15124" max="15124" width="10.85546875" style="47" customWidth="1"/>
    <col min="15125" max="15125" width="14.28515625" style="47" customWidth="1"/>
    <col min="15126" max="15126" width="52.42578125" style="47" customWidth="1"/>
    <col min="15127" max="15127" width="15.5703125" style="47" customWidth="1"/>
    <col min="15128" max="15128" width="54.85546875" style="47" customWidth="1"/>
    <col min="15129" max="15129" width="13.42578125" style="47" customWidth="1"/>
    <col min="15130" max="15365" width="9.140625" style="47"/>
    <col min="15366" max="15366" width="15.140625" style="47" customWidth="1"/>
    <col min="15367" max="15367" width="9.28515625" style="47" customWidth="1"/>
    <col min="15368" max="15368" width="1.28515625" style="47" customWidth="1"/>
    <col min="15369" max="15369" width="22.140625" style="47" customWidth="1"/>
    <col min="15370" max="15370" width="12.5703125" style="47" customWidth="1"/>
    <col min="15371" max="15371" width="20.140625" style="47" customWidth="1"/>
    <col min="15372" max="15372" width="16.85546875" style="47" customWidth="1"/>
    <col min="15373" max="15373" width="17.28515625" style="47" customWidth="1"/>
    <col min="15374" max="15374" width="2.140625" style="47" customWidth="1"/>
    <col min="15375" max="15375" width="13.42578125" style="47" customWidth="1"/>
    <col min="15376" max="15376" width="0.28515625" style="47" customWidth="1"/>
    <col min="15377" max="15377" width="14" style="47" customWidth="1"/>
    <col min="15378" max="15378" width="3" style="47" customWidth="1"/>
    <col min="15379" max="15379" width="7.85546875" style="47" customWidth="1"/>
    <col min="15380" max="15380" width="10.85546875" style="47" customWidth="1"/>
    <col min="15381" max="15381" width="14.28515625" style="47" customWidth="1"/>
    <col min="15382" max="15382" width="52.42578125" style="47" customWidth="1"/>
    <col min="15383" max="15383" width="15.5703125" style="47" customWidth="1"/>
    <col min="15384" max="15384" width="54.85546875" style="47" customWidth="1"/>
    <col min="15385" max="15385" width="13.42578125" style="47" customWidth="1"/>
    <col min="15386" max="15621" width="9.140625" style="47"/>
    <col min="15622" max="15622" width="15.140625" style="47" customWidth="1"/>
    <col min="15623" max="15623" width="9.28515625" style="47" customWidth="1"/>
    <col min="15624" max="15624" width="1.28515625" style="47" customWidth="1"/>
    <col min="15625" max="15625" width="22.140625" style="47" customWidth="1"/>
    <col min="15626" max="15626" width="12.5703125" style="47" customWidth="1"/>
    <col min="15627" max="15627" width="20.140625" style="47" customWidth="1"/>
    <col min="15628" max="15628" width="16.85546875" style="47" customWidth="1"/>
    <col min="15629" max="15629" width="17.28515625" style="47" customWidth="1"/>
    <col min="15630" max="15630" width="2.140625" style="47" customWidth="1"/>
    <col min="15631" max="15631" width="13.42578125" style="47" customWidth="1"/>
    <col min="15632" max="15632" width="0.28515625" style="47" customWidth="1"/>
    <col min="15633" max="15633" width="14" style="47" customWidth="1"/>
    <col min="15634" max="15634" width="3" style="47" customWidth="1"/>
    <col min="15635" max="15635" width="7.85546875" style="47" customWidth="1"/>
    <col min="15636" max="15636" width="10.85546875" style="47" customWidth="1"/>
    <col min="15637" max="15637" width="14.28515625" style="47" customWidth="1"/>
    <col min="15638" max="15638" width="52.42578125" style="47" customWidth="1"/>
    <col min="15639" max="15639" width="15.5703125" style="47" customWidth="1"/>
    <col min="15640" max="15640" width="54.85546875" style="47" customWidth="1"/>
    <col min="15641" max="15641" width="13.42578125" style="47" customWidth="1"/>
    <col min="15642" max="15877" width="9.140625" style="47"/>
    <col min="15878" max="15878" width="15.140625" style="47" customWidth="1"/>
    <col min="15879" max="15879" width="9.28515625" style="47" customWidth="1"/>
    <col min="15880" max="15880" width="1.28515625" style="47" customWidth="1"/>
    <col min="15881" max="15881" width="22.140625" style="47" customWidth="1"/>
    <col min="15882" max="15882" width="12.5703125" style="47" customWidth="1"/>
    <col min="15883" max="15883" width="20.140625" style="47" customWidth="1"/>
    <col min="15884" max="15884" width="16.85546875" style="47" customWidth="1"/>
    <col min="15885" max="15885" width="17.28515625" style="47" customWidth="1"/>
    <col min="15886" max="15886" width="2.140625" style="47" customWidth="1"/>
    <col min="15887" max="15887" width="13.42578125" style="47" customWidth="1"/>
    <col min="15888" max="15888" width="0.28515625" style="47" customWidth="1"/>
    <col min="15889" max="15889" width="14" style="47" customWidth="1"/>
    <col min="15890" max="15890" width="3" style="47" customWidth="1"/>
    <col min="15891" max="15891" width="7.85546875" style="47" customWidth="1"/>
    <col min="15892" max="15892" width="10.85546875" style="47" customWidth="1"/>
    <col min="15893" max="15893" width="14.28515625" style="47" customWidth="1"/>
    <col min="15894" max="15894" width="52.42578125" style="47" customWidth="1"/>
    <col min="15895" max="15895" width="15.5703125" style="47" customWidth="1"/>
    <col min="15896" max="15896" width="54.85546875" style="47" customWidth="1"/>
    <col min="15897" max="15897" width="13.42578125" style="47" customWidth="1"/>
    <col min="15898" max="16133" width="9.140625" style="47"/>
    <col min="16134" max="16134" width="15.140625" style="47" customWidth="1"/>
    <col min="16135" max="16135" width="9.28515625" style="47" customWidth="1"/>
    <col min="16136" max="16136" width="1.28515625" style="47" customWidth="1"/>
    <col min="16137" max="16137" width="22.140625" style="47" customWidth="1"/>
    <col min="16138" max="16138" width="12.5703125" style="47" customWidth="1"/>
    <col min="16139" max="16139" width="20.140625" style="47" customWidth="1"/>
    <col min="16140" max="16140" width="16.85546875" style="47" customWidth="1"/>
    <col min="16141" max="16141" width="17.28515625" style="47" customWidth="1"/>
    <col min="16142" max="16142" width="2.140625" style="47" customWidth="1"/>
    <col min="16143" max="16143" width="13.42578125" style="47" customWidth="1"/>
    <col min="16144" max="16144" width="0.28515625" style="47" customWidth="1"/>
    <col min="16145" max="16145" width="14" style="47" customWidth="1"/>
    <col min="16146" max="16146" width="3" style="47" customWidth="1"/>
    <col min="16147" max="16147" width="7.85546875" style="47" customWidth="1"/>
    <col min="16148" max="16148" width="10.85546875" style="47" customWidth="1"/>
    <col min="16149" max="16149" width="14.28515625" style="47" customWidth="1"/>
    <col min="16150" max="16150" width="52.42578125" style="47" customWidth="1"/>
    <col min="16151" max="16151" width="15.5703125" style="47" customWidth="1"/>
    <col min="16152" max="16152" width="54.85546875" style="47" customWidth="1"/>
    <col min="16153" max="16153" width="13.42578125" style="47" customWidth="1"/>
    <col min="16154" max="16384" width="9.140625" style="47"/>
  </cols>
  <sheetData>
    <row r="1" spans="1:25" ht="16.5" thickBot="1">
      <c r="A1" s="237" t="s">
        <v>207</v>
      </c>
      <c r="B1" s="237"/>
      <c r="C1" s="237"/>
      <c r="D1" s="237"/>
      <c r="E1" s="237"/>
      <c r="F1" s="237"/>
      <c r="G1" s="237"/>
      <c r="H1" s="237"/>
      <c r="I1" s="237"/>
      <c r="J1" s="237"/>
      <c r="K1" s="237"/>
      <c r="L1" s="237"/>
      <c r="M1" s="237"/>
      <c r="N1" s="237"/>
      <c r="O1" s="237"/>
      <c r="P1" s="237"/>
    </row>
    <row r="2" spans="1:25" ht="16.5" thickBot="1">
      <c r="A2" s="238" t="s">
        <v>208</v>
      </c>
      <c r="B2" s="238"/>
      <c r="C2" s="238"/>
      <c r="D2" s="239" t="s">
        <v>209</v>
      </c>
      <c r="E2" s="239"/>
      <c r="F2" s="239"/>
      <c r="G2" s="239"/>
      <c r="H2" s="239"/>
      <c r="I2" s="49"/>
      <c r="J2" s="49"/>
      <c r="K2" s="49"/>
      <c r="L2" s="49"/>
      <c r="M2" s="49"/>
      <c r="N2" s="49"/>
      <c r="O2" s="49"/>
      <c r="P2" s="49"/>
    </row>
    <row r="3" spans="1:25" ht="15.75" thickBot="1">
      <c r="A3" s="49"/>
      <c r="B3" s="49"/>
      <c r="C3" s="49"/>
      <c r="D3" s="49"/>
      <c r="E3" s="49"/>
      <c r="F3" s="49"/>
      <c r="G3" s="49"/>
      <c r="H3" s="49"/>
      <c r="I3" s="49"/>
      <c r="J3" s="49"/>
      <c r="K3" s="49"/>
      <c r="L3" s="238" t="s">
        <v>210</v>
      </c>
      <c r="M3" s="238"/>
      <c r="N3" s="239" t="s">
        <v>211</v>
      </c>
      <c r="O3" s="239"/>
      <c r="P3" s="239"/>
    </row>
    <row r="4" spans="1:25" ht="15.75" thickBot="1">
      <c r="A4" s="238" t="s">
        <v>212</v>
      </c>
      <c r="B4" s="238"/>
      <c r="C4" s="238"/>
      <c r="D4" s="239" t="s">
        <v>213</v>
      </c>
      <c r="E4" s="239"/>
      <c r="F4" s="239"/>
      <c r="G4" s="239"/>
      <c r="H4" s="239"/>
      <c r="I4" s="49"/>
      <c r="J4" s="49"/>
      <c r="K4" s="49"/>
      <c r="L4" s="238"/>
      <c r="M4" s="238"/>
      <c r="N4" s="239"/>
      <c r="O4" s="239"/>
      <c r="P4" s="239"/>
    </row>
    <row r="5" spans="1:25" ht="15.75" thickBot="1">
      <c r="A5" s="238"/>
      <c r="B5" s="238"/>
      <c r="C5" s="238"/>
      <c r="D5" s="239"/>
      <c r="E5" s="239"/>
      <c r="F5" s="239"/>
      <c r="G5" s="239"/>
      <c r="H5" s="239"/>
      <c r="I5" s="49"/>
      <c r="J5" s="49"/>
      <c r="K5" s="49"/>
      <c r="L5" s="49"/>
      <c r="M5" s="49"/>
      <c r="N5" s="49"/>
      <c r="O5" s="49"/>
      <c r="P5" s="49"/>
    </row>
    <row r="6" spans="1:25" ht="15.75" thickBot="1">
      <c r="A6" s="49"/>
      <c r="B6" s="49"/>
      <c r="C6" s="49"/>
      <c r="D6" s="49"/>
      <c r="E6" s="49"/>
      <c r="F6" s="49"/>
      <c r="G6" s="49"/>
      <c r="H6" s="49"/>
      <c r="I6" s="49"/>
      <c r="J6" s="49"/>
      <c r="K6" s="49"/>
      <c r="L6" s="238" t="s">
        <v>214</v>
      </c>
      <c r="M6" s="238"/>
      <c r="N6" s="239" t="s">
        <v>215</v>
      </c>
      <c r="O6" s="239"/>
      <c r="P6" s="239"/>
    </row>
    <row r="7" spans="1:25" ht="15.75" thickBot="1">
      <c r="A7" s="238" t="s">
        <v>216</v>
      </c>
      <c r="B7" s="238"/>
      <c r="C7" s="238"/>
      <c r="D7" s="239" t="s">
        <v>217</v>
      </c>
      <c r="E7" s="239"/>
      <c r="F7" s="239"/>
      <c r="G7" s="239"/>
      <c r="H7" s="239"/>
      <c r="I7" s="49"/>
      <c r="J7" s="49"/>
      <c r="K7" s="49"/>
      <c r="L7" s="238"/>
      <c r="M7" s="238"/>
      <c r="N7" s="239"/>
      <c r="O7" s="239"/>
      <c r="P7" s="239"/>
    </row>
    <row r="8" spans="1:25" ht="15.75" thickBot="1">
      <c r="A8" s="238"/>
      <c r="B8" s="238"/>
      <c r="C8" s="238"/>
      <c r="D8" s="239"/>
      <c r="E8" s="239"/>
      <c r="F8" s="239"/>
      <c r="G8" s="239"/>
      <c r="H8" s="239"/>
      <c r="I8" s="49"/>
      <c r="J8" s="49"/>
      <c r="K8" s="49"/>
      <c r="L8" s="49"/>
      <c r="M8" s="49"/>
      <c r="N8" s="49"/>
      <c r="O8" s="49"/>
      <c r="P8" s="49"/>
    </row>
    <row r="9" spans="1:25" ht="15.75" thickBot="1">
      <c r="A9" s="238"/>
      <c r="B9" s="238"/>
      <c r="C9" s="238"/>
      <c r="D9" s="239"/>
      <c r="E9" s="239"/>
      <c r="F9" s="239"/>
      <c r="G9" s="239"/>
      <c r="H9" s="239"/>
      <c r="I9" s="49"/>
      <c r="J9" s="49"/>
      <c r="K9" s="49"/>
      <c r="L9" s="237" t="s">
        <v>207</v>
      </c>
      <c r="M9" s="237"/>
      <c r="N9" s="237"/>
      <c r="O9" s="237"/>
      <c r="P9" s="237"/>
    </row>
    <row r="10" spans="1:25" ht="15.75" thickBot="1">
      <c r="A10" s="49"/>
      <c r="B10" s="49"/>
      <c r="C10" s="49"/>
      <c r="D10" s="49"/>
      <c r="E10" s="49"/>
      <c r="F10" s="49"/>
      <c r="G10" s="49"/>
      <c r="H10" s="49"/>
      <c r="I10" s="49"/>
      <c r="J10" s="49"/>
      <c r="K10" s="49"/>
      <c r="L10" s="237"/>
      <c r="M10" s="237"/>
      <c r="N10" s="237"/>
      <c r="O10" s="237"/>
      <c r="P10" s="237"/>
    </row>
    <row r="11" spans="1:25" ht="15.75" thickBot="1">
      <c r="A11" s="238" t="s">
        <v>218</v>
      </c>
      <c r="B11" s="238"/>
      <c r="C11" s="238"/>
      <c r="D11" s="239" t="s">
        <v>219</v>
      </c>
      <c r="E11" s="239"/>
      <c r="F11" s="239"/>
      <c r="G11" s="239"/>
      <c r="H11" s="239"/>
      <c r="I11" s="49"/>
      <c r="J11" s="49"/>
      <c r="K11" s="49"/>
      <c r="L11" s="237"/>
      <c r="M11" s="237"/>
      <c r="N11" s="237"/>
      <c r="O11" s="237"/>
      <c r="P11" s="237"/>
    </row>
    <row r="12" spans="1:25" ht="15.75" thickBot="1">
      <c r="A12" s="238"/>
      <c r="B12" s="238"/>
      <c r="C12" s="238"/>
      <c r="D12" s="239"/>
      <c r="E12" s="239"/>
      <c r="F12" s="239"/>
      <c r="G12" s="239"/>
      <c r="H12" s="239"/>
      <c r="I12" s="49"/>
      <c r="J12" s="49"/>
      <c r="K12" s="49"/>
      <c r="L12" s="49"/>
      <c r="M12" s="49"/>
      <c r="N12" s="49"/>
      <c r="O12" s="49"/>
      <c r="P12" s="49"/>
    </row>
    <row r="13" spans="1:25" ht="16.5" thickBot="1">
      <c r="A13" s="237" t="s">
        <v>207</v>
      </c>
      <c r="B13" s="237"/>
      <c r="C13" s="237"/>
      <c r="D13" s="237"/>
      <c r="E13" s="237"/>
      <c r="F13" s="237"/>
      <c r="G13" s="237"/>
      <c r="H13" s="237"/>
      <c r="I13" s="237"/>
      <c r="J13" s="237"/>
      <c r="K13" s="237"/>
      <c r="L13" s="237"/>
      <c r="M13" s="237"/>
      <c r="N13" s="237"/>
      <c r="O13" s="237"/>
      <c r="P13" s="237"/>
    </row>
    <row r="14" spans="1:25" s="55" customFormat="1" ht="22.5" customHeight="1" thickBot="1">
      <c r="A14" s="250" t="s">
        <v>220</v>
      </c>
      <c r="B14" s="251"/>
      <c r="C14" s="251"/>
      <c r="D14" s="251"/>
      <c r="E14" s="251"/>
      <c r="F14" s="251" t="s">
        <v>221</v>
      </c>
      <c r="G14" s="251"/>
      <c r="H14" s="251"/>
      <c r="I14" s="251"/>
      <c r="J14" s="251"/>
      <c r="K14" s="251"/>
      <c r="L14" s="251"/>
      <c r="M14" s="251" t="s">
        <v>222</v>
      </c>
      <c r="N14" s="251"/>
      <c r="O14" s="251"/>
      <c r="P14" s="252"/>
      <c r="Q14" s="255" t="s">
        <v>371</v>
      </c>
      <c r="R14" s="246" t="s">
        <v>223</v>
      </c>
      <c r="S14" s="248" t="s">
        <v>456</v>
      </c>
      <c r="T14" s="240" t="s">
        <v>322</v>
      </c>
      <c r="U14" s="242" t="s">
        <v>223</v>
      </c>
      <c r="V14" s="260" t="s">
        <v>457</v>
      </c>
      <c r="W14" s="229" t="s">
        <v>324</v>
      </c>
      <c r="X14" s="231" t="s">
        <v>223</v>
      </c>
      <c r="Y14" s="260" t="s">
        <v>458</v>
      </c>
    </row>
    <row r="15" spans="1:25" s="55" customFormat="1" ht="46.5" customHeight="1">
      <c r="A15" s="155" t="s">
        <v>224</v>
      </c>
      <c r="B15" s="156" t="s">
        <v>225</v>
      </c>
      <c r="C15" s="244" t="s">
        <v>226</v>
      </c>
      <c r="D15" s="244"/>
      <c r="E15" s="156" t="s">
        <v>227</v>
      </c>
      <c r="F15" s="156" t="s">
        <v>228</v>
      </c>
      <c r="G15" s="172" t="s">
        <v>229</v>
      </c>
      <c r="H15" s="245" t="s">
        <v>230</v>
      </c>
      <c r="I15" s="245"/>
      <c r="J15" s="156" t="s">
        <v>231</v>
      </c>
      <c r="K15" s="245" t="s">
        <v>232</v>
      </c>
      <c r="L15" s="245"/>
      <c r="M15" s="245" t="s">
        <v>233</v>
      </c>
      <c r="N15" s="245"/>
      <c r="O15" s="156" t="s">
        <v>3</v>
      </c>
      <c r="P15" s="157" t="s">
        <v>234</v>
      </c>
      <c r="Q15" s="256"/>
      <c r="R15" s="247"/>
      <c r="S15" s="249"/>
      <c r="T15" s="241"/>
      <c r="U15" s="243"/>
      <c r="V15" s="261"/>
      <c r="W15" s="230"/>
      <c r="X15" s="232"/>
      <c r="Y15" s="261"/>
    </row>
    <row r="16" spans="1:25" s="55" customFormat="1" ht="281.25" customHeight="1">
      <c r="A16" s="170" t="s">
        <v>235</v>
      </c>
      <c r="B16" s="170" t="s">
        <v>236</v>
      </c>
      <c r="C16" s="253" t="s">
        <v>237</v>
      </c>
      <c r="D16" s="253"/>
      <c r="E16" s="170" t="s">
        <v>238</v>
      </c>
      <c r="F16" s="170" t="s">
        <v>239</v>
      </c>
      <c r="G16" s="170" t="s">
        <v>240</v>
      </c>
      <c r="H16" s="253" t="s">
        <v>241</v>
      </c>
      <c r="I16" s="253"/>
      <c r="J16" s="170" t="s">
        <v>242</v>
      </c>
      <c r="K16" s="253" t="s">
        <v>243</v>
      </c>
      <c r="L16" s="253"/>
      <c r="M16" s="254" t="s">
        <v>244</v>
      </c>
      <c r="N16" s="254"/>
      <c r="O16" s="171" t="s">
        <v>245</v>
      </c>
      <c r="P16" s="170" t="s">
        <v>50</v>
      </c>
      <c r="Q16" s="158" t="s">
        <v>246</v>
      </c>
      <c r="R16" s="165">
        <v>0.8</v>
      </c>
      <c r="S16" s="158" t="s">
        <v>430</v>
      </c>
      <c r="T16" s="158" t="s">
        <v>247</v>
      </c>
      <c r="U16" s="159">
        <v>1</v>
      </c>
      <c r="V16" s="158" t="s">
        <v>524</v>
      </c>
      <c r="W16" s="160" t="s">
        <v>527</v>
      </c>
      <c r="X16" s="161">
        <v>1</v>
      </c>
      <c r="Y16" s="160" t="s">
        <v>525</v>
      </c>
    </row>
    <row r="17" spans="1:25" s="55" customFormat="1" ht="144.75" customHeight="1">
      <c r="A17" s="170" t="s">
        <v>235</v>
      </c>
      <c r="B17" s="170" t="s">
        <v>236</v>
      </c>
      <c r="C17" s="253" t="s">
        <v>237</v>
      </c>
      <c r="D17" s="253"/>
      <c r="E17" s="170" t="s">
        <v>238</v>
      </c>
      <c r="F17" s="170" t="s">
        <v>248</v>
      </c>
      <c r="G17" s="170" t="s">
        <v>249</v>
      </c>
      <c r="H17" s="253" t="s">
        <v>250</v>
      </c>
      <c r="I17" s="253"/>
      <c r="J17" s="170" t="s">
        <v>251</v>
      </c>
      <c r="K17" s="253" t="s">
        <v>252</v>
      </c>
      <c r="L17" s="253"/>
      <c r="M17" s="254" t="s">
        <v>253</v>
      </c>
      <c r="N17" s="254"/>
      <c r="O17" s="171" t="s">
        <v>254</v>
      </c>
      <c r="P17" s="170" t="s">
        <v>255</v>
      </c>
      <c r="Q17" s="168" t="s">
        <v>256</v>
      </c>
      <c r="R17" s="165">
        <v>0.7</v>
      </c>
      <c r="S17" s="158" t="s">
        <v>431</v>
      </c>
      <c r="T17" s="158" t="s">
        <v>257</v>
      </c>
      <c r="U17" s="159">
        <v>0.8</v>
      </c>
      <c r="V17" s="158" t="s">
        <v>443</v>
      </c>
      <c r="W17" s="160" t="s">
        <v>396</v>
      </c>
      <c r="X17" s="162">
        <v>1</v>
      </c>
      <c r="Y17" s="160" t="s">
        <v>530</v>
      </c>
    </row>
    <row r="18" spans="1:25" s="55" customFormat="1" ht="265.5" customHeight="1">
      <c r="A18" s="170" t="s">
        <v>235</v>
      </c>
      <c r="B18" s="170" t="s">
        <v>236</v>
      </c>
      <c r="C18" s="253" t="s">
        <v>237</v>
      </c>
      <c r="D18" s="253"/>
      <c r="E18" s="170" t="s">
        <v>238</v>
      </c>
      <c r="F18" s="170" t="s">
        <v>258</v>
      </c>
      <c r="G18" s="170" t="s">
        <v>259</v>
      </c>
      <c r="H18" s="253" t="s">
        <v>260</v>
      </c>
      <c r="I18" s="253"/>
      <c r="J18" s="170" t="s">
        <v>242</v>
      </c>
      <c r="K18" s="253" t="s">
        <v>243</v>
      </c>
      <c r="L18" s="253"/>
      <c r="M18" s="254" t="s">
        <v>253</v>
      </c>
      <c r="N18" s="254"/>
      <c r="O18" s="171" t="s">
        <v>254</v>
      </c>
      <c r="P18" s="170" t="s">
        <v>255</v>
      </c>
      <c r="Q18" s="158" t="s">
        <v>261</v>
      </c>
      <c r="R18" s="165">
        <v>0.2</v>
      </c>
      <c r="S18" s="158" t="s">
        <v>432</v>
      </c>
      <c r="T18" s="158" t="s">
        <v>262</v>
      </c>
      <c r="U18" s="159">
        <v>0.45</v>
      </c>
      <c r="V18" s="158" t="s">
        <v>444</v>
      </c>
      <c r="W18" s="160" t="s">
        <v>395</v>
      </c>
      <c r="X18" s="162">
        <v>1</v>
      </c>
      <c r="Y18" s="160" t="s">
        <v>528</v>
      </c>
    </row>
    <row r="19" spans="1:25" s="55" customFormat="1" ht="348">
      <c r="A19" s="254" t="s">
        <v>235</v>
      </c>
      <c r="B19" s="254" t="s">
        <v>236</v>
      </c>
      <c r="C19" s="254" t="s">
        <v>237</v>
      </c>
      <c r="D19" s="254"/>
      <c r="E19" s="254" t="s">
        <v>238</v>
      </c>
      <c r="F19" s="254" t="s">
        <v>263</v>
      </c>
      <c r="G19" s="254" t="s">
        <v>264</v>
      </c>
      <c r="H19" s="254" t="s">
        <v>265</v>
      </c>
      <c r="I19" s="254"/>
      <c r="J19" s="254" t="s">
        <v>242</v>
      </c>
      <c r="K19" s="254" t="s">
        <v>243</v>
      </c>
      <c r="L19" s="254"/>
      <c r="M19" s="254" t="s">
        <v>253</v>
      </c>
      <c r="N19" s="254"/>
      <c r="O19" s="254" t="s">
        <v>266</v>
      </c>
      <c r="P19" s="254" t="s">
        <v>50</v>
      </c>
      <c r="Q19" s="257" t="s">
        <v>267</v>
      </c>
      <c r="R19" s="258">
        <v>0.1</v>
      </c>
      <c r="S19" s="158" t="s">
        <v>433</v>
      </c>
      <c r="T19" s="163" t="s">
        <v>268</v>
      </c>
      <c r="U19" s="259">
        <v>0.5</v>
      </c>
      <c r="V19" s="158" t="s">
        <v>445</v>
      </c>
      <c r="W19" s="233" t="s">
        <v>526</v>
      </c>
      <c r="X19" s="235">
        <v>1</v>
      </c>
      <c r="Y19" s="233" t="s">
        <v>529</v>
      </c>
    </row>
    <row r="20" spans="1:25" s="55" customFormat="1" ht="276">
      <c r="A20" s="254"/>
      <c r="B20" s="254"/>
      <c r="C20" s="254"/>
      <c r="D20" s="254"/>
      <c r="E20" s="254"/>
      <c r="F20" s="254"/>
      <c r="G20" s="254"/>
      <c r="H20" s="254"/>
      <c r="I20" s="254"/>
      <c r="J20" s="254"/>
      <c r="K20" s="254"/>
      <c r="L20" s="254"/>
      <c r="M20" s="254"/>
      <c r="N20" s="254"/>
      <c r="O20" s="254"/>
      <c r="P20" s="254"/>
      <c r="Q20" s="257"/>
      <c r="R20" s="258"/>
      <c r="S20" s="164" t="s">
        <v>434</v>
      </c>
      <c r="T20" s="163" t="s">
        <v>269</v>
      </c>
      <c r="U20" s="259"/>
      <c r="V20" s="158" t="s">
        <v>446</v>
      </c>
      <c r="W20" s="234"/>
      <c r="X20" s="236"/>
      <c r="Y20" s="234"/>
    </row>
    <row r="21" spans="1:25" s="55" customFormat="1" ht="190.5" customHeight="1">
      <c r="A21" s="170" t="s">
        <v>235</v>
      </c>
      <c r="B21" s="170" t="s">
        <v>270</v>
      </c>
      <c r="C21" s="253" t="s">
        <v>271</v>
      </c>
      <c r="D21" s="253"/>
      <c r="E21" s="170" t="s">
        <v>238</v>
      </c>
      <c r="F21" s="170" t="s">
        <v>272</v>
      </c>
      <c r="G21" s="170" t="s">
        <v>273</v>
      </c>
      <c r="H21" s="253" t="s">
        <v>274</v>
      </c>
      <c r="I21" s="253"/>
      <c r="J21" s="170" t="s">
        <v>251</v>
      </c>
      <c r="K21" s="253" t="s">
        <v>275</v>
      </c>
      <c r="L21" s="253"/>
      <c r="M21" s="254" t="s">
        <v>276</v>
      </c>
      <c r="N21" s="254"/>
      <c r="O21" s="171" t="s">
        <v>254</v>
      </c>
      <c r="P21" s="170" t="s">
        <v>277</v>
      </c>
      <c r="Q21" s="158" t="s">
        <v>278</v>
      </c>
      <c r="R21" s="165">
        <v>0.05</v>
      </c>
      <c r="S21" s="158" t="s">
        <v>435</v>
      </c>
      <c r="T21" s="158" t="s">
        <v>279</v>
      </c>
      <c r="U21" s="165">
        <v>0.45</v>
      </c>
      <c r="V21" s="166" t="s">
        <v>447</v>
      </c>
      <c r="W21" s="160" t="s">
        <v>394</v>
      </c>
      <c r="X21" s="162">
        <v>1</v>
      </c>
      <c r="Y21" s="160" t="s">
        <v>531</v>
      </c>
    </row>
    <row r="22" spans="1:25" s="55" customFormat="1" ht="252">
      <c r="A22" s="170" t="s">
        <v>235</v>
      </c>
      <c r="B22" s="170" t="s">
        <v>280</v>
      </c>
      <c r="C22" s="253" t="s">
        <v>281</v>
      </c>
      <c r="D22" s="253"/>
      <c r="E22" s="170" t="s">
        <v>238</v>
      </c>
      <c r="F22" s="170" t="s">
        <v>239</v>
      </c>
      <c r="G22" s="170" t="s">
        <v>240</v>
      </c>
      <c r="H22" s="253" t="s">
        <v>241</v>
      </c>
      <c r="I22" s="253"/>
      <c r="J22" s="170" t="s">
        <v>242</v>
      </c>
      <c r="K22" s="253" t="s">
        <v>243</v>
      </c>
      <c r="L22" s="253"/>
      <c r="M22" s="254" t="s">
        <v>244</v>
      </c>
      <c r="N22" s="254"/>
      <c r="O22" s="171" t="s">
        <v>245</v>
      </c>
      <c r="P22" s="170" t="s">
        <v>50</v>
      </c>
      <c r="Q22" s="158" t="s">
        <v>246</v>
      </c>
      <c r="R22" s="165">
        <v>0.8</v>
      </c>
      <c r="S22" s="158" t="s">
        <v>436</v>
      </c>
      <c r="T22" s="158" t="s">
        <v>247</v>
      </c>
      <c r="U22" s="165">
        <v>1</v>
      </c>
      <c r="V22" s="158" t="s">
        <v>448</v>
      </c>
      <c r="W22" s="160" t="s">
        <v>393</v>
      </c>
      <c r="X22" s="162">
        <v>1</v>
      </c>
      <c r="Y22" s="160" t="s">
        <v>559</v>
      </c>
    </row>
    <row r="23" spans="1:25" s="55" customFormat="1" ht="189" customHeight="1">
      <c r="A23" s="170" t="s">
        <v>235</v>
      </c>
      <c r="B23" s="170" t="s">
        <v>280</v>
      </c>
      <c r="C23" s="253" t="s">
        <v>281</v>
      </c>
      <c r="D23" s="253"/>
      <c r="E23" s="170" t="s">
        <v>238</v>
      </c>
      <c r="F23" s="170" t="s">
        <v>282</v>
      </c>
      <c r="G23" s="170" t="s">
        <v>283</v>
      </c>
      <c r="H23" s="253" t="s">
        <v>284</v>
      </c>
      <c r="I23" s="253"/>
      <c r="J23" s="170" t="s">
        <v>285</v>
      </c>
      <c r="K23" s="253" t="s">
        <v>286</v>
      </c>
      <c r="L23" s="253"/>
      <c r="M23" s="254" t="s">
        <v>287</v>
      </c>
      <c r="N23" s="254"/>
      <c r="O23" s="171" t="s">
        <v>245</v>
      </c>
      <c r="P23" s="170" t="s">
        <v>255</v>
      </c>
      <c r="Q23" s="169" t="s">
        <v>288</v>
      </c>
      <c r="R23" s="165">
        <v>0.9</v>
      </c>
      <c r="S23" s="158" t="s">
        <v>437</v>
      </c>
      <c r="T23" s="158" t="s">
        <v>289</v>
      </c>
      <c r="U23" s="167">
        <v>1</v>
      </c>
      <c r="V23" s="158" t="s">
        <v>449</v>
      </c>
      <c r="W23" s="160" t="s">
        <v>392</v>
      </c>
      <c r="X23" s="162">
        <v>1</v>
      </c>
      <c r="Y23" s="160" t="s">
        <v>560</v>
      </c>
    </row>
    <row r="24" spans="1:25" s="55" customFormat="1" ht="144">
      <c r="A24" s="170" t="s">
        <v>235</v>
      </c>
      <c r="B24" s="170" t="s">
        <v>280</v>
      </c>
      <c r="C24" s="253" t="s">
        <v>281</v>
      </c>
      <c r="D24" s="253"/>
      <c r="E24" s="170" t="s">
        <v>238</v>
      </c>
      <c r="F24" s="170" t="s">
        <v>290</v>
      </c>
      <c r="G24" s="170" t="s">
        <v>291</v>
      </c>
      <c r="H24" s="253" t="s">
        <v>250</v>
      </c>
      <c r="I24" s="253"/>
      <c r="J24" s="170" t="s">
        <v>251</v>
      </c>
      <c r="K24" s="253" t="s">
        <v>252</v>
      </c>
      <c r="L24" s="253"/>
      <c r="M24" s="254" t="s">
        <v>253</v>
      </c>
      <c r="N24" s="254"/>
      <c r="O24" s="171" t="s">
        <v>254</v>
      </c>
      <c r="P24" s="170" t="s">
        <v>255</v>
      </c>
      <c r="Q24" s="158" t="s">
        <v>256</v>
      </c>
      <c r="R24" s="165">
        <v>0.7</v>
      </c>
      <c r="S24" s="158" t="s">
        <v>438</v>
      </c>
      <c r="T24" s="158" t="s">
        <v>292</v>
      </c>
      <c r="U24" s="165">
        <v>1</v>
      </c>
      <c r="V24" s="158" t="s">
        <v>450</v>
      </c>
      <c r="W24" s="160" t="s">
        <v>391</v>
      </c>
      <c r="X24" s="162">
        <v>1</v>
      </c>
      <c r="Y24" s="160" t="s">
        <v>530</v>
      </c>
    </row>
    <row r="25" spans="1:25" s="55" customFormat="1" ht="276" customHeight="1">
      <c r="A25" s="170" t="s">
        <v>235</v>
      </c>
      <c r="B25" s="170" t="s">
        <v>280</v>
      </c>
      <c r="C25" s="253" t="s">
        <v>281</v>
      </c>
      <c r="D25" s="253"/>
      <c r="E25" s="170" t="s">
        <v>238</v>
      </c>
      <c r="F25" s="170" t="s">
        <v>293</v>
      </c>
      <c r="G25" s="170" t="s">
        <v>294</v>
      </c>
      <c r="H25" s="253" t="s">
        <v>295</v>
      </c>
      <c r="I25" s="253"/>
      <c r="J25" s="170" t="s">
        <v>242</v>
      </c>
      <c r="K25" s="253" t="s">
        <v>296</v>
      </c>
      <c r="L25" s="253"/>
      <c r="M25" s="254" t="s">
        <v>253</v>
      </c>
      <c r="N25" s="254"/>
      <c r="O25" s="171" t="s">
        <v>297</v>
      </c>
      <c r="P25" s="170" t="s">
        <v>255</v>
      </c>
      <c r="Q25" s="158" t="s">
        <v>261</v>
      </c>
      <c r="R25" s="165">
        <v>0.2</v>
      </c>
      <c r="S25" s="158" t="s">
        <v>439</v>
      </c>
      <c r="T25" s="158" t="s">
        <v>298</v>
      </c>
      <c r="U25" s="159">
        <v>0.6</v>
      </c>
      <c r="V25" s="158" t="s">
        <v>451</v>
      </c>
      <c r="W25" s="160" t="s">
        <v>390</v>
      </c>
      <c r="X25" s="162">
        <v>1</v>
      </c>
      <c r="Y25" s="160" t="s">
        <v>531</v>
      </c>
    </row>
    <row r="26" spans="1:25" s="55" customFormat="1" ht="252">
      <c r="A26" s="170" t="s">
        <v>235</v>
      </c>
      <c r="B26" s="170" t="s">
        <v>299</v>
      </c>
      <c r="C26" s="253" t="s">
        <v>300</v>
      </c>
      <c r="D26" s="253"/>
      <c r="E26" s="170" t="s">
        <v>238</v>
      </c>
      <c r="F26" s="170" t="s">
        <v>301</v>
      </c>
      <c r="G26" s="170" t="s">
        <v>240</v>
      </c>
      <c r="H26" s="253" t="s">
        <v>241</v>
      </c>
      <c r="I26" s="253"/>
      <c r="J26" s="170" t="s">
        <v>251</v>
      </c>
      <c r="K26" s="253" t="s">
        <v>302</v>
      </c>
      <c r="L26" s="253"/>
      <c r="M26" s="254" t="s">
        <v>244</v>
      </c>
      <c r="N26" s="254"/>
      <c r="O26" s="171" t="s">
        <v>245</v>
      </c>
      <c r="P26" s="170" t="s">
        <v>50</v>
      </c>
      <c r="Q26" s="158" t="s">
        <v>246</v>
      </c>
      <c r="R26" s="165">
        <v>0.8</v>
      </c>
      <c r="S26" s="158" t="s">
        <v>440</v>
      </c>
      <c r="T26" s="158" t="s">
        <v>247</v>
      </c>
      <c r="U26" s="159">
        <v>1</v>
      </c>
      <c r="V26" s="158" t="s">
        <v>452</v>
      </c>
      <c r="W26" s="160" t="s">
        <v>389</v>
      </c>
      <c r="X26" s="162">
        <v>1</v>
      </c>
      <c r="Y26" s="160" t="s">
        <v>561</v>
      </c>
    </row>
    <row r="27" spans="1:25" s="55" customFormat="1" ht="156">
      <c r="A27" s="170" t="s">
        <v>235</v>
      </c>
      <c r="B27" s="170" t="s">
        <v>299</v>
      </c>
      <c r="C27" s="253" t="s">
        <v>300</v>
      </c>
      <c r="D27" s="253"/>
      <c r="E27" s="170" t="s">
        <v>238</v>
      </c>
      <c r="F27" s="170" t="s">
        <v>303</v>
      </c>
      <c r="G27" s="170" t="s">
        <v>249</v>
      </c>
      <c r="H27" s="253" t="s">
        <v>250</v>
      </c>
      <c r="I27" s="253"/>
      <c r="J27" s="170" t="s">
        <v>251</v>
      </c>
      <c r="K27" s="253" t="s">
        <v>252</v>
      </c>
      <c r="L27" s="253"/>
      <c r="M27" s="254" t="s">
        <v>253</v>
      </c>
      <c r="N27" s="254"/>
      <c r="O27" s="171" t="s">
        <v>254</v>
      </c>
      <c r="P27" s="170" t="s">
        <v>255</v>
      </c>
      <c r="Q27" s="158" t="s">
        <v>256</v>
      </c>
      <c r="R27" s="165">
        <v>0.7</v>
      </c>
      <c r="S27" s="158" t="s">
        <v>441</v>
      </c>
      <c r="T27" s="158" t="s">
        <v>304</v>
      </c>
      <c r="U27" s="159">
        <v>0.8</v>
      </c>
      <c r="V27" s="158" t="s">
        <v>453</v>
      </c>
      <c r="W27" s="160" t="s">
        <v>388</v>
      </c>
      <c r="X27" s="162">
        <v>1</v>
      </c>
      <c r="Y27" s="160" t="s">
        <v>561</v>
      </c>
    </row>
    <row r="28" spans="1:25" s="55" customFormat="1" ht="273.75" customHeight="1">
      <c r="A28" s="170" t="s">
        <v>235</v>
      </c>
      <c r="B28" s="170" t="s">
        <v>299</v>
      </c>
      <c r="C28" s="253" t="s">
        <v>300</v>
      </c>
      <c r="D28" s="253"/>
      <c r="E28" s="170" t="s">
        <v>238</v>
      </c>
      <c r="F28" s="170" t="s">
        <v>305</v>
      </c>
      <c r="G28" s="170" t="s">
        <v>306</v>
      </c>
      <c r="H28" s="253" t="s">
        <v>307</v>
      </c>
      <c r="I28" s="253"/>
      <c r="J28" s="170" t="s">
        <v>242</v>
      </c>
      <c r="K28" s="253" t="s">
        <v>243</v>
      </c>
      <c r="L28" s="253"/>
      <c r="M28" s="254" t="s">
        <v>308</v>
      </c>
      <c r="N28" s="254"/>
      <c r="O28" s="171" t="s">
        <v>254</v>
      </c>
      <c r="P28" s="170" t="s">
        <v>255</v>
      </c>
      <c r="Q28" s="158" t="s">
        <v>309</v>
      </c>
      <c r="R28" s="165">
        <v>0.2</v>
      </c>
      <c r="S28" s="158" t="s">
        <v>441</v>
      </c>
      <c r="T28" s="158" t="s">
        <v>310</v>
      </c>
      <c r="U28" s="159">
        <v>0.45</v>
      </c>
      <c r="V28" s="158" t="s">
        <v>454</v>
      </c>
      <c r="W28" s="160" t="s">
        <v>387</v>
      </c>
      <c r="X28" s="162">
        <v>1</v>
      </c>
      <c r="Y28" s="160" t="s">
        <v>561</v>
      </c>
    </row>
    <row r="29" spans="1:25" s="55" customFormat="1" ht="271.5" customHeight="1">
      <c r="A29" s="170" t="s">
        <v>235</v>
      </c>
      <c r="B29" s="170" t="s">
        <v>311</v>
      </c>
      <c r="C29" s="253" t="s">
        <v>312</v>
      </c>
      <c r="D29" s="253"/>
      <c r="E29" s="170" t="s">
        <v>238</v>
      </c>
      <c r="F29" s="170" t="s">
        <v>313</v>
      </c>
      <c r="G29" s="170" t="s">
        <v>314</v>
      </c>
      <c r="H29" s="253" t="s">
        <v>260</v>
      </c>
      <c r="I29" s="253"/>
      <c r="J29" s="170" t="s">
        <v>242</v>
      </c>
      <c r="K29" s="253" t="s">
        <v>243</v>
      </c>
      <c r="L29" s="253"/>
      <c r="M29" s="254" t="s">
        <v>253</v>
      </c>
      <c r="N29" s="254"/>
      <c r="O29" s="171" t="s">
        <v>254</v>
      </c>
      <c r="P29" s="170" t="s">
        <v>255</v>
      </c>
      <c r="Q29" s="158" t="s">
        <v>309</v>
      </c>
      <c r="R29" s="165">
        <v>0.2</v>
      </c>
      <c r="S29" s="158" t="s">
        <v>442</v>
      </c>
      <c r="T29" s="158" t="s">
        <v>315</v>
      </c>
      <c r="U29" s="159">
        <v>0.45</v>
      </c>
      <c r="V29" s="158" t="s">
        <v>455</v>
      </c>
      <c r="W29" s="160" t="s">
        <v>386</v>
      </c>
      <c r="X29" s="162">
        <v>1</v>
      </c>
      <c r="Y29" s="160" t="s">
        <v>561</v>
      </c>
    </row>
    <row r="30" spans="1:25" s="55" customFormat="1" ht="144">
      <c r="A30" s="170" t="s">
        <v>235</v>
      </c>
      <c r="B30" s="170" t="s">
        <v>311</v>
      </c>
      <c r="C30" s="253" t="s">
        <v>312</v>
      </c>
      <c r="D30" s="253"/>
      <c r="E30" s="170" t="s">
        <v>238</v>
      </c>
      <c r="F30" s="170" t="s">
        <v>290</v>
      </c>
      <c r="G30" s="170" t="s">
        <v>249</v>
      </c>
      <c r="H30" s="253" t="s">
        <v>250</v>
      </c>
      <c r="I30" s="253"/>
      <c r="J30" s="170" t="s">
        <v>251</v>
      </c>
      <c r="K30" s="253" t="s">
        <v>252</v>
      </c>
      <c r="L30" s="253"/>
      <c r="M30" s="254" t="s">
        <v>253</v>
      </c>
      <c r="N30" s="254"/>
      <c r="O30" s="171" t="s">
        <v>254</v>
      </c>
      <c r="P30" s="170" t="s">
        <v>255</v>
      </c>
      <c r="Q30" s="158" t="s">
        <v>256</v>
      </c>
      <c r="R30" s="165">
        <v>0.7</v>
      </c>
      <c r="S30" s="158"/>
      <c r="T30" s="158" t="s">
        <v>316</v>
      </c>
      <c r="U30" s="159">
        <v>0.8</v>
      </c>
      <c r="V30" s="158" t="s">
        <v>453</v>
      </c>
      <c r="W30" s="160" t="s">
        <v>385</v>
      </c>
      <c r="X30" s="162">
        <v>1</v>
      </c>
      <c r="Y30" s="160" t="s">
        <v>561</v>
      </c>
    </row>
    <row r="31" spans="1:25" ht="15.75" thickBot="1">
      <c r="R31" s="50"/>
      <c r="W31" s="57"/>
      <c r="X31" s="58"/>
      <c r="Y31" s="57"/>
    </row>
    <row r="32" spans="1:25" ht="15.75" thickBot="1">
      <c r="Q32" s="51" t="s">
        <v>317</v>
      </c>
      <c r="R32" s="52">
        <v>0.5</v>
      </c>
      <c r="T32" s="53" t="s">
        <v>318</v>
      </c>
      <c r="U32" s="52">
        <f>AVERAGE(U16:U30)</f>
        <v>0.73571428571428565</v>
      </c>
      <c r="W32" s="59" t="s">
        <v>323</v>
      </c>
      <c r="X32" s="60">
        <f>AVERAGE(X16:X30)</f>
        <v>1</v>
      </c>
      <c r="Y32" s="57"/>
    </row>
    <row r="33" spans="2:25" s="54" customFormat="1" ht="48" customHeight="1">
      <c r="B33" s="262" t="s">
        <v>370</v>
      </c>
      <c r="C33" s="263"/>
      <c r="D33" s="263"/>
      <c r="E33" s="263"/>
      <c r="F33" s="263"/>
      <c r="G33" s="263"/>
      <c r="H33" s="263"/>
      <c r="I33" s="263"/>
      <c r="J33" s="263"/>
      <c r="K33" s="263"/>
      <c r="L33" s="263"/>
      <c r="M33" s="263"/>
      <c r="N33" s="263"/>
      <c r="O33" s="263"/>
      <c r="P33" s="263"/>
      <c r="S33" s="47"/>
      <c r="V33" s="47"/>
      <c r="W33" s="30"/>
      <c r="X33" s="56"/>
      <c r="Y33" s="57"/>
    </row>
  </sheetData>
  <mergeCells count="102">
    <mergeCell ref="V14:V15"/>
    <mergeCell ref="Y14:Y15"/>
    <mergeCell ref="Y19:Y20"/>
    <mergeCell ref="C30:D30"/>
    <mergeCell ref="H30:I30"/>
    <mergeCell ref="K30:L30"/>
    <mergeCell ref="M30:N30"/>
    <mergeCell ref="B33:P33"/>
    <mergeCell ref="C28:D28"/>
    <mergeCell ref="H28:I28"/>
    <mergeCell ref="K28:L28"/>
    <mergeCell ref="M28:N28"/>
    <mergeCell ref="C29:D29"/>
    <mergeCell ref="H29:I29"/>
    <mergeCell ref="K29:L29"/>
    <mergeCell ref="M29:N29"/>
    <mergeCell ref="C26:D26"/>
    <mergeCell ref="H26:I26"/>
    <mergeCell ref="K26:L26"/>
    <mergeCell ref="M26:N26"/>
    <mergeCell ref="C27:D27"/>
    <mergeCell ref="H27:I27"/>
    <mergeCell ref="K27:L27"/>
    <mergeCell ref="M27:N27"/>
    <mergeCell ref="C24:D24"/>
    <mergeCell ref="H24:I24"/>
    <mergeCell ref="K24:L24"/>
    <mergeCell ref="M24:N24"/>
    <mergeCell ref="C25:D25"/>
    <mergeCell ref="H25:I25"/>
    <mergeCell ref="K25:L25"/>
    <mergeCell ref="M25:N25"/>
    <mergeCell ref="C22:D22"/>
    <mergeCell ref="H22:I22"/>
    <mergeCell ref="K22:L22"/>
    <mergeCell ref="M22:N22"/>
    <mergeCell ref="C23:D23"/>
    <mergeCell ref="H23:I23"/>
    <mergeCell ref="K23:L23"/>
    <mergeCell ref="M23:N23"/>
    <mergeCell ref="C21:D21"/>
    <mergeCell ref="H21:I21"/>
    <mergeCell ref="K21:L21"/>
    <mergeCell ref="M21:N21"/>
    <mergeCell ref="H19:I20"/>
    <mergeCell ref="J19:J20"/>
    <mergeCell ref="K19:L20"/>
    <mergeCell ref="M19:N20"/>
    <mergeCell ref="O19:O20"/>
    <mergeCell ref="A19:A20"/>
    <mergeCell ref="B19:B20"/>
    <mergeCell ref="C19:D20"/>
    <mergeCell ref="E19:E20"/>
    <mergeCell ref="F19:F20"/>
    <mergeCell ref="G19:G20"/>
    <mergeCell ref="Q19:Q20"/>
    <mergeCell ref="R19:R20"/>
    <mergeCell ref="U19:U20"/>
    <mergeCell ref="P19:P20"/>
    <mergeCell ref="C17:D17"/>
    <mergeCell ref="H17:I17"/>
    <mergeCell ref="K17:L17"/>
    <mergeCell ref="M17:N17"/>
    <mergeCell ref="Q14:Q15"/>
    <mergeCell ref="C18:D18"/>
    <mergeCell ref="H18:I18"/>
    <mergeCell ref="K18:L18"/>
    <mergeCell ref="M18:N18"/>
    <mergeCell ref="A11:C12"/>
    <mergeCell ref="D11:H12"/>
    <mergeCell ref="A13:P13"/>
    <mergeCell ref="A14:E14"/>
    <mergeCell ref="F14:L14"/>
    <mergeCell ref="M14:P14"/>
    <mergeCell ref="C16:D16"/>
    <mergeCell ref="H16:I16"/>
    <mergeCell ref="K16:L16"/>
    <mergeCell ref="M16:N16"/>
    <mergeCell ref="W14:W15"/>
    <mergeCell ref="X14:X15"/>
    <mergeCell ref="W19:W20"/>
    <mergeCell ref="X19:X20"/>
    <mergeCell ref="A1:P1"/>
    <mergeCell ref="A2:C2"/>
    <mergeCell ref="D2:H2"/>
    <mergeCell ref="L3:M4"/>
    <mergeCell ref="N3:P4"/>
    <mergeCell ref="A4:C5"/>
    <mergeCell ref="D4:H5"/>
    <mergeCell ref="L6:M7"/>
    <mergeCell ref="N6:P7"/>
    <mergeCell ref="A7:C9"/>
    <mergeCell ref="D7:H9"/>
    <mergeCell ref="L9:P11"/>
    <mergeCell ref="T14:T15"/>
    <mergeCell ref="U14:U15"/>
    <mergeCell ref="C15:D15"/>
    <mergeCell ref="H15:I15"/>
    <mergeCell ref="K15:L15"/>
    <mergeCell ref="M15:N15"/>
    <mergeCell ref="R14:R15"/>
    <mergeCell ref="S14:S15"/>
  </mergeCells>
  <pageMargins left="0.31496062992125984" right="0.31496062992125984" top="0.55118110236220474" bottom="0.55118110236220474" header="0.31496062992125984" footer="0.31496062992125984"/>
  <pageSetup paperSize="121" scale="32" orientation="landscape" r:id="rId1"/>
  <headerFooter>
    <oddFooter>&amp;CPág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18"/>
  <sheetViews>
    <sheetView showGridLines="0" topLeftCell="S16" zoomScale="80" zoomScaleNormal="80" zoomScaleSheetLayoutView="90" workbookViewId="0">
      <selection activeCell="T17" sqref="T17"/>
    </sheetView>
  </sheetViews>
  <sheetFormatPr baseColWidth="10" defaultColWidth="11.42578125" defaultRowHeight="12"/>
  <cols>
    <col min="1" max="1" width="2.28515625" style="1" customWidth="1"/>
    <col min="2" max="2" width="18.5703125" style="1" customWidth="1"/>
    <col min="3" max="3" width="16.5703125" style="1" customWidth="1"/>
    <col min="4" max="4" width="14" style="1" customWidth="1"/>
    <col min="5" max="5" width="16.85546875" style="1" customWidth="1"/>
    <col min="6" max="6" width="16.5703125" style="6" customWidth="1"/>
    <col min="7" max="7" width="6.85546875" style="6" customWidth="1"/>
    <col min="8" max="8" width="30.7109375" style="1" customWidth="1"/>
    <col min="9" max="9" width="21.28515625" style="1" customWidth="1"/>
    <col min="10" max="10" width="13" style="71" customWidth="1"/>
    <col min="11" max="11" width="12.85546875" style="71" customWidth="1"/>
    <col min="12" max="12" width="25.28515625" style="8" customWidth="1"/>
    <col min="13" max="13" width="47.85546875" style="8" customWidth="1"/>
    <col min="14" max="14" width="13.140625" style="6" customWidth="1"/>
    <col min="15" max="15" width="31.140625" style="8" customWidth="1"/>
    <col min="16" max="16" width="71.28515625" style="1" customWidth="1"/>
    <col min="17" max="17" width="11.42578125" style="6"/>
    <col min="18" max="18" width="37.42578125" style="8" customWidth="1"/>
    <col min="19" max="19" width="120.42578125" style="1" customWidth="1"/>
    <col min="20" max="20" width="12.85546875" style="6" bestFit="1" customWidth="1"/>
    <col min="21" max="21" width="35.5703125" style="8" customWidth="1"/>
    <col min="22" max="22" width="32.5703125" style="1" customWidth="1"/>
    <col min="23" max="16384" width="11.42578125" style="1"/>
  </cols>
  <sheetData>
    <row r="1" spans="1:22" ht="89.45" customHeight="1" thickBot="1">
      <c r="B1" s="282" t="s">
        <v>358</v>
      </c>
      <c r="C1" s="282"/>
      <c r="D1" s="282"/>
      <c r="E1" s="282"/>
      <c r="F1" s="282"/>
      <c r="G1" s="282"/>
      <c r="H1" s="282"/>
      <c r="I1" s="282"/>
      <c r="J1" s="282"/>
      <c r="K1" s="282"/>
      <c r="L1" s="282"/>
      <c r="M1" s="282"/>
      <c r="N1" s="282"/>
      <c r="O1" s="282"/>
      <c r="P1" s="282"/>
      <c r="Q1" s="282"/>
      <c r="R1" s="282"/>
      <c r="S1" s="282"/>
      <c r="T1" s="282"/>
      <c r="U1" s="282"/>
    </row>
    <row r="2" spans="1:22" ht="59.25" customHeight="1">
      <c r="B2" s="283" t="s">
        <v>135</v>
      </c>
      <c r="C2" s="284"/>
      <c r="D2" s="284"/>
      <c r="E2" s="284"/>
      <c r="F2" s="284"/>
      <c r="G2" s="284"/>
      <c r="H2" s="284"/>
      <c r="I2" s="284"/>
      <c r="J2" s="284"/>
      <c r="K2" s="284"/>
      <c r="L2" s="284"/>
      <c r="M2" s="279" t="s">
        <v>486</v>
      </c>
      <c r="N2" s="280"/>
      <c r="O2" s="280"/>
      <c r="P2" s="280"/>
      <c r="Q2" s="280"/>
      <c r="R2" s="280"/>
      <c r="S2" s="280"/>
      <c r="T2" s="280"/>
      <c r="U2" s="281"/>
    </row>
    <row r="3" spans="1:22" s="6" customFormat="1" ht="46.5" customHeight="1" thickBot="1">
      <c r="B3" s="176" t="s">
        <v>110</v>
      </c>
      <c r="C3" s="177" t="s">
        <v>10</v>
      </c>
      <c r="D3" s="177" t="s">
        <v>0</v>
      </c>
      <c r="E3" s="177" t="s">
        <v>30</v>
      </c>
      <c r="F3" s="177" t="s">
        <v>327</v>
      </c>
      <c r="G3" s="285" t="s">
        <v>34</v>
      </c>
      <c r="H3" s="285"/>
      <c r="I3" s="177" t="s">
        <v>1</v>
      </c>
      <c r="J3" s="177" t="s">
        <v>2</v>
      </c>
      <c r="K3" s="177" t="s">
        <v>328</v>
      </c>
      <c r="L3" s="177" t="s">
        <v>8</v>
      </c>
      <c r="M3" s="178" t="s">
        <v>153</v>
      </c>
      <c r="N3" s="178" t="s">
        <v>179</v>
      </c>
      <c r="O3" s="179" t="s">
        <v>459</v>
      </c>
      <c r="P3" s="178" t="s">
        <v>152</v>
      </c>
      <c r="Q3" s="180" t="s">
        <v>180</v>
      </c>
      <c r="R3" s="179" t="s">
        <v>460</v>
      </c>
      <c r="S3" s="178" t="s">
        <v>326</v>
      </c>
      <c r="T3" s="180" t="s">
        <v>180</v>
      </c>
      <c r="U3" s="181" t="s">
        <v>461</v>
      </c>
    </row>
    <row r="4" spans="1:22" ht="219" customHeight="1">
      <c r="B4" s="286" t="s">
        <v>36</v>
      </c>
      <c r="C4" s="287" t="s">
        <v>20</v>
      </c>
      <c r="D4" s="287" t="s">
        <v>49</v>
      </c>
      <c r="E4" s="287" t="s">
        <v>76</v>
      </c>
      <c r="F4" s="288" t="s">
        <v>81</v>
      </c>
      <c r="G4" s="182" t="s">
        <v>51</v>
      </c>
      <c r="H4" s="183" t="s">
        <v>21</v>
      </c>
      <c r="I4" s="184" t="s">
        <v>100</v>
      </c>
      <c r="J4" s="185">
        <v>42551</v>
      </c>
      <c r="K4" s="185">
        <v>42673</v>
      </c>
      <c r="L4" s="183" t="s">
        <v>22</v>
      </c>
      <c r="M4" s="183" t="s">
        <v>157</v>
      </c>
      <c r="N4" s="186">
        <v>0</v>
      </c>
      <c r="O4" s="187" t="s">
        <v>462</v>
      </c>
      <c r="P4" s="183" t="s">
        <v>329</v>
      </c>
      <c r="Q4" s="188">
        <f>2/4</f>
        <v>0.5</v>
      </c>
      <c r="R4" s="135" t="s">
        <v>475</v>
      </c>
      <c r="S4" s="189" t="s">
        <v>330</v>
      </c>
      <c r="T4" s="190">
        <f>3/4</f>
        <v>0.75</v>
      </c>
      <c r="U4" s="191" t="s">
        <v>533</v>
      </c>
    </row>
    <row r="5" spans="1:22" ht="409.5" customHeight="1">
      <c r="B5" s="265"/>
      <c r="C5" s="267"/>
      <c r="D5" s="267"/>
      <c r="E5" s="267"/>
      <c r="F5" s="270"/>
      <c r="G5" s="100" t="s">
        <v>52</v>
      </c>
      <c r="H5" s="42" t="s">
        <v>113</v>
      </c>
      <c r="I5" s="100" t="s">
        <v>143</v>
      </c>
      <c r="J5" s="104">
        <v>42373</v>
      </c>
      <c r="K5" s="104">
        <v>42734</v>
      </c>
      <c r="L5" s="42" t="s">
        <v>331</v>
      </c>
      <c r="M5" s="42" t="s">
        <v>332</v>
      </c>
      <c r="N5" s="102">
        <f>4/12</f>
        <v>0.33333333333333331</v>
      </c>
      <c r="O5" s="174" t="s">
        <v>463</v>
      </c>
      <c r="P5" s="42" t="s">
        <v>333</v>
      </c>
      <c r="Q5" s="102">
        <f>8/12</f>
        <v>0.66666666666666663</v>
      </c>
      <c r="R5" s="120" t="s">
        <v>476</v>
      </c>
      <c r="S5" s="103" t="s">
        <v>362</v>
      </c>
      <c r="T5" s="66">
        <f>12/12</f>
        <v>1</v>
      </c>
      <c r="U5" s="192" t="s">
        <v>567</v>
      </c>
      <c r="V5" s="67"/>
    </row>
    <row r="6" spans="1:22" ht="409.5" customHeight="1">
      <c r="A6" s="264"/>
      <c r="B6" s="265"/>
      <c r="C6" s="267"/>
      <c r="D6" s="267"/>
      <c r="E6" s="267"/>
      <c r="F6" s="270"/>
      <c r="G6" s="100" t="s">
        <v>84</v>
      </c>
      <c r="H6" s="42" t="s">
        <v>114</v>
      </c>
      <c r="I6" s="100" t="s">
        <v>116</v>
      </c>
      <c r="J6" s="104">
        <v>42373</v>
      </c>
      <c r="K6" s="104">
        <v>42734</v>
      </c>
      <c r="L6" s="42" t="s">
        <v>115</v>
      </c>
      <c r="M6" s="42" t="s">
        <v>158</v>
      </c>
      <c r="N6" s="102">
        <f>4/12</f>
        <v>0.33333333333333331</v>
      </c>
      <c r="O6" s="174" t="s">
        <v>464</v>
      </c>
      <c r="P6" s="42" t="s">
        <v>334</v>
      </c>
      <c r="Q6" s="102">
        <f>8/12</f>
        <v>0.66666666666666663</v>
      </c>
      <c r="R6" s="120" t="s">
        <v>477</v>
      </c>
      <c r="S6" s="103" t="s">
        <v>363</v>
      </c>
      <c r="T6" s="66">
        <f>12/12</f>
        <v>1</v>
      </c>
      <c r="U6" s="192" t="s">
        <v>568</v>
      </c>
    </row>
    <row r="7" spans="1:22" ht="232.5" customHeight="1">
      <c r="A7" s="264"/>
      <c r="B7" s="265"/>
      <c r="C7" s="267"/>
      <c r="D7" s="267"/>
      <c r="E7" s="267"/>
      <c r="F7" s="270"/>
      <c r="G7" s="100" t="s">
        <v>85</v>
      </c>
      <c r="H7" s="42" t="s">
        <v>87</v>
      </c>
      <c r="I7" s="100" t="s">
        <v>116</v>
      </c>
      <c r="J7" s="104">
        <v>42381</v>
      </c>
      <c r="K7" s="104">
        <v>42734</v>
      </c>
      <c r="L7" s="42" t="s">
        <v>335</v>
      </c>
      <c r="M7" s="42" t="s">
        <v>159</v>
      </c>
      <c r="N7" s="102">
        <f>4/12</f>
        <v>0.33333333333333331</v>
      </c>
      <c r="O7" s="174" t="s">
        <v>465</v>
      </c>
      <c r="P7" s="42" t="s">
        <v>199</v>
      </c>
      <c r="Q7" s="102">
        <f>8/12</f>
        <v>0.66666666666666663</v>
      </c>
      <c r="R7" s="120" t="s">
        <v>478</v>
      </c>
      <c r="S7" s="103" t="s">
        <v>364</v>
      </c>
      <c r="T7" s="66">
        <f>12/12</f>
        <v>1</v>
      </c>
      <c r="U7" s="192" t="s">
        <v>569</v>
      </c>
    </row>
    <row r="8" spans="1:22" ht="385.5" customHeight="1">
      <c r="A8" s="264"/>
      <c r="B8" s="265"/>
      <c r="C8" s="267"/>
      <c r="D8" s="267"/>
      <c r="E8" s="267" t="s">
        <v>77</v>
      </c>
      <c r="F8" s="270" t="s">
        <v>81</v>
      </c>
      <c r="G8" s="270" t="s">
        <v>58</v>
      </c>
      <c r="H8" s="270" t="s">
        <v>83</v>
      </c>
      <c r="I8" s="270" t="s">
        <v>82</v>
      </c>
      <c r="J8" s="289">
        <v>42373</v>
      </c>
      <c r="K8" s="289">
        <v>42734</v>
      </c>
      <c r="L8" s="270" t="s">
        <v>23</v>
      </c>
      <c r="M8" s="274" t="s">
        <v>336</v>
      </c>
      <c r="N8" s="276">
        <f>4/12</f>
        <v>0.33333333333333331</v>
      </c>
      <c r="O8" s="175" t="s">
        <v>466</v>
      </c>
      <c r="P8" s="277" t="s">
        <v>353</v>
      </c>
      <c r="Q8" s="276">
        <f>8/12</f>
        <v>0.66666666666666663</v>
      </c>
      <c r="R8" s="120" t="s">
        <v>479</v>
      </c>
      <c r="S8" s="277" t="s">
        <v>534</v>
      </c>
      <c r="T8" s="272">
        <f>12/12</f>
        <v>1</v>
      </c>
      <c r="U8" s="290" t="s">
        <v>570</v>
      </c>
    </row>
    <row r="9" spans="1:22" ht="408.75" customHeight="1">
      <c r="A9" s="26"/>
      <c r="B9" s="193"/>
      <c r="C9" s="99"/>
      <c r="D9" s="99"/>
      <c r="E9" s="267"/>
      <c r="F9" s="270"/>
      <c r="G9" s="270"/>
      <c r="H9" s="270"/>
      <c r="I9" s="270"/>
      <c r="J9" s="289"/>
      <c r="K9" s="289"/>
      <c r="L9" s="270"/>
      <c r="M9" s="275"/>
      <c r="N9" s="276"/>
      <c r="O9" s="174" t="s">
        <v>467</v>
      </c>
      <c r="P9" s="278"/>
      <c r="Q9" s="276"/>
      <c r="R9" s="120" t="s">
        <v>480</v>
      </c>
      <c r="S9" s="278"/>
      <c r="T9" s="272"/>
      <c r="U9" s="290"/>
    </row>
    <row r="10" spans="1:22" ht="384" customHeight="1">
      <c r="A10" s="264"/>
      <c r="B10" s="265" t="s">
        <v>36</v>
      </c>
      <c r="C10" s="267" t="s">
        <v>20</v>
      </c>
      <c r="D10" s="267" t="s">
        <v>49</v>
      </c>
      <c r="E10" s="267"/>
      <c r="F10" s="270"/>
      <c r="G10" s="100" t="s">
        <v>59</v>
      </c>
      <c r="H10" s="42" t="s">
        <v>337</v>
      </c>
      <c r="I10" s="100" t="s">
        <v>81</v>
      </c>
      <c r="J10" s="104">
        <v>42430</v>
      </c>
      <c r="K10" s="104">
        <v>42490</v>
      </c>
      <c r="L10" s="42" t="s">
        <v>48</v>
      </c>
      <c r="M10" s="42" t="s">
        <v>338</v>
      </c>
      <c r="N10" s="102">
        <f>2/2</f>
        <v>1</v>
      </c>
      <c r="O10" s="174" t="s">
        <v>468</v>
      </c>
      <c r="P10" s="42" t="s">
        <v>184</v>
      </c>
      <c r="Q10" s="102">
        <f>2/2</f>
        <v>1</v>
      </c>
      <c r="R10" s="120" t="s">
        <v>481</v>
      </c>
      <c r="S10" s="103" t="s">
        <v>339</v>
      </c>
      <c r="T10" s="65">
        <f>2/2</f>
        <v>1</v>
      </c>
      <c r="U10" s="192" t="s">
        <v>571</v>
      </c>
    </row>
    <row r="11" spans="1:22" ht="237" customHeight="1">
      <c r="A11" s="264"/>
      <c r="B11" s="265"/>
      <c r="C11" s="267"/>
      <c r="D11" s="267"/>
      <c r="E11" s="269" t="s">
        <v>78</v>
      </c>
      <c r="F11" s="270" t="s">
        <v>28</v>
      </c>
      <c r="G11" s="100" t="s">
        <v>60</v>
      </c>
      <c r="H11" s="42" t="s">
        <v>340</v>
      </c>
      <c r="I11" s="100" t="s">
        <v>81</v>
      </c>
      <c r="J11" s="104">
        <v>42430</v>
      </c>
      <c r="K11" s="68">
        <v>42643</v>
      </c>
      <c r="L11" s="42" t="s">
        <v>341</v>
      </c>
      <c r="M11" s="42" t="s">
        <v>342</v>
      </c>
      <c r="N11" s="102">
        <f>2/7</f>
        <v>0.2857142857142857</v>
      </c>
      <c r="O11" s="174" t="s">
        <v>469</v>
      </c>
      <c r="P11" s="101" t="s">
        <v>343</v>
      </c>
      <c r="Q11" s="24">
        <f>6/7</f>
        <v>0.8571428571428571</v>
      </c>
      <c r="R11" s="120" t="s">
        <v>482</v>
      </c>
      <c r="S11" s="103" t="s">
        <v>365</v>
      </c>
      <c r="T11" s="65">
        <f>7/7</f>
        <v>1</v>
      </c>
      <c r="U11" s="192" t="s">
        <v>572</v>
      </c>
    </row>
    <row r="12" spans="1:22" ht="146.25" customHeight="1">
      <c r="A12" s="264"/>
      <c r="B12" s="265"/>
      <c r="C12" s="267"/>
      <c r="D12" s="267"/>
      <c r="E12" s="269"/>
      <c r="F12" s="270"/>
      <c r="G12" s="100" t="s">
        <v>61</v>
      </c>
      <c r="H12" s="42" t="s">
        <v>344</v>
      </c>
      <c r="I12" s="100" t="s">
        <v>81</v>
      </c>
      <c r="J12" s="68">
        <v>42402</v>
      </c>
      <c r="K12" s="68">
        <v>42643</v>
      </c>
      <c r="L12" s="42" t="s">
        <v>23</v>
      </c>
      <c r="M12" s="42" t="s">
        <v>345</v>
      </c>
      <c r="N12" s="102">
        <f>3/8</f>
        <v>0.375</v>
      </c>
      <c r="O12" s="174" t="s">
        <v>470</v>
      </c>
      <c r="P12" s="101" t="s">
        <v>346</v>
      </c>
      <c r="Q12" s="24">
        <f>7/8</f>
        <v>0.875</v>
      </c>
      <c r="R12" s="120" t="s">
        <v>483</v>
      </c>
      <c r="S12" s="103" t="s">
        <v>366</v>
      </c>
      <c r="T12" s="65">
        <f>8/8</f>
        <v>1</v>
      </c>
      <c r="U12" s="192" t="s">
        <v>573</v>
      </c>
      <c r="V12" s="69"/>
    </row>
    <row r="13" spans="1:22" ht="81" customHeight="1">
      <c r="A13" s="264"/>
      <c r="B13" s="265"/>
      <c r="C13" s="267"/>
      <c r="D13" s="267"/>
      <c r="E13" s="269"/>
      <c r="F13" s="270"/>
      <c r="G13" s="100" t="s">
        <v>80</v>
      </c>
      <c r="H13" s="42" t="s">
        <v>24</v>
      </c>
      <c r="I13" s="100" t="s">
        <v>81</v>
      </c>
      <c r="J13" s="68">
        <v>42714</v>
      </c>
      <c r="K13" s="68">
        <v>42734</v>
      </c>
      <c r="L13" s="42" t="s">
        <v>25</v>
      </c>
      <c r="M13" s="45" t="s">
        <v>160</v>
      </c>
      <c r="N13" s="102">
        <f>0/1</f>
        <v>0</v>
      </c>
      <c r="O13" s="174" t="s">
        <v>471</v>
      </c>
      <c r="P13" s="45" t="s">
        <v>320</v>
      </c>
      <c r="Q13" s="102">
        <f>0/1</f>
        <v>0</v>
      </c>
      <c r="R13" s="120" t="s">
        <v>484</v>
      </c>
      <c r="S13" s="103" t="s">
        <v>347</v>
      </c>
      <c r="T13" s="66">
        <f>0/1</f>
        <v>0</v>
      </c>
      <c r="U13" s="194" t="s">
        <v>535</v>
      </c>
    </row>
    <row r="14" spans="1:22" ht="80.25" customHeight="1">
      <c r="A14" s="264"/>
      <c r="B14" s="265"/>
      <c r="C14" s="267"/>
      <c r="D14" s="267"/>
      <c r="E14" s="267" t="s">
        <v>79</v>
      </c>
      <c r="F14" s="270" t="s">
        <v>81</v>
      </c>
      <c r="G14" s="100" t="s">
        <v>72</v>
      </c>
      <c r="H14" s="42" t="s">
        <v>26</v>
      </c>
      <c r="I14" s="100" t="s">
        <v>81</v>
      </c>
      <c r="J14" s="68">
        <v>42401</v>
      </c>
      <c r="K14" s="68">
        <v>42734</v>
      </c>
      <c r="L14" s="42" t="s">
        <v>27</v>
      </c>
      <c r="M14" s="45" t="s">
        <v>161</v>
      </c>
      <c r="N14" s="102">
        <f>3/11</f>
        <v>0.27272727272727271</v>
      </c>
      <c r="O14" s="174" t="s">
        <v>472</v>
      </c>
      <c r="P14" s="45" t="s">
        <v>161</v>
      </c>
      <c r="Q14" s="102">
        <f>7/11</f>
        <v>0.63636363636363635</v>
      </c>
      <c r="R14" s="120" t="s">
        <v>485</v>
      </c>
      <c r="S14" s="70" t="s">
        <v>161</v>
      </c>
      <c r="T14" s="66">
        <f>11/11</f>
        <v>1</v>
      </c>
      <c r="U14" s="192" t="s">
        <v>536</v>
      </c>
    </row>
    <row r="15" spans="1:22" ht="307.5" customHeight="1">
      <c r="A15" s="264"/>
      <c r="B15" s="265"/>
      <c r="C15" s="267"/>
      <c r="D15" s="267"/>
      <c r="E15" s="267"/>
      <c r="F15" s="270"/>
      <c r="G15" s="100" t="s">
        <v>88</v>
      </c>
      <c r="H15" s="42" t="s">
        <v>111</v>
      </c>
      <c r="I15" s="100" t="s">
        <v>81</v>
      </c>
      <c r="J15" s="68">
        <v>42644</v>
      </c>
      <c r="K15" s="68">
        <v>42734</v>
      </c>
      <c r="L15" s="42" t="s">
        <v>117</v>
      </c>
      <c r="M15" s="45"/>
      <c r="N15" s="102">
        <f>0/3%</f>
        <v>0</v>
      </c>
      <c r="O15" s="174" t="s">
        <v>473</v>
      </c>
      <c r="P15" s="45" t="s">
        <v>348</v>
      </c>
      <c r="Q15" s="24">
        <f>0/3%</f>
        <v>0</v>
      </c>
      <c r="R15" s="120" t="s">
        <v>484</v>
      </c>
      <c r="S15" s="103" t="s">
        <v>367</v>
      </c>
      <c r="T15" s="65">
        <v>1</v>
      </c>
      <c r="U15" s="192" t="s">
        <v>574</v>
      </c>
    </row>
    <row r="16" spans="1:22" ht="92.25" customHeight="1" thickBot="1">
      <c r="A16" s="264"/>
      <c r="B16" s="266"/>
      <c r="C16" s="268"/>
      <c r="D16" s="268"/>
      <c r="E16" s="268"/>
      <c r="F16" s="273"/>
      <c r="G16" s="195" t="s">
        <v>89</v>
      </c>
      <c r="H16" s="196" t="s">
        <v>29</v>
      </c>
      <c r="I16" s="195" t="s">
        <v>81</v>
      </c>
      <c r="J16" s="197">
        <v>42644</v>
      </c>
      <c r="K16" s="197">
        <v>42734</v>
      </c>
      <c r="L16" s="198" t="s">
        <v>185</v>
      </c>
      <c r="M16" s="199" t="s">
        <v>162</v>
      </c>
      <c r="N16" s="200">
        <f>0/3%</f>
        <v>0</v>
      </c>
      <c r="O16" s="201" t="s">
        <v>474</v>
      </c>
      <c r="P16" s="199" t="s">
        <v>348</v>
      </c>
      <c r="Q16" s="202">
        <f>0/3%</f>
        <v>0</v>
      </c>
      <c r="R16" s="148" t="s">
        <v>484</v>
      </c>
      <c r="S16" s="203" t="s">
        <v>368</v>
      </c>
      <c r="T16" s="204">
        <v>1</v>
      </c>
      <c r="U16" s="205" t="s">
        <v>537</v>
      </c>
    </row>
    <row r="17" spans="1:21" ht="42.75" customHeight="1">
      <c r="A17" s="25"/>
      <c r="B17" s="173" t="s">
        <v>370</v>
      </c>
      <c r="C17" s="116"/>
      <c r="D17" s="116"/>
      <c r="E17" s="116"/>
      <c r="F17" s="116"/>
      <c r="G17" s="271" t="s">
        <v>349</v>
      </c>
      <c r="H17" s="271"/>
      <c r="I17" s="271"/>
      <c r="J17" s="271"/>
      <c r="K17" s="271"/>
      <c r="L17" s="271"/>
      <c r="M17" s="117" t="s">
        <v>350</v>
      </c>
      <c r="N17" s="118">
        <f>AVERAGE(N4:N16)</f>
        <v>0.27223124098124091</v>
      </c>
      <c r="O17" s="117" t="s">
        <v>350</v>
      </c>
      <c r="P17" s="117" t="s">
        <v>351</v>
      </c>
      <c r="Q17" s="118">
        <f>AVERAGE(Q4:Q16)</f>
        <v>0.54459776334776333</v>
      </c>
      <c r="R17" s="117" t="s">
        <v>532</v>
      </c>
      <c r="S17" s="117" t="s">
        <v>418</v>
      </c>
      <c r="T17" s="118">
        <f>AVERAGE(T4:T16)</f>
        <v>0.89583333333333337</v>
      </c>
      <c r="U17" s="117" t="s">
        <v>418</v>
      </c>
    </row>
    <row r="18" spans="1:21" ht="34.5" customHeight="1">
      <c r="B18" s="7"/>
      <c r="F18" s="1"/>
      <c r="G18" s="1"/>
      <c r="J18" s="6"/>
      <c r="K18" s="6"/>
      <c r="L18" s="1"/>
      <c r="M18" s="1"/>
      <c r="O18" s="1"/>
      <c r="R18" s="1"/>
      <c r="U18" s="1"/>
    </row>
  </sheetData>
  <mergeCells count="34">
    <mergeCell ref="M2:U2"/>
    <mergeCell ref="B1:U1"/>
    <mergeCell ref="B2:L2"/>
    <mergeCell ref="G3:H3"/>
    <mergeCell ref="B4:B8"/>
    <mergeCell ref="C4:C8"/>
    <mergeCell ref="D4:D8"/>
    <mergeCell ref="E4:E7"/>
    <mergeCell ref="F4:F7"/>
    <mergeCell ref="J8:J9"/>
    <mergeCell ref="K8:K9"/>
    <mergeCell ref="S8:S9"/>
    <mergeCell ref="I8:I9"/>
    <mergeCell ref="E8:E10"/>
    <mergeCell ref="U8:U9"/>
    <mergeCell ref="G17:L17"/>
    <mergeCell ref="T8:T9"/>
    <mergeCell ref="F11:F13"/>
    <mergeCell ref="F14:F16"/>
    <mergeCell ref="L8:L9"/>
    <mergeCell ref="M8:M9"/>
    <mergeCell ref="N8:N9"/>
    <mergeCell ref="P8:P9"/>
    <mergeCell ref="Q8:Q9"/>
    <mergeCell ref="E11:E13"/>
    <mergeCell ref="E14:E16"/>
    <mergeCell ref="F8:F10"/>
    <mergeCell ref="G8:G9"/>
    <mergeCell ref="H8:H9"/>
    <mergeCell ref="A6:A8"/>
    <mergeCell ref="A10:A16"/>
    <mergeCell ref="B10:B16"/>
    <mergeCell ref="C10:C16"/>
    <mergeCell ref="D10:D16"/>
  </mergeCells>
  <hyperlinks>
    <hyperlink ref="O8" r:id="rId1"/>
  </hyperlinks>
  <printOptions horizontalCentered="1"/>
  <pageMargins left="0.31496062992125984" right="0.31496062992125984" top="0.55118110236220474" bottom="0.55118110236220474" header="0.31496062992125984" footer="0.31496062992125984"/>
  <pageSetup paperSize="121" scale="30" orientation="landscape" r:id="rId2"/>
  <headerFooter>
    <oddFooter>&amp;CPág &amp;P de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265"/>
  <sheetViews>
    <sheetView showGridLines="0" topLeftCell="P10" zoomScale="80" zoomScaleNormal="80" workbookViewId="0">
      <selection activeCell="T12" sqref="T12"/>
    </sheetView>
  </sheetViews>
  <sheetFormatPr baseColWidth="10" defaultColWidth="11.42578125" defaultRowHeight="12"/>
  <cols>
    <col min="1" max="1" width="2.7109375" style="1" customWidth="1"/>
    <col min="2" max="2" width="15.28515625" style="1" customWidth="1"/>
    <col min="3" max="3" width="16.85546875" style="1" customWidth="1"/>
    <col min="4" max="4" width="16.7109375" style="1" customWidth="1"/>
    <col min="5" max="5" width="7.5703125" style="6" customWidth="1"/>
    <col min="6" max="6" width="30.28515625" style="1" customWidth="1"/>
    <col min="7" max="7" width="21.7109375" style="1" customWidth="1"/>
    <col min="8" max="8" width="27.28515625" style="1" customWidth="1"/>
    <col min="9" max="9" width="16.28515625" style="1" customWidth="1"/>
    <col min="10" max="10" width="16.85546875" style="1" customWidth="1"/>
    <col min="11" max="11" width="25.85546875" style="1" customWidth="1"/>
    <col min="12" max="12" width="50.5703125" style="1" customWidth="1"/>
    <col min="13" max="13" width="9.28515625" style="27" customWidth="1"/>
    <col min="14" max="14" width="39.85546875" style="1" customWidth="1"/>
    <col min="15" max="15" width="63.28515625" style="19" customWidth="1"/>
    <col min="16" max="16" width="10.85546875" style="27" customWidth="1"/>
    <col min="17" max="17" width="43.42578125" style="1" customWidth="1"/>
    <col min="18" max="18" width="67.7109375" style="19" customWidth="1"/>
    <col min="19" max="19" width="9.42578125" style="27" customWidth="1"/>
    <col min="20" max="20" width="45.5703125" style="1" customWidth="1"/>
    <col min="21" max="16384" width="11.42578125" style="1"/>
  </cols>
  <sheetData>
    <row r="1" spans="2:20" ht="134.44999999999999" customHeight="1">
      <c r="B1" s="221" t="s">
        <v>359</v>
      </c>
      <c r="C1" s="221"/>
      <c r="D1" s="221"/>
      <c r="E1" s="221"/>
      <c r="F1" s="221"/>
      <c r="G1" s="221"/>
      <c r="H1" s="221"/>
      <c r="I1" s="221"/>
      <c r="J1" s="221"/>
      <c r="K1" s="221"/>
      <c r="L1" s="221"/>
      <c r="M1" s="221"/>
      <c r="N1" s="221"/>
      <c r="O1" s="221"/>
      <c r="P1" s="221"/>
      <c r="Q1" s="221"/>
      <c r="R1" s="221"/>
      <c r="S1" s="221"/>
      <c r="T1" s="221"/>
    </row>
    <row r="2" spans="2:20" ht="42" customHeight="1">
      <c r="B2" s="296" t="s">
        <v>136</v>
      </c>
      <c r="C2" s="296"/>
      <c r="D2" s="296"/>
      <c r="E2" s="296"/>
      <c r="F2" s="296"/>
      <c r="G2" s="296"/>
      <c r="H2" s="296"/>
      <c r="I2" s="296"/>
      <c r="J2" s="296"/>
      <c r="K2" s="296"/>
      <c r="L2" s="291" t="s">
        <v>488</v>
      </c>
      <c r="M2" s="292"/>
      <c r="N2" s="292"/>
      <c r="O2" s="292"/>
      <c r="P2" s="292"/>
      <c r="Q2" s="292"/>
      <c r="R2" s="292"/>
      <c r="S2" s="292"/>
      <c r="T2" s="293"/>
    </row>
    <row r="3" spans="2:20" ht="39" customHeight="1" thickBot="1">
      <c r="B3" s="79" t="s">
        <v>4</v>
      </c>
      <c r="C3" s="79" t="s">
        <v>30</v>
      </c>
      <c r="D3" s="79" t="s">
        <v>32</v>
      </c>
      <c r="E3" s="297" t="s">
        <v>31</v>
      </c>
      <c r="F3" s="297"/>
      <c r="G3" s="79" t="s">
        <v>1</v>
      </c>
      <c r="H3" s="79" t="s">
        <v>6</v>
      </c>
      <c r="I3" s="79" t="s">
        <v>2</v>
      </c>
      <c r="J3" s="79" t="s">
        <v>3</v>
      </c>
      <c r="K3" s="79" t="s">
        <v>8</v>
      </c>
      <c r="L3" s="20" t="s">
        <v>153</v>
      </c>
      <c r="M3" s="20" t="s">
        <v>178</v>
      </c>
      <c r="N3" s="106" t="s">
        <v>459</v>
      </c>
      <c r="O3" s="20" t="s">
        <v>152</v>
      </c>
      <c r="P3" s="20" t="s">
        <v>178</v>
      </c>
      <c r="Q3" s="106" t="s">
        <v>457</v>
      </c>
      <c r="R3" s="20" t="s">
        <v>487</v>
      </c>
      <c r="S3" s="20" t="s">
        <v>178</v>
      </c>
      <c r="T3" s="106" t="s">
        <v>461</v>
      </c>
    </row>
    <row r="4" spans="2:20" ht="141" customHeight="1">
      <c r="B4" s="225" t="s">
        <v>5</v>
      </c>
      <c r="C4" s="85" t="s">
        <v>90</v>
      </c>
      <c r="D4" s="75" t="s">
        <v>99</v>
      </c>
      <c r="E4" s="75" t="s">
        <v>51</v>
      </c>
      <c r="F4" s="4" t="s">
        <v>11</v>
      </c>
      <c r="G4" s="77" t="s">
        <v>100</v>
      </c>
      <c r="H4" s="77" t="s">
        <v>7</v>
      </c>
      <c r="I4" s="3">
        <v>42402</v>
      </c>
      <c r="J4" s="3">
        <v>42734</v>
      </c>
      <c r="K4" s="77" t="s">
        <v>118</v>
      </c>
      <c r="L4" s="82" t="s">
        <v>163</v>
      </c>
      <c r="M4" s="23">
        <f>3/11</f>
        <v>0.27272727272727271</v>
      </c>
      <c r="N4" s="107" t="s">
        <v>538</v>
      </c>
      <c r="O4" s="82" t="s">
        <v>186</v>
      </c>
      <c r="P4" s="23">
        <f>7/11</f>
        <v>0.63636363636363635</v>
      </c>
      <c r="Q4" s="29" t="s">
        <v>494</v>
      </c>
      <c r="R4" s="82" t="s">
        <v>539</v>
      </c>
      <c r="S4" s="23">
        <v>1</v>
      </c>
      <c r="T4" s="82" t="s">
        <v>540</v>
      </c>
    </row>
    <row r="5" spans="2:20" ht="137.25" customHeight="1">
      <c r="B5" s="225"/>
      <c r="C5" s="225" t="s">
        <v>91</v>
      </c>
      <c r="D5" s="214" t="s">
        <v>99</v>
      </c>
      <c r="E5" s="75" t="s">
        <v>58</v>
      </c>
      <c r="F5" s="42" t="s">
        <v>43</v>
      </c>
      <c r="G5" s="77" t="s">
        <v>100</v>
      </c>
      <c r="H5" s="77" t="s">
        <v>7</v>
      </c>
      <c r="I5" s="5">
        <v>42387</v>
      </c>
      <c r="J5" s="3">
        <v>42460</v>
      </c>
      <c r="K5" s="77" t="s">
        <v>19</v>
      </c>
      <c r="L5" s="212" t="s">
        <v>164</v>
      </c>
      <c r="M5" s="23">
        <f>3/3</f>
        <v>1</v>
      </c>
      <c r="N5" s="108" t="s">
        <v>489</v>
      </c>
      <c r="O5" s="82" t="s">
        <v>188</v>
      </c>
      <c r="P5" s="23">
        <f>3/3</f>
        <v>1</v>
      </c>
      <c r="Q5" s="110" t="s">
        <v>495</v>
      </c>
      <c r="R5" s="82" t="s">
        <v>188</v>
      </c>
      <c r="S5" s="23">
        <v>1</v>
      </c>
      <c r="T5" s="115" t="s">
        <v>562</v>
      </c>
    </row>
    <row r="6" spans="2:20" ht="163.5" customHeight="1">
      <c r="B6" s="225"/>
      <c r="C6" s="225"/>
      <c r="D6" s="214"/>
      <c r="E6" s="75" t="s">
        <v>59</v>
      </c>
      <c r="F6" s="82" t="s">
        <v>15</v>
      </c>
      <c r="G6" s="77" t="s">
        <v>100</v>
      </c>
      <c r="H6" s="77" t="s">
        <v>12</v>
      </c>
      <c r="I6" s="5">
        <v>42387</v>
      </c>
      <c r="J6" s="3">
        <v>42460</v>
      </c>
      <c r="K6" s="77" t="s">
        <v>17</v>
      </c>
      <c r="L6" s="212"/>
      <c r="M6" s="23">
        <f>3/3</f>
        <v>1</v>
      </c>
      <c r="N6" s="108" t="s">
        <v>490</v>
      </c>
      <c r="O6" s="82" t="s">
        <v>187</v>
      </c>
      <c r="P6" s="23">
        <f>3/3</f>
        <v>1</v>
      </c>
      <c r="Q6" s="29" t="s">
        <v>495</v>
      </c>
      <c r="R6" s="82" t="s">
        <v>187</v>
      </c>
      <c r="S6" s="23">
        <f>3/3</f>
        <v>1</v>
      </c>
      <c r="T6" s="115" t="s">
        <v>562</v>
      </c>
    </row>
    <row r="7" spans="2:20" ht="261" customHeight="1">
      <c r="B7" s="225"/>
      <c r="C7" s="76" t="s">
        <v>92</v>
      </c>
      <c r="D7" s="75" t="s">
        <v>99</v>
      </c>
      <c r="E7" s="75" t="s">
        <v>60</v>
      </c>
      <c r="F7" s="42" t="s">
        <v>119</v>
      </c>
      <c r="G7" s="77" t="s">
        <v>100</v>
      </c>
      <c r="H7" s="77" t="s">
        <v>16</v>
      </c>
      <c r="I7" s="3">
        <v>42420</v>
      </c>
      <c r="J7" s="3">
        <v>42734</v>
      </c>
      <c r="K7" s="77" t="s">
        <v>14</v>
      </c>
      <c r="L7" s="82" t="s">
        <v>165</v>
      </c>
      <c r="M7" s="23">
        <f>2/10</f>
        <v>0.2</v>
      </c>
      <c r="N7" s="108" t="s">
        <v>491</v>
      </c>
      <c r="O7" s="82" t="s">
        <v>189</v>
      </c>
      <c r="P7" s="23">
        <f>6/10</f>
        <v>0.6</v>
      </c>
      <c r="Q7" s="95" t="s">
        <v>496</v>
      </c>
      <c r="R7" s="82" t="s">
        <v>541</v>
      </c>
      <c r="S7" s="23">
        <v>1</v>
      </c>
      <c r="T7" s="115" t="s">
        <v>563</v>
      </c>
    </row>
    <row r="8" spans="2:20" ht="354.75" customHeight="1">
      <c r="B8" s="225"/>
      <c r="C8" s="225" t="s">
        <v>93</v>
      </c>
      <c r="D8" s="214" t="s">
        <v>99</v>
      </c>
      <c r="E8" s="214" t="s">
        <v>72</v>
      </c>
      <c r="F8" s="42" t="s">
        <v>181</v>
      </c>
      <c r="G8" s="77" t="s">
        <v>100</v>
      </c>
      <c r="H8" s="77" t="s">
        <v>145</v>
      </c>
      <c r="I8" s="3">
        <v>42536</v>
      </c>
      <c r="J8" s="3">
        <v>42566</v>
      </c>
      <c r="K8" s="78" t="s">
        <v>42</v>
      </c>
      <c r="L8" s="82" t="s">
        <v>166</v>
      </c>
      <c r="M8" s="23">
        <v>1</v>
      </c>
      <c r="N8" s="108" t="s">
        <v>492</v>
      </c>
      <c r="O8" s="82" t="s">
        <v>360</v>
      </c>
      <c r="P8" s="23">
        <v>1</v>
      </c>
      <c r="Q8" s="95" t="s">
        <v>497</v>
      </c>
      <c r="R8" s="82" t="s">
        <v>542</v>
      </c>
      <c r="S8" s="23">
        <v>1</v>
      </c>
      <c r="T8" s="115" t="s">
        <v>564</v>
      </c>
    </row>
    <row r="9" spans="2:20" ht="129.75" customHeight="1" thickBot="1">
      <c r="B9" s="225"/>
      <c r="C9" s="225"/>
      <c r="D9" s="214"/>
      <c r="E9" s="214"/>
      <c r="F9" s="42" t="s">
        <v>182</v>
      </c>
      <c r="G9" s="77" t="s">
        <v>100</v>
      </c>
      <c r="H9" s="77" t="s">
        <v>145</v>
      </c>
      <c r="I9" s="3">
        <v>42714</v>
      </c>
      <c r="J9" s="3">
        <v>42727</v>
      </c>
      <c r="K9" s="78" t="s">
        <v>42</v>
      </c>
      <c r="L9" s="82" t="s">
        <v>166</v>
      </c>
      <c r="M9" s="77">
        <f>0/1</f>
        <v>0</v>
      </c>
      <c r="N9" s="109" t="s">
        <v>493</v>
      </c>
      <c r="O9" s="82" t="s">
        <v>190</v>
      </c>
      <c r="P9" s="77">
        <f>0/1</f>
        <v>0</v>
      </c>
      <c r="Q9" s="95" t="s">
        <v>498</v>
      </c>
      <c r="R9" s="82" t="s">
        <v>543</v>
      </c>
      <c r="S9" s="92">
        <v>1</v>
      </c>
      <c r="T9" s="82" t="s">
        <v>564</v>
      </c>
    </row>
    <row r="10" spans="2:20" ht="165.75" customHeight="1">
      <c r="B10" s="225"/>
      <c r="C10" s="225"/>
      <c r="D10" s="214"/>
      <c r="E10" s="214" t="s">
        <v>73</v>
      </c>
      <c r="F10" s="42" t="s">
        <v>183</v>
      </c>
      <c r="G10" s="77" t="s">
        <v>100</v>
      </c>
      <c r="H10" s="77" t="s">
        <v>7</v>
      </c>
      <c r="I10" s="3">
        <v>42552</v>
      </c>
      <c r="J10" s="3">
        <v>42592</v>
      </c>
      <c r="K10" s="77" t="s">
        <v>13</v>
      </c>
      <c r="L10" s="82" t="s">
        <v>167</v>
      </c>
      <c r="M10" s="23">
        <f>0/1</f>
        <v>0</v>
      </c>
      <c r="N10" s="82"/>
      <c r="O10" s="82" t="s">
        <v>325</v>
      </c>
      <c r="P10" s="23">
        <f>1/1</f>
        <v>1</v>
      </c>
      <c r="Q10" s="29" t="s">
        <v>499</v>
      </c>
      <c r="R10" s="82" t="s">
        <v>544</v>
      </c>
      <c r="S10" s="23">
        <v>1</v>
      </c>
      <c r="T10" s="82" t="s">
        <v>565</v>
      </c>
    </row>
    <row r="11" spans="2:20" ht="138" customHeight="1">
      <c r="B11" s="76"/>
      <c r="C11" s="225"/>
      <c r="D11" s="214"/>
      <c r="E11" s="214"/>
      <c r="F11" s="42" t="s">
        <v>18</v>
      </c>
      <c r="G11" s="77" t="s">
        <v>100</v>
      </c>
      <c r="H11" s="77" t="s">
        <v>7</v>
      </c>
      <c r="I11" s="3">
        <v>42705</v>
      </c>
      <c r="J11" s="3">
        <v>42734</v>
      </c>
      <c r="K11" s="77" t="s">
        <v>13</v>
      </c>
      <c r="L11" s="82" t="s">
        <v>167</v>
      </c>
      <c r="M11" s="23">
        <f t="shared" ref="M11" si="0">0/1</f>
        <v>0</v>
      </c>
      <c r="N11" s="82"/>
      <c r="O11" s="82" t="s">
        <v>190</v>
      </c>
      <c r="P11" s="23">
        <f>0/1</f>
        <v>0</v>
      </c>
      <c r="Q11" s="95" t="s">
        <v>498</v>
      </c>
      <c r="R11" s="82" t="s">
        <v>545</v>
      </c>
      <c r="S11" s="23">
        <v>1</v>
      </c>
      <c r="T11" s="82" t="s">
        <v>565</v>
      </c>
    </row>
    <row r="12" spans="2:20" ht="49.5" customHeight="1">
      <c r="B12" s="294" t="s">
        <v>370</v>
      </c>
      <c r="C12" s="294"/>
      <c r="D12" s="294"/>
      <c r="E12" s="294"/>
      <c r="F12" s="295" t="s">
        <v>349</v>
      </c>
      <c r="G12" s="295"/>
      <c r="H12" s="295"/>
      <c r="I12" s="295"/>
      <c r="J12" s="295"/>
      <c r="K12" s="295"/>
      <c r="L12" s="74" t="s">
        <v>350</v>
      </c>
      <c r="M12" s="83">
        <f>AVERAGE(M4:M11)</f>
        <v>0.43409090909090908</v>
      </c>
      <c r="N12" s="74"/>
      <c r="O12" s="74" t="s">
        <v>532</v>
      </c>
      <c r="P12" s="83">
        <f>AVERAGE(P4:P11)</f>
        <v>0.65454545454545454</v>
      </c>
      <c r="Q12" s="74"/>
      <c r="R12" s="74" t="s">
        <v>418</v>
      </c>
      <c r="S12" s="83">
        <f>AVERAGE(S4:S11)</f>
        <v>1</v>
      </c>
      <c r="T12" s="74"/>
    </row>
    <row r="13" spans="2:20" s="25" customFormat="1">
      <c r="E13" s="26"/>
      <c r="M13" s="26"/>
      <c r="P13" s="26"/>
      <c r="S13" s="26"/>
    </row>
    <row r="14" spans="2:20" s="25" customFormat="1">
      <c r="E14" s="26"/>
      <c r="M14" s="26"/>
      <c r="P14" s="26"/>
      <c r="S14" s="26"/>
    </row>
    <row r="15" spans="2:20" s="25" customFormat="1">
      <c r="E15" s="26"/>
      <c r="M15" s="26"/>
      <c r="P15" s="26"/>
      <c r="S15" s="26"/>
    </row>
    <row r="16" spans="2:20" s="25" customFormat="1">
      <c r="E16" s="26"/>
      <c r="M16" s="26"/>
      <c r="P16" s="26"/>
      <c r="S16" s="26"/>
    </row>
    <row r="17" spans="5:19" s="25" customFormat="1">
      <c r="E17" s="26"/>
      <c r="M17" s="26"/>
      <c r="P17" s="26"/>
      <c r="S17" s="26"/>
    </row>
    <row r="18" spans="5:19" s="25" customFormat="1">
      <c r="E18" s="26"/>
      <c r="M18" s="26"/>
      <c r="P18" s="26"/>
      <c r="S18" s="26"/>
    </row>
    <row r="19" spans="5:19" s="25" customFormat="1">
      <c r="E19" s="26"/>
      <c r="M19" s="26"/>
      <c r="P19" s="26"/>
      <c r="S19" s="26"/>
    </row>
    <row r="20" spans="5:19" s="25" customFormat="1">
      <c r="E20" s="26"/>
      <c r="M20" s="26"/>
      <c r="P20" s="26"/>
      <c r="S20" s="26"/>
    </row>
    <row r="21" spans="5:19" s="25" customFormat="1">
      <c r="E21" s="26"/>
      <c r="M21" s="26"/>
      <c r="P21" s="26"/>
      <c r="S21" s="26"/>
    </row>
    <row r="22" spans="5:19" s="25" customFormat="1">
      <c r="E22" s="26"/>
      <c r="M22" s="26"/>
      <c r="P22" s="26"/>
      <c r="S22" s="26"/>
    </row>
    <row r="23" spans="5:19" s="25" customFormat="1">
      <c r="E23" s="26"/>
      <c r="M23" s="26"/>
      <c r="P23" s="26"/>
      <c r="S23" s="26"/>
    </row>
    <row r="24" spans="5:19" s="25" customFormat="1">
      <c r="E24" s="26"/>
      <c r="M24" s="26"/>
      <c r="P24" s="26"/>
      <c r="S24" s="26"/>
    </row>
    <row r="25" spans="5:19" s="25" customFormat="1">
      <c r="E25" s="26"/>
      <c r="M25" s="26"/>
      <c r="P25" s="26"/>
      <c r="S25" s="26"/>
    </row>
    <row r="26" spans="5:19" s="25" customFormat="1">
      <c r="E26" s="26"/>
      <c r="M26" s="26"/>
      <c r="P26" s="26"/>
      <c r="S26" s="26"/>
    </row>
    <row r="27" spans="5:19" s="25" customFormat="1">
      <c r="E27" s="26"/>
      <c r="M27" s="26"/>
      <c r="P27" s="26"/>
      <c r="S27" s="26"/>
    </row>
    <row r="28" spans="5:19" s="25" customFormat="1">
      <c r="E28" s="26"/>
      <c r="M28" s="26"/>
      <c r="P28" s="26"/>
      <c r="S28" s="26"/>
    </row>
    <row r="29" spans="5:19" s="25" customFormat="1">
      <c r="E29" s="26"/>
      <c r="M29" s="26"/>
      <c r="P29" s="26"/>
      <c r="S29" s="26"/>
    </row>
    <row r="30" spans="5:19" s="25" customFormat="1">
      <c r="E30" s="26"/>
      <c r="M30" s="26"/>
      <c r="P30" s="26"/>
      <c r="S30" s="26"/>
    </row>
    <row r="31" spans="5:19" s="25" customFormat="1">
      <c r="E31" s="26"/>
      <c r="M31" s="26"/>
      <c r="P31" s="26"/>
      <c r="S31" s="26"/>
    </row>
    <row r="32" spans="5:19" s="25" customFormat="1">
      <c r="E32" s="26"/>
      <c r="M32" s="26"/>
      <c r="P32" s="26"/>
      <c r="S32" s="26"/>
    </row>
    <row r="33" spans="5:19" s="25" customFormat="1">
      <c r="E33" s="26"/>
      <c r="M33" s="26"/>
      <c r="P33" s="26"/>
      <c r="S33" s="26"/>
    </row>
    <row r="34" spans="5:19" s="25" customFormat="1">
      <c r="E34" s="26"/>
      <c r="M34" s="26"/>
      <c r="P34" s="26"/>
      <c r="S34" s="26"/>
    </row>
    <row r="35" spans="5:19" s="25" customFormat="1">
      <c r="E35" s="26"/>
      <c r="M35" s="26"/>
      <c r="P35" s="26"/>
      <c r="S35" s="26"/>
    </row>
    <row r="36" spans="5:19" s="25" customFormat="1">
      <c r="E36" s="26"/>
      <c r="M36" s="26"/>
      <c r="P36" s="26"/>
      <c r="S36" s="26"/>
    </row>
    <row r="37" spans="5:19" s="25" customFormat="1">
      <c r="E37" s="26"/>
      <c r="M37" s="26"/>
      <c r="P37" s="26"/>
      <c r="S37" s="26"/>
    </row>
    <row r="38" spans="5:19" s="25" customFormat="1">
      <c r="E38" s="26"/>
      <c r="M38" s="26"/>
      <c r="P38" s="26"/>
      <c r="S38" s="26"/>
    </row>
    <row r="39" spans="5:19" s="25" customFormat="1">
      <c r="E39" s="26"/>
      <c r="M39" s="26"/>
      <c r="P39" s="26"/>
      <c r="S39" s="26"/>
    </row>
    <row r="40" spans="5:19" s="25" customFormat="1">
      <c r="E40" s="26"/>
      <c r="M40" s="26"/>
      <c r="P40" s="26"/>
      <c r="S40" s="26"/>
    </row>
    <row r="41" spans="5:19" s="25" customFormat="1">
      <c r="E41" s="26"/>
      <c r="M41" s="26"/>
      <c r="P41" s="26"/>
      <c r="S41" s="26"/>
    </row>
    <row r="42" spans="5:19" s="25" customFormat="1">
      <c r="E42" s="26"/>
      <c r="M42" s="26"/>
      <c r="P42" s="26"/>
      <c r="S42" s="26"/>
    </row>
    <row r="43" spans="5:19" s="25" customFormat="1">
      <c r="E43" s="26"/>
      <c r="M43" s="26"/>
      <c r="P43" s="26"/>
      <c r="S43" s="26"/>
    </row>
    <row r="44" spans="5:19" s="25" customFormat="1">
      <c r="E44" s="26"/>
      <c r="M44" s="26"/>
      <c r="P44" s="26"/>
      <c r="S44" s="26"/>
    </row>
    <row r="45" spans="5:19" s="25" customFormat="1">
      <c r="E45" s="26"/>
      <c r="M45" s="26"/>
      <c r="P45" s="26"/>
      <c r="S45" s="26"/>
    </row>
    <row r="46" spans="5:19" s="25" customFormat="1">
      <c r="E46" s="26"/>
      <c r="M46" s="26"/>
      <c r="P46" s="26"/>
      <c r="S46" s="26"/>
    </row>
    <row r="47" spans="5:19" s="25" customFormat="1">
      <c r="E47" s="26"/>
      <c r="M47" s="26"/>
      <c r="P47" s="26"/>
      <c r="S47" s="26"/>
    </row>
    <row r="48" spans="5:19" s="25" customFormat="1">
      <c r="E48" s="26"/>
      <c r="M48" s="26"/>
      <c r="P48" s="26"/>
      <c r="S48" s="26"/>
    </row>
    <row r="49" spans="5:19" s="25" customFormat="1">
      <c r="E49" s="26"/>
      <c r="M49" s="26"/>
      <c r="P49" s="26"/>
      <c r="S49" s="26"/>
    </row>
    <row r="50" spans="5:19" s="25" customFormat="1">
      <c r="E50" s="26"/>
      <c r="M50" s="26"/>
      <c r="P50" s="26"/>
      <c r="S50" s="26"/>
    </row>
    <row r="51" spans="5:19" s="25" customFormat="1">
      <c r="E51" s="26"/>
      <c r="M51" s="26"/>
      <c r="P51" s="26"/>
      <c r="S51" s="26"/>
    </row>
    <row r="52" spans="5:19" s="25" customFormat="1">
      <c r="E52" s="26"/>
      <c r="M52" s="26"/>
      <c r="P52" s="26"/>
      <c r="S52" s="26"/>
    </row>
    <row r="53" spans="5:19" s="25" customFormat="1">
      <c r="E53" s="26"/>
      <c r="M53" s="26"/>
      <c r="P53" s="26"/>
      <c r="S53" s="26"/>
    </row>
    <row r="54" spans="5:19" s="25" customFormat="1">
      <c r="E54" s="26"/>
      <c r="M54" s="26"/>
      <c r="P54" s="26"/>
      <c r="S54" s="26"/>
    </row>
    <row r="55" spans="5:19" s="25" customFormat="1">
      <c r="E55" s="26"/>
      <c r="M55" s="26"/>
      <c r="P55" s="26"/>
      <c r="S55" s="26"/>
    </row>
    <row r="56" spans="5:19" s="25" customFormat="1">
      <c r="E56" s="26"/>
      <c r="M56" s="26"/>
      <c r="P56" s="26"/>
      <c r="S56" s="26"/>
    </row>
    <row r="57" spans="5:19" s="25" customFormat="1">
      <c r="E57" s="26"/>
      <c r="M57" s="26"/>
      <c r="P57" s="26"/>
      <c r="S57" s="26"/>
    </row>
    <row r="58" spans="5:19" s="25" customFormat="1">
      <c r="E58" s="26"/>
      <c r="M58" s="26"/>
      <c r="P58" s="26"/>
      <c r="S58" s="26"/>
    </row>
    <row r="59" spans="5:19" s="25" customFormat="1">
      <c r="E59" s="26"/>
      <c r="M59" s="26"/>
      <c r="P59" s="26"/>
      <c r="S59" s="26"/>
    </row>
    <row r="60" spans="5:19" s="25" customFormat="1">
      <c r="E60" s="26"/>
      <c r="M60" s="26"/>
      <c r="P60" s="26"/>
      <c r="S60" s="26"/>
    </row>
    <row r="61" spans="5:19" s="25" customFormat="1">
      <c r="E61" s="26"/>
      <c r="M61" s="26"/>
      <c r="P61" s="26"/>
      <c r="S61" s="26"/>
    </row>
    <row r="62" spans="5:19" s="25" customFormat="1">
      <c r="E62" s="26"/>
      <c r="M62" s="26"/>
      <c r="P62" s="26"/>
      <c r="S62" s="26"/>
    </row>
    <row r="63" spans="5:19" s="25" customFormat="1">
      <c r="E63" s="26"/>
      <c r="M63" s="26"/>
      <c r="P63" s="26"/>
      <c r="S63" s="26"/>
    </row>
    <row r="64" spans="5:19" s="25" customFormat="1">
      <c r="E64" s="26"/>
      <c r="M64" s="26"/>
      <c r="P64" s="26"/>
      <c r="S64" s="26"/>
    </row>
    <row r="65" spans="5:19" s="25" customFormat="1">
      <c r="E65" s="26"/>
      <c r="M65" s="26"/>
      <c r="P65" s="26"/>
      <c r="S65" s="26"/>
    </row>
    <row r="66" spans="5:19" s="25" customFormat="1">
      <c r="E66" s="26"/>
      <c r="M66" s="26"/>
      <c r="P66" s="26"/>
      <c r="S66" s="26"/>
    </row>
    <row r="67" spans="5:19" s="25" customFormat="1">
      <c r="E67" s="26"/>
      <c r="M67" s="26"/>
      <c r="P67" s="26"/>
      <c r="S67" s="26"/>
    </row>
    <row r="68" spans="5:19" s="25" customFormat="1">
      <c r="E68" s="26"/>
      <c r="M68" s="26"/>
      <c r="P68" s="26"/>
      <c r="S68" s="26"/>
    </row>
    <row r="69" spans="5:19" s="25" customFormat="1">
      <c r="E69" s="26"/>
      <c r="M69" s="26"/>
      <c r="P69" s="26"/>
      <c r="S69" s="26"/>
    </row>
    <row r="70" spans="5:19" s="25" customFormat="1">
      <c r="E70" s="26"/>
      <c r="M70" s="26"/>
      <c r="P70" s="26"/>
      <c r="S70" s="26"/>
    </row>
    <row r="71" spans="5:19" s="25" customFormat="1">
      <c r="E71" s="26"/>
      <c r="M71" s="26"/>
      <c r="P71" s="26"/>
      <c r="S71" s="26"/>
    </row>
    <row r="72" spans="5:19" s="25" customFormat="1">
      <c r="E72" s="26"/>
      <c r="M72" s="26"/>
      <c r="P72" s="26"/>
      <c r="S72" s="26"/>
    </row>
    <row r="73" spans="5:19" s="25" customFormat="1">
      <c r="E73" s="26"/>
      <c r="M73" s="26"/>
      <c r="P73" s="26"/>
      <c r="S73" s="26"/>
    </row>
    <row r="74" spans="5:19" s="25" customFormat="1">
      <c r="E74" s="26"/>
      <c r="M74" s="26"/>
      <c r="P74" s="26"/>
      <c r="S74" s="26"/>
    </row>
    <row r="75" spans="5:19" s="25" customFormat="1">
      <c r="E75" s="26"/>
      <c r="M75" s="26"/>
      <c r="P75" s="26"/>
      <c r="S75" s="26"/>
    </row>
    <row r="76" spans="5:19" s="25" customFormat="1">
      <c r="E76" s="26"/>
      <c r="M76" s="26"/>
      <c r="P76" s="26"/>
      <c r="S76" s="26"/>
    </row>
    <row r="77" spans="5:19" s="25" customFormat="1">
      <c r="E77" s="26"/>
      <c r="M77" s="26"/>
      <c r="P77" s="26"/>
      <c r="S77" s="26"/>
    </row>
    <row r="78" spans="5:19" s="25" customFormat="1">
      <c r="E78" s="26"/>
      <c r="M78" s="26"/>
      <c r="P78" s="26"/>
      <c r="S78" s="26"/>
    </row>
    <row r="79" spans="5:19" s="25" customFormat="1">
      <c r="E79" s="26"/>
      <c r="M79" s="26"/>
      <c r="P79" s="26"/>
      <c r="S79" s="26"/>
    </row>
    <row r="80" spans="5:19" s="25" customFormat="1">
      <c r="E80" s="26"/>
      <c r="M80" s="26"/>
      <c r="P80" s="26"/>
      <c r="S80" s="26"/>
    </row>
    <row r="81" spans="5:19" s="25" customFormat="1">
      <c r="E81" s="26"/>
      <c r="M81" s="26"/>
      <c r="P81" s="26"/>
      <c r="S81" s="26"/>
    </row>
    <row r="82" spans="5:19" s="25" customFormat="1">
      <c r="E82" s="26"/>
      <c r="M82" s="26"/>
      <c r="P82" s="26"/>
      <c r="S82" s="26"/>
    </row>
    <row r="83" spans="5:19" s="25" customFormat="1">
      <c r="E83" s="26"/>
      <c r="M83" s="26"/>
      <c r="P83" s="26"/>
      <c r="S83" s="26"/>
    </row>
    <row r="84" spans="5:19" s="25" customFormat="1">
      <c r="E84" s="26"/>
      <c r="M84" s="26"/>
      <c r="P84" s="26"/>
      <c r="S84" s="26"/>
    </row>
    <row r="85" spans="5:19" s="25" customFormat="1">
      <c r="E85" s="26"/>
      <c r="M85" s="26"/>
      <c r="P85" s="26"/>
      <c r="S85" s="26"/>
    </row>
    <row r="86" spans="5:19" s="25" customFormat="1">
      <c r="E86" s="26"/>
      <c r="M86" s="26"/>
      <c r="P86" s="26"/>
      <c r="S86" s="26"/>
    </row>
    <row r="87" spans="5:19" s="25" customFormat="1">
      <c r="E87" s="26"/>
      <c r="M87" s="26"/>
      <c r="P87" s="26"/>
      <c r="S87" s="26"/>
    </row>
    <row r="88" spans="5:19" s="25" customFormat="1">
      <c r="E88" s="26"/>
      <c r="M88" s="26"/>
      <c r="P88" s="26"/>
      <c r="S88" s="26"/>
    </row>
    <row r="89" spans="5:19" s="25" customFormat="1">
      <c r="E89" s="26"/>
      <c r="M89" s="26"/>
      <c r="P89" s="26"/>
      <c r="S89" s="26"/>
    </row>
    <row r="90" spans="5:19" s="25" customFormat="1">
      <c r="E90" s="26"/>
      <c r="M90" s="26"/>
      <c r="P90" s="26"/>
      <c r="S90" s="26"/>
    </row>
    <row r="91" spans="5:19" s="25" customFormat="1">
      <c r="E91" s="26"/>
      <c r="M91" s="26"/>
      <c r="P91" s="26"/>
      <c r="S91" s="26"/>
    </row>
    <row r="92" spans="5:19" s="25" customFormat="1">
      <c r="E92" s="26"/>
      <c r="M92" s="26"/>
      <c r="P92" s="26"/>
      <c r="S92" s="26"/>
    </row>
    <row r="93" spans="5:19" s="25" customFormat="1">
      <c r="E93" s="26"/>
      <c r="M93" s="26"/>
      <c r="P93" s="26"/>
      <c r="S93" s="26"/>
    </row>
    <row r="94" spans="5:19" s="25" customFormat="1">
      <c r="E94" s="26"/>
      <c r="M94" s="26"/>
      <c r="P94" s="26"/>
      <c r="S94" s="26"/>
    </row>
    <row r="95" spans="5:19" s="25" customFormat="1">
      <c r="E95" s="26"/>
      <c r="M95" s="26"/>
      <c r="P95" s="26"/>
      <c r="S95" s="26"/>
    </row>
    <row r="96" spans="5:19" s="25" customFormat="1">
      <c r="E96" s="26"/>
      <c r="M96" s="26"/>
      <c r="P96" s="26"/>
      <c r="S96" s="26"/>
    </row>
    <row r="97" spans="5:19" s="25" customFormat="1">
      <c r="E97" s="26"/>
      <c r="M97" s="26"/>
      <c r="P97" s="26"/>
      <c r="S97" s="26"/>
    </row>
    <row r="98" spans="5:19" s="25" customFormat="1">
      <c r="E98" s="26"/>
      <c r="M98" s="26"/>
      <c r="P98" s="26"/>
      <c r="S98" s="26"/>
    </row>
    <row r="99" spans="5:19" s="25" customFormat="1">
      <c r="E99" s="26"/>
      <c r="M99" s="26"/>
      <c r="P99" s="26"/>
      <c r="S99" s="26"/>
    </row>
    <row r="100" spans="5:19" s="25" customFormat="1">
      <c r="E100" s="26"/>
      <c r="M100" s="26"/>
      <c r="P100" s="26"/>
      <c r="S100" s="26"/>
    </row>
    <row r="101" spans="5:19" s="25" customFormat="1">
      <c r="E101" s="26"/>
      <c r="M101" s="26"/>
      <c r="P101" s="26"/>
      <c r="S101" s="26"/>
    </row>
    <row r="102" spans="5:19" s="25" customFormat="1">
      <c r="E102" s="26"/>
      <c r="M102" s="26"/>
      <c r="P102" s="26"/>
      <c r="S102" s="26"/>
    </row>
    <row r="103" spans="5:19" s="25" customFormat="1">
      <c r="E103" s="26"/>
      <c r="M103" s="26"/>
      <c r="P103" s="26"/>
      <c r="S103" s="26"/>
    </row>
    <row r="104" spans="5:19" s="25" customFormat="1">
      <c r="E104" s="26"/>
      <c r="M104" s="26"/>
      <c r="P104" s="26"/>
      <c r="S104" s="26"/>
    </row>
    <row r="105" spans="5:19" s="25" customFormat="1">
      <c r="E105" s="26"/>
      <c r="M105" s="26"/>
      <c r="P105" s="26"/>
      <c r="S105" s="26"/>
    </row>
    <row r="106" spans="5:19" s="25" customFormat="1">
      <c r="E106" s="26"/>
      <c r="M106" s="26"/>
      <c r="P106" s="26"/>
      <c r="S106" s="26"/>
    </row>
    <row r="107" spans="5:19" s="25" customFormat="1">
      <c r="E107" s="26"/>
      <c r="M107" s="26"/>
      <c r="P107" s="26"/>
      <c r="S107" s="26"/>
    </row>
    <row r="108" spans="5:19" s="25" customFormat="1">
      <c r="E108" s="26"/>
      <c r="M108" s="26"/>
      <c r="P108" s="26"/>
      <c r="S108" s="26"/>
    </row>
    <row r="109" spans="5:19" s="25" customFormat="1">
      <c r="E109" s="26"/>
      <c r="M109" s="26"/>
      <c r="P109" s="26"/>
      <c r="S109" s="26"/>
    </row>
    <row r="110" spans="5:19" s="25" customFormat="1">
      <c r="E110" s="26"/>
      <c r="M110" s="26"/>
      <c r="P110" s="26"/>
      <c r="S110" s="26"/>
    </row>
    <row r="111" spans="5:19" s="25" customFormat="1">
      <c r="E111" s="26"/>
      <c r="M111" s="26"/>
      <c r="P111" s="26"/>
      <c r="S111" s="26"/>
    </row>
    <row r="112" spans="5:19" s="25" customFormat="1">
      <c r="E112" s="26"/>
      <c r="M112" s="26"/>
      <c r="P112" s="26"/>
      <c r="S112" s="26"/>
    </row>
    <row r="113" spans="5:19" s="25" customFormat="1">
      <c r="E113" s="26"/>
      <c r="M113" s="26"/>
      <c r="P113" s="26"/>
      <c r="S113" s="26"/>
    </row>
    <row r="114" spans="5:19" s="25" customFormat="1">
      <c r="E114" s="26"/>
      <c r="M114" s="26"/>
      <c r="P114" s="26"/>
      <c r="S114" s="26"/>
    </row>
    <row r="115" spans="5:19" s="25" customFormat="1">
      <c r="E115" s="26"/>
      <c r="M115" s="26"/>
      <c r="P115" s="26"/>
      <c r="S115" s="26"/>
    </row>
    <row r="116" spans="5:19" s="25" customFormat="1">
      <c r="E116" s="26"/>
      <c r="M116" s="26"/>
      <c r="P116" s="26"/>
      <c r="S116" s="26"/>
    </row>
    <row r="117" spans="5:19" s="25" customFormat="1">
      <c r="E117" s="26"/>
      <c r="M117" s="26"/>
      <c r="P117" s="26"/>
      <c r="S117" s="26"/>
    </row>
    <row r="118" spans="5:19" s="25" customFormat="1">
      <c r="E118" s="26"/>
      <c r="M118" s="26"/>
      <c r="P118" s="26"/>
      <c r="S118" s="26"/>
    </row>
    <row r="119" spans="5:19" s="25" customFormat="1">
      <c r="E119" s="26"/>
      <c r="M119" s="26"/>
      <c r="P119" s="26"/>
      <c r="S119" s="26"/>
    </row>
    <row r="120" spans="5:19" s="25" customFormat="1">
      <c r="E120" s="26"/>
      <c r="M120" s="26"/>
      <c r="P120" s="26"/>
      <c r="S120" s="26"/>
    </row>
    <row r="121" spans="5:19" s="25" customFormat="1">
      <c r="E121" s="26"/>
      <c r="M121" s="26"/>
      <c r="P121" s="26"/>
      <c r="S121" s="26"/>
    </row>
    <row r="122" spans="5:19" s="25" customFormat="1">
      <c r="E122" s="26"/>
      <c r="M122" s="26"/>
      <c r="P122" s="26"/>
      <c r="S122" s="26"/>
    </row>
    <row r="123" spans="5:19" s="25" customFormat="1">
      <c r="E123" s="26"/>
      <c r="M123" s="26"/>
      <c r="P123" s="26"/>
      <c r="S123" s="26"/>
    </row>
    <row r="124" spans="5:19" s="25" customFormat="1">
      <c r="E124" s="26"/>
      <c r="M124" s="26"/>
      <c r="P124" s="26"/>
      <c r="S124" s="26"/>
    </row>
    <row r="125" spans="5:19" s="25" customFormat="1">
      <c r="E125" s="26"/>
      <c r="M125" s="26"/>
      <c r="P125" s="26"/>
      <c r="S125" s="26"/>
    </row>
    <row r="126" spans="5:19" s="25" customFormat="1">
      <c r="E126" s="26"/>
      <c r="M126" s="26"/>
      <c r="P126" s="26"/>
      <c r="S126" s="26"/>
    </row>
    <row r="127" spans="5:19" s="25" customFormat="1">
      <c r="E127" s="26"/>
      <c r="M127" s="26"/>
      <c r="P127" s="26"/>
      <c r="S127" s="26"/>
    </row>
    <row r="128" spans="5:19" s="25" customFormat="1">
      <c r="E128" s="26"/>
      <c r="M128" s="26"/>
      <c r="P128" s="26"/>
      <c r="S128" s="26"/>
    </row>
    <row r="129" spans="5:19" s="25" customFormat="1">
      <c r="E129" s="26"/>
      <c r="M129" s="26"/>
      <c r="P129" s="26"/>
      <c r="S129" s="26"/>
    </row>
    <row r="130" spans="5:19" s="25" customFormat="1">
      <c r="E130" s="26"/>
      <c r="M130" s="26"/>
      <c r="P130" s="26"/>
      <c r="S130" s="26"/>
    </row>
    <row r="131" spans="5:19" s="25" customFormat="1">
      <c r="E131" s="26"/>
      <c r="M131" s="26"/>
      <c r="P131" s="26"/>
      <c r="S131" s="26"/>
    </row>
    <row r="132" spans="5:19" s="25" customFormat="1">
      <c r="E132" s="26"/>
      <c r="M132" s="26"/>
      <c r="P132" s="26"/>
      <c r="S132" s="26"/>
    </row>
    <row r="133" spans="5:19" s="25" customFormat="1">
      <c r="E133" s="26"/>
      <c r="M133" s="26"/>
      <c r="P133" s="26"/>
      <c r="S133" s="26"/>
    </row>
    <row r="134" spans="5:19" s="25" customFormat="1">
      <c r="E134" s="26"/>
      <c r="M134" s="26"/>
      <c r="P134" s="26"/>
      <c r="S134" s="26"/>
    </row>
    <row r="135" spans="5:19" s="25" customFormat="1">
      <c r="E135" s="26"/>
      <c r="M135" s="26"/>
      <c r="P135" s="26"/>
      <c r="S135" s="26"/>
    </row>
    <row r="136" spans="5:19" s="25" customFormat="1">
      <c r="E136" s="26"/>
      <c r="M136" s="26"/>
      <c r="P136" s="26"/>
      <c r="S136" s="26"/>
    </row>
    <row r="137" spans="5:19" s="25" customFormat="1">
      <c r="E137" s="26"/>
      <c r="M137" s="26"/>
      <c r="P137" s="26"/>
      <c r="S137" s="26"/>
    </row>
    <row r="138" spans="5:19" s="25" customFormat="1">
      <c r="E138" s="26"/>
      <c r="M138" s="26"/>
      <c r="P138" s="26"/>
      <c r="S138" s="26"/>
    </row>
    <row r="139" spans="5:19" s="25" customFormat="1">
      <c r="E139" s="26"/>
      <c r="M139" s="26"/>
      <c r="P139" s="26"/>
      <c r="S139" s="26"/>
    </row>
    <row r="140" spans="5:19" s="25" customFormat="1">
      <c r="E140" s="26"/>
      <c r="M140" s="26"/>
      <c r="P140" s="26"/>
      <c r="S140" s="26"/>
    </row>
    <row r="141" spans="5:19" s="25" customFormat="1">
      <c r="E141" s="26"/>
      <c r="M141" s="26"/>
      <c r="P141" s="26"/>
      <c r="S141" s="26"/>
    </row>
    <row r="142" spans="5:19" s="25" customFormat="1">
      <c r="E142" s="26"/>
      <c r="M142" s="26"/>
      <c r="P142" s="26"/>
      <c r="S142" s="26"/>
    </row>
    <row r="143" spans="5:19" s="25" customFormat="1">
      <c r="E143" s="26"/>
      <c r="M143" s="26"/>
      <c r="P143" s="26"/>
      <c r="S143" s="26"/>
    </row>
    <row r="144" spans="5:19" s="25" customFormat="1">
      <c r="E144" s="26"/>
      <c r="M144" s="26"/>
      <c r="P144" s="26"/>
      <c r="S144" s="26"/>
    </row>
    <row r="145" spans="5:19" s="25" customFormat="1">
      <c r="E145" s="26"/>
      <c r="M145" s="26"/>
      <c r="P145" s="26"/>
      <c r="S145" s="26"/>
    </row>
    <row r="146" spans="5:19" s="25" customFormat="1">
      <c r="E146" s="26"/>
      <c r="M146" s="26"/>
      <c r="P146" s="26"/>
      <c r="S146" s="26"/>
    </row>
    <row r="147" spans="5:19" s="25" customFormat="1">
      <c r="E147" s="26"/>
      <c r="M147" s="26"/>
      <c r="P147" s="26"/>
      <c r="S147" s="26"/>
    </row>
    <row r="148" spans="5:19" s="25" customFormat="1">
      <c r="E148" s="26"/>
      <c r="M148" s="26"/>
      <c r="P148" s="26"/>
      <c r="S148" s="26"/>
    </row>
    <row r="149" spans="5:19" s="25" customFormat="1">
      <c r="E149" s="26"/>
      <c r="M149" s="26"/>
      <c r="P149" s="26"/>
      <c r="S149" s="26"/>
    </row>
    <row r="150" spans="5:19" s="25" customFormat="1">
      <c r="E150" s="26"/>
      <c r="M150" s="26"/>
      <c r="P150" s="26"/>
      <c r="S150" s="26"/>
    </row>
    <row r="151" spans="5:19" s="25" customFormat="1">
      <c r="E151" s="26"/>
      <c r="M151" s="26"/>
      <c r="P151" s="26"/>
      <c r="S151" s="26"/>
    </row>
    <row r="152" spans="5:19" s="25" customFormat="1">
      <c r="E152" s="26"/>
      <c r="M152" s="26"/>
      <c r="P152" s="26"/>
      <c r="S152" s="26"/>
    </row>
    <row r="153" spans="5:19" s="25" customFormat="1">
      <c r="E153" s="26"/>
      <c r="M153" s="26"/>
      <c r="P153" s="26"/>
      <c r="S153" s="26"/>
    </row>
    <row r="154" spans="5:19" s="25" customFormat="1">
      <c r="E154" s="26"/>
      <c r="M154" s="26"/>
      <c r="P154" s="26"/>
      <c r="S154" s="26"/>
    </row>
    <row r="155" spans="5:19" s="25" customFormat="1">
      <c r="E155" s="26"/>
      <c r="M155" s="26"/>
      <c r="P155" s="26"/>
      <c r="S155" s="26"/>
    </row>
    <row r="156" spans="5:19" s="25" customFormat="1">
      <c r="E156" s="26"/>
      <c r="M156" s="26"/>
      <c r="P156" s="26"/>
      <c r="S156" s="26"/>
    </row>
    <row r="157" spans="5:19" s="25" customFormat="1">
      <c r="E157" s="26"/>
      <c r="M157" s="26"/>
      <c r="P157" s="26"/>
      <c r="S157" s="26"/>
    </row>
    <row r="158" spans="5:19" s="25" customFormat="1">
      <c r="E158" s="26"/>
      <c r="M158" s="26"/>
      <c r="P158" s="26"/>
      <c r="S158" s="26"/>
    </row>
    <row r="159" spans="5:19" s="25" customFormat="1">
      <c r="E159" s="26"/>
      <c r="M159" s="26"/>
      <c r="P159" s="26"/>
      <c r="S159" s="26"/>
    </row>
    <row r="160" spans="5:19" s="25" customFormat="1">
      <c r="E160" s="26"/>
      <c r="M160" s="26"/>
      <c r="P160" s="26"/>
      <c r="S160" s="26"/>
    </row>
    <row r="161" spans="5:19" s="25" customFormat="1">
      <c r="E161" s="26"/>
      <c r="M161" s="26"/>
      <c r="P161" s="26"/>
      <c r="S161" s="26"/>
    </row>
    <row r="162" spans="5:19" s="25" customFormat="1">
      <c r="E162" s="26"/>
      <c r="M162" s="26"/>
      <c r="P162" s="26"/>
      <c r="S162" s="26"/>
    </row>
    <row r="163" spans="5:19" s="25" customFormat="1">
      <c r="E163" s="26"/>
      <c r="M163" s="26"/>
      <c r="P163" s="26"/>
      <c r="S163" s="26"/>
    </row>
    <row r="164" spans="5:19" s="25" customFormat="1">
      <c r="E164" s="26"/>
      <c r="M164" s="26"/>
      <c r="P164" s="26"/>
      <c r="S164" s="26"/>
    </row>
    <row r="165" spans="5:19" s="25" customFormat="1">
      <c r="E165" s="26"/>
      <c r="M165" s="26"/>
      <c r="P165" s="26"/>
      <c r="S165" s="26"/>
    </row>
    <row r="166" spans="5:19" s="25" customFormat="1">
      <c r="E166" s="26"/>
      <c r="M166" s="26"/>
      <c r="P166" s="26"/>
      <c r="S166" s="26"/>
    </row>
    <row r="167" spans="5:19" s="25" customFormat="1">
      <c r="E167" s="26"/>
      <c r="M167" s="26"/>
      <c r="P167" s="26"/>
      <c r="S167" s="26"/>
    </row>
    <row r="168" spans="5:19" s="25" customFormat="1">
      <c r="E168" s="26"/>
      <c r="M168" s="26"/>
      <c r="P168" s="26"/>
      <c r="S168" s="26"/>
    </row>
    <row r="169" spans="5:19" s="25" customFormat="1">
      <c r="E169" s="26"/>
      <c r="M169" s="26"/>
      <c r="P169" s="26"/>
      <c r="S169" s="26"/>
    </row>
    <row r="170" spans="5:19" s="25" customFormat="1">
      <c r="E170" s="26"/>
      <c r="M170" s="26"/>
      <c r="P170" s="26"/>
      <c r="S170" s="26"/>
    </row>
    <row r="171" spans="5:19" s="25" customFormat="1">
      <c r="E171" s="26"/>
      <c r="M171" s="26"/>
      <c r="P171" s="26"/>
      <c r="S171" s="26"/>
    </row>
    <row r="172" spans="5:19" s="25" customFormat="1">
      <c r="E172" s="26"/>
      <c r="M172" s="26"/>
      <c r="P172" s="26"/>
      <c r="S172" s="26"/>
    </row>
    <row r="173" spans="5:19" s="25" customFormat="1">
      <c r="E173" s="26"/>
      <c r="M173" s="26"/>
      <c r="P173" s="26"/>
      <c r="S173" s="26"/>
    </row>
    <row r="174" spans="5:19" s="25" customFormat="1">
      <c r="E174" s="26"/>
      <c r="M174" s="26"/>
      <c r="P174" s="26"/>
      <c r="S174" s="26"/>
    </row>
    <row r="175" spans="5:19" s="25" customFormat="1">
      <c r="E175" s="26"/>
      <c r="M175" s="26"/>
      <c r="P175" s="26"/>
      <c r="S175" s="26"/>
    </row>
    <row r="176" spans="5:19" s="25" customFormat="1">
      <c r="E176" s="26"/>
      <c r="M176" s="26"/>
      <c r="P176" s="26"/>
      <c r="S176" s="26"/>
    </row>
    <row r="177" spans="5:19" s="25" customFormat="1">
      <c r="E177" s="26"/>
      <c r="M177" s="26"/>
      <c r="P177" s="26"/>
      <c r="S177" s="26"/>
    </row>
    <row r="178" spans="5:19" s="25" customFormat="1">
      <c r="E178" s="26"/>
      <c r="M178" s="26"/>
      <c r="P178" s="26"/>
      <c r="S178" s="26"/>
    </row>
    <row r="179" spans="5:19" s="25" customFormat="1">
      <c r="E179" s="26"/>
      <c r="M179" s="26"/>
      <c r="P179" s="26"/>
      <c r="S179" s="26"/>
    </row>
    <row r="180" spans="5:19" s="25" customFormat="1">
      <c r="E180" s="26"/>
      <c r="M180" s="26"/>
      <c r="P180" s="26"/>
      <c r="S180" s="26"/>
    </row>
    <row r="181" spans="5:19" s="25" customFormat="1">
      <c r="E181" s="26"/>
      <c r="M181" s="26"/>
      <c r="P181" s="26"/>
      <c r="S181" s="26"/>
    </row>
    <row r="182" spans="5:19" s="25" customFormat="1">
      <c r="E182" s="26"/>
      <c r="M182" s="26"/>
      <c r="P182" s="26"/>
      <c r="S182" s="26"/>
    </row>
    <row r="183" spans="5:19" s="25" customFormat="1">
      <c r="E183" s="26"/>
      <c r="M183" s="26"/>
      <c r="P183" s="26"/>
      <c r="S183" s="26"/>
    </row>
    <row r="184" spans="5:19" s="25" customFormat="1">
      <c r="E184" s="26"/>
      <c r="M184" s="26"/>
      <c r="P184" s="26"/>
      <c r="S184" s="26"/>
    </row>
    <row r="185" spans="5:19" s="25" customFormat="1">
      <c r="E185" s="26"/>
      <c r="M185" s="26"/>
      <c r="P185" s="26"/>
      <c r="S185" s="26"/>
    </row>
    <row r="186" spans="5:19" s="25" customFormat="1">
      <c r="E186" s="26"/>
      <c r="M186" s="26"/>
      <c r="P186" s="26"/>
      <c r="S186" s="26"/>
    </row>
    <row r="187" spans="5:19" s="25" customFormat="1">
      <c r="E187" s="26"/>
      <c r="M187" s="26"/>
      <c r="P187" s="26"/>
      <c r="S187" s="26"/>
    </row>
    <row r="188" spans="5:19" s="25" customFormat="1">
      <c r="E188" s="26"/>
      <c r="M188" s="26"/>
      <c r="P188" s="26"/>
      <c r="S188" s="26"/>
    </row>
    <row r="189" spans="5:19" s="25" customFormat="1">
      <c r="E189" s="26"/>
      <c r="M189" s="26"/>
      <c r="P189" s="26"/>
      <c r="S189" s="26"/>
    </row>
    <row r="190" spans="5:19" s="25" customFormat="1">
      <c r="E190" s="26"/>
      <c r="M190" s="26"/>
      <c r="P190" s="26"/>
      <c r="S190" s="26"/>
    </row>
    <row r="191" spans="5:19" s="25" customFormat="1">
      <c r="E191" s="26"/>
      <c r="M191" s="26"/>
      <c r="P191" s="26"/>
      <c r="S191" s="26"/>
    </row>
    <row r="192" spans="5:19" s="25" customFormat="1">
      <c r="E192" s="26"/>
      <c r="M192" s="26"/>
      <c r="P192" s="26"/>
      <c r="S192" s="26"/>
    </row>
    <row r="193" spans="5:19" s="25" customFormat="1">
      <c r="E193" s="26"/>
      <c r="M193" s="26"/>
      <c r="P193" s="26"/>
      <c r="S193" s="26"/>
    </row>
    <row r="194" spans="5:19" s="25" customFormat="1">
      <c r="E194" s="26"/>
      <c r="M194" s="26"/>
      <c r="P194" s="26"/>
      <c r="S194" s="26"/>
    </row>
    <row r="195" spans="5:19" s="25" customFormat="1">
      <c r="E195" s="26"/>
      <c r="M195" s="26"/>
      <c r="P195" s="26"/>
      <c r="S195" s="26"/>
    </row>
    <row r="196" spans="5:19" s="25" customFormat="1">
      <c r="E196" s="26"/>
      <c r="M196" s="26"/>
      <c r="P196" s="26"/>
      <c r="S196" s="26"/>
    </row>
    <row r="197" spans="5:19" s="25" customFormat="1">
      <c r="E197" s="26"/>
      <c r="M197" s="26"/>
      <c r="P197" s="26"/>
      <c r="S197" s="26"/>
    </row>
    <row r="198" spans="5:19" s="25" customFormat="1">
      <c r="E198" s="26"/>
      <c r="M198" s="26"/>
      <c r="P198" s="26"/>
      <c r="S198" s="26"/>
    </row>
    <row r="199" spans="5:19" s="25" customFormat="1">
      <c r="E199" s="26"/>
      <c r="M199" s="26"/>
      <c r="P199" s="26"/>
      <c r="S199" s="26"/>
    </row>
    <row r="200" spans="5:19" s="25" customFormat="1">
      <c r="E200" s="26"/>
      <c r="M200" s="26"/>
      <c r="P200" s="26"/>
      <c r="S200" s="26"/>
    </row>
    <row r="201" spans="5:19" s="25" customFormat="1">
      <c r="E201" s="26"/>
      <c r="M201" s="26"/>
      <c r="P201" s="26"/>
      <c r="S201" s="26"/>
    </row>
    <row r="202" spans="5:19" s="25" customFormat="1">
      <c r="E202" s="26"/>
      <c r="M202" s="26"/>
      <c r="P202" s="26"/>
      <c r="S202" s="26"/>
    </row>
    <row r="203" spans="5:19" s="25" customFormat="1">
      <c r="E203" s="26"/>
      <c r="M203" s="26"/>
      <c r="P203" s="26"/>
      <c r="S203" s="26"/>
    </row>
    <row r="204" spans="5:19" s="25" customFormat="1">
      <c r="E204" s="26"/>
      <c r="M204" s="26"/>
      <c r="P204" s="26"/>
      <c r="S204" s="26"/>
    </row>
    <row r="205" spans="5:19" s="25" customFormat="1">
      <c r="E205" s="26"/>
      <c r="M205" s="26"/>
      <c r="P205" s="26"/>
      <c r="S205" s="26"/>
    </row>
    <row r="206" spans="5:19" s="25" customFormat="1">
      <c r="E206" s="26"/>
      <c r="M206" s="26"/>
      <c r="P206" s="26"/>
      <c r="S206" s="26"/>
    </row>
    <row r="207" spans="5:19" s="25" customFormat="1">
      <c r="E207" s="26"/>
      <c r="M207" s="26"/>
      <c r="P207" s="26"/>
      <c r="S207" s="26"/>
    </row>
    <row r="208" spans="5:19" s="25" customFormat="1">
      <c r="E208" s="26"/>
      <c r="M208" s="26"/>
      <c r="P208" s="26"/>
      <c r="S208" s="26"/>
    </row>
    <row r="209" spans="5:19" s="25" customFormat="1">
      <c r="E209" s="26"/>
      <c r="M209" s="26"/>
      <c r="P209" s="26"/>
      <c r="S209" s="26"/>
    </row>
    <row r="210" spans="5:19" s="25" customFormat="1">
      <c r="E210" s="26"/>
      <c r="M210" s="26"/>
      <c r="P210" s="26"/>
      <c r="S210" s="26"/>
    </row>
    <row r="211" spans="5:19" s="25" customFormat="1">
      <c r="E211" s="26"/>
      <c r="M211" s="26"/>
      <c r="P211" s="26"/>
      <c r="S211" s="26"/>
    </row>
    <row r="212" spans="5:19" s="25" customFormat="1">
      <c r="E212" s="26"/>
      <c r="M212" s="26"/>
      <c r="P212" s="26"/>
      <c r="S212" s="26"/>
    </row>
    <row r="213" spans="5:19" s="25" customFormat="1">
      <c r="E213" s="26"/>
      <c r="M213" s="26"/>
      <c r="P213" s="26"/>
      <c r="S213" s="26"/>
    </row>
    <row r="214" spans="5:19" s="25" customFormat="1">
      <c r="E214" s="26"/>
      <c r="M214" s="26"/>
      <c r="P214" s="26"/>
      <c r="S214" s="26"/>
    </row>
    <row r="215" spans="5:19" s="25" customFormat="1">
      <c r="E215" s="26"/>
      <c r="M215" s="26"/>
      <c r="P215" s="26"/>
      <c r="S215" s="26"/>
    </row>
    <row r="216" spans="5:19" s="25" customFormat="1">
      <c r="E216" s="26"/>
      <c r="M216" s="26"/>
      <c r="P216" s="26"/>
      <c r="S216" s="26"/>
    </row>
    <row r="217" spans="5:19" s="25" customFormat="1">
      <c r="E217" s="26"/>
      <c r="M217" s="26"/>
      <c r="P217" s="26"/>
      <c r="S217" s="26"/>
    </row>
    <row r="218" spans="5:19" s="25" customFormat="1">
      <c r="E218" s="26"/>
      <c r="M218" s="26"/>
      <c r="P218" s="26"/>
      <c r="S218" s="26"/>
    </row>
    <row r="219" spans="5:19" s="25" customFormat="1">
      <c r="E219" s="26"/>
      <c r="M219" s="26"/>
      <c r="P219" s="26"/>
      <c r="S219" s="26"/>
    </row>
    <row r="220" spans="5:19" s="25" customFormat="1">
      <c r="E220" s="26"/>
      <c r="M220" s="26"/>
      <c r="P220" s="26"/>
      <c r="S220" s="26"/>
    </row>
    <row r="221" spans="5:19" s="25" customFormat="1">
      <c r="E221" s="26"/>
      <c r="M221" s="26"/>
      <c r="P221" s="26"/>
      <c r="S221" s="26"/>
    </row>
    <row r="222" spans="5:19" s="25" customFormat="1">
      <c r="E222" s="26"/>
      <c r="M222" s="26"/>
      <c r="P222" s="26"/>
      <c r="S222" s="26"/>
    </row>
    <row r="223" spans="5:19" s="25" customFormat="1">
      <c r="E223" s="26"/>
      <c r="M223" s="26"/>
      <c r="P223" s="26"/>
      <c r="S223" s="26"/>
    </row>
    <row r="224" spans="5:19" s="25" customFormat="1">
      <c r="E224" s="26"/>
      <c r="M224" s="26"/>
      <c r="P224" s="26"/>
      <c r="S224" s="26"/>
    </row>
    <row r="225" spans="5:19" s="25" customFormat="1">
      <c r="E225" s="26"/>
      <c r="M225" s="26"/>
      <c r="P225" s="26"/>
      <c r="S225" s="26"/>
    </row>
    <row r="226" spans="5:19" s="25" customFormat="1">
      <c r="E226" s="26"/>
      <c r="M226" s="26"/>
      <c r="P226" s="26"/>
      <c r="S226" s="26"/>
    </row>
    <row r="227" spans="5:19" s="25" customFormat="1">
      <c r="E227" s="26"/>
      <c r="M227" s="26"/>
      <c r="P227" s="26"/>
      <c r="S227" s="26"/>
    </row>
    <row r="228" spans="5:19" s="25" customFormat="1">
      <c r="E228" s="26"/>
      <c r="M228" s="26"/>
      <c r="P228" s="26"/>
      <c r="S228" s="26"/>
    </row>
    <row r="229" spans="5:19" s="25" customFormat="1">
      <c r="E229" s="26"/>
      <c r="M229" s="26"/>
      <c r="P229" s="26"/>
      <c r="S229" s="26"/>
    </row>
    <row r="230" spans="5:19" s="25" customFormat="1">
      <c r="E230" s="26"/>
      <c r="M230" s="26"/>
      <c r="P230" s="26"/>
      <c r="S230" s="26"/>
    </row>
    <row r="231" spans="5:19" s="25" customFormat="1">
      <c r="E231" s="26"/>
      <c r="M231" s="26"/>
      <c r="P231" s="26"/>
      <c r="S231" s="26"/>
    </row>
    <row r="232" spans="5:19" s="25" customFormat="1">
      <c r="E232" s="26"/>
      <c r="M232" s="26"/>
      <c r="P232" s="26"/>
      <c r="S232" s="26"/>
    </row>
    <row r="233" spans="5:19" s="25" customFormat="1">
      <c r="E233" s="26"/>
      <c r="M233" s="26"/>
      <c r="P233" s="26"/>
      <c r="S233" s="26"/>
    </row>
    <row r="234" spans="5:19" s="25" customFormat="1">
      <c r="E234" s="26"/>
      <c r="M234" s="26"/>
      <c r="P234" s="26"/>
      <c r="S234" s="26"/>
    </row>
    <row r="235" spans="5:19" s="25" customFormat="1">
      <c r="E235" s="26"/>
      <c r="M235" s="26"/>
      <c r="P235" s="26"/>
      <c r="S235" s="26"/>
    </row>
    <row r="236" spans="5:19" s="25" customFormat="1">
      <c r="E236" s="26"/>
      <c r="M236" s="26"/>
      <c r="P236" s="26"/>
      <c r="S236" s="26"/>
    </row>
    <row r="237" spans="5:19" s="25" customFormat="1">
      <c r="E237" s="26"/>
      <c r="M237" s="26"/>
      <c r="P237" s="26"/>
      <c r="S237" s="26"/>
    </row>
    <row r="238" spans="5:19" s="25" customFormat="1">
      <c r="E238" s="26"/>
      <c r="M238" s="26"/>
      <c r="P238" s="26"/>
      <c r="S238" s="26"/>
    </row>
    <row r="239" spans="5:19" s="25" customFormat="1">
      <c r="E239" s="26"/>
      <c r="M239" s="26"/>
      <c r="P239" s="26"/>
      <c r="S239" s="26"/>
    </row>
    <row r="240" spans="5:19" s="25" customFormat="1">
      <c r="E240" s="26"/>
      <c r="M240" s="26"/>
      <c r="P240" s="26"/>
      <c r="S240" s="26"/>
    </row>
    <row r="241" spans="5:19" s="25" customFormat="1">
      <c r="E241" s="26"/>
      <c r="M241" s="26"/>
      <c r="P241" s="26"/>
      <c r="S241" s="26"/>
    </row>
    <row r="242" spans="5:19" s="25" customFormat="1">
      <c r="E242" s="26"/>
      <c r="M242" s="26"/>
      <c r="P242" s="26"/>
      <c r="S242" s="26"/>
    </row>
    <row r="243" spans="5:19" s="25" customFormat="1">
      <c r="E243" s="26"/>
      <c r="M243" s="26"/>
      <c r="P243" s="26"/>
      <c r="S243" s="26"/>
    </row>
    <row r="244" spans="5:19" s="25" customFormat="1">
      <c r="E244" s="26"/>
      <c r="M244" s="26"/>
      <c r="P244" s="26"/>
      <c r="S244" s="26"/>
    </row>
    <row r="245" spans="5:19" s="25" customFormat="1">
      <c r="E245" s="26"/>
      <c r="M245" s="26"/>
      <c r="P245" s="26"/>
      <c r="S245" s="26"/>
    </row>
    <row r="246" spans="5:19" s="25" customFormat="1">
      <c r="E246" s="26"/>
      <c r="M246" s="26"/>
      <c r="P246" s="26"/>
      <c r="S246" s="26"/>
    </row>
    <row r="247" spans="5:19" s="25" customFormat="1">
      <c r="E247" s="26"/>
      <c r="M247" s="26"/>
      <c r="P247" s="26"/>
      <c r="S247" s="26"/>
    </row>
    <row r="248" spans="5:19" s="25" customFormat="1">
      <c r="E248" s="26"/>
      <c r="M248" s="26"/>
      <c r="P248" s="26"/>
      <c r="S248" s="26"/>
    </row>
    <row r="249" spans="5:19" s="25" customFormat="1">
      <c r="E249" s="26"/>
      <c r="M249" s="26"/>
      <c r="P249" s="26"/>
      <c r="S249" s="26"/>
    </row>
    <row r="250" spans="5:19" s="25" customFormat="1">
      <c r="E250" s="26"/>
      <c r="M250" s="26"/>
      <c r="P250" s="26"/>
      <c r="S250" s="26"/>
    </row>
    <row r="251" spans="5:19" s="25" customFormat="1">
      <c r="E251" s="26"/>
      <c r="M251" s="26"/>
      <c r="P251" s="26"/>
      <c r="S251" s="26"/>
    </row>
    <row r="252" spans="5:19" s="25" customFormat="1">
      <c r="E252" s="26"/>
      <c r="M252" s="26"/>
      <c r="P252" s="26"/>
      <c r="S252" s="26"/>
    </row>
    <row r="253" spans="5:19" s="25" customFormat="1">
      <c r="E253" s="26"/>
      <c r="M253" s="26"/>
      <c r="P253" s="26"/>
      <c r="S253" s="26"/>
    </row>
    <row r="254" spans="5:19" s="25" customFormat="1">
      <c r="E254" s="26"/>
      <c r="M254" s="26"/>
      <c r="P254" s="26"/>
      <c r="S254" s="26"/>
    </row>
    <row r="255" spans="5:19" s="25" customFormat="1">
      <c r="E255" s="26"/>
      <c r="M255" s="26"/>
      <c r="P255" s="26"/>
      <c r="S255" s="26"/>
    </row>
    <row r="256" spans="5:19" s="25" customFormat="1">
      <c r="E256" s="26"/>
      <c r="M256" s="26"/>
      <c r="P256" s="26"/>
      <c r="S256" s="26"/>
    </row>
    <row r="257" spans="5:19" s="25" customFormat="1">
      <c r="E257" s="26"/>
      <c r="M257" s="26"/>
      <c r="P257" s="26"/>
      <c r="S257" s="26"/>
    </row>
    <row r="258" spans="5:19" s="25" customFormat="1">
      <c r="E258" s="26"/>
      <c r="M258" s="26"/>
      <c r="P258" s="26"/>
      <c r="S258" s="26"/>
    </row>
    <row r="259" spans="5:19" s="25" customFormat="1">
      <c r="E259" s="26"/>
      <c r="M259" s="26"/>
      <c r="P259" s="26"/>
      <c r="S259" s="26"/>
    </row>
    <row r="260" spans="5:19" s="25" customFormat="1">
      <c r="E260" s="26"/>
      <c r="M260" s="26"/>
      <c r="P260" s="26"/>
      <c r="S260" s="26"/>
    </row>
    <row r="261" spans="5:19" s="25" customFormat="1">
      <c r="E261" s="26"/>
      <c r="M261" s="26"/>
      <c r="P261" s="26"/>
      <c r="S261" s="26"/>
    </row>
    <row r="262" spans="5:19" s="25" customFormat="1">
      <c r="E262" s="26"/>
      <c r="M262" s="26"/>
      <c r="P262" s="26"/>
      <c r="S262" s="26"/>
    </row>
    <row r="263" spans="5:19" s="25" customFormat="1">
      <c r="E263" s="26"/>
      <c r="M263" s="26"/>
      <c r="P263" s="26"/>
      <c r="S263" s="26"/>
    </row>
    <row r="264" spans="5:19" s="25" customFormat="1">
      <c r="E264" s="26"/>
      <c r="M264" s="26"/>
      <c r="P264" s="26"/>
      <c r="S264" s="26"/>
    </row>
    <row r="265" spans="5:19" s="25" customFormat="1">
      <c r="E265" s="26"/>
      <c r="M265" s="26"/>
      <c r="P265" s="26"/>
      <c r="S265" s="26"/>
    </row>
    <row r="266" spans="5:19" s="25" customFormat="1">
      <c r="E266" s="26"/>
      <c r="M266" s="26"/>
      <c r="P266" s="26"/>
      <c r="S266" s="26"/>
    </row>
    <row r="267" spans="5:19" s="25" customFormat="1">
      <c r="E267" s="26"/>
      <c r="M267" s="26"/>
      <c r="P267" s="26"/>
      <c r="S267" s="26"/>
    </row>
    <row r="268" spans="5:19" s="25" customFormat="1">
      <c r="E268" s="26"/>
      <c r="M268" s="26"/>
      <c r="P268" s="26"/>
      <c r="S268" s="26"/>
    </row>
    <row r="269" spans="5:19" s="25" customFormat="1">
      <c r="E269" s="26"/>
      <c r="M269" s="26"/>
      <c r="P269" s="26"/>
      <c r="S269" s="26"/>
    </row>
    <row r="270" spans="5:19" s="25" customFormat="1">
      <c r="E270" s="26"/>
      <c r="M270" s="26"/>
      <c r="P270" s="26"/>
      <c r="S270" s="26"/>
    </row>
    <row r="271" spans="5:19" s="25" customFormat="1">
      <c r="E271" s="26"/>
      <c r="M271" s="26"/>
      <c r="P271" s="26"/>
      <c r="S271" s="26"/>
    </row>
    <row r="272" spans="5:19" s="25" customFormat="1">
      <c r="E272" s="26"/>
      <c r="M272" s="26"/>
      <c r="P272" s="26"/>
      <c r="S272" s="26"/>
    </row>
    <row r="273" spans="5:19" s="25" customFormat="1">
      <c r="E273" s="26"/>
      <c r="M273" s="26"/>
      <c r="P273" s="26"/>
      <c r="S273" s="26"/>
    </row>
    <row r="274" spans="5:19" s="25" customFormat="1">
      <c r="E274" s="26"/>
      <c r="M274" s="26"/>
      <c r="P274" s="26"/>
      <c r="S274" s="26"/>
    </row>
    <row r="275" spans="5:19" s="25" customFormat="1">
      <c r="E275" s="26"/>
      <c r="M275" s="26"/>
      <c r="P275" s="26"/>
      <c r="S275" s="26"/>
    </row>
    <row r="276" spans="5:19" s="25" customFormat="1">
      <c r="E276" s="26"/>
      <c r="M276" s="26"/>
      <c r="P276" s="26"/>
      <c r="S276" s="26"/>
    </row>
    <row r="277" spans="5:19" s="25" customFormat="1">
      <c r="E277" s="26"/>
      <c r="M277" s="26"/>
      <c r="P277" s="26"/>
      <c r="S277" s="26"/>
    </row>
    <row r="278" spans="5:19" s="25" customFormat="1">
      <c r="E278" s="26"/>
      <c r="M278" s="26"/>
      <c r="P278" s="26"/>
      <c r="S278" s="26"/>
    </row>
    <row r="279" spans="5:19" s="25" customFormat="1">
      <c r="E279" s="26"/>
      <c r="M279" s="26"/>
      <c r="P279" s="26"/>
      <c r="S279" s="26"/>
    </row>
    <row r="280" spans="5:19" s="25" customFormat="1">
      <c r="E280" s="26"/>
      <c r="M280" s="26"/>
      <c r="P280" s="26"/>
      <c r="S280" s="26"/>
    </row>
    <row r="281" spans="5:19" s="25" customFormat="1">
      <c r="E281" s="26"/>
      <c r="M281" s="26"/>
      <c r="P281" s="26"/>
      <c r="S281" s="26"/>
    </row>
    <row r="282" spans="5:19" s="25" customFormat="1">
      <c r="E282" s="26"/>
      <c r="M282" s="26"/>
      <c r="P282" s="26"/>
      <c r="S282" s="26"/>
    </row>
    <row r="283" spans="5:19" s="25" customFormat="1">
      <c r="E283" s="26"/>
      <c r="M283" s="26"/>
      <c r="P283" s="26"/>
      <c r="S283" s="26"/>
    </row>
    <row r="284" spans="5:19" s="25" customFormat="1">
      <c r="E284" s="26"/>
      <c r="M284" s="26"/>
      <c r="P284" s="26"/>
      <c r="S284" s="26"/>
    </row>
    <row r="285" spans="5:19" s="25" customFormat="1">
      <c r="E285" s="26"/>
      <c r="M285" s="26"/>
      <c r="P285" s="26"/>
      <c r="S285" s="26"/>
    </row>
    <row r="286" spans="5:19" s="25" customFormat="1">
      <c r="E286" s="26"/>
      <c r="M286" s="26"/>
      <c r="P286" s="26"/>
      <c r="S286" s="26"/>
    </row>
    <row r="287" spans="5:19" s="25" customFormat="1">
      <c r="E287" s="26"/>
      <c r="M287" s="26"/>
      <c r="P287" s="26"/>
      <c r="S287" s="26"/>
    </row>
    <row r="288" spans="5:19" s="25" customFormat="1">
      <c r="E288" s="26"/>
      <c r="M288" s="26"/>
      <c r="P288" s="26"/>
      <c r="S288" s="26"/>
    </row>
    <row r="289" spans="5:19" s="25" customFormat="1">
      <c r="E289" s="26"/>
      <c r="M289" s="26"/>
      <c r="P289" s="26"/>
      <c r="S289" s="26"/>
    </row>
    <row r="290" spans="5:19" s="25" customFormat="1">
      <c r="E290" s="26"/>
      <c r="M290" s="26"/>
      <c r="P290" s="26"/>
      <c r="S290" s="26"/>
    </row>
    <row r="291" spans="5:19" s="25" customFormat="1">
      <c r="E291" s="26"/>
      <c r="M291" s="26"/>
      <c r="P291" s="26"/>
      <c r="S291" s="26"/>
    </row>
    <row r="292" spans="5:19" s="25" customFormat="1">
      <c r="E292" s="26"/>
      <c r="M292" s="26"/>
      <c r="P292" s="26"/>
      <c r="S292" s="26"/>
    </row>
    <row r="293" spans="5:19" s="25" customFormat="1">
      <c r="E293" s="26"/>
      <c r="M293" s="26"/>
      <c r="P293" s="26"/>
      <c r="S293" s="26"/>
    </row>
    <row r="294" spans="5:19" s="25" customFormat="1">
      <c r="E294" s="26"/>
      <c r="M294" s="26"/>
      <c r="P294" s="26"/>
      <c r="S294" s="26"/>
    </row>
    <row r="295" spans="5:19" s="25" customFormat="1">
      <c r="E295" s="26"/>
      <c r="M295" s="26"/>
      <c r="P295" s="26"/>
      <c r="S295" s="26"/>
    </row>
    <row r="296" spans="5:19" s="25" customFormat="1">
      <c r="E296" s="26"/>
      <c r="M296" s="26"/>
      <c r="P296" s="26"/>
      <c r="S296" s="26"/>
    </row>
    <row r="297" spans="5:19" s="25" customFormat="1">
      <c r="E297" s="26"/>
      <c r="M297" s="26"/>
      <c r="P297" s="26"/>
      <c r="S297" s="26"/>
    </row>
    <row r="298" spans="5:19" s="25" customFormat="1">
      <c r="E298" s="26"/>
      <c r="M298" s="26"/>
      <c r="P298" s="26"/>
      <c r="S298" s="26"/>
    </row>
    <row r="299" spans="5:19" s="25" customFormat="1">
      <c r="E299" s="26"/>
      <c r="M299" s="26"/>
      <c r="P299" s="26"/>
      <c r="S299" s="26"/>
    </row>
    <row r="300" spans="5:19" s="25" customFormat="1">
      <c r="E300" s="26"/>
      <c r="M300" s="26"/>
      <c r="P300" s="26"/>
      <c r="S300" s="26"/>
    </row>
    <row r="301" spans="5:19" s="25" customFormat="1">
      <c r="E301" s="26"/>
      <c r="M301" s="26"/>
      <c r="P301" s="26"/>
      <c r="S301" s="26"/>
    </row>
    <row r="302" spans="5:19" s="25" customFormat="1">
      <c r="E302" s="26"/>
      <c r="M302" s="26"/>
      <c r="P302" s="26"/>
      <c r="S302" s="26"/>
    </row>
    <row r="303" spans="5:19" s="25" customFormat="1">
      <c r="E303" s="26"/>
      <c r="M303" s="26"/>
      <c r="P303" s="26"/>
      <c r="S303" s="26"/>
    </row>
    <row r="304" spans="5:19" s="25" customFormat="1">
      <c r="E304" s="26"/>
      <c r="M304" s="26"/>
      <c r="P304" s="26"/>
      <c r="S304" s="26"/>
    </row>
    <row r="305" spans="5:19" s="25" customFormat="1">
      <c r="E305" s="26"/>
      <c r="M305" s="26"/>
      <c r="P305" s="26"/>
      <c r="S305" s="26"/>
    </row>
    <row r="306" spans="5:19" s="25" customFormat="1">
      <c r="E306" s="26"/>
      <c r="M306" s="26"/>
      <c r="P306" s="26"/>
      <c r="S306" s="26"/>
    </row>
    <row r="307" spans="5:19" s="25" customFormat="1">
      <c r="E307" s="26"/>
      <c r="M307" s="26"/>
      <c r="P307" s="26"/>
      <c r="S307" s="26"/>
    </row>
    <row r="308" spans="5:19" s="25" customFormat="1">
      <c r="E308" s="26"/>
      <c r="M308" s="26"/>
      <c r="P308" s="26"/>
      <c r="S308" s="26"/>
    </row>
    <row r="309" spans="5:19" s="25" customFormat="1">
      <c r="E309" s="26"/>
      <c r="M309" s="26"/>
      <c r="P309" s="26"/>
      <c r="S309" s="26"/>
    </row>
    <row r="310" spans="5:19" s="25" customFormat="1">
      <c r="E310" s="26"/>
      <c r="M310" s="26"/>
      <c r="P310" s="26"/>
      <c r="S310" s="26"/>
    </row>
    <row r="311" spans="5:19" s="25" customFormat="1">
      <c r="E311" s="26"/>
      <c r="M311" s="26"/>
      <c r="P311" s="26"/>
      <c r="S311" s="26"/>
    </row>
    <row r="312" spans="5:19" s="25" customFormat="1">
      <c r="E312" s="26"/>
      <c r="M312" s="26"/>
      <c r="P312" s="26"/>
      <c r="S312" s="26"/>
    </row>
    <row r="313" spans="5:19" s="25" customFormat="1">
      <c r="E313" s="26"/>
      <c r="M313" s="26"/>
      <c r="P313" s="26"/>
      <c r="S313" s="26"/>
    </row>
    <row r="314" spans="5:19" s="25" customFormat="1">
      <c r="E314" s="26"/>
      <c r="M314" s="26"/>
      <c r="P314" s="26"/>
      <c r="S314" s="26"/>
    </row>
    <row r="315" spans="5:19" s="25" customFormat="1">
      <c r="E315" s="26"/>
      <c r="M315" s="26"/>
      <c r="P315" s="26"/>
      <c r="S315" s="26"/>
    </row>
    <row r="316" spans="5:19" s="25" customFormat="1">
      <c r="E316" s="26"/>
      <c r="M316" s="26"/>
      <c r="P316" s="26"/>
      <c r="S316" s="26"/>
    </row>
    <row r="317" spans="5:19" s="25" customFormat="1">
      <c r="E317" s="26"/>
      <c r="M317" s="26"/>
      <c r="P317" s="26"/>
      <c r="S317" s="26"/>
    </row>
    <row r="318" spans="5:19" s="25" customFormat="1">
      <c r="E318" s="26"/>
      <c r="M318" s="26"/>
      <c r="P318" s="26"/>
      <c r="S318" s="26"/>
    </row>
    <row r="319" spans="5:19" s="25" customFormat="1">
      <c r="E319" s="26"/>
      <c r="M319" s="26"/>
      <c r="P319" s="26"/>
      <c r="S319" s="26"/>
    </row>
    <row r="320" spans="5:19" s="25" customFormat="1">
      <c r="E320" s="26"/>
      <c r="M320" s="26"/>
      <c r="P320" s="26"/>
      <c r="S320" s="26"/>
    </row>
    <row r="321" spans="5:19" s="25" customFormat="1">
      <c r="E321" s="26"/>
      <c r="M321" s="26"/>
      <c r="P321" s="26"/>
      <c r="S321" s="26"/>
    </row>
    <row r="322" spans="5:19" s="25" customFormat="1">
      <c r="E322" s="26"/>
      <c r="M322" s="26"/>
      <c r="P322" s="26"/>
      <c r="S322" s="26"/>
    </row>
    <row r="323" spans="5:19" s="25" customFormat="1">
      <c r="E323" s="26"/>
      <c r="M323" s="26"/>
      <c r="P323" s="26"/>
      <c r="S323" s="26"/>
    </row>
    <row r="324" spans="5:19" s="25" customFormat="1">
      <c r="E324" s="26"/>
      <c r="M324" s="26"/>
      <c r="P324" s="26"/>
      <c r="S324" s="26"/>
    </row>
    <row r="325" spans="5:19" s="25" customFormat="1">
      <c r="E325" s="26"/>
      <c r="M325" s="26"/>
      <c r="P325" s="26"/>
      <c r="S325" s="26"/>
    </row>
    <row r="326" spans="5:19" s="25" customFormat="1">
      <c r="E326" s="26"/>
      <c r="M326" s="26"/>
      <c r="P326" s="26"/>
      <c r="S326" s="26"/>
    </row>
    <row r="327" spans="5:19" s="25" customFormat="1">
      <c r="E327" s="26"/>
      <c r="M327" s="26"/>
      <c r="P327" s="26"/>
      <c r="S327" s="26"/>
    </row>
    <row r="328" spans="5:19" s="25" customFormat="1">
      <c r="E328" s="26"/>
      <c r="M328" s="26"/>
      <c r="P328" s="26"/>
      <c r="S328" s="26"/>
    </row>
    <row r="329" spans="5:19" s="25" customFormat="1">
      <c r="E329" s="26"/>
      <c r="M329" s="26"/>
      <c r="P329" s="26"/>
      <c r="S329" s="26"/>
    </row>
    <row r="330" spans="5:19" s="25" customFormat="1">
      <c r="E330" s="26"/>
      <c r="M330" s="26"/>
      <c r="P330" s="26"/>
      <c r="S330" s="26"/>
    </row>
    <row r="331" spans="5:19" s="25" customFormat="1">
      <c r="E331" s="26"/>
      <c r="M331" s="26"/>
      <c r="P331" s="26"/>
      <c r="S331" s="26"/>
    </row>
    <row r="332" spans="5:19" s="25" customFormat="1">
      <c r="E332" s="26"/>
      <c r="M332" s="26"/>
      <c r="P332" s="26"/>
      <c r="S332" s="26"/>
    </row>
    <row r="333" spans="5:19" s="25" customFormat="1">
      <c r="E333" s="26"/>
      <c r="M333" s="26"/>
      <c r="P333" s="26"/>
      <c r="S333" s="26"/>
    </row>
    <row r="334" spans="5:19" s="25" customFormat="1">
      <c r="E334" s="26"/>
      <c r="M334" s="26"/>
      <c r="P334" s="26"/>
      <c r="S334" s="26"/>
    </row>
    <row r="335" spans="5:19" s="25" customFormat="1">
      <c r="E335" s="26"/>
      <c r="M335" s="26"/>
      <c r="P335" s="26"/>
      <c r="S335" s="26"/>
    </row>
    <row r="336" spans="5:19" s="25" customFormat="1">
      <c r="E336" s="26"/>
      <c r="M336" s="26"/>
      <c r="P336" s="26"/>
      <c r="S336" s="26"/>
    </row>
    <row r="337" spans="5:19" s="25" customFormat="1">
      <c r="E337" s="26"/>
      <c r="M337" s="26"/>
      <c r="P337" s="26"/>
      <c r="S337" s="26"/>
    </row>
    <row r="338" spans="5:19" s="25" customFormat="1">
      <c r="E338" s="26"/>
      <c r="M338" s="26"/>
      <c r="P338" s="26"/>
      <c r="S338" s="26"/>
    </row>
    <row r="339" spans="5:19" s="25" customFormat="1">
      <c r="E339" s="26"/>
      <c r="M339" s="26"/>
      <c r="P339" s="26"/>
      <c r="S339" s="26"/>
    </row>
    <row r="340" spans="5:19" s="25" customFormat="1">
      <c r="E340" s="26"/>
      <c r="M340" s="26"/>
      <c r="P340" s="26"/>
      <c r="S340" s="26"/>
    </row>
    <row r="341" spans="5:19" s="25" customFormat="1">
      <c r="E341" s="26"/>
      <c r="M341" s="26"/>
      <c r="P341" s="26"/>
      <c r="S341" s="26"/>
    </row>
    <row r="342" spans="5:19" s="25" customFormat="1">
      <c r="E342" s="26"/>
      <c r="M342" s="26"/>
      <c r="P342" s="26"/>
      <c r="S342" s="26"/>
    </row>
    <row r="343" spans="5:19" s="25" customFormat="1">
      <c r="E343" s="26"/>
      <c r="M343" s="26"/>
      <c r="P343" s="26"/>
      <c r="S343" s="26"/>
    </row>
    <row r="344" spans="5:19" s="25" customFormat="1">
      <c r="E344" s="26"/>
      <c r="M344" s="26"/>
      <c r="P344" s="26"/>
      <c r="S344" s="26"/>
    </row>
    <row r="345" spans="5:19" s="25" customFormat="1">
      <c r="E345" s="26"/>
      <c r="M345" s="26"/>
      <c r="P345" s="26"/>
      <c r="S345" s="26"/>
    </row>
    <row r="346" spans="5:19" s="25" customFormat="1">
      <c r="E346" s="26"/>
      <c r="M346" s="26"/>
      <c r="P346" s="26"/>
      <c r="S346" s="26"/>
    </row>
    <row r="347" spans="5:19" s="25" customFormat="1">
      <c r="E347" s="26"/>
      <c r="M347" s="26"/>
      <c r="P347" s="26"/>
      <c r="S347" s="26"/>
    </row>
    <row r="348" spans="5:19" s="25" customFormat="1">
      <c r="E348" s="26"/>
      <c r="M348" s="26"/>
      <c r="P348" s="26"/>
      <c r="S348" s="26"/>
    </row>
    <row r="349" spans="5:19" s="25" customFormat="1">
      <c r="E349" s="26"/>
      <c r="M349" s="26"/>
      <c r="P349" s="26"/>
      <c r="S349" s="26"/>
    </row>
    <row r="350" spans="5:19" s="25" customFormat="1">
      <c r="E350" s="26"/>
      <c r="M350" s="26"/>
      <c r="P350" s="26"/>
      <c r="S350" s="26"/>
    </row>
    <row r="351" spans="5:19" s="25" customFormat="1">
      <c r="E351" s="26"/>
      <c r="M351" s="26"/>
      <c r="P351" s="26"/>
      <c r="S351" s="26"/>
    </row>
    <row r="352" spans="5:19" s="25" customFormat="1">
      <c r="E352" s="26"/>
      <c r="M352" s="26"/>
      <c r="P352" s="26"/>
      <c r="S352" s="26"/>
    </row>
    <row r="353" spans="5:19" s="25" customFormat="1">
      <c r="E353" s="26"/>
      <c r="M353" s="26"/>
      <c r="P353" s="26"/>
      <c r="S353" s="26"/>
    </row>
    <row r="354" spans="5:19" s="25" customFormat="1">
      <c r="E354" s="26"/>
      <c r="M354" s="26"/>
      <c r="P354" s="26"/>
      <c r="S354" s="26"/>
    </row>
    <row r="355" spans="5:19" s="25" customFormat="1">
      <c r="E355" s="26"/>
      <c r="M355" s="26"/>
      <c r="P355" s="26"/>
      <c r="S355" s="26"/>
    </row>
    <row r="356" spans="5:19" s="25" customFormat="1">
      <c r="E356" s="26"/>
      <c r="M356" s="26"/>
      <c r="P356" s="26"/>
      <c r="S356" s="26"/>
    </row>
    <row r="357" spans="5:19" s="25" customFormat="1">
      <c r="E357" s="26"/>
      <c r="M357" s="26"/>
      <c r="P357" s="26"/>
      <c r="S357" s="26"/>
    </row>
    <row r="358" spans="5:19" s="25" customFormat="1">
      <c r="E358" s="26"/>
      <c r="M358" s="26"/>
      <c r="P358" s="26"/>
      <c r="S358" s="26"/>
    </row>
    <row r="359" spans="5:19" s="25" customFormat="1">
      <c r="E359" s="26"/>
      <c r="M359" s="26"/>
      <c r="P359" s="26"/>
      <c r="S359" s="26"/>
    </row>
    <row r="360" spans="5:19" s="25" customFormat="1">
      <c r="E360" s="26"/>
      <c r="M360" s="26"/>
      <c r="P360" s="26"/>
      <c r="S360" s="26"/>
    </row>
    <row r="361" spans="5:19" s="25" customFormat="1">
      <c r="E361" s="26"/>
      <c r="M361" s="26"/>
      <c r="P361" s="26"/>
      <c r="S361" s="26"/>
    </row>
    <row r="362" spans="5:19" s="25" customFormat="1">
      <c r="E362" s="26"/>
      <c r="M362" s="26"/>
      <c r="P362" s="26"/>
      <c r="S362" s="26"/>
    </row>
    <row r="363" spans="5:19" s="25" customFormat="1">
      <c r="E363" s="26"/>
      <c r="M363" s="26"/>
      <c r="P363" s="26"/>
      <c r="S363" s="26"/>
    </row>
    <row r="364" spans="5:19" s="25" customFormat="1">
      <c r="E364" s="26"/>
      <c r="M364" s="26"/>
      <c r="P364" s="26"/>
      <c r="S364" s="26"/>
    </row>
    <row r="365" spans="5:19" s="25" customFormat="1">
      <c r="E365" s="26"/>
      <c r="M365" s="26"/>
      <c r="P365" s="26"/>
      <c r="S365" s="26"/>
    </row>
    <row r="366" spans="5:19" s="25" customFormat="1">
      <c r="E366" s="26"/>
      <c r="M366" s="26"/>
      <c r="P366" s="26"/>
      <c r="S366" s="26"/>
    </row>
    <row r="367" spans="5:19" s="25" customFormat="1">
      <c r="E367" s="26"/>
      <c r="M367" s="26"/>
      <c r="P367" s="26"/>
      <c r="S367" s="26"/>
    </row>
    <row r="368" spans="5:19" s="25" customFormat="1">
      <c r="E368" s="26"/>
      <c r="M368" s="26"/>
      <c r="P368" s="26"/>
      <c r="S368" s="26"/>
    </row>
    <row r="369" spans="5:19" s="25" customFormat="1">
      <c r="E369" s="26"/>
      <c r="M369" s="26"/>
      <c r="P369" s="26"/>
      <c r="S369" s="26"/>
    </row>
    <row r="370" spans="5:19" s="25" customFormat="1">
      <c r="E370" s="26"/>
      <c r="M370" s="26"/>
      <c r="P370" s="26"/>
      <c r="S370" s="26"/>
    </row>
    <row r="371" spans="5:19" s="25" customFormat="1">
      <c r="E371" s="26"/>
      <c r="M371" s="26"/>
      <c r="P371" s="26"/>
      <c r="S371" s="26"/>
    </row>
    <row r="372" spans="5:19" s="25" customFormat="1">
      <c r="E372" s="26"/>
      <c r="M372" s="26"/>
      <c r="P372" s="26"/>
      <c r="S372" s="26"/>
    </row>
    <row r="373" spans="5:19" s="25" customFormat="1">
      <c r="E373" s="26"/>
      <c r="M373" s="26"/>
      <c r="P373" s="26"/>
      <c r="S373" s="26"/>
    </row>
    <row r="374" spans="5:19" s="25" customFormat="1">
      <c r="E374" s="26"/>
      <c r="M374" s="26"/>
      <c r="P374" s="26"/>
      <c r="S374" s="26"/>
    </row>
    <row r="375" spans="5:19" s="25" customFormat="1">
      <c r="E375" s="26"/>
      <c r="M375" s="26"/>
      <c r="P375" s="26"/>
      <c r="S375" s="26"/>
    </row>
    <row r="376" spans="5:19" s="25" customFormat="1">
      <c r="E376" s="26"/>
      <c r="M376" s="26"/>
      <c r="P376" s="26"/>
      <c r="S376" s="26"/>
    </row>
    <row r="377" spans="5:19" s="25" customFormat="1">
      <c r="E377" s="26"/>
      <c r="M377" s="26"/>
      <c r="P377" s="26"/>
      <c r="S377" s="26"/>
    </row>
    <row r="378" spans="5:19" s="25" customFormat="1">
      <c r="E378" s="26"/>
      <c r="M378" s="26"/>
      <c r="P378" s="26"/>
      <c r="S378" s="26"/>
    </row>
    <row r="379" spans="5:19" s="25" customFormat="1">
      <c r="E379" s="26"/>
      <c r="M379" s="26"/>
      <c r="P379" s="26"/>
      <c r="S379" s="26"/>
    </row>
    <row r="380" spans="5:19" s="25" customFormat="1">
      <c r="E380" s="26"/>
      <c r="M380" s="26"/>
      <c r="P380" s="26"/>
      <c r="S380" s="26"/>
    </row>
    <row r="381" spans="5:19" s="25" customFormat="1">
      <c r="E381" s="26"/>
      <c r="M381" s="26"/>
      <c r="P381" s="26"/>
      <c r="S381" s="26"/>
    </row>
    <row r="382" spans="5:19" s="25" customFormat="1">
      <c r="E382" s="26"/>
      <c r="M382" s="26"/>
      <c r="P382" s="26"/>
      <c r="S382" s="26"/>
    </row>
    <row r="383" spans="5:19" s="25" customFormat="1">
      <c r="E383" s="26"/>
      <c r="M383" s="26"/>
      <c r="P383" s="26"/>
      <c r="S383" s="26"/>
    </row>
    <row r="384" spans="5:19" s="25" customFormat="1">
      <c r="E384" s="26"/>
      <c r="M384" s="26"/>
      <c r="P384" s="26"/>
      <c r="S384" s="26"/>
    </row>
    <row r="385" spans="5:19" s="25" customFormat="1">
      <c r="E385" s="26"/>
      <c r="M385" s="26"/>
      <c r="P385" s="26"/>
      <c r="S385" s="26"/>
    </row>
    <row r="386" spans="5:19" s="25" customFormat="1">
      <c r="E386" s="26"/>
      <c r="M386" s="26"/>
      <c r="P386" s="26"/>
      <c r="S386" s="26"/>
    </row>
    <row r="387" spans="5:19" s="25" customFormat="1">
      <c r="E387" s="26"/>
      <c r="M387" s="26"/>
      <c r="P387" s="26"/>
      <c r="S387" s="26"/>
    </row>
    <row r="388" spans="5:19" s="25" customFormat="1">
      <c r="E388" s="26"/>
      <c r="M388" s="26"/>
      <c r="P388" s="26"/>
      <c r="S388" s="26"/>
    </row>
    <row r="389" spans="5:19" s="25" customFormat="1">
      <c r="E389" s="26"/>
      <c r="M389" s="26"/>
      <c r="P389" s="26"/>
      <c r="S389" s="26"/>
    </row>
    <row r="390" spans="5:19" s="25" customFormat="1">
      <c r="E390" s="26"/>
      <c r="M390" s="26"/>
      <c r="P390" s="26"/>
      <c r="S390" s="26"/>
    </row>
    <row r="391" spans="5:19" s="25" customFormat="1">
      <c r="E391" s="26"/>
      <c r="M391" s="26"/>
      <c r="P391" s="26"/>
      <c r="S391" s="26"/>
    </row>
    <row r="392" spans="5:19" s="25" customFormat="1">
      <c r="E392" s="26"/>
      <c r="M392" s="26"/>
      <c r="P392" s="26"/>
      <c r="S392" s="26"/>
    </row>
    <row r="393" spans="5:19" s="25" customFormat="1">
      <c r="E393" s="26"/>
      <c r="M393" s="26"/>
      <c r="P393" s="26"/>
      <c r="S393" s="26"/>
    </row>
    <row r="394" spans="5:19" s="25" customFormat="1">
      <c r="E394" s="26"/>
      <c r="M394" s="26"/>
      <c r="P394" s="26"/>
      <c r="S394" s="26"/>
    </row>
    <row r="395" spans="5:19" s="25" customFormat="1">
      <c r="E395" s="26"/>
      <c r="M395" s="26"/>
      <c r="P395" s="26"/>
      <c r="S395" s="26"/>
    </row>
    <row r="396" spans="5:19" s="25" customFormat="1">
      <c r="E396" s="26"/>
      <c r="M396" s="26"/>
      <c r="P396" s="26"/>
      <c r="S396" s="26"/>
    </row>
    <row r="397" spans="5:19" s="25" customFormat="1">
      <c r="E397" s="26"/>
      <c r="M397" s="26"/>
      <c r="P397" s="26"/>
      <c r="S397" s="26"/>
    </row>
    <row r="398" spans="5:19" s="25" customFormat="1">
      <c r="E398" s="26"/>
      <c r="M398" s="26"/>
      <c r="P398" s="26"/>
      <c r="S398" s="26"/>
    </row>
    <row r="399" spans="5:19" s="25" customFormat="1">
      <c r="E399" s="26"/>
      <c r="M399" s="26"/>
      <c r="P399" s="26"/>
      <c r="S399" s="26"/>
    </row>
    <row r="400" spans="5:19" s="25" customFormat="1">
      <c r="E400" s="26"/>
      <c r="M400" s="26"/>
      <c r="P400" s="26"/>
      <c r="S400" s="26"/>
    </row>
    <row r="401" spans="5:19" s="25" customFormat="1">
      <c r="E401" s="26"/>
      <c r="M401" s="26"/>
      <c r="P401" s="26"/>
      <c r="S401" s="26"/>
    </row>
    <row r="402" spans="5:19" s="25" customFormat="1">
      <c r="E402" s="26"/>
      <c r="M402" s="26"/>
      <c r="P402" s="26"/>
      <c r="S402" s="26"/>
    </row>
    <row r="403" spans="5:19" s="25" customFormat="1">
      <c r="E403" s="26"/>
      <c r="M403" s="26"/>
      <c r="P403" s="26"/>
      <c r="S403" s="26"/>
    </row>
    <row r="404" spans="5:19" s="25" customFormat="1">
      <c r="E404" s="26"/>
      <c r="M404" s="26"/>
      <c r="P404" s="26"/>
      <c r="S404" s="26"/>
    </row>
    <row r="405" spans="5:19" s="25" customFormat="1">
      <c r="E405" s="26"/>
      <c r="M405" s="26"/>
      <c r="P405" s="26"/>
      <c r="S405" s="26"/>
    </row>
    <row r="406" spans="5:19" s="25" customFormat="1">
      <c r="E406" s="26"/>
      <c r="M406" s="26"/>
      <c r="P406" s="26"/>
      <c r="S406" s="26"/>
    </row>
    <row r="407" spans="5:19" s="25" customFormat="1">
      <c r="E407" s="26"/>
      <c r="M407" s="26"/>
      <c r="P407" s="26"/>
      <c r="S407" s="26"/>
    </row>
    <row r="408" spans="5:19" s="25" customFormat="1">
      <c r="E408" s="26"/>
      <c r="M408" s="26"/>
      <c r="P408" s="26"/>
      <c r="S408" s="26"/>
    </row>
    <row r="409" spans="5:19" s="25" customFormat="1">
      <c r="E409" s="26"/>
      <c r="M409" s="26"/>
      <c r="P409" s="26"/>
      <c r="S409" s="26"/>
    </row>
    <row r="410" spans="5:19" s="25" customFormat="1">
      <c r="E410" s="26"/>
      <c r="M410" s="26"/>
      <c r="P410" s="26"/>
      <c r="S410" s="26"/>
    </row>
    <row r="411" spans="5:19" s="25" customFormat="1">
      <c r="E411" s="26"/>
      <c r="M411" s="26"/>
      <c r="P411" s="26"/>
      <c r="S411" s="26"/>
    </row>
    <row r="412" spans="5:19" s="25" customFormat="1">
      <c r="E412" s="26"/>
      <c r="M412" s="26"/>
      <c r="P412" s="26"/>
      <c r="S412" s="26"/>
    </row>
    <row r="413" spans="5:19" s="25" customFormat="1">
      <c r="E413" s="26"/>
      <c r="M413" s="26"/>
      <c r="P413" s="26"/>
      <c r="S413" s="26"/>
    </row>
    <row r="414" spans="5:19" s="25" customFormat="1">
      <c r="E414" s="26"/>
      <c r="M414" s="26"/>
      <c r="P414" s="26"/>
      <c r="S414" s="26"/>
    </row>
    <row r="415" spans="5:19" s="25" customFormat="1">
      <c r="E415" s="26"/>
      <c r="M415" s="26"/>
      <c r="P415" s="26"/>
      <c r="S415" s="26"/>
    </row>
    <row r="416" spans="5:19" s="25" customFormat="1">
      <c r="E416" s="26"/>
      <c r="M416" s="26"/>
      <c r="P416" s="26"/>
      <c r="S416" s="26"/>
    </row>
    <row r="417" spans="5:19" s="25" customFormat="1">
      <c r="E417" s="26"/>
      <c r="M417" s="26"/>
      <c r="P417" s="26"/>
      <c r="S417" s="26"/>
    </row>
    <row r="418" spans="5:19" s="25" customFormat="1">
      <c r="E418" s="26"/>
      <c r="M418" s="26"/>
      <c r="P418" s="26"/>
      <c r="S418" s="26"/>
    </row>
    <row r="419" spans="5:19" s="25" customFormat="1">
      <c r="E419" s="26"/>
      <c r="M419" s="26"/>
      <c r="P419" s="26"/>
      <c r="S419" s="26"/>
    </row>
    <row r="420" spans="5:19" s="25" customFormat="1">
      <c r="E420" s="26"/>
      <c r="M420" s="26"/>
      <c r="P420" s="26"/>
      <c r="S420" s="26"/>
    </row>
    <row r="421" spans="5:19" s="25" customFormat="1">
      <c r="E421" s="26"/>
      <c r="M421" s="26"/>
      <c r="P421" s="26"/>
      <c r="S421" s="26"/>
    </row>
    <row r="422" spans="5:19" s="25" customFormat="1">
      <c r="E422" s="26"/>
      <c r="M422" s="26"/>
      <c r="P422" s="26"/>
      <c r="S422" s="26"/>
    </row>
    <row r="423" spans="5:19" s="25" customFormat="1">
      <c r="E423" s="26"/>
      <c r="M423" s="26"/>
      <c r="P423" s="26"/>
      <c r="S423" s="26"/>
    </row>
    <row r="424" spans="5:19" s="25" customFormat="1">
      <c r="E424" s="26"/>
      <c r="M424" s="26"/>
      <c r="P424" s="26"/>
      <c r="S424" s="26"/>
    </row>
    <row r="425" spans="5:19" s="25" customFormat="1">
      <c r="E425" s="26"/>
      <c r="M425" s="26"/>
      <c r="P425" s="26"/>
      <c r="S425" s="26"/>
    </row>
    <row r="426" spans="5:19" s="25" customFormat="1">
      <c r="E426" s="26"/>
      <c r="M426" s="26"/>
      <c r="P426" s="26"/>
      <c r="S426" s="26"/>
    </row>
    <row r="427" spans="5:19" s="25" customFormat="1">
      <c r="E427" s="26"/>
      <c r="M427" s="26"/>
      <c r="P427" s="26"/>
      <c r="S427" s="26"/>
    </row>
    <row r="428" spans="5:19" s="25" customFormat="1">
      <c r="E428" s="26"/>
      <c r="M428" s="26"/>
      <c r="P428" s="26"/>
      <c r="S428" s="26"/>
    </row>
    <row r="429" spans="5:19" s="25" customFormat="1">
      <c r="E429" s="26"/>
      <c r="M429" s="26"/>
      <c r="P429" s="26"/>
      <c r="S429" s="26"/>
    </row>
    <row r="430" spans="5:19" s="25" customFormat="1">
      <c r="E430" s="26"/>
      <c r="M430" s="26"/>
      <c r="P430" s="26"/>
      <c r="S430" s="26"/>
    </row>
    <row r="431" spans="5:19" s="25" customFormat="1">
      <c r="E431" s="26"/>
      <c r="M431" s="26"/>
      <c r="P431" s="26"/>
      <c r="S431" s="26"/>
    </row>
    <row r="432" spans="5:19" s="25" customFormat="1">
      <c r="E432" s="26"/>
      <c r="M432" s="26"/>
      <c r="P432" s="26"/>
      <c r="S432" s="26"/>
    </row>
    <row r="433" spans="5:19" s="25" customFormat="1">
      <c r="E433" s="26"/>
      <c r="M433" s="26"/>
      <c r="P433" s="26"/>
      <c r="S433" s="26"/>
    </row>
    <row r="434" spans="5:19" s="25" customFormat="1">
      <c r="E434" s="26"/>
      <c r="M434" s="26"/>
      <c r="P434" s="26"/>
      <c r="S434" s="26"/>
    </row>
    <row r="435" spans="5:19" s="25" customFormat="1">
      <c r="E435" s="26"/>
      <c r="M435" s="26"/>
      <c r="P435" s="26"/>
      <c r="S435" s="26"/>
    </row>
    <row r="436" spans="5:19" s="25" customFormat="1">
      <c r="E436" s="26"/>
      <c r="M436" s="26"/>
      <c r="P436" s="26"/>
      <c r="S436" s="26"/>
    </row>
    <row r="437" spans="5:19" s="25" customFormat="1">
      <c r="E437" s="26"/>
      <c r="M437" s="26"/>
      <c r="P437" s="26"/>
      <c r="S437" s="26"/>
    </row>
    <row r="438" spans="5:19" s="25" customFormat="1">
      <c r="E438" s="26"/>
      <c r="M438" s="26"/>
      <c r="P438" s="26"/>
      <c r="S438" s="26"/>
    </row>
    <row r="439" spans="5:19" s="25" customFormat="1">
      <c r="E439" s="26"/>
      <c r="M439" s="26"/>
      <c r="P439" s="26"/>
      <c r="S439" s="26"/>
    </row>
    <row r="440" spans="5:19" s="25" customFormat="1">
      <c r="E440" s="26"/>
      <c r="M440" s="26"/>
      <c r="P440" s="26"/>
      <c r="S440" s="26"/>
    </row>
    <row r="441" spans="5:19" s="25" customFormat="1">
      <c r="E441" s="26"/>
      <c r="M441" s="26"/>
      <c r="P441" s="26"/>
      <c r="S441" s="26"/>
    </row>
    <row r="442" spans="5:19" s="25" customFormat="1">
      <c r="E442" s="26"/>
      <c r="M442" s="26"/>
      <c r="P442" s="26"/>
      <c r="S442" s="26"/>
    </row>
    <row r="443" spans="5:19" s="25" customFormat="1">
      <c r="E443" s="26"/>
      <c r="M443" s="26"/>
      <c r="P443" s="26"/>
      <c r="S443" s="26"/>
    </row>
    <row r="444" spans="5:19" s="25" customFormat="1">
      <c r="E444" s="26"/>
      <c r="M444" s="26"/>
      <c r="P444" s="26"/>
      <c r="S444" s="26"/>
    </row>
    <row r="445" spans="5:19" s="25" customFormat="1">
      <c r="E445" s="26"/>
      <c r="M445" s="26"/>
      <c r="P445" s="26"/>
      <c r="S445" s="26"/>
    </row>
    <row r="446" spans="5:19" s="25" customFormat="1">
      <c r="E446" s="26"/>
      <c r="M446" s="26"/>
      <c r="P446" s="26"/>
      <c r="S446" s="26"/>
    </row>
    <row r="447" spans="5:19" s="25" customFormat="1">
      <c r="E447" s="26"/>
      <c r="M447" s="26"/>
      <c r="P447" s="26"/>
      <c r="S447" s="26"/>
    </row>
    <row r="448" spans="5:19" s="25" customFormat="1">
      <c r="E448" s="26"/>
      <c r="M448" s="26"/>
      <c r="P448" s="26"/>
      <c r="S448" s="26"/>
    </row>
    <row r="449" spans="5:19" s="25" customFormat="1">
      <c r="E449" s="26"/>
      <c r="M449" s="26"/>
      <c r="P449" s="26"/>
      <c r="S449" s="26"/>
    </row>
    <row r="450" spans="5:19" s="25" customFormat="1">
      <c r="E450" s="26"/>
      <c r="M450" s="26"/>
      <c r="P450" s="26"/>
      <c r="S450" s="26"/>
    </row>
    <row r="451" spans="5:19" s="25" customFormat="1">
      <c r="E451" s="26"/>
      <c r="M451" s="26"/>
      <c r="P451" s="26"/>
      <c r="S451" s="26"/>
    </row>
    <row r="452" spans="5:19" s="25" customFormat="1">
      <c r="E452" s="26"/>
      <c r="M452" s="26"/>
      <c r="P452" s="26"/>
      <c r="S452" s="26"/>
    </row>
    <row r="453" spans="5:19" s="25" customFormat="1">
      <c r="E453" s="26"/>
      <c r="M453" s="26"/>
      <c r="P453" s="26"/>
      <c r="S453" s="26"/>
    </row>
    <row r="454" spans="5:19" s="25" customFormat="1">
      <c r="E454" s="26"/>
      <c r="M454" s="26"/>
      <c r="P454" s="26"/>
      <c r="S454" s="26"/>
    </row>
    <row r="455" spans="5:19" s="25" customFormat="1">
      <c r="E455" s="26"/>
      <c r="M455" s="26"/>
      <c r="P455" s="26"/>
      <c r="S455" s="26"/>
    </row>
    <row r="456" spans="5:19" s="25" customFormat="1">
      <c r="E456" s="26"/>
      <c r="M456" s="26"/>
      <c r="P456" s="26"/>
      <c r="S456" s="26"/>
    </row>
    <row r="457" spans="5:19" s="25" customFormat="1">
      <c r="E457" s="26"/>
      <c r="M457" s="26"/>
      <c r="P457" s="26"/>
      <c r="S457" s="26"/>
    </row>
    <row r="458" spans="5:19" s="25" customFormat="1">
      <c r="E458" s="26"/>
      <c r="M458" s="26"/>
      <c r="P458" s="26"/>
      <c r="S458" s="26"/>
    </row>
    <row r="459" spans="5:19" s="25" customFormat="1">
      <c r="E459" s="26"/>
      <c r="M459" s="26"/>
      <c r="P459" s="26"/>
      <c r="S459" s="26"/>
    </row>
    <row r="460" spans="5:19" s="25" customFormat="1">
      <c r="E460" s="26"/>
      <c r="M460" s="26"/>
      <c r="P460" s="26"/>
      <c r="S460" s="26"/>
    </row>
    <row r="461" spans="5:19" s="25" customFormat="1">
      <c r="E461" s="26"/>
      <c r="M461" s="26"/>
      <c r="P461" s="26"/>
      <c r="S461" s="26"/>
    </row>
    <row r="462" spans="5:19" s="25" customFormat="1">
      <c r="E462" s="26"/>
      <c r="M462" s="26"/>
      <c r="P462" s="26"/>
      <c r="S462" s="26"/>
    </row>
    <row r="463" spans="5:19" s="25" customFormat="1">
      <c r="E463" s="26"/>
      <c r="M463" s="26"/>
      <c r="P463" s="26"/>
      <c r="S463" s="26"/>
    </row>
    <row r="464" spans="5:19" s="25" customFormat="1">
      <c r="E464" s="26"/>
      <c r="M464" s="26"/>
      <c r="P464" s="26"/>
      <c r="S464" s="26"/>
    </row>
    <row r="465" spans="5:19" s="25" customFormat="1">
      <c r="E465" s="26"/>
      <c r="M465" s="26"/>
      <c r="P465" s="26"/>
      <c r="S465" s="26"/>
    </row>
    <row r="466" spans="5:19" s="25" customFormat="1">
      <c r="E466" s="26"/>
      <c r="M466" s="26"/>
      <c r="P466" s="26"/>
      <c r="S466" s="26"/>
    </row>
    <row r="467" spans="5:19" s="25" customFormat="1">
      <c r="E467" s="26"/>
      <c r="M467" s="26"/>
      <c r="P467" s="26"/>
      <c r="S467" s="26"/>
    </row>
    <row r="468" spans="5:19" s="25" customFormat="1">
      <c r="E468" s="26"/>
      <c r="M468" s="26"/>
      <c r="P468" s="26"/>
      <c r="S468" s="26"/>
    </row>
    <row r="469" spans="5:19" s="25" customFormat="1">
      <c r="E469" s="26"/>
      <c r="M469" s="26"/>
      <c r="P469" s="26"/>
      <c r="S469" s="26"/>
    </row>
    <row r="470" spans="5:19" s="25" customFormat="1">
      <c r="E470" s="26"/>
      <c r="M470" s="26"/>
      <c r="P470" s="26"/>
      <c r="S470" s="26"/>
    </row>
    <row r="471" spans="5:19" s="25" customFormat="1">
      <c r="E471" s="26"/>
      <c r="M471" s="26"/>
      <c r="P471" s="26"/>
      <c r="S471" s="26"/>
    </row>
    <row r="472" spans="5:19" s="25" customFormat="1">
      <c r="E472" s="26"/>
      <c r="M472" s="26"/>
      <c r="P472" s="26"/>
      <c r="S472" s="26"/>
    </row>
    <row r="473" spans="5:19" s="25" customFormat="1">
      <c r="E473" s="26"/>
      <c r="M473" s="26"/>
      <c r="P473" s="26"/>
      <c r="S473" s="26"/>
    </row>
    <row r="474" spans="5:19" s="25" customFormat="1">
      <c r="E474" s="26"/>
      <c r="M474" s="26"/>
      <c r="P474" s="26"/>
      <c r="S474" s="26"/>
    </row>
    <row r="475" spans="5:19" s="25" customFormat="1">
      <c r="E475" s="26"/>
      <c r="M475" s="26"/>
      <c r="P475" s="26"/>
      <c r="S475" s="26"/>
    </row>
    <row r="476" spans="5:19" s="25" customFormat="1">
      <c r="E476" s="26"/>
      <c r="M476" s="26"/>
      <c r="P476" s="26"/>
      <c r="S476" s="26"/>
    </row>
    <row r="477" spans="5:19" s="25" customFormat="1">
      <c r="E477" s="26"/>
      <c r="M477" s="26"/>
      <c r="P477" s="26"/>
      <c r="S477" s="26"/>
    </row>
    <row r="478" spans="5:19" s="25" customFormat="1">
      <c r="E478" s="26"/>
      <c r="M478" s="26"/>
      <c r="P478" s="26"/>
      <c r="S478" s="26"/>
    </row>
    <row r="479" spans="5:19" s="25" customFormat="1">
      <c r="E479" s="26"/>
      <c r="M479" s="26"/>
      <c r="P479" s="26"/>
      <c r="S479" s="26"/>
    </row>
    <row r="480" spans="5:19" s="25" customFormat="1">
      <c r="E480" s="26"/>
      <c r="M480" s="26"/>
      <c r="P480" s="26"/>
      <c r="S480" s="26"/>
    </row>
    <row r="481" spans="5:19" s="25" customFormat="1">
      <c r="E481" s="26"/>
      <c r="M481" s="26"/>
      <c r="P481" s="26"/>
      <c r="S481" s="26"/>
    </row>
    <row r="482" spans="5:19" s="25" customFormat="1">
      <c r="E482" s="26"/>
      <c r="M482" s="26"/>
      <c r="P482" s="26"/>
      <c r="S482" s="26"/>
    </row>
    <row r="483" spans="5:19" s="25" customFormat="1">
      <c r="E483" s="26"/>
      <c r="M483" s="26"/>
      <c r="P483" s="26"/>
      <c r="S483" s="26"/>
    </row>
    <row r="484" spans="5:19" s="25" customFormat="1">
      <c r="E484" s="26"/>
      <c r="M484" s="26"/>
      <c r="P484" s="26"/>
      <c r="S484" s="26"/>
    </row>
    <row r="485" spans="5:19" s="25" customFormat="1">
      <c r="E485" s="26"/>
      <c r="M485" s="26"/>
      <c r="P485" s="26"/>
      <c r="S485" s="26"/>
    </row>
    <row r="486" spans="5:19" s="25" customFormat="1">
      <c r="E486" s="26"/>
      <c r="M486" s="26"/>
      <c r="P486" s="26"/>
      <c r="S486" s="26"/>
    </row>
    <row r="487" spans="5:19" s="25" customFormat="1">
      <c r="E487" s="26"/>
      <c r="M487" s="26"/>
      <c r="P487" s="26"/>
      <c r="S487" s="26"/>
    </row>
    <row r="488" spans="5:19" s="25" customFormat="1">
      <c r="E488" s="26"/>
      <c r="M488" s="26"/>
      <c r="P488" s="26"/>
      <c r="S488" s="26"/>
    </row>
    <row r="489" spans="5:19" s="25" customFormat="1">
      <c r="E489" s="26"/>
      <c r="M489" s="26"/>
      <c r="P489" s="26"/>
      <c r="S489" s="26"/>
    </row>
    <row r="490" spans="5:19" s="25" customFormat="1">
      <c r="E490" s="26"/>
      <c r="M490" s="26"/>
      <c r="P490" s="26"/>
      <c r="S490" s="26"/>
    </row>
    <row r="491" spans="5:19" s="25" customFormat="1">
      <c r="E491" s="26"/>
      <c r="M491" s="26"/>
      <c r="P491" s="26"/>
      <c r="S491" s="26"/>
    </row>
    <row r="492" spans="5:19" s="25" customFormat="1">
      <c r="E492" s="26"/>
      <c r="M492" s="26"/>
      <c r="P492" s="26"/>
      <c r="S492" s="26"/>
    </row>
    <row r="493" spans="5:19" s="25" customFormat="1">
      <c r="E493" s="26"/>
      <c r="M493" s="26"/>
      <c r="P493" s="26"/>
      <c r="S493" s="26"/>
    </row>
    <row r="494" spans="5:19" s="25" customFormat="1">
      <c r="E494" s="26"/>
      <c r="M494" s="26"/>
      <c r="P494" s="26"/>
      <c r="S494" s="26"/>
    </row>
    <row r="495" spans="5:19" s="25" customFormat="1">
      <c r="E495" s="26"/>
      <c r="M495" s="26"/>
      <c r="P495" s="26"/>
      <c r="S495" s="26"/>
    </row>
    <row r="496" spans="5:19" s="25" customFormat="1">
      <c r="E496" s="26"/>
      <c r="M496" s="26"/>
      <c r="P496" s="26"/>
      <c r="S496" s="26"/>
    </row>
    <row r="497" spans="5:19" s="25" customFormat="1">
      <c r="E497" s="26"/>
      <c r="M497" s="26"/>
      <c r="P497" s="26"/>
      <c r="S497" s="26"/>
    </row>
    <row r="498" spans="5:19" s="25" customFormat="1">
      <c r="E498" s="26"/>
      <c r="M498" s="26"/>
      <c r="P498" s="26"/>
      <c r="S498" s="26"/>
    </row>
    <row r="499" spans="5:19" s="25" customFormat="1">
      <c r="E499" s="26"/>
      <c r="M499" s="26"/>
      <c r="P499" s="26"/>
      <c r="S499" s="26"/>
    </row>
    <row r="500" spans="5:19" s="25" customFormat="1">
      <c r="E500" s="26"/>
      <c r="M500" s="26"/>
      <c r="P500" s="26"/>
      <c r="S500" s="26"/>
    </row>
    <row r="501" spans="5:19" s="25" customFormat="1">
      <c r="E501" s="26"/>
      <c r="M501" s="26"/>
      <c r="P501" s="26"/>
      <c r="S501" s="26"/>
    </row>
    <row r="502" spans="5:19" s="25" customFormat="1">
      <c r="E502" s="26"/>
      <c r="M502" s="26"/>
      <c r="P502" s="26"/>
      <c r="S502" s="26"/>
    </row>
    <row r="503" spans="5:19" s="25" customFormat="1">
      <c r="E503" s="26"/>
      <c r="M503" s="26"/>
      <c r="P503" s="26"/>
      <c r="S503" s="26"/>
    </row>
    <row r="504" spans="5:19" s="25" customFormat="1">
      <c r="E504" s="26"/>
      <c r="M504" s="26"/>
      <c r="P504" s="26"/>
      <c r="S504" s="26"/>
    </row>
    <row r="505" spans="5:19" s="25" customFormat="1">
      <c r="E505" s="26"/>
      <c r="M505" s="26"/>
      <c r="P505" s="26"/>
      <c r="S505" s="26"/>
    </row>
    <row r="506" spans="5:19" s="25" customFormat="1">
      <c r="E506" s="26"/>
      <c r="M506" s="26"/>
      <c r="P506" s="26"/>
      <c r="S506" s="26"/>
    </row>
    <row r="507" spans="5:19" s="25" customFormat="1">
      <c r="E507" s="26"/>
      <c r="M507" s="26"/>
      <c r="P507" s="26"/>
      <c r="S507" s="26"/>
    </row>
    <row r="508" spans="5:19" s="25" customFormat="1">
      <c r="E508" s="26"/>
      <c r="M508" s="26"/>
      <c r="P508" s="26"/>
      <c r="S508" s="26"/>
    </row>
    <row r="509" spans="5:19" s="25" customFormat="1">
      <c r="E509" s="26"/>
      <c r="M509" s="26"/>
      <c r="P509" s="26"/>
      <c r="S509" s="26"/>
    </row>
    <row r="510" spans="5:19" s="25" customFormat="1">
      <c r="E510" s="26"/>
      <c r="M510" s="26"/>
      <c r="P510" s="26"/>
      <c r="S510" s="26"/>
    </row>
    <row r="511" spans="5:19" s="25" customFormat="1">
      <c r="E511" s="26"/>
      <c r="M511" s="26"/>
      <c r="P511" s="26"/>
      <c r="S511" s="26"/>
    </row>
    <row r="512" spans="5:19" s="25" customFormat="1">
      <c r="E512" s="26"/>
      <c r="M512" s="26"/>
      <c r="P512" s="26"/>
      <c r="S512" s="26"/>
    </row>
    <row r="513" spans="5:19" s="25" customFormat="1">
      <c r="E513" s="26"/>
      <c r="M513" s="26"/>
      <c r="P513" s="26"/>
      <c r="S513" s="26"/>
    </row>
    <row r="514" spans="5:19" s="25" customFormat="1">
      <c r="E514" s="26"/>
      <c r="M514" s="26"/>
      <c r="P514" s="26"/>
      <c r="S514" s="26"/>
    </row>
    <row r="515" spans="5:19" s="25" customFormat="1">
      <c r="E515" s="26"/>
      <c r="M515" s="26"/>
      <c r="P515" s="26"/>
      <c r="S515" s="26"/>
    </row>
    <row r="516" spans="5:19" s="25" customFormat="1">
      <c r="E516" s="26"/>
      <c r="M516" s="26"/>
      <c r="P516" s="26"/>
      <c r="S516" s="26"/>
    </row>
    <row r="517" spans="5:19" s="25" customFormat="1">
      <c r="E517" s="26"/>
      <c r="M517" s="26"/>
      <c r="P517" s="26"/>
      <c r="S517" s="26"/>
    </row>
    <row r="518" spans="5:19" s="25" customFormat="1">
      <c r="E518" s="26"/>
      <c r="M518" s="26"/>
      <c r="P518" s="26"/>
      <c r="S518" s="26"/>
    </row>
    <row r="519" spans="5:19" s="25" customFormat="1">
      <c r="E519" s="26"/>
      <c r="M519" s="26"/>
      <c r="P519" s="26"/>
      <c r="S519" s="26"/>
    </row>
    <row r="520" spans="5:19" s="25" customFormat="1">
      <c r="E520" s="26"/>
      <c r="M520" s="26"/>
      <c r="P520" s="26"/>
      <c r="S520" s="26"/>
    </row>
    <row r="521" spans="5:19" s="25" customFormat="1">
      <c r="E521" s="26"/>
      <c r="M521" s="26"/>
      <c r="P521" s="26"/>
      <c r="S521" s="26"/>
    </row>
    <row r="522" spans="5:19" s="25" customFormat="1">
      <c r="E522" s="26"/>
      <c r="M522" s="26"/>
      <c r="P522" s="26"/>
      <c r="S522" s="26"/>
    </row>
    <row r="523" spans="5:19" s="25" customFormat="1">
      <c r="E523" s="26"/>
      <c r="M523" s="26"/>
      <c r="P523" s="26"/>
      <c r="S523" s="26"/>
    </row>
    <row r="524" spans="5:19" s="25" customFormat="1">
      <c r="E524" s="26"/>
      <c r="M524" s="26"/>
      <c r="P524" s="26"/>
      <c r="S524" s="26"/>
    </row>
    <row r="525" spans="5:19" s="25" customFormat="1">
      <c r="E525" s="26"/>
      <c r="M525" s="26"/>
      <c r="P525" s="26"/>
      <c r="S525" s="26"/>
    </row>
    <row r="526" spans="5:19" s="25" customFormat="1">
      <c r="E526" s="26"/>
      <c r="M526" s="26"/>
      <c r="P526" s="26"/>
      <c r="S526" s="26"/>
    </row>
    <row r="527" spans="5:19" s="25" customFormat="1">
      <c r="E527" s="26"/>
      <c r="M527" s="26"/>
      <c r="P527" s="26"/>
      <c r="S527" s="26"/>
    </row>
    <row r="528" spans="5:19" s="25" customFormat="1">
      <c r="E528" s="26"/>
      <c r="M528" s="26"/>
      <c r="P528" s="26"/>
      <c r="S528" s="26"/>
    </row>
    <row r="529" spans="5:19" s="25" customFormat="1">
      <c r="E529" s="26"/>
      <c r="M529" s="26"/>
      <c r="P529" s="26"/>
      <c r="S529" s="26"/>
    </row>
    <row r="530" spans="5:19" s="25" customFormat="1">
      <c r="E530" s="26"/>
      <c r="M530" s="26"/>
      <c r="P530" s="26"/>
      <c r="S530" s="26"/>
    </row>
    <row r="531" spans="5:19" s="25" customFormat="1">
      <c r="E531" s="26"/>
      <c r="M531" s="26"/>
      <c r="P531" s="26"/>
      <c r="S531" s="26"/>
    </row>
    <row r="532" spans="5:19" s="25" customFormat="1">
      <c r="E532" s="26"/>
      <c r="M532" s="26"/>
      <c r="P532" s="26"/>
      <c r="S532" s="26"/>
    </row>
    <row r="533" spans="5:19" s="25" customFormat="1">
      <c r="E533" s="26"/>
      <c r="M533" s="26"/>
      <c r="P533" s="26"/>
      <c r="S533" s="26"/>
    </row>
    <row r="534" spans="5:19" s="25" customFormat="1">
      <c r="E534" s="26"/>
      <c r="M534" s="26"/>
      <c r="P534" s="26"/>
      <c r="S534" s="26"/>
    </row>
    <row r="535" spans="5:19" s="25" customFormat="1">
      <c r="E535" s="26"/>
      <c r="M535" s="26"/>
      <c r="P535" s="26"/>
      <c r="S535" s="26"/>
    </row>
    <row r="536" spans="5:19" s="25" customFormat="1">
      <c r="E536" s="26"/>
      <c r="M536" s="26"/>
      <c r="P536" s="26"/>
      <c r="S536" s="26"/>
    </row>
    <row r="537" spans="5:19" s="25" customFormat="1">
      <c r="E537" s="26"/>
      <c r="M537" s="26"/>
      <c r="P537" s="26"/>
      <c r="S537" s="26"/>
    </row>
    <row r="538" spans="5:19" s="25" customFormat="1">
      <c r="E538" s="26"/>
      <c r="M538" s="26"/>
      <c r="P538" s="26"/>
      <c r="S538" s="26"/>
    </row>
    <row r="539" spans="5:19" s="25" customFormat="1">
      <c r="E539" s="26"/>
      <c r="M539" s="26"/>
      <c r="P539" s="26"/>
      <c r="S539" s="26"/>
    </row>
    <row r="540" spans="5:19" s="25" customFormat="1">
      <c r="E540" s="26"/>
      <c r="M540" s="26"/>
      <c r="P540" s="26"/>
      <c r="S540" s="26"/>
    </row>
    <row r="541" spans="5:19" s="25" customFormat="1">
      <c r="E541" s="26"/>
      <c r="M541" s="26"/>
      <c r="P541" s="26"/>
      <c r="S541" s="26"/>
    </row>
    <row r="542" spans="5:19" s="25" customFormat="1">
      <c r="E542" s="26"/>
      <c r="M542" s="26"/>
      <c r="P542" s="26"/>
      <c r="S542" s="26"/>
    </row>
    <row r="543" spans="5:19" s="25" customFormat="1">
      <c r="E543" s="26"/>
      <c r="M543" s="26"/>
      <c r="P543" s="26"/>
      <c r="S543" s="26"/>
    </row>
    <row r="544" spans="5:19" s="25" customFormat="1">
      <c r="E544" s="26"/>
      <c r="M544" s="26"/>
      <c r="P544" s="26"/>
      <c r="S544" s="26"/>
    </row>
    <row r="545" spans="5:19" s="25" customFormat="1">
      <c r="E545" s="26"/>
      <c r="M545" s="26"/>
      <c r="P545" s="26"/>
      <c r="S545" s="26"/>
    </row>
    <row r="546" spans="5:19" s="25" customFormat="1">
      <c r="E546" s="26"/>
      <c r="M546" s="26"/>
      <c r="P546" s="26"/>
      <c r="S546" s="26"/>
    </row>
    <row r="547" spans="5:19" s="25" customFormat="1">
      <c r="E547" s="26"/>
      <c r="M547" s="26"/>
      <c r="P547" s="26"/>
      <c r="S547" s="26"/>
    </row>
    <row r="548" spans="5:19" s="25" customFormat="1">
      <c r="E548" s="26"/>
      <c r="M548" s="26"/>
      <c r="P548" s="26"/>
      <c r="S548" s="26"/>
    </row>
    <row r="549" spans="5:19" s="25" customFormat="1">
      <c r="E549" s="26"/>
      <c r="M549" s="26"/>
      <c r="P549" s="26"/>
      <c r="S549" s="26"/>
    </row>
    <row r="550" spans="5:19" s="25" customFormat="1">
      <c r="E550" s="26"/>
      <c r="M550" s="26"/>
      <c r="P550" s="26"/>
      <c r="S550" s="26"/>
    </row>
    <row r="551" spans="5:19" s="25" customFormat="1">
      <c r="E551" s="26"/>
      <c r="M551" s="26"/>
      <c r="P551" s="26"/>
      <c r="S551" s="26"/>
    </row>
    <row r="552" spans="5:19" s="25" customFormat="1">
      <c r="E552" s="26"/>
      <c r="M552" s="26"/>
      <c r="P552" s="26"/>
      <c r="S552" s="26"/>
    </row>
    <row r="553" spans="5:19" s="25" customFormat="1">
      <c r="E553" s="26"/>
      <c r="M553" s="26"/>
      <c r="P553" s="26"/>
      <c r="S553" s="26"/>
    </row>
    <row r="554" spans="5:19" s="25" customFormat="1">
      <c r="E554" s="26"/>
      <c r="M554" s="26"/>
      <c r="P554" s="26"/>
      <c r="S554" s="26"/>
    </row>
    <row r="555" spans="5:19" s="25" customFormat="1">
      <c r="E555" s="26"/>
      <c r="M555" s="26"/>
      <c r="P555" s="26"/>
      <c r="S555" s="26"/>
    </row>
    <row r="556" spans="5:19" s="25" customFormat="1">
      <c r="E556" s="26"/>
      <c r="M556" s="26"/>
      <c r="P556" s="26"/>
      <c r="S556" s="26"/>
    </row>
    <row r="557" spans="5:19" s="25" customFormat="1">
      <c r="E557" s="26"/>
      <c r="M557" s="26"/>
      <c r="P557" s="26"/>
      <c r="S557" s="26"/>
    </row>
    <row r="558" spans="5:19" s="25" customFormat="1">
      <c r="E558" s="26"/>
      <c r="M558" s="26"/>
      <c r="P558" s="26"/>
      <c r="S558" s="26"/>
    </row>
    <row r="559" spans="5:19" s="25" customFormat="1">
      <c r="E559" s="26"/>
      <c r="M559" s="26"/>
      <c r="P559" s="26"/>
      <c r="S559" s="26"/>
    </row>
    <row r="560" spans="5:19" s="25" customFormat="1">
      <c r="E560" s="26"/>
      <c r="M560" s="26"/>
      <c r="P560" s="26"/>
      <c r="S560" s="26"/>
    </row>
    <row r="561" spans="5:19" s="25" customFormat="1">
      <c r="E561" s="26"/>
      <c r="M561" s="26"/>
      <c r="P561" s="26"/>
      <c r="S561" s="26"/>
    </row>
    <row r="562" spans="5:19" s="25" customFormat="1">
      <c r="E562" s="26"/>
      <c r="M562" s="26"/>
      <c r="P562" s="26"/>
      <c r="S562" s="26"/>
    </row>
    <row r="563" spans="5:19" s="25" customFormat="1">
      <c r="E563" s="26"/>
      <c r="M563" s="26"/>
      <c r="P563" s="26"/>
      <c r="S563" s="26"/>
    </row>
    <row r="564" spans="5:19" s="25" customFormat="1">
      <c r="E564" s="26"/>
      <c r="M564" s="26"/>
      <c r="P564" s="26"/>
      <c r="S564" s="26"/>
    </row>
    <row r="565" spans="5:19" s="25" customFormat="1">
      <c r="E565" s="26"/>
      <c r="M565" s="26"/>
      <c r="P565" s="26"/>
      <c r="S565" s="26"/>
    </row>
    <row r="566" spans="5:19" s="25" customFormat="1">
      <c r="E566" s="26"/>
      <c r="M566" s="26"/>
      <c r="P566" s="26"/>
      <c r="S566" s="26"/>
    </row>
    <row r="567" spans="5:19" s="25" customFormat="1">
      <c r="E567" s="26"/>
      <c r="M567" s="26"/>
      <c r="P567" s="26"/>
      <c r="S567" s="26"/>
    </row>
    <row r="568" spans="5:19" s="25" customFormat="1">
      <c r="E568" s="26"/>
      <c r="M568" s="26"/>
      <c r="P568" s="26"/>
      <c r="S568" s="26"/>
    </row>
    <row r="569" spans="5:19" s="25" customFormat="1">
      <c r="E569" s="26"/>
      <c r="M569" s="26"/>
      <c r="P569" s="26"/>
      <c r="S569" s="26"/>
    </row>
    <row r="570" spans="5:19" s="25" customFormat="1">
      <c r="E570" s="26"/>
      <c r="M570" s="26"/>
      <c r="P570" s="26"/>
      <c r="S570" s="26"/>
    </row>
    <row r="571" spans="5:19" s="25" customFormat="1">
      <c r="E571" s="26"/>
      <c r="M571" s="26"/>
      <c r="P571" s="26"/>
      <c r="S571" s="26"/>
    </row>
    <row r="572" spans="5:19" s="25" customFormat="1">
      <c r="E572" s="26"/>
      <c r="M572" s="26"/>
      <c r="P572" s="26"/>
      <c r="S572" s="26"/>
    </row>
    <row r="573" spans="5:19" s="25" customFormat="1">
      <c r="E573" s="26"/>
      <c r="M573" s="26"/>
      <c r="P573" s="26"/>
      <c r="S573" s="26"/>
    </row>
    <row r="574" spans="5:19" s="25" customFormat="1">
      <c r="E574" s="26"/>
      <c r="M574" s="26"/>
      <c r="P574" s="26"/>
      <c r="S574" s="26"/>
    </row>
    <row r="575" spans="5:19" s="25" customFormat="1">
      <c r="E575" s="26"/>
      <c r="M575" s="26"/>
      <c r="P575" s="26"/>
      <c r="S575" s="26"/>
    </row>
    <row r="576" spans="5:19" s="25" customFormat="1">
      <c r="E576" s="26"/>
      <c r="M576" s="26"/>
      <c r="P576" s="26"/>
      <c r="S576" s="26"/>
    </row>
    <row r="577" spans="5:19" s="25" customFormat="1">
      <c r="E577" s="26"/>
      <c r="M577" s="26"/>
      <c r="P577" s="26"/>
      <c r="S577" s="26"/>
    </row>
    <row r="578" spans="5:19" s="25" customFormat="1">
      <c r="E578" s="26"/>
      <c r="M578" s="26"/>
      <c r="P578" s="26"/>
      <c r="S578" s="26"/>
    </row>
    <row r="579" spans="5:19" s="25" customFormat="1">
      <c r="E579" s="26"/>
      <c r="M579" s="26"/>
      <c r="P579" s="26"/>
      <c r="S579" s="26"/>
    </row>
    <row r="580" spans="5:19" s="25" customFormat="1">
      <c r="E580" s="26"/>
      <c r="M580" s="26"/>
      <c r="P580" s="26"/>
      <c r="S580" s="26"/>
    </row>
    <row r="581" spans="5:19" s="25" customFormat="1">
      <c r="E581" s="26"/>
      <c r="M581" s="26"/>
      <c r="P581" s="26"/>
      <c r="S581" s="26"/>
    </row>
    <row r="582" spans="5:19" s="25" customFormat="1">
      <c r="E582" s="26"/>
      <c r="M582" s="26"/>
      <c r="P582" s="26"/>
      <c r="S582" s="26"/>
    </row>
    <row r="583" spans="5:19" s="25" customFormat="1">
      <c r="E583" s="26"/>
      <c r="M583" s="26"/>
      <c r="P583" s="26"/>
      <c r="S583" s="26"/>
    </row>
    <row r="584" spans="5:19" s="25" customFormat="1">
      <c r="E584" s="26"/>
      <c r="M584" s="26"/>
      <c r="P584" s="26"/>
      <c r="S584" s="26"/>
    </row>
    <row r="585" spans="5:19" s="25" customFormat="1">
      <c r="E585" s="26"/>
      <c r="M585" s="26"/>
      <c r="P585" s="26"/>
      <c r="S585" s="26"/>
    </row>
    <row r="586" spans="5:19" s="25" customFormat="1">
      <c r="E586" s="26"/>
      <c r="M586" s="26"/>
      <c r="P586" s="26"/>
      <c r="S586" s="26"/>
    </row>
    <row r="587" spans="5:19" s="25" customFormat="1">
      <c r="E587" s="26"/>
      <c r="M587" s="26"/>
      <c r="P587" s="26"/>
      <c r="S587" s="26"/>
    </row>
    <row r="588" spans="5:19" s="25" customFormat="1">
      <c r="E588" s="26"/>
      <c r="M588" s="26"/>
      <c r="P588" s="26"/>
      <c r="S588" s="26"/>
    </row>
    <row r="589" spans="5:19" s="25" customFormat="1">
      <c r="E589" s="26"/>
      <c r="M589" s="26"/>
      <c r="P589" s="26"/>
      <c r="S589" s="26"/>
    </row>
    <row r="590" spans="5:19" s="25" customFormat="1">
      <c r="E590" s="26"/>
      <c r="M590" s="26"/>
      <c r="P590" s="26"/>
      <c r="S590" s="26"/>
    </row>
    <row r="591" spans="5:19" s="25" customFormat="1">
      <c r="E591" s="26"/>
      <c r="M591" s="26"/>
      <c r="P591" s="26"/>
      <c r="S591" s="26"/>
    </row>
    <row r="592" spans="5:19" s="25" customFormat="1">
      <c r="E592" s="26"/>
      <c r="M592" s="26"/>
      <c r="P592" s="26"/>
      <c r="S592" s="26"/>
    </row>
    <row r="593" spans="5:19" s="25" customFormat="1">
      <c r="E593" s="26"/>
      <c r="M593" s="26"/>
      <c r="P593" s="26"/>
      <c r="S593" s="26"/>
    </row>
    <row r="594" spans="5:19" s="25" customFormat="1">
      <c r="E594" s="26"/>
      <c r="M594" s="26"/>
      <c r="P594" s="26"/>
      <c r="S594" s="26"/>
    </row>
    <row r="595" spans="5:19" s="25" customFormat="1">
      <c r="E595" s="26"/>
      <c r="M595" s="26"/>
      <c r="P595" s="26"/>
      <c r="S595" s="26"/>
    </row>
    <row r="596" spans="5:19" s="25" customFormat="1">
      <c r="E596" s="26"/>
      <c r="M596" s="26"/>
      <c r="P596" s="26"/>
      <c r="S596" s="26"/>
    </row>
    <row r="597" spans="5:19" s="25" customFormat="1">
      <c r="E597" s="26"/>
      <c r="M597" s="26"/>
      <c r="P597" s="26"/>
      <c r="S597" s="26"/>
    </row>
    <row r="598" spans="5:19" s="25" customFormat="1">
      <c r="E598" s="26"/>
      <c r="M598" s="26"/>
      <c r="P598" s="26"/>
      <c r="S598" s="26"/>
    </row>
    <row r="599" spans="5:19" s="25" customFormat="1">
      <c r="E599" s="26"/>
      <c r="M599" s="26"/>
      <c r="P599" s="26"/>
      <c r="S599" s="26"/>
    </row>
    <row r="600" spans="5:19" s="25" customFormat="1">
      <c r="E600" s="26"/>
      <c r="M600" s="26"/>
      <c r="P600" s="26"/>
      <c r="S600" s="26"/>
    </row>
    <row r="601" spans="5:19" s="25" customFormat="1">
      <c r="E601" s="26"/>
      <c r="M601" s="26"/>
      <c r="P601" s="26"/>
      <c r="S601" s="26"/>
    </row>
    <row r="602" spans="5:19" s="25" customFormat="1">
      <c r="E602" s="26"/>
      <c r="M602" s="26"/>
      <c r="P602" s="26"/>
      <c r="S602" s="26"/>
    </row>
    <row r="603" spans="5:19" s="25" customFormat="1">
      <c r="E603" s="26"/>
      <c r="M603" s="26"/>
      <c r="P603" s="26"/>
      <c r="S603" s="26"/>
    </row>
    <row r="604" spans="5:19" s="25" customFormat="1">
      <c r="E604" s="26"/>
      <c r="M604" s="26"/>
      <c r="P604" s="26"/>
      <c r="S604" s="26"/>
    </row>
    <row r="605" spans="5:19" s="25" customFormat="1">
      <c r="E605" s="26"/>
      <c r="M605" s="26"/>
      <c r="P605" s="26"/>
      <c r="S605" s="26"/>
    </row>
    <row r="606" spans="5:19" s="25" customFormat="1">
      <c r="E606" s="26"/>
      <c r="M606" s="26"/>
      <c r="P606" s="26"/>
      <c r="S606" s="26"/>
    </row>
    <row r="607" spans="5:19" s="25" customFormat="1">
      <c r="E607" s="26"/>
      <c r="M607" s="26"/>
      <c r="P607" s="26"/>
      <c r="S607" s="26"/>
    </row>
    <row r="608" spans="5:19" s="25" customFormat="1">
      <c r="E608" s="26"/>
      <c r="M608" s="26"/>
      <c r="P608" s="26"/>
      <c r="S608" s="26"/>
    </row>
    <row r="609" spans="5:19" s="25" customFormat="1">
      <c r="E609" s="26"/>
      <c r="M609" s="26"/>
      <c r="P609" s="26"/>
      <c r="S609" s="26"/>
    </row>
    <row r="610" spans="5:19" s="25" customFormat="1">
      <c r="E610" s="26"/>
      <c r="M610" s="26"/>
      <c r="P610" s="26"/>
      <c r="S610" s="26"/>
    </row>
    <row r="611" spans="5:19" s="25" customFormat="1">
      <c r="E611" s="26"/>
      <c r="M611" s="26"/>
      <c r="P611" s="26"/>
      <c r="S611" s="26"/>
    </row>
    <row r="612" spans="5:19" s="25" customFormat="1">
      <c r="E612" s="26"/>
      <c r="M612" s="26"/>
      <c r="P612" s="26"/>
      <c r="S612" s="26"/>
    </row>
    <row r="613" spans="5:19" s="25" customFormat="1">
      <c r="E613" s="26"/>
      <c r="M613" s="26"/>
      <c r="P613" s="26"/>
      <c r="S613" s="26"/>
    </row>
    <row r="614" spans="5:19" s="25" customFormat="1">
      <c r="E614" s="26"/>
      <c r="M614" s="26"/>
      <c r="P614" s="26"/>
      <c r="S614" s="26"/>
    </row>
    <row r="615" spans="5:19" s="25" customFormat="1">
      <c r="E615" s="26"/>
      <c r="M615" s="26"/>
      <c r="P615" s="26"/>
      <c r="S615" s="26"/>
    </row>
    <row r="616" spans="5:19" s="25" customFormat="1">
      <c r="E616" s="26"/>
      <c r="M616" s="26"/>
      <c r="P616" s="26"/>
      <c r="S616" s="26"/>
    </row>
    <row r="617" spans="5:19" s="25" customFormat="1">
      <c r="E617" s="26"/>
      <c r="M617" s="26"/>
      <c r="P617" s="26"/>
      <c r="S617" s="26"/>
    </row>
    <row r="618" spans="5:19" s="25" customFormat="1">
      <c r="E618" s="26"/>
      <c r="M618" s="26"/>
      <c r="P618" s="26"/>
      <c r="S618" s="26"/>
    </row>
    <row r="619" spans="5:19" s="25" customFormat="1">
      <c r="E619" s="26"/>
      <c r="M619" s="26"/>
      <c r="P619" s="26"/>
      <c r="S619" s="26"/>
    </row>
    <row r="620" spans="5:19" s="25" customFormat="1">
      <c r="E620" s="26"/>
      <c r="M620" s="26"/>
      <c r="P620" s="26"/>
      <c r="S620" s="26"/>
    </row>
    <row r="621" spans="5:19" s="25" customFormat="1">
      <c r="E621" s="26"/>
      <c r="M621" s="26"/>
      <c r="P621" s="26"/>
      <c r="S621" s="26"/>
    </row>
    <row r="622" spans="5:19" s="25" customFormat="1">
      <c r="E622" s="26"/>
      <c r="M622" s="26"/>
      <c r="P622" s="26"/>
      <c r="S622" s="26"/>
    </row>
    <row r="623" spans="5:19" s="25" customFormat="1">
      <c r="E623" s="26"/>
      <c r="M623" s="26"/>
      <c r="P623" s="26"/>
      <c r="S623" s="26"/>
    </row>
    <row r="624" spans="5:19" s="25" customFormat="1">
      <c r="E624" s="26"/>
      <c r="M624" s="26"/>
      <c r="P624" s="26"/>
      <c r="S624" s="26"/>
    </row>
    <row r="625" spans="5:19" s="25" customFormat="1">
      <c r="E625" s="26"/>
      <c r="M625" s="26"/>
      <c r="P625" s="26"/>
      <c r="S625" s="26"/>
    </row>
    <row r="626" spans="5:19" s="25" customFormat="1">
      <c r="E626" s="26"/>
      <c r="M626" s="26"/>
      <c r="P626" s="26"/>
      <c r="S626" s="26"/>
    </row>
    <row r="627" spans="5:19" s="25" customFormat="1">
      <c r="E627" s="26"/>
      <c r="M627" s="26"/>
      <c r="P627" s="26"/>
      <c r="S627" s="26"/>
    </row>
    <row r="628" spans="5:19" s="25" customFormat="1">
      <c r="E628" s="26"/>
      <c r="M628" s="26"/>
      <c r="P628" s="26"/>
      <c r="S628" s="26"/>
    </row>
    <row r="629" spans="5:19" s="25" customFormat="1">
      <c r="E629" s="26"/>
      <c r="M629" s="26"/>
      <c r="P629" s="26"/>
      <c r="S629" s="26"/>
    </row>
    <row r="630" spans="5:19" s="25" customFormat="1">
      <c r="E630" s="26"/>
      <c r="M630" s="26"/>
      <c r="P630" s="26"/>
      <c r="S630" s="26"/>
    </row>
    <row r="631" spans="5:19" s="25" customFormat="1">
      <c r="E631" s="26"/>
      <c r="M631" s="26"/>
      <c r="P631" s="26"/>
      <c r="S631" s="26"/>
    </row>
    <row r="632" spans="5:19" s="25" customFormat="1">
      <c r="E632" s="26"/>
      <c r="M632" s="26"/>
      <c r="P632" s="26"/>
      <c r="S632" s="26"/>
    </row>
    <row r="633" spans="5:19" s="25" customFormat="1">
      <c r="E633" s="26"/>
      <c r="M633" s="26"/>
      <c r="P633" s="26"/>
      <c r="S633" s="26"/>
    </row>
    <row r="634" spans="5:19" s="25" customFormat="1">
      <c r="E634" s="26"/>
      <c r="M634" s="26"/>
      <c r="P634" s="26"/>
      <c r="S634" s="26"/>
    </row>
    <row r="635" spans="5:19" s="25" customFormat="1">
      <c r="E635" s="26"/>
      <c r="M635" s="26"/>
      <c r="P635" s="26"/>
      <c r="S635" s="26"/>
    </row>
    <row r="636" spans="5:19" s="25" customFormat="1">
      <c r="E636" s="26"/>
      <c r="M636" s="26"/>
      <c r="P636" s="26"/>
      <c r="S636" s="26"/>
    </row>
    <row r="637" spans="5:19" s="25" customFormat="1">
      <c r="E637" s="26"/>
      <c r="M637" s="26"/>
      <c r="P637" s="26"/>
      <c r="S637" s="26"/>
    </row>
    <row r="638" spans="5:19" s="25" customFormat="1">
      <c r="E638" s="26"/>
      <c r="M638" s="26"/>
      <c r="P638" s="26"/>
      <c r="S638" s="26"/>
    </row>
    <row r="639" spans="5:19" s="25" customFormat="1">
      <c r="E639" s="26"/>
      <c r="M639" s="26"/>
      <c r="P639" s="26"/>
      <c r="S639" s="26"/>
    </row>
    <row r="640" spans="5:19" s="25" customFormat="1">
      <c r="E640" s="26"/>
      <c r="M640" s="26"/>
      <c r="P640" s="26"/>
      <c r="S640" s="26"/>
    </row>
    <row r="641" spans="5:19" s="25" customFormat="1">
      <c r="E641" s="26"/>
      <c r="M641" s="26"/>
      <c r="P641" s="26"/>
      <c r="S641" s="26"/>
    </row>
    <row r="642" spans="5:19" s="25" customFormat="1">
      <c r="E642" s="26"/>
      <c r="M642" s="26"/>
      <c r="P642" s="26"/>
      <c r="S642" s="26"/>
    </row>
    <row r="643" spans="5:19" s="25" customFormat="1">
      <c r="E643" s="26"/>
      <c r="M643" s="26"/>
      <c r="P643" s="26"/>
      <c r="S643" s="26"/>
    </row>
    <row r="644" spans="5:19" s="25" customFormat="1">
      <c r="E644" s="26"/>
      <c r="M644" s="26"/>
      <c r="P644" s="26"/>
      <c r="S644" s="26"/>
    </row>
    <row r="645" spans="5:19" s="25" customFormat="1">
      <c r="E645" s="26"/>
      <c r="M645" s="26"/>
      <c r="P645" s="26"/>
      <c r="S645" s="26"/>
    </row>
    <row r="646" spans="5:19" s="25" customFormat="1">
      <c r="E646" s="26"/>
      <c r="M646" s="26"/>
      <c r="P646" s="26"/>
      <c r="S646" s="26"/>
    </row>
    <row r="647" spans="5:19" s="25" customFormat="1">
      <c r="E647" s="26"/>
      <c r="M647" s="26"/>
      <c r="P647" s="26"/>
      <c r="S647" s="26"/>
    </row>
    <row r="648" spans="5:19" s="25" customFormat="1">
      <c r="E648" s="26"/>
      <c r="M648" s="26"/>
      <c r="P648" s="26"/>
      <c r="S648" s="26"/>
    </row>
    <row r="649" spans="5:19" s="25" customFormat="1">
      <c r="E649" s="26"/>
      <c r="M649" s="26"/>
      <c r="P649" s="26"/>
      <c r="S649" s="26"/>
    </row>
    <row r="650" spans="5:19" s="25" customFormat="1">
      <c r="E650" s="26"/>
      <c r="M650" s="26"/>
      <c r="P650" s="26"/>
      <c r="S650" s="26"/>
    </row>
    <row r="651" spans="5:19" s="25" customFormat="1">
      <c r="E651" s="26"/>
      <c r="M651" s="26"/>
      <c r="P651" s="26"/>
      <c r="S651" s="26"/>
    </row>
    <row r="652" spans="5:19" s="25" customFormat="1">
      <c r="E652" s="26"/>
      <c r="M652" s="26"/>
      <c r="P652" s="26"/>
      <c r="S652" s="26"/>
    </row>
    <row r="653" spans="5:19" s="25" customFormat="1">
      <c r="E653" s="26"/>
      <c r="M653" s="26"/>
      <c r="P653" s="26"/>
      <c r="S653" s="26"/>
    </row>
    <row r="654" spans="5:19" s="25" customFormat="1">
      <c r="E654" s="26"/>
      <c r="M654" s="26"/>
      <c r="P654" s="26"/>
      <c r="S654" s="26"/>
    </row>
    <row r="655" spans="5:19" s="25" customFormat="1">
      <c r="E655" s="26"/>
      <c r="M655" s="26"/>
      <c r="P655" s="26"/>
      <c r="S655" s="26"/>
    </row>
    <row r="656" spans="5:19" s="25" customFormat="1">
      <c r="E656" s="26"/>
      <c r="M656" s="26"/>
      <c r="P656" s="26"/>
      <c r="S656" s="26"/>
    </row>
    <row r="657" spans="5:19" s="25" customFormat="1">
      <c r="E657" s="26"/>
      <c r="M657" s="26"/>
      <c r="P657" s="26"/>
      <c r="S657" s="26"/>
    </row>
    <row r="658" spans="5:19" s="25" customFormat="1">
      <c r="E658" s="26"/>
      <c r="M658" s="26"/>
      <c r="P658" s="26"/>
      <c r="S658" s="26"/>
    </row>
    <row r="659" spans="5:19" s="25" customFormat="1">
      <c r="E659" s="26"/>
      <c r="M659" s="26"/>
      <c r="P659" s="26"/>
      <c r="S659" s="26"/>
    </row>
    <row r="660" spans="5:19" s="25" customFormat="1">
      <c r="E660" s="26"/>
      <c r="M660" s="26"/>
      <c r="P660" s="26"/>
      <c r="S660" s="26"/>
    </row>
    <row r="661" spans="5:19" s="25" customFormat="1">
      <c r="E661" s="26"/>
      <c r="M661" s="26"/>
      <c r="P661" s="26"/>
      <c r="S661" s="26"/>
    </row>
    <row r="662" spans="5:19" s="25" customFormat="1">
      <c r="E662" s="26"/>
      <c r="M662" s="26"/>
      <c r="P662" s="26"/>
      <c r="S662" s="26"/>
    </row>
    <row r="663" spans="5:19" s="25" customFormat="1">
      <c r="E663" s="26"/>
      <c r="M663" s="26"/>
      <c r="P663" s="26"/>
      <c r="S663" s="26"/>
    </row>
    <row r="664" spans="5:19" s="25" customFormat="1">
      <c r="E664" s="26"/>
      <c r="M664" s="26"/>
      <c r="P664" s="26"/>
      <c r="S664" s="26"/>
    </row>
    <row r="665" spans="5:19" s="25" customFormat="1">
      <c r="E665" s="26"/>
      <c r="M665" s="26"/>
      <c r="P665" s="26"/>
      <c r="S665" s="26"/>
    </row>
    <row r="666" spans="5:19" s="25" customFormat="1">
      <c r="E666" s="26"/>
      <c r="M666" s="26"/>
      <c r="P666" s="26"/>
      <c r="S666" s="26"/>
    </row>
    <row r="667" spans="5:19" s="25" customFormat="1">
      <c r="E667" s="26"/>
      <c r="M667" s="26"/>
      <c r="P667" s="26"/>
      <c r="S667" s="26"/>
    </row>
    <row r="668" spans="5:19" s="25" customFormat="1">
      <c r="E668" s="26"/>
      <c r="M668" s="26"/>
      <c r="P668" s="26"/>
      <c r="S668" s="26"/>
    </row>
    <row r="669" spans="5:19" s="25" customFormat="1">
      <c r="E669" s="26"/>
      <c r="M669" s="26"/>
      <c r="P669" s="26"/>
      <c r="S669" s="26"/>
    </row>
    <row r="670" spans="5:19" s="25" customFormat="1">
      <c r="E670" s="26"/>
      <c r="M670" s="26"/>
      <c r="P670" s="26"/>
      <c r="S670" s="26"/>
    </row>
    <row r="671" spans="5:19" s="25" customFormat="1">
      <c r="E671" s="26"/>
      <c r="M671" s="26"/>
      <c r="P671" s="26"/>
      <c r="S671" s="26"/>
    </row>
    <row r="672" spans="5:19" s="25" customFormat="1">
      <c r="E672" s="26"/>
      <c r="M672" s="26"/>
      <c r="P672" s="26"/>
      <c r="S672" s="26"/>
    </row>
    <row r="673" spans="5:19" s="25" customFormat="1">
      <c r="E673" s="26"/>
      <c r="M673" s="26"/>
      <c r="P673" s="26"/>
      <c r="S673" s="26"/>
    </row>
    <row r="674" spans="5:19" s="25" customFormat="1">
      <c r="E674" s="26"/>
      <c r="M674" s="26"/>
      <c r="P674" s="26"/>
      <c r="S674" s="26"/>
    </row>
    <row r="675" spans="5:19" s="25" customFormat="1">
      <c r="E675" s="26"/>
      <c r="M675" s="26"/>
      <c r="P675" s="26"/>
      <c r="S675" s="26"/>
    </row>
    <row r="676" spans="5:19" s="25" customFormat="1">
      <c r="E676" s="26"/>
      <c r="M676" s="26"/>
      <c r="P676" s="26"/>
      <c r="S676" s="26"/>
    </row>
    <row r="677" spans="5:19" s="25" customFormat="1">
      <c r="E677" s="26"/>
      <c r="M677" s="26"/>
      <c r="P677" s="26"/>
      <c r="S677" s="26"/>
    </row>
    <row r="678" spans="5:19" s="25" customFormat="1">
      <c r="E678" s="26"/>
      <c r="M678" s="26"/>
      <c r="P678" s="26"/>
      <c r="S678" s="26"/>
    </row>
    <row r="679" spans="5:19" s="25" customFormat="1">
      <c r="E679" s="26"/>
      <c r="M679" s="26"/>
      <c r="P679" s="26"/>
      <c r="S679" s="26"/>
    </row>
    <row r="680" spans="5:19" s="25" customFormat="1">
      <c r="E680" s="26"/>
      <c r="M680" s="26"/>
      <c r="P680" s="26"/>
      <c r="S680" s="26"/>
    </row>
    <row r="681" spans="5:19" s="25" customFormat="1">
      <c r="E681" s="26"/>
      <c r="M681" s="26"/>
      <c r="P681" s="26"/>
      <c r="S681" s="26"/>
    </row>
    <row r="682" spans="5:19" s="25" customFormat="1">
      <c r="E682" s="26"/>
      <c r="M682" s="26"/>
      <c r="P682" s="26"/>
      <c r="S682" s="26"/>
    </row>
    <row r="683" spans="5:19" s="25" customFormat="1">
      <c r="E683" s="26"/>
      <c r="M683" s="26"/>
      <c r="P683" s="26"/>
      <c r="S683" s="26"/>
    </row>
    <row r="684" spans="5:19" s="25" customFormat="1">
      <c r="E684" s="26"/>
      <c r="M684" s="26"/>
      <c r="P684" s="26"/>
      <c r="S684" s="26"/>
    </row>
    <row r="685" spans="5:19" s="25" customFormat="1">
      <c r="E685" s="26"/>
      <c r="M685" s="26"/>
      <c r="P685" s="26"/>
      <c r="S685" s="26"/>
    </row>
    <row r="686" spans="5:19" s="25" customFormat="1">
      <c r="E686" s="26"/>
      <c r="M686" s="26"/>
      <c r="P686" s="26"/>
      <c r="S686" s="26"/>
    </row>
    <row r="687" spans="5:19" s="25" customFormat="1">
      <c r="E687" s="26"/>
      <c r="M687" s="26"/>
      <c r="P687" s="26"/>
      <c r="S687" s="26"/>
    </row>
    <row r="688" spans="5:19" s="25" customFormat="1">
      <c r="E688" s="26"/>
      <c r="M688" s="26"/>
      <c r="P688" s="26"/>
      <c r="S688" s="26"/>
    </row>
    <row r="689" spans="5:19" s="25" customFormat="1">
      <c r="E689" s="26"/>
      <c r="M689" s="26"/>
      <c r="P689" s="26"/>
      <c r="S689" s="26"/>
    </row>
    <row r="690" spans="5:19" s="25" customFormat="1">
      <c r="E690" s="26"/>
      <c r="M690" s="26"/>
      <c r="P690" s="26"/>
      <c r="S690" s="26"/>
    </row>
    <row r="691" spans="5:19" s="25" customFormat="1">
      <c r="E691" s="26"/>
      <c r="M691" s="26"/>
      <c r="P691" s="26"/>
      <c r="S691" s="26"/>
    </row>
    <row r="692" spans="5:19" s="25" customFormat="1">
      <c r="E692" s="26"/>
      <c r="M692" s="26"/>
      <c r="P692" s="26"/>
      <c r="S692" s="26"/>
    </row>
    <row r="693" spans="5:19" s="25" customFormat="1">
      <c r="E693" s="26"/>
      <c r="M693" s="26"/>
      <c r="P693" s="26"/>
      <c r="S693" s="26"/>
    </row>
    <row r="694" spans="5:19" s="25" customFormat="1">
      <c r="E694" s="26"/>
      <c r="M694" s="26"/>
      <c r="P694" s="26"/>
      <c r="S694" s="26"/>
    </row>
    <row r="695" spans="5:19" s="25" customFormat="1">
      <c r="E695" s="26"/>
      <c r="M695" s="26"/>
      <c r="P695" s="26"/>
      <c r="S695" s="26"/>
    </row>
    <row r="696" spans="5:19" s="25" customFormat="1">
      <c r="E696" s="26"/>
      <c r="M696" s="26"/>
      <c r="P696" s="26"/>
      <c r="S696" s="26"/>
    </row>
    <row r="697" spans="5:19" s="25" customFormat="1">
      <c r="E697" s="26"/>
      <c r="M697" s="26"/>
      <c r="P697" s="26"/>
      <c r="S697" s="26"/>
    </row>
    <row r="698" spans="5:19" s="25" customFormat="1">
      <c r="E698" s="26"/>
      <c r="M698" s="26"/>
      <c r="P698" s="26"/>
      <c r="S698" s="26"/>
    </row>
    <row r="699" spans="5:19" s="25" customFormat="1">
      <c r="E699" s="26"/>
      <c r="M699" s="26"/>
      <c r="P699" s="26"/>
      <c r="S699" s="26"/>
    </row>
    <row r="700" spans="5:19" s="25" customFormat="1">
      <c r="E700" s="26"/>
      <c r="M700" s="26"/>
      <c r="P700" s="26"/>
      <c r="S700" s="26"/>
    </row>
    <row r="701" spans="5:19" s="25" customFormat="1">
      <c r="E701" s="26"/>
      <c r="M701" s="26"/>
      <c r="P701" s="26"/>
      <c r="S701" s="26"/>
    </row>
    <row r="702" spans="5:19" s="25" customFormat="1">
      <c r="E702" s="26"/>
      <c r="M702" s="26"/>
      <c r="P702" s="26"/>
      <c r="S702" s="26"/>
    </row>
    <row r="703" spans="5:19" s="25" customFormat="1">
      <c r="E703" s="26"/>
      <c r="M703" s="26"/>
      <c r="P703" s="26"/>
      <c r="S703" s="26"/>
    </row>
    <row r="704" spans="5:19" s="25" customFormat="1">
      <c r="E704" s="26"/>
      <c r="M704" s="26"/>
      <c r="P704" s="26"/>
      <c r="S704" s="26"/>
    </row>
    <row r="705" spans="5:19" s="25" customFormat="1">
      <c r="E705" s="26"/>
      <c r="M705" s="26"/>
      <c r="P705" s="26"/>
      <c r="S705" s="26"/>
    </row>
    <row r="706" spans="5:19" s="25" customFormat="1">
      <c r="E706" s="26"/>
      <c r="M706" s="26"/>
      <c r="P706" s="26"/>
      <c r="S706" s="26"/>
    </row>
    <row r="707" spans="5:19" s="25" customFormat="1">
      <c r="E707" s="26"/>
      <c r="M707" s="26"/>
      <c r="P707" s="26"/>
      <c r="S707" s="26"/>
    </row>
    <row r="708" spans="5:19" s="25" customFormat="1">
      <c r="E708" s="26"/>
      <c r="M708" s="26"/>
      <c r="P708" s="26"/>
      <c r="S708" s="26"/>
    </row>
    <row r="709" spans="5:19" s="25" customFormat="1">
      <c r="E709" s="26"/>
      <c r="M709" s="26"/>
      <c r="P709" s="26"/>
      <c r="S709" s="26"/>
    </row>
    <row r="710" spans="5:19" s="25" customFormat="1">
      <c r="E710" s="26"/>
      <c r="M710" s="26"/>
      <c r="P710" s="26"/>
      <c r="S710" s="26"/>
    </row>
    <row r="711" spans="5:19" s="25" customFormat="1">
      <c r="E711" s="26"/>
      <c r="M711" s="26"/>
      <c r="P711" s="26"/>
      <c r="S711" s="26"/>
    </row>
    <row r="712" spans="5:19" s="25" customFormat="1">
      <c r="E712" s="26"/>
      <c r="M712" s="26"/>
      <c r="P712" s="26"/>
      <c r="S712" s="26"/>
    </row>
    <row r="713" spans="5:19" s="25" customFormat="1">
      <c r="E713" s="26"/>
      <c r="M713" s="26"/>
      <c r="P713" s="26"/>
      <c r="S713" s="26"/>
    </row>
    <row r="714" spans="5:19" s="25" customFormat="1">
      <c r="E714" s="26"/>
      <c r="M714" s="26"/>
      <c r="P714" s="26"/>
      <c r="S714" s="26"/>
    </row>
    <row r="715" spans="5:19" s="25" customFormat="1">
      <c r="E715" s="26"/>
      <c r="M715" s="26"/>
      <c r="P715" s="26"/>
      <c r="S715" s="26"/>
    </row>
    <row r="716" spans="5:19" s="25" customFormat="1">
      <c r="E716" s="26"/>
      <c r="M716" s="26"/>
      <c r="P716" s="26"/>
      <c r="S716" s="26"/>
    </row>
    <row r="717" spans="5:19" s="25" customFormat="1">
      <c r="E717" s="26"/>
      <c r="M717" s="26"/>
      <c r="P717" s="26"/>
      <c r="S717" s="26"/>
    </row>
    <row r="718" spans="5:19" s="25" customFormat="1">
      <c r="E718" s="26"/>
      <c r="M718" s="26"/>
      <c r="P718" s="26"/>
      <c r="S718" s="26"/>
    </row>
    <row r="719" spans="5:19" s="25" customFormat="1">
      <c r="E719" s="26"/>
      <c r="M719" s="26"/>
      <c r="P719" s="26"/>
      <c r="S719" s="26"/>
    </row>
    <row r="720" spans="5:19" s="25" customFormat="1">
      <c r="E720" s="26"/>
      <c r="M720" s="26"/>
      <c r="P720" s="26"/>
      <c r="S720" s="26"/>
    </row>
    <row r="721" spans="5:19" s="25" customFormat="1">
      <c r="E721" s="26"/>
      <c r="M721" s="26"/>
      <c r="P721" s="26"/>
      <c r="S721" s="26"/>
    </row>
    <row r="722" spans="5:19" s="25" customFormat="1">
      <c r="E722" s="26"/>
      <c r="M722" s="26"/>
      <c r="P722" s="26"/>
      <c r="S722" s="26"/>
    </row>
    <row r="723" spans="5:19" s="25" customFormat="1">
      <c r="E723" s="26"/>
      <c r="M723" s="26"/>
      <c r="P723" s="26"/>
      <c r="S723" s="26"/>
    </row>
    <row r="724" spans="5:19" s="25" customFormat="1">
      <c r="E724" s="26"/>
      <c r="M724" s="26"/>
      <c r="P724" s="26"/>
      <c r="S724" s="26"/>
    </row>
    <row r="725" spans="5:19" s="25" customFormat="1">
      <c r="E725" s="26"/>
      <c r="M725" s="26"/>
      <c r="P725" s="26"/>
      <c r="S725" s="26"/>
    </row>
    <row r="726" spans="5:19" s="25" customFormat="1">
      <c r="E726" s="26"/>
      <c r="M726" s="26"/>
      <c r="P726" s="26"/>
      <c r="S726" s="26"/>
    </row>
    <row r="727" spans="5:19" s="25" customFormat="1">
      <c r="E727" s="26"/>
      <c r="M727" s="26"/>
      <c r="P727" s="26"/>
      <c r="S727" s="26"/>
    </row>
    <row r="728" spans="5:19" s="25" customFormat="1">
      <c r="E728" s="26"/>
      <c r="M728" s="26"/>
      <c r="P728" s="26"/>
      <c r="S728" s="26"/>
    </row>
    <row r="729" spans="5:19" s="25" customFormat="1">
      <c r="E729" s="26"/>
      <c r="M729" s="26"/>
      <c r="P729" s="26"/>
      <c r="S729" s="26"/>
    </row>
    <row r="730" spans="5:19" s="25" customFormat="1">
      <c r="E730" s="26"/>
      <c r="M730" s="26"/>
      <c r="P730" s="26"/>
      <c r="S730" s="26"/>
    </row>
    <row r="731" spans="5:19" s="25" customFormat="1">
      <c r="E731" s="26"/>
      <c r="M731" s="26"/>
      <c r="P731" s="26"/>
      <c r="S731" s="26"/>
    </row>
    <row r="732" spans="5:19" s="25" customFormat="1">
      <c r="E732" s="26"/>
      <c r="M732" s="26"/>
      <c r="P732" s="26"/>
      <c r="S732" s="26"/>
    </row>
    <row r="733" spans="5:19" s="25" customFormat="1">
      <c r="E733" s="26"/>
      <c r="M733" s="26"/>
      <c r="P733" s="26"/>
      <c r="S733" s="26"/>
    </row>
    <row r="734" spans="5:19" s="25" customFormat="1">
      <c r="E734" s="26"/>
      <c r="M734" s="26"/>
      <c r="P734" s="26"/>
      <c r="S734" s="26"/>
    </row>
    <row r="735" spans="5:19" s="25" customFormat="1">
      <c r="E735" s="26"/>
      <c r="M735" s="26"/>
      <c r="P735" s="26"/>
      <c r="S735" s="26"/>
    </row>
    <row r="736" spans="5:19" s="25" customFormat="1">
      <c r="E736" s="26"/>
      <c r="M736" s="26"/>
      <c r="P736" s="26"/>
      <c r="S736" s="26"/>
    </row>
    <row r="737" spans="5:19" s="25" customFormat="1">
      <c r="E737" s="26"/>
      <c r="M737" s="26"/>
      <c r="P737" s="26"/>
      <c r="S737" s="26"/>
    </row>
    <row r="738" spans="5:19" s="25" customFormat="1">
      <c r="E738" s="26"/>
      <c r="M738" s="26"/>
      <c r="P738" s="26"/>
      <c r="S738" s="26"/>
    </row>
    <row r="739" spans="5:19" s="25" customFormat="1">
      <c r="E739" s="26"/>
      <c r="M739" s="26"/>
      <c r="P739" s="26"/>
      <c r="S739" s="26"/>
    </row>
    <row r="740" spans="5:19" s="25" customFormat="1">
      <c r="E740" s="26"/>
      <c r="M740" s="26"/>
      <c r="P740" s="26"/>
      <c r="S740" s="26"/>
    </row>
    <row r="741" spans="5:19" s="25" customFormat="1">
      <c r="E741" s="26"/>
      <c r="M741" s="26"/>
      <c r="P741" s="26"/>
      <c r="S741" s="26"/>
    </row>
    <row r="742" spans="5:19" s="25" customFormat="1">
      <c r="E742" s="26"/>
      <c r="M742" s="26"/>
      <c r="P742" s="26"/>
      <c r="S742" s="26"/>
    </row>
    <row r="743" spans="5:19" s="25" customFormat="1">
      <c r="E743" s="26"/>
      <c r="M743" s="26"/>
      <c r="P743" s="26"/>
      <c r="S743" s="26"/>
    </row>
    <row r="744" spans="5:19" s="25" customFormat="1">
      <c r="E744" s="26"/>
      <c r="M744" s="26"/>
      <c r="P744" s="26"/>
      <c r="S744" s="26"/>
    </row>
    <row r="745" spans="5:19" s="25" customFormat="1">
      <c r="E745" s="26"/>
      <c r="M745" s="26"/>
      <c r="P745" s="26"/>
      <c r="S745" s="26"/>
    </row>
    <row r="746" spans="5:19" s="25" customFormat="1">
      <c r="E746" s="26"/>
      <c r="M746" s="26"/>
      <c r="P746" s="26"/>
      <c r="S746" s="26"/>
    </row>
    <row r="747" spans="5:19" s="25" customFormat="1">
      <c r="E747" s="26"/>
      <c r="M747" s="26"/>
      <c r="P747" s="26"/>
      <c r="S747" s="26"/>
    </row>
    <row r="748" spans="5:19" s="25" customFormat="1">
      <c r="E748" s="26"/>
      <c r="M748" s="26"/>
      <c r="P748" s="26"/>
      <c r="S748" s="26"/>
    </row>
    <row r="749" spans="5:19" s="25" customFormat="1">
      <c r="E749" s="26"/>
      <c r="M749" s="26"/>
      <c r="P749" s="26"/>
      <c r="S749" s="26"/>
    </row>
    <row r="750" spans="5:19" s="25" customFormat="1">
      <c r="E750" s="26"/>
      <c r="M750" s="26"/>
      <c r="P750" s="26"/>
      <c r="S750" s="26"/>
    </row>
    <row r="751" spans="5:19" s="25" customFormat="1">
      <c r="E751" s="26"/>
      <c r="M751" s="26"/>
      <c r="P751" s="26"/>
      <c r="S751" s="26"/>
    </row>
    <row r="752" spans="5:19" s="25" customFormat="1">
      <c r="E752" s="26"/>
      <c r="M752" s="26"/>
      <c r="P752" s="26"/>
      <c r="S752" s="26"/>
    </row>
    <row r="753" spans="5:19" s="25" customFormat="1">
      <c r="E753" s="26"/>
      <c r="M753" s="26"/>
      <c r="P753" s="26"/>
      <c r="S753" s="26"/>
    </row>
    <row r="754" spans="5:19" s="25" customFormat="1">
      <c r="E754" s="26"/>
      <c r="M754" s="26"/>
      <c r="P754" s="26"/>
      <c r="S754" s="26"/>
    </row>
    <row r="755" spans="5:19" s="25" customFormat="1">
      <c r="E755" s="26"/>
      <c r="M755" s="26"/>
      <c r="P755" s="26"/>
      <c r="S755" s="26"/>
    </row>
    <row r="756" spans="5:19" s="25" customFormat="1">
      <c r="E756" s="26"/>
      <c r="M756" s="26"/>
      <c r="P756" s="26"/>
      <c r="S756" s="26"/>
    </row>
    <row r="757" spans="5:19" s="25" customFormat="1">
      <c r="E757" s="26"/>
      <c r="M757" s="26"/>
      <c r="P757" s="26"/>
      <c r="S757" s="26"/>
    </row>
    <row r="758" spans="5:19" s="25" customFormat="1">
      <c r="E758" s="26"/>
      <c r="M758" s="26"/>
      <c r="P758" s="26"/>
      <c r="S758" s="26"/>
    </row>
    <row r="759" spans="5:19" s="25" customFormat="1">
      <c r="E759" s="26"/>
      <c r="M759" s="26"/>
      <c r="P759" s="26"/>
      <c r="S759" s="26"/>
    </row>
    <row r="760" spans="5:19" s="25" customFormat="1">
      <c r="E760" s="26"/>
      <c r="M760" s="26"/>
      <c r="P760" s="26"/>
      <c r="S760" s="26"/>
    </row>
    <row r="761" spans="5:19" s="25" customFormat="1">
      <c r="E761" s="26"/>
      <c r="M761" s="26"/>
      <c r="P761" s="26"/>
      <c r="S761" s="26"/>
    </row>
    <row r="762" spans="5:19" s="25" customFormat="1">
      <c r="E762" s="26"/>
      <c r="M762" s="26"/>
      <c r="P762" s="26"/>
      <c r="S762" s="26"/>
    </row>
    <row r="763" spans="5:19" s="25" customFormat="1">
      <c r="E763" s="26"/>
      <c r="M763" s="26"/>
      <c r="P763" s="26"/>
      <c r="S763" s="26"/>
    </row>
    <row r="764" spans="5:19" s="25" customFormat="1">
      <c r="E764" s="26"/>
      <c r="M764" s="26"/>
      <c r="P764" s="26"/>
      <c r="S764" s="26"/>
    </row>
    <row r="765" spans="5:19" s="25" customFormat="1">
      <c r="E765" s="26"/>
      <c r="M765" s="26"/>
      <c r="P765" s="26"/>
      <c r="S765" s="26"/>
    </row>
    <row r="766" spans="5:19" s="25" customFormat="1">
      <c r="E766" s="26"/>
      <c r="M766" s="26"/>
      <c r="P766" s="26"/>
      <c r="S766" s="26"/>
    </row>
    <row r="767" spans="5:19" s="25" customFormat="1">
      <c r="E767" s="26"/>
      <c r="M767" s="26"/>
      <c r="P767" s="26"/>
      <c r="S767" s="26"/>
    </row>
    <row r="768" spans="5:19" s="25" customFormat="1">
      <c r="E768" s="26"/>
      <c r="M768" s="26"/>
      <c r="P768" s="26"/>
      <c r="S768" s="26"/>
    </row>
    <row r="769" spans="5:19" s="25" customFormat="1">
      <c r="E769" s="26"/>
      <c r="M769" s="26"/>
      <c r="P769" s="26"/>
      <c r="S769" s="26"/>
    </row>
    <row r="770" spans="5:19" s="25" customFormat="1">
      <c r="E770" s="26"/>
      <c r="M770" s="26"/>
      <c r="P770" s="26"/>
      <c r="S770" s="26"/>
    </row>
    <row r="771" spans="5:19" s="25" customFormat="1">
      <c r="E771" s="26"/>
      <c r="M771" s="26"/>
      <c r="P771" s="26"/>
      <c r="S771" s="26"/>
    </row>
    <row r="772" spans="5:19" s="25" customFormat="1">
      <c r="E772" s="26"/>
      <c r="M772" s="26"/>
      <c r="P772" s="26"/>
      <c r="S772" s="26"/>
    </row>
    <row r="773" spans="5:19" s="25" customFormat="1">
      <c r="E773" s="26"/>
      <c r="M773" s="26"/>
      <c r="P773" s="26"/>
      <c r="S773" s="26"/>
    </row>
    <row r="774" spans="5:19" s="25" customFormat="1">
      <c r="E774" s="26"/>
      <c r="M774" s="26"/>
      <c r="P774" s="26"/>
      <c r="S774" s="26"/>
    </row>
    <row r="775" spans="5:19" s="25" customFormat="1">
      <c r="E775" s="26"/>
      <c r="M775" s="26"/>
      <c r="P775" s="26"/>
      <c r="S775" s="26"/>
    </row>
    <row r="776" spans="5:19" s="25" customFormat="1">
      <c r="E776" s="26"/>
      <c r="M776" s="26"/>
      <c r="P776" s="26"/>
      <c r="S776" s="26"/>
    </row>
    <row r="777" spans="5:19" s="25" customFormat="1">
      <c r="E777" s="26"/>
      <c r="M777" s="26"/>
      <c r="P777" s="26"/>
      <c r="S777" s="26"/>
    </row>
    <row r="778" spans="5:19" s="25" customFormat="1">
      <c r="E778" s="26"/>
      <c r="M778" s="26"/>
      <c r="P778" s="26"/>
      <c r="S778" s="26"/>
    </row>
    <row r="779" spans="5:19" s="25" customFormat="1">
      <c r="E779" s="26"/>
      <c r="M779" s="26"/>
      <c r="P779" s="26"/>
      <c r="S779" s="26"/>
    </row>
    <row r="780" spans="5:19" s="25" customFormat="1">
      <c r="E780" s="26"/>
      <c r="M780" s="26"/>
      <c r="P780" s="26"/>
      <c r="S780" s="26"/>
    </row>
    <row r="781" spans="5:19" s="25" customFormat="1">
      <c r="E781" s="26"/>
      <c r="M781" s="26"/>
      <c r="P781" s="26"/>
      <c r="S781" s="26"/>
    </row>
    <row r="782" spans="5:19" s="25" customFormat="1">
      <c r="E782" s="26"/>
      <c r="M782" s="26"/>
      <c r="P782" s="26"/>
      <c r="S782" s="26"/>
    </row>
    <row r="783" spans="5:19" s="25" customFormat="1">
      <c r="E783" s="26"/>
      <c r="M783" s="26"/>
      <c r="P783" s="26"/>
      <c r="S783" s="26"/>
    </row>
    <row r="784" spans="5:19" s="25" customFormat="1">
      <c r="E784" s="26"/>
      <c r="M784" s="26"/>
      <c r="P784" s="26"/>
      <c r="S784" s="26"/>
    </row>
    <row r="785" spans="5:19" s="25" customFormat="1">
      <c r="E785" s="26"/>
      <c r="M785" s="26"/>
      <c r="P785" s="26"/>
      <c r="S785" s="26"/>
    </row>
    <row r="786" spans="5:19" s="25" customFormat="1">
      <c r="E786" s="26"/>
      <c r="M786" s="26"/>
      <c r="P786" s="26"/>
      <c r="S786" s="26"/>
    </row>
    <row r="787" spans="5:19" s="25" customFormat="1">
      <c r="E787" s="26"/>
      <c r="M787" s="26"/>
      <c r="P787" s="26"/>
      <c r="S787" s="26"/>
    </row>
    <row r="788" spans="5:19" s="25" customFormat="1">
      <c r="E788" s="26"/>
      <c r="M788" s="26"/>
      <c r="P788" s="26"/>
      <c r="S788" s="26"/>
    </row>
    <row r="789" spans="5:19" s="25" customFormat="1">
      <c r="E789" s="26"/>
      <c r="M789" s="26"/>
      <c r="P789" s="26"/>
      <c r="S789" s="26"/>
    </row>
    <row r="790" spans="5:19" s="25" customFormat="1">
      <c r="E790" s="26"/>
      <c r="M790" s="26"/>
      <c r="P790" s="26"/>
      <c r="S790" s="26"/>
    </row>
    <row r="791" spans="5:19" s="25" customFormat="1">
      <c r="E791" s="26"/>
      <c r="M791" s="26"/>
      <c r="P791" s="26"/>
      <c r="S791" s="26"/>
    </row>
    <row r="792" spans="5:19" s="25" customFormat="1">
      <c r="E792" s="26"/>
      <c r="M792" s="26"/>
      <c r="P792" s="26"/>
      <c r="S792" s="26"/>
    </row>
    <row r="793" spans="5:19" s="25" customFormat="1">
      <c r="E793" s="26"/>
      <c r="M793" s="26"/>
      <c r="P793" s="26"/>
      <c r="S793" s="26"/>
    </row>
    <row r="794" spans="5:19" s="25" customFormat="1">
      <c r="E794" s="26"/>
      <c r="M794" s="26"/>
      <c r="P794" s="26"/>
      <c r="S794" s="26"/>
    </row>
    <row r="795" spans="5:19" s="25" customFormat="1">
      <c r="E795" s="26"/>
      <c r="M795" s="26"/>
      <c r="P795" s="26"/>
      <c r="S795" s="26"/>
    </row>
    <row r="796" spans="5:19" s="25" customFormat="1">
      <c r="E796" s="26"/>
      <c r="M796" s="26"/>
      <c r="P796" s="26"/>
      <c r="S796" s="26"/>
    </row>
    <row r="797" spans="5:19" s="25" customFormat="1">
      <c r="E797" s="26"/>
      <c r="M797" s="26"/>
      <c r="P797" s="26"/>
      <c r="S797" s="26"/>
    </row>
    <row r="798" spans="5:19" s="25" customFormat="1">
      <c r="E798" s="26"/>
      <c r="M798" s="26"/>
      <c r="P798" s="26"/>
      <c r="S798" s="26"/>
    </row>
    <row r="799" spans="5:19" s="25" customFormat="1">
      <c r="E799" s="26"/>
      <c r="M799" s="26"/>
      <c r="P799" s="26"/>
      <c r="S799" s="26"/>
    </row>
    <row r="800" spans="5:19" s="25" customFormat="1">
      <c r="E800" s="26"/>
      <c r="M800" s="26"/>
      <c r="P800" s="26"/>
      <c r="S800" s="26"/>
    </row>
    <row r="801" spans="5:19" s="25" customFormat="1">
      <c r="E801" s="26"/>
      <c r="M801" s="26"/>
      <c r="P801" s="26"/>
      <c r="S801" s="26"/>
    </row>
    <row r="802" spans="5:19" s="25" customFormat="1">
      <c r="E802" s="26"/>
      <c r="M802" s="26"/>
      <c r="P802" s="26"/>
      <c r="S802" s="26"/>
    </row>
    <row r="803" spans="5:19" s="25" customFormat="1">
      <c r="E803" s="26"/>
      <c r="M803" s="26"/>
      <c r="P803" s="26"/>
      <c r="S803" s="26"/>
    </row>
    <row r="804" spans="5:19" s="25" customFormat="1">
      <c r="E804" s="26"/>
      <c r="M804" s="26"/>
      <c r="P804" s="26"/>
      <c r="S804" s="26"/>
    </row>
    <row r="805" spans="5:19" s="25" customFormat="1">
      <c r="E805" s="26"/>
      <c r="M805" s="26"/>
      <c r="P805" s="26"/>
      <c r="S805" s="26"/>
    </row>
    <row r="806" spans="5:19" s="25" customFormat="1">
      <c r="E806" s="26"/>
      <c r="M806" s="26"/>
      <c r="P806" s="26"/>
      <c r="S806" s="26"/>
    </row>
    <row r="807" spans="5:19" s="25" customFormat="1">
      <c r="E807" s="26"/>
      <c r="M807" s="26"/>
      <c r="P807" s="26"/>
      <c r="S807" s="26"/>
    </row>
    <row r="808" spans="5:19" s="25" customFormat="1">
      <c r="E808" s="26"/>
      <c r="M808" s="26"/>
      <c r="P808" s="26"/>
      <c r="S808" s="26"/>
    </row>
    <row r="809" spans="5:19" s="25" customFormat="1">
      <c r="E809" s="26"/>
      <c r="M809" s="26"/>
      <c r="P809" s="26"/>
      <c r="S809" s="26"/>
    </row>
    <row r="810" spans="5:19" s="25" customFormat="1">
      <c r="E810" s="26"/>
      <c r="M810" s="26"/>
      <c r="P810" s="26"/>
      <c r="S810" s="26"/>
    </row>
    <row r="811" spans="5:19" s="25" customFormat="1">
      <c r="E811" s="26"/>
      <c r="M811" s="26"/>
      <c r="P811" s="26"/>
      <c r="S811" s="26"/>
    </row>
    <row r="812" spans="5:19" s="25" customFormat="1">
      <c r="E812" s="26"/>
      <c r="M812" s="26"/>
      <c r="P812" s="26"/>
      <c r="S812" s="26"/>
    </row>
    <row r="813" spans="5:19" s="25" customFormat="1">
      <c r="E813" s="26"/>
      <c r="M813" s="26"/>
      <c r="P813" s="26"/>
      <c r="S813" s="26"/>
    </row>
    <row r="814" spans="5:19" s="25" customFormat="1">
      <c r="E814" s="26"/>
      <c r="M814" s="26"/>
      <c r="P814" s="26"/>
      <c r="S814" s="26"/>
    </row>
    <row r="815" spans="5:19" s="25" customFormat="1">
      <c r="E815" s="26"/>
      <c r="M815" s="26"/>
      <c r="P815" s="26"/>
      <c r="S815" s="26"/>
    </row>
    <row r="816" spans="5:19" s="25" customFormat="1">
      <c r="E816" s="26"/>
      <c r="M816" s="26"/>
      <c r="P816" s="26"/>
      <c r="S816" s="26"/>
    </row>
    <row r="817" spans="5:19" s="25" customFormat="1">
      <c r="E817" s="26"/>
      <c r="M817" s="26"/>
      <c r="P817" s="26"/>
      <c r="S817" s="26"/>
    </row>
    <row r="818" spans="5:19" s="25" customFormat="1">
      <c r="E818" s="26"/>
      <c r="M818" s="26"/>
      <c r="P818" s="26"/>
      <c r="S818" s="26"/>
    </row>
    <row r="819" spans="5:19" s="25" customFormat="1">
      <c r="E819" s="26"/>
      <c r="M819" s="26"/>
      <c r="P819" s="26"/>
      <c r="S819" s="26"/>
    </row>
    <row r="820" spans="5:19" s="25" customFormat="1">
      <c r="E820" s="26"/>
      <c r="M820" s="26"/>
      <c r="P820" s="26"/>
      <c r="S820" s="26"/>
    </row>
    <row r="821" spans="5:19" s="25" customFormat="1">
      <c r="E821" s="26"/>
      <c r="M821" s="26"/>
      <c r="P821" s="26"/>
      <c r="S821" s="26"/>
    </row>
    <row r="822" spans="5:19" s="25" customFormat="1">
      <c r="E822" s="26"/>
      <c r="M822" s="26"/>
      <c r="P822" s="26"/>
      <c r="S822" s="26"/>
    </row>
    <row r="823" spans="5:19" s="25" customFormat="1">
      <c r="E823" s="26"/>
      <c r="M823" s="26"/>
      <c r="P823" s="26"/>
      <c r="S823" s="26"/>
    </row>
    <row r="824" spans="5:19" s="25" customFormat="1">
      <c r="E824" s="26"/>
      <c r="M824" s="26"/>
      <c r="P824" s="26"/>
      <c r="S824" s="26"/>
    </row>
    <row r="825" spans="5:19" s="25" customFormat="1">
      <c r="E825" s="26"/>
      <c r="M825" s="26"/>
      <c r="P825" s="26"/>
      <c r="S825" s="26"/>
    </row>
    <row r="826" spans="5:19" s="25" customFormat="1">
      <c r="E826" s="26"/>
      <c r="M826" s="26"/>
      <c r="P826" s="26"/>
      <c r="S826" s="26"/>
    </row>
    <row r="827" spans="5:19" s="25" customFormat="1">
      <c r="E827" s="26"/>
      <c r="M827" s="26"/>
      <c r="P827" s="26"/>
      <c r="S827" s="26"/>
    </row>
    <row r="828" spans="5:19" s="25" customFormat="1">
      <c r="E828" s="26"/>
      <c r="M828" s="26"/>
      <c r="P828" s="26"/>
      <c r="S828" s="26"/>
    </row>
    <row r="829" spans="5:19" s="25" customFormat="1">
      <c r="E829" s="26"/>
      <c r="M829" s="26"/>
      <c r="P829" s="26"/>
      <c r="S829" s="26"/>
    </row>
    <row r="830" spans="5:19" s="25" customFormat="1">
      <c r="E830" s="26"/>
      <c r="M830" s="26"/>
      <c r="P830" s="26"/>
      <c r="S830" s="26"/>
    </row>
    <row r="831" spans="5:19" s="25" customFormat="1">
      <c r="E831" s="26"/>
      <c r="M831" s="26"/>
      <c r="P831" s="26"/>
      <c r="S831" s="26"/>
    </row>
    <row r="832" spans="5:19" s="25" customFormat="1">
      <c r="E832" s="26"/>
      <c r="M832" s="26"/>
      <c r="P832" s="26"/>
      <c r="S832" s="26"/>
    </row>
    <row r="833" spans="5:19" s="25" customFormat="1">
      <c r="E833" s="26"/>
      <c r="M833" s="26"/>
      <c r="P833" s="26"/>
      <c r="S833" s="26"/>
    </row>
    <row r="834" spans="5:19" s="25" customFormat="1">
      <c r="E834" s="26"/>
      <c r="M834" s="26"/>
      <c r="P834" s="26"/>
      <c r="S834" s="26"/>
    </row>
    <row r="835" spans="5:19" s="25" customFormat="1">
      <c r="E835" s="26"/>
      <c r="M835" s="26"/>
      <c r="P835" s="26"/>
      <c r="S835" s="26"/>
    </row>
    <row r="836" spans="5:19" s="25" customFormat="1">
      <c r="E836" s="26"/>
      <c r="M836" s="26"/>
      <c r="P836" s="26"/>
      <c r="S836" s="26"/>
    </row>
    <row r="837" spans="5:19" s="25" customFormat="1">
      <c r="E837" s="26"/>
      <c r="M837" s="26"/>
      <c r="P837" s="26"/>
      <c r="S837" s="26"/>
    </row>
    <row r="838" spans="5:19" s="25" customFormat="1">
      <c r="E838" s="26"/>
      <c r="M838" s="26"/>
      <c r="P838" s="26"/>
      <c r="S838" s="26"/>
    </row>
    <row r="839" spans="5:19" s="25" customFormat="1">
      <c r="E839" s="26"/>
      <c r="M839" s="26"/>
      <c r="P839" s="26"/>
      <c r="S839" s="26"/>
    </row>
    <row r="840" spans="5:19" s="25" customFormat="1">
      <c r="E840" s="26"/>
      <c r="M840" s="26"/>
      <c r="P840" s="26"/>
      <c r="S840" s="26"/>
    </row>
    <row r="841" spans="5:19" s="25" customFormat="1">
      <c r="E841" s="26"/>
      <c r="M841" s="26"/>
      <c r="P841" s="26"/>
      <c r="S841" s="26"/>
    </row>
    <row r="842" spans="5:19" s="25" customFormat="1">
      <c r="E842" s="26"/>
      <c r="M842" s="26"/>
      <c r="P842" s="26"/>
      <c r="S842" s="26"/>
    </row>
    <row r="843" spans="5:19" s="25" customFormat="1">
      <c r="E843" s="26"/>
      <c r="M843" s="26"/>
      <c r="P843" s="26"/>
      <c r="S843" s="26"/>
    </row>
    <row r="844" spans="5:19" s="25" customFormat="1">
      <c r="E844" s="26"/>
      <c r="M844" s="26"/>
      <c r="P844" s="26"/>
      <c r="S844" s="26"/>
    </row>
    <row r="845" spans="5:19" s="25" customFormat="1">
      <c r="E845" s="26"/>
      <c r="M845" s="26"/>
      <c r="P845" s="26"/>
      <c r="S845" s="26"/>
    </row>
    <row r="846" spans="5:19" s="25" customFormat="1">
      <c r="E846" s="26"/>
      <c r="M846" s="26"/>
      <c r="P846" s="26"/>
      <c r="S846" s="26"/>
    </row>
    <row r="847" spans="5:19" s="25" customFormat="1">
      <c r="E847" s="26"/>
      <c r="M847" s="26"/>
      <c r="P847" s="26"/>
      <c r="S847" s="26"/>
    </row>
    <row r="848" spans="5:19" s="25" customFormat="1">
      <c r="E848" s="26"/>
      <c r="M848" s="26"/>
      <c r="P848" s="26"/>
      <c r="S848" s="26"/>
    </row>
    <row r="849" spans="5:19" s="25" customFormat="1">
      <c r="E849" s="26"/>
      <c r="M849" s="26"/>
      <c r="P849" s="26"/>
      <c r="S849" s="26"/>
    </row>
    <row r="850" spans="5:19" s="25" customFormat="1">
      <c r="E850" s="26"/>
      <c r="M850" s="26"/>
      <c r="P850" s="26"/>
      <c r="S850" s="26"/>
    </row>
    <row r="851" spans="5:19" s="25" customFormat="1">
      <c r="E851" s="26"/>
      <c r="M851" s="26"/>
      <c r="P851" s="26"/>
      <c r="S851" s="26"/>
    </row>
    <row r="852" spans="5:19" s="25" customFormat="1">
      <c r="E852" s="26"/>
      <c r="M852" s="26"/>
      <c r="P852" s="26"/>
      <c r="S852" s="26"/>
    </row>
    <row r="853" spans="5:19" s="25" customFormat="1">
      <c r="E853" s="26"/>
      <c r="M853" s="26"/>
      <c r="P853" s="26"/>
      <c r="S853" s="26"/>
    </row>
    <row r="854" spans="5:19" s="25" customFormat="1">
      <c r="E854" s="26"/>
      <c r="M854" s="26"/>
      <c r="P854" s="26"/>
      <c r="S854" s="26"/>
    </row>
    <row r="855" spans="5:19" s="25" customFormat="1">
      <c r="E855" s="26"/>
      <c r="M855" s="26"/>
      <c r="P855" s="26"/>
      <c r="S855" s="26"/>
    </row>
    <row r="856" spans="5:19" s="25" customFormat="1">
      <c r="E856" s="26"/>
      <c r="M856" s="26"/>
      <c r="P856" s="26"/>
      <c r="S856" s="26"/>
    </row>
    <row r="857" spans="5:19" s="25" customFormat="1">
      <c r="E857" s="26"/>
      <c r="M857" s="26"/>
      <c r="P857" s="26"/>
      <c r="S857" s="26"/>
    </row>
    <row r="858" spans="5:19" s="25" customFormat="1">
      <c r="E858" s="26"/>
      <c r="M858" s="26"/>
      <c r="P858" s="26"/>
      <c r="S858" s="26"/>
    </row>
    <row r="859" spans="5:19" s="25" customFormat="1">
      <c r="E859" s="26"/>
      <c r="M859" s="26"/>
      <c r="P859" s="26"/>
      <c r="S859" s="26"/>
    </row>
    <row r="860" spans="5:19" s="25" customFormat="1">
      <c r="E860" s="26"/>
      <c r="M860" s="26"/>
      <c r="P860" s="26"/>
      <c r="S860" s="26"/>
    </row>
    <row r="861" spans="5:19" s="25" customFormat="1">
      <c r="E861" s="26"/>
      <c r="M861" s="26"/>
      <c r="P861" s="26"/>
      <c r="S861" s="26"/>
    </row>
    <row r="862" spans="5:19" s="25" customFormat="1">
      <c r="E862" s="26"/>
      <c r="M862" s="26"/>
      <c r="P862" s="26"/>
      <c r="S862" s="26"/>
    </row>
    <row r="863" spans="5:19" s="25" customFormat="1">
      <c r="E863" s="26"/>
      <c r="M863" s="26"/>
      <c r="P863" s="26"/>
      <c r="S863" s="26"/>
    </row>
    <row r="864" spans="5:19" s="25" customFormat="1">
      <c r="E864" s="26"/>
      <c r="M864" s="26"/>
      <c r="P864" s="26"/>
      <c r="S864" s="26"/>
    </row>
    <row r="865" spans="5:19" s="25" customFormat="1">
      <c r="E865" s="26"/>
      <c r="M865" s="26"/>
      <c r="P865" s="26"/>
      <c r="S865" s="26"/>
    </row>
    <row r="866" spans="5:19" s="25" customFormat="1">
      <c r="E866" s="26"/>
      <c r="M866" s="26"/>
      <c r="P866" s="26"/>
      <c r="S866" s="26"/>
    </row>
    <row r="867" spans="5:19" s="25" customFormat="1">
      <c r="E867" s="26"/>
      <c r="M867" s="26"/>
      <c r="P867" s="26"/>
      <c r="S867" s="26"/>
    </row>
    <row r="868" spans="5:19" s="25" customFormat="1">
      <c r="E868" s="26"/>
      <c r="M868" s="26"/>
      <c r="P868" s="26"/>
      <c r="S868" s="26"/>
    </row>
    <row r="869" spans="5:19" s="25" customFormat="1">
      <c r="E869" s="26"/>
      <c r="M869" s="26"/>
      <c r="P869" s="26"/>
      <c r="S869" s="26"/>
    </row>
    <row r="870" spans="5:19" s="25" customFormat="1">
      <c r="E870" s="26"/>
      <c r="M870" s="26"/>
      <c r="P870" s="26"/>
      <c r="S870" s="26"/>
    </row>
    <row r="871" spans="5:19" s="25" customFormat="1">
      <c r="E871" s="26"/>
      <c r="M871" s="26"/>
      <c r="P871" s="26"/>
      <c r="S871" s="26"/>
    </row>
    <row r="872" spans="5:19" s="25" customFormat="1">
      <c r="E872" s="26"/>
      <c r="M872" s="26"/>
      <c r="P872" s="26"/>
      <c r="S872" s="26"/>
    </row>
    <row r="873" spans="5:19" s="25" customFormat="1">
      <c r="E873" s="26"/>
      <c r="M873" s="26"/>
      <c r="P873" s="26"/>
      <c r="S873" s="26"/>
    </row>
    <row r="874" spans="5:19" s="25" customFormat="1">
      <c r="E874" s="26"/>
      <c r="M874" s="26"/>
      <c r="P874" s="26"/>
      <c r="S874" s="26"/>
    </row>
    <row r="875" spans="5:19" s="25" customFormat="1">
      <c r="E875" s="26"/>
      <c r="M875" s="26"/>
      <c r="P875" s="26"/>
      <c r="S875" s="26"/>
    </row>
    <row r="876" spans="5:19" s="25" customFormat="1">
      <c r="E876" s="26"/>
      <c r="M876" s="26"/>
      <c r="P876" s="26"/>
      <c r="S876" s="26"/>
    </row>
    <row r="877" spans="5:19" s="25" customFormat="1">
      <c r="E877" s="26"/>
      <c r="M877" s="26"/>
      <c r="P877" s="26"/>
      <c r="S877" s="26"/>
    </row>
    <row r="878" spans="5:19" s="25" customFormat="1">
      <c r="E878" s="26"/>
      <c r="M878" s="26"/>
      <c r="P878" s="26"/>
      <c r="S878" s="26"/>
    </row>
    <row r="879" spans="5:19" s="25" customFormat="1">
      <c r="E879" s="26"/>
      <c r="M879" s="26"/>
      <c r="P879" s="26"/>
      <c r="S879" s="26"/>
    </row>
    <row r="880" spans="5:19" s="25" customFormat="1">
      <c r="E880" s="26"/>
      <c r="M880" s="26"/>
      <c r="P880" s="26"/>
      <c r="S880" s="26"/>
    </row>
    <row r="881" spans="5:19" s="25" customFormat="1">
      <c r="E881" s="26"/>
      <c r="M881" s="26"/>
      <c r="P881" s="26"/>
      <c r="S881" s="26"/>
    </row>
    <row r="882" spans="5:19" s="25" customFormat="1">
      <c r="E882" s="26"/>
      <c r="M882" s="26"/>
      <c r="P882" s="26"/>
      <c r="S882" s="26"/>
    </row>
    <row r="883" spans="5:19" s="25" customFormat="1">
      <c r="E883" s="26"/>
      <c r="M883" s="26"/>
      <c r="P883" s="26"/>
      <c r="S883" s="26"/>
    </row>
    <row r="884" spans="5:19" s="25" customFormat="1">
      <c r="E884" s="26"/>
      <c r="M884" s="26"/>
      <c r="P884" s="26"/>
      <c r="S884" s="26"/>
    </row>
    <row r="885" spans="5:19" s="25" customFormat="1">
      <c r="E885" s="26"/>
      <c r="M885" s="26"/>
      <c r="P885" s="26"/>
      <c r="S885" s="26"/>
    </row>
    <row r="886" spans="5:19" s="25" customFormat="1">
      <c r="E886" s="26"/>
      <c r="M886" s="26"/>
      <c r="P886" s="26"/>
      <c r="S886" s="26"/>
    </row>
    <row r="887" spans="5:19" s="25" customFormat="1">
      <c r="E887" s="26"/>
      <c r="M887" s="26"/>
      <c r="P887" s="26"/>
      <c r="S887" s="26"/>
    </row>
    <row r="888" spans="5:19" s="25" customFormat="1">
      <c r="E888" s="26"/>
      <c r="M888" s="26"/>
      <c r="P888" s="26"/>
      <c r="S888" s="26"/>
    </row>
    <row r="889" spans="5:19" s="25" customFormat="1">
      <c r="E889" s="26"/>
      <c r="M889" s="26"/>
      <c r="P889" s="26"/>
      <c r="S889" s="26"/>
    </row>
    <row r="890" spans="5:19" s="25" customFormat="1">
      <c r="E890" s="26"/>
      <c r="M890" s="26"/>
      <c r="P890" s="26"/>
      <c r="S890" s="26"/>
    </row>
    <row r="891" spans="5:19" s="25" customFormat="1">
      <c r="E891" s="26"/>
      <c r="M891" s="26"/>
      <c r="P891" s="26"/>
      <c r="S891" s="26"/>
    </row>
    <row r="892" spans="5:19" s="25" customFormat="1">
      <c r="E892" s="26"/>
      <c r="M892" s="26"/>
      <c r="P892" s="26"/>
      <c r="S892" s="26"/>
    </row>
    <row r="893" spans="5:19" s="25" customFormat="1">
      <c r="E893" s="26"/>
      <c r="M893" s="26"/>
      <c r="P893" s="26"/>
      <c r="S893" s="26"/>
    </row>
    <row r="894" spans="5:19" s="25" customFormat="1">
      <c r="E894" s="26"/>
      <c r="M894" s="26"/>
      <c r="P894" s="26"/>
      <c r="S894" s="26"/>
    </row>
    <row r="895" spans="5:19" s="25" customFormat="1">
      <c r="E895" s="26"/>
      <c r="M895" s="26"/>
      <c r="P895" s="26"/>
      <c r="S895" s="26"/>
    </row>
    <row r="896" spans="5:19" s="25" customFormat="1">
      <c r="E896" s="26"/>
      <c r="M896" s="26"/>
      <c r="P896" s="26"/>
      <c r="S896" s="26"/>
    </row>
    <row r="897" spans="5:19" s="25" customFormat="1">
      <c r="E897" s="26"/>
      <c r="M897" s="26"/>
      <c r="P897" s="26"/>
      <c r="S897" s="26"/>
    </row>
    <row r="898" spans="5:19" s="25" customFormat="1">
      <c r="E898" s="26"/>
      <c r="M898" s="26"/>
      <c r="P898" s="26"/>
      <c r="S898" s="26"/>
    </row>
    <row r="899" spans="5:19" s="25" customFormat="1">
      <c r="E899" s="26"/>
      <c r="M899" s="26"/>
      <c r="P899" s="26"/>
      <c r="S899" s="26"/>
    </row>
    <row r="900" spans="5:19" s="25" customFormat="1">
      <c r="E900" s="26"/>
      <c r="M900" s="26"/>
      <c r="P900" s="26"/>
      <c r="S900" s="26"/>
    </row>
    <row r="901" spans="5:19" s="25" customFormat="1">
      <c r="E901" s="26"/>
      <c r="M901" s="26"/>
      <c r="P901" s="26"/>
      <c r="S901" s="26"/>
    </row>
    <row r="902" spans="5:19" s="25" customFormat="1">
      <c r="E902" s="26"/>
      <c r="M902" s="26"/>
      <c r="P902" s="26"/>
      <c r="S902" s="26"/>
    </row>
    <row r="903" spans="5:19" s="25" customFormat="1">
      <c r="E903" s="26"/>
      <c r="M903" s="26"/>
      <c r="P903" s="26"/>
      <c r="S903" s="26"/>
    </row>
    <row r="904" spans="5:19" s="25" customFormat="1">
      <c r="E904" s="26"/>
      <c r="M904" s="26"/>
      <c r="P904" s="26"/>
      <c r="S904" s="26"/>
    </row>
    <row r="905" spans="5:19" s="25" customFormat="1">
      <c r="E905" s="26"/>
      <c r="M905" s="26"/>
      <c r="P905" s="26"/>
      <c r="S905" s="26"/>
    </row>
    <row r="906" spans="5:19" s="25" customFormat="1">
      <c r="E906" s="26"/>
      <c r="M906" s="26"/>
      <c r="P906" s="26"/>
      <c r="S906" s="26"/>
    </row>
    <row r="907" spans="5:19" s="25" customFormat="1">
      <c r="E907" s="26"/>
      <c r="M907" s="26"/>
      <c r="P907" s="26"/>
      <c r="S907" s="26"/>
    </row>
    <row r="908" spans="5:19" s="25" customFormat="1">
      <c r="E908" s="26"/>
      <c r="M908" s="26"/>
      <c r="P908" s="26"/>
      <c r="S908" s="26"/>
    </row>
    <row r="909" spans="5:19" s="25" customFormat="1">
      <c r="E909" s="26"/>
      <c r="M909" s="26"/>
      <c r="P909" s="26"/>
      <c r="S909" s="26"/>
    </row>
    <row r="910" spans="5:19" s="25" customFormat="1">
      <c r="E910" s="26"/>
      <c r="M910" s="26"/>
      <c r="P910" s="26"/>
      <c r="S910" s="26"/>
    </row>
    <row r="911" spans="5:19" s="25" customFormat="1">
      <c r="E911" s="26"/>
      <c r="M911" s="26"/>
      <c r="P911" s="26"/>
      <c r="S911" s="26"/>
    </row>
    <row r="912" spans="5:19" s="25" customFormat="1">
      <c r="E912" s="26"/>
      <c r="M912" s="26"/>
      <c r="P912" s="26"/>
      <c r="S912" s="26"/>
    </row>
    <row r="913" spans="5:19" s="25" customFormat="1">
      <c r="E913" s="26"/>
      <c r="M913" s="26"/>
      <c r="P913" s="26"/>
      <c r="S913" s="26"/>
    </row>
    <row r="914" spans="5:19" s="25" customFormat="1">
      <c r="E914" s="26"/>
      <c r="M914" s="26"/>
      <c r="P914" s="26"/>
      <c r="S914" s="26"/>
    </row>
    <row r="915" spans="5:19" s="25" customFormat="1">
      <c r="E915" s="26"/>
      <c r="M915" s="26"/>
      <c r="P915" s="26"/>
      <c r="S915" s="26"/>
    </row>
    <row r="916" spans="5:19" s="25" customFormat="1">
      <c r="E916" s="26"/>
      <c r="M916" s="26"/>
      <c r="P916" s="26"/>
      <c r="S916" s="26"/>
    </row>
    <row r="917" spans="5:19" s="25" customFormat="1">
      <c r="E917" s="26"/>
      <c r="M917" s="26"/>
      <c r="P917" s="26"/>
      <c r="S917" s="26"/>
    </row>
    <row r="918" spans="5:19" s="25" customFormat="1">
      <c r="E918" s="26"/>
      <c r="M918" s="26"/>
      <c r="P918" s="26"/>
      <c r="S918" s="26"/>
    </row>
    <row r="919" spans="5:19" s="25" customFormat="1">
      <c r="E919" s="26"/>
      <c r="M919" s="26"/>
      <c r="P919" s="26"/>
      <c r="S919" s="26"/>
    </row>
    <row r="920" spans="5:19" s="25" customFormat="1">
      <c r="E920" s="26"/>
      <c r="M920" s="26"/>
      <c r="P920" s="26"/>
      <c r="S920" s="26"/>
    </row>
    <row r="921" spans="5:19" s="25" customFormat="1">
      <c r="E921" s="26"/>
      <c r="M921" s="26"/>
      <c r="P921" s="26"/>
      <c r="S921" s="26"/>
    </row>
    <row r="922" spans="5:19" s="25" customFormat="1">
      <c r="E922" s="26"/>
      <c r="M922" s="26"/>
      <c r="P922" s="26"/>
      <c r="S922" s="26"/>
    </row>
    <row r="923" spans="5:19" s="25" customFormat="1">
      <c r="E923" s="26"/>
      <c r="M923" s="26"/>
      <c r="P923" s="26"/>
      <c r="S923" s="26"/>
    </row>
    <row r="924" spans="5:19" s="25" customFormat="1">
      <c r="E924" s="26"/>
      <c r="M924" s="26"/>
      <c r="P924" s="26"/>
      <c r="S924" s="26"/>
    </row>
    <row r="925" spans="5:19" s="25" customFormat="1">
      <c r="E925" s="26"/>
      <c r="M925" s="26"/>
      <c r="P925" s="26"/>
      <c r="S925" s="26"/>
    </row>
    <row r="926" spans="5:19" s="25" customFormat="1">
      <c r="E926" s="26"/>
      <c r="M926" s="26"/>
      <c r="P926" s="26"/>
      <c r="S926" s="26"/>
    </row>
    <row r="927" spans="5:19" s="25" customFormat="1">
      <c r="E927" s="26"/>
      <c r="M927" s="26"/>
      <c r="P927" s="26"/>
      <c r="S927" s="26"/>
    </row>
    <row r="928" spans="5:19" s="25" customFormat="1">
      <c r="E928" s="26"/>
      <c r="M928" s="26"/>
      <c r="P928" s="26"/>
      <c r="S928" s="26"/>
    </row>
    <row r="929" spans="5:19" s="25" customFormat="1">
      <c r="E929" s="26"/>
      <c r="M929" s="26"/>
      <c r="P929" s="26"/>
      <c r="S929" s="26"/>
    </row>
    <row r="930" spans="5:19" s="25" customFormat="1">
      <c r="E930" s="26"/>
      <c r="M930" s="26"/>
      <c r="P930" s="26"/>
      <c r="S930" s="26"/>
    </row>
    <row r="931" spans="5:19" s="25" customFormat="1">
      <c r="E931" s="26"/>
      <c r="M931" s="26"/>
      <c r="P931" s="26"/>
      <c r="S931" s="26"/>
    </row>
    <row r="932" spans="5:19" s="25" customFormat="1">
      <c r="E932" s="26"/>
      <c r="M932" s="26"/>
      <c r="P932" s="26"/>
      <c r="S932" s="26"/>
    </row>
    <row r="933" spans="5:19" s="25" customFormat="1">
      <c r="E933" s="26"/>
      <c r="M933" s="26"/>
      <c r="P933" s="26"/>
      <c r="S933" s="26"/>
    </row>
    <row r="934" spans="5:19" s="25" customFormat="1">
      <c r="E934" s="26"/>
      <c r="M934" s="26"/>
      <c r="P934" s="26"/>
      <c r="S934" s="26"/>
    </row>
    <row r="935" spans="5:19" s="25" customFormat="1">
      <c r="E935" s="26"/>
      <c r="M935" s="26"/>
      <c r="P935" s="26"/>
      <c r="S935" s="26"/>
    </row>
    <row r="936" spans="5:19" s="25" customFormat="1">
      <c r="E936" s="26"/>
      <c r="M936" s="26"/>
      <c r="P936" s="26"/>
      <c r="S936" s="26"/>
    </row>
    <row r="937" spans="5:19" s="25" customFormat="1">
      <c r="E937" s="26"/>
      <c r="M937" s="26"/>
      <c r="P937" s="26"/>
      <c r="S937" s="26"/>
    </row>
    <row r="938" spans="5:19" s="25" customFormat="1">
      <c r="E938" s="26"/>
      <c r="M938" s="26"/>
      <c r="P938" s="26"/>
      <c r="S938" s="26"/>
    </row>
    <row r="939" spans="5:19" s="25" customFormat="1">
      <c r="E939" s="26"/>
      <c r="M939" s="26"/>
      <c r="P939" s="26"/>
      <c r="S939" s="26"/>
    </row>
    <row r="940" spans="5:19" s="25" customFormat="1">
      <c r="E940" s="26"/>
      <c r="M940" s="26"/>
      <c r="P940" s="26"/>
      <c r="S940" s="26"/>
    </row>
    <row r="941" spans="5:19" s="25" customFormat="1">
      <c r="E941" s="26"/>
      <c r="M941" s="26"/>
      <c r="P941" s="26"/>
      <c r="S941" s="26"/>
    </row>
    <row r="942" spans="5:19" s="25" customFormat="1">
      <c r="E942" s="26"/>
      <c r="M942" s="26"/>
      <c r="P942" s="26"/>
      <c r="S942" s="26"/>
    </row>
    <row r="943" spans="5:19" s="25" customFormat="1">
      <c r="E943" s="26"/>
      <c r="M943" s="26"/>
      <c r="P943" s="26"/>
      <c r="S943" s="26"/>
    </row>
    <row r="944" spans="5:19" s="25" customFormat="1">
      <c r="E944" s="26"/>
      <c r="M944" s="26"/>
      <c r="P944" s="26"/>
      <c r="S944" s="26"/>
    </row>
    <row r="945" spans="5:19" s="25" customFormat="1">
      <c r="E945" s="26"/>
      <c r="M945" s="26"/>
      <c r="P945" s="26"/>
      <c r="S945" s="26"/>
    </row>
    <row r="946" spans="5:19" s="25" customFormat="1">
      <c r="E946" s="26"/>
      <c r="M946" s="26"/>
      <c r="P946" s="26"/>
      <c r="S946" s="26"/>
    </row>
    <row r="947" spans="5:19" s="25" customFormat="1">
      <c r="E947" s="26"/>
      <c r="M947" s="26"/>
      <c r="P947" s="26"/>
      <c r="S947" s="26"/>
    </row>
    <row r="948" spans="5:19" s="25" customFormat="1">
      <c r="E948" s="26"/>
      <c r="M948" s="26"/>
      <c r="P948" s="26"/>
      <c r="S948" s="26"/>
    </row>
    <row r="949" spans="5:19" s="25" customFormat="1">
      <c r="E949" s="26"/>
      <c r="M949" s="26"/>
      <c r="P949" s="26"/>
      <c r="S949" s="26"/>
    </row>
    <row r="950" spans="5:19" s="25" customFormat="1">
      <c r="E950" s="26"/>
      <c r="M950" s="26"/>
      <c r="P950" s="26"/>
      <c r="S950" s="26"/>
    </row>
    <row r="951" spans="5:19" s="25" customFormat="1">
      <c r="E951" s="26"/>
      <c r="M951" s="26"/>
      <c r="P951" s="26"/>
      <c r="S951" s="26"/>
    </row>
    <row r="952" spans="5:19" s="25" customFormat="1">
      <c r="E952" s="26"/>
      <c r="M952" s="26"/>
      <c r="P952" s="26"/>
      <c r="S952" s="26"/>
    </row>
    <row r="953" spans="5:19" s="25" customFormat="1">
      <c r="E953" s="26"/>
      <c r="M953" s="26"/>
      <c r="P953" s="26"/>
      <c r="S953" s="26"/>
    </row>
    <row r="954" spans="5:19" s="25" customFormat="1">
      <c r="E954" s="26"/>
      <c r="M954" s="26"/>
      <c r="P954" s="26"/>
      <c r="S954" s="26"/>
    </row>
    <row r="955" spans="5:19" s="25" customFormat="1">
      <c r="E955" s="26"/>
      <c r="M955" s="26"/>
      <c r="P955" s="26"/>
      <c r="S955" s="26"/>
    </row>
    <row r="956" spans="5:19" s="25" customFormat="1">
      <c r="E956" s="26"/>
      <c r="M956" s="26"/>
      <c r="P956" s="26"/>
      <c r="S956" s="26"/>
    </row>
    <row r="957" spans="5:19" s="25" customFormat="1">
      <c r="E957" s="26"/>
      <c r="M957" s="26"/>
      <c r="P957" s="26"/>
      <c r="S957" s="26"/>
    </row>
    <row r="958" spans="5:19" s="25" customFormat="1">
      <c r="E958" s="26"/>
      <c r="M958" s="26"/>
      <c r="P958" s="26"/>
      <c r="S958" s="26"/>
    </row>
    <row r="959" spans="5:19" s="25" customFormat="1">
      <c r="E959" s="26"/>
      <c r="M959" s="26"/>
      <c r="P959" s="26"/>
      <c r="S959" s="26"/>
    </row>
    <row r="960" spans="5:19" s="25" customFormat="1">
      <c r="E960" s="26"/>
      <c r="M960" s="26"/>
      <c r="P960" s="26"/>
      <c r="S960" s="26"/>
    </row>
    <row r="961" spans="5:19" s="25" customFormat="1">
      <c r="E961" s="26"/>
      <c r="M961" s="26"/>
      <c r="P961" s="26"/>
      <c r="S961" s="26"/>
    </row>
    <row r="962" spans="5:19" s="25" customFormat="1">
      <c r="E962" s="26"/>
      <c r="M962" s="26"/>
      <c r="P962" s="26"/>
      <c r="S962" s="26"/>
    </row>
    <row r="963" spans="5:19" s="25" customFormat="1">
      <c r="E963" s="26"/>
      <c r="M963" s="26"/>
      <c r="P963" s="26"/>
      <c r="S963" s="26"/>
    </row>
    <row r="964" spans="5:19" s="25" customFormat="1">
      <c r="E964" s="26"/>
      <c r="M964" s="26"/>
      <c r="P964" s="26"/>
      <c r="S964" s="26"/>
    </row>
    <row r="965" spans="5:19" s="25" customFormat="1">
      <c r="E965" s="26"/>
      <c r="M965" s="26"/>
      <c r="P965" s="26"/>
      <c r="S965" s="26"/>
    </row>
    <row r="966" spans="5:19" s="25" customFormat="1">
      <c r="E966" s="26"/>
      <c r="M966" s="26"/>
      <c r="P966" s="26"/>
      <c r="S966" s="26"/>
    </row>
    <row r="967" spans="5:19" s="25" customFormat="1">
      <c r="E967" s="26"/>
      <c r="M967" s="26"/>
      <c r="P967" s="26"/>
      <c r="S967" s="26"/>
    </row>
    <row r="968" spans="5:19" s="25" customFormat="1">
      <c r="E968" s="26"/>
      <c r="M968" s="26"/>
      <c r="P968" s="26"/>
      <c r="S968" s="26"/>
    </row>
    <row r="969" spans="5:19" s="25" customFormat="1">
      <c r="E969" s="26"/>
      <c r="M969" s="26"/>
      <c r="P969" s="26"/>
      <c r="S969" s="26"/>
    </row>
    <row r="970" spans="5:19" s="25" customFormat="1">
      <c r="E970" s="26"/>
      <c r="M970" s="26"/>
      <c r="P970" s="26"/>
      <c r="S970" s="26"/>
    </row>
    <row r="971" spans="5:19" s="25" customFormat="1">
      <c r="E971" s="26"/>
      <c r="M971" s="26"/>
      <c r="P971" s="26"/>
      <c r="S971" s="26"/>
    </row>
    <row r="972" spans="5:19" s="25" customFormat="1">
      <c r="E972" s="26"/>
      <c r="M972" s="26"/>
      <c r="P972" s="26"/>
      <c r="S972" s="26"/>
    </row>
    <row r="973" spans="5:19" s="25" customFormat="1">
      <c r="E973" s="26"/>
      <c r="M973" s="26"/>
      <c r="P973" s="26"/>
      <c r="S973" s="26"/>
    </row>
    <row r="974" spans="5:19" s="25" customFormat="1">
      <c r="E974" s="26"/>
      <c r="M974" s="26"/>
      <c r="P974" s="26"/>
      <c r="S974" s="26"/>
    </row>
    <row r="975" spans="5:19" s="25" customFormat="1">
      <c r="E975" s="26"/>
      <c r="M975" s="26"/>
      <c r="P975" s="26"/>
      <c r="S975" s="26"/>
    </row>
    <row r="976" spans="5:19" s="25" customFormat="1">
      <c r="E976" s="26"/>
      <c r="M976" s="26"/>
      <c r="P976" s="26"/>
      <c r="S976" s="26"/>
    </row>
    <row r="977" spans="5:19" s="25" customFormat="1">
      <c r="E977" s="26"/>
      <c r="M977" s="26"/>
      <c r="P977" s="26"/>
      <c r="S977" s="26"/>
    </row>
    <row r="978" spans="5:19" s="25" customFormat="1">
      <c r="E978" s="26"/>
      <c r="M978" s="26"/>
      <c r="P978" s="26"/>
      <c r="S978" s="26"/>
    </row>
    <row r="979" spans="5:19" s="25" customFormat="1">
      <c r="E979" s="26"/>
      <c r="M979" s="26"/>
      <c r="P979" s="26"/>
      <c r="S979" s="26"/>
    </row>
    <row r="980" spans="5:19" s="25" customFormat="1">
      <c r="E980" s="26"/>
      <c r="M980" s="26"/>
      <c r="P980" s="26"/>
      <c r="S980" s="26"/>
    </row>
    <row r="981" spans="5:19" s="25" customFormat="1">
      <c r="E981" s="26"/>
      <c r="M981" s="26"/>
      <c r="P981" s="26"/>
      <c r="S981" s="26"/>
    </row>
    <row r="982" spans="5:19" s="25" customFormat="1">
      <c r="E982" s="26"/>
      <c r="M982" s="26"/>
      <c r="P982" s="26"/>
      <c r="S982" s="26"/>
    </row>
    <row r="983" spans="5:19" s="25" customFormat="1">
      <c r="E983" s="26"/>
      <c r="M983" s="26"/>
      <c r="P983" s="26"/>
      <c r="S983" s="26"/>
    </row>
    <row r="984" spans="5:19" s="25" customFormat="1">
      <c r="E984" s="26"/>
      <c r="M984" s="26"/>
      <c r="P984" s="26"/>
      <c r="S984" s="26"/>
    </row>
    <row r="985" spans="5:19" s="25" customFormat="1">
      <c r="E985" s="26"/>
      <c r="M985" s="26"/>
      <c r="P985" s="26"/>
      <c r="S985" s="26"/>
    </row>
    <row r="986" spans="5:19" s="25" customFormat="1">
      <c r="E986" s="26"/>
      <c r="M986" s="26"/>
      <c r="P986" s="26"/>
      <c r="S986" s="26"/>
    </row>
    <row r="987" spans="5:19" s="25" customFormat="1">
      <c r="E987" s="26"/>
      <c r="M987" s="26"/>
      <c r="P987" s="26"/>
      <c r="S987" s="26"/>
    </row>
    <row r="988" spans="5:19" s="25" customFormat="1">
      <c r="E988" s="26"/>
      <c r="M988" s="26"/>
      <c r="P988" s="26"/>
      <c r="S988" s="26"/>
    </row>
    <row r="989" spans="5:19" s="25" customFormat="1">
      <c r="E989" s="26"/>
      <c r="M989" s="26"/>
      <c r="P989" s="26"/>
      <c r="S989" s="26"/>
    </row>
    <row r="990" spans="5:19" s="25" customFormat="1">
      <c r="E990" s="26"/>
      <c r="M990" s="26"/>
      <c r="P990" s="26"/>
      <c r="S990" s="26"/>
    </row>
    <row r="991" spans="5:19" s="25" customFormat="1">
      <c r="E991" s="26"/>
      <c r="M991" s="26"/>
      <c r="P991" s="26"/>
      <c r="S991" s="26"/>
    </row>
    <row r="992" spans="5:19" s="25" customFormat="1">
      <c r="E992" s="26"/>
      <c r="M992" s="26"/>
      <c r="P992" s="26"/>
      <c r="S992" s="26"/>
    </row>
    <row r="993" spans="5:19" s="25" customFormat="1">
      <c r="E993" s="26"/>
      <c r="M993" s="26"/>
      <c r="P993" s="26"/>
      <c r="S993" s="26"/>
    </row>
    <row r="994" spans="5:19" s="25" customFormat="1">
      <c r="E994" s="26"/>
      <c r="M994" s="26"/>
      <c r="P994" s="26"/>
      <c r="S994" s="26"/>
    </row>
    <row r="995" spans="5:19" s="25" customFormat="1">
      <c r="E995" s="26"/>
      <c r="M995" s="26"/>
      <c r="P995" s="26"/>
      <c r="S995" s="26"/>
    </row>
    <row r="996" spans="5:19" s="25" customFormat="1">
      <c r="E996" s="26"/>
      <c r="M996" s="26"/>
      <c r="P996" s="26"/>
      <c r="S996" s="26"/>
    </row>
    <row r="997" spans="5:19" s="25" customFormat="1">
      <c r="E997" s="26"/>
      <c r="M997" s="26"/>
      <c r="P997" s="26"/>
      <c r="S997" s="26"/>
    </row>
    <row r="998" spans="5:19" s="25" customFormat="1">
      <c r="E998" s="26"/>
      <c r="M998" s="26"/>
      <c r="P998" s="26"/>
      <c r="S998" s="26"/>
    </row>
    <row r="999" spans="5:19" s="25" customFormat="1">
      <c r="E999" s="26"/>
      <c r="M999" s="26"/>
      <c r="P999" s="26"/>
      <c r="S999" s="26"/>
    </row>
    <row r="1000" spans="5:19" s="25" customFormat="1">
      <c r="E1000" s="26"/>
      <c r="M1000" s="26"/>
      <c r="P1000" s="26"/>
      <c r="S1000" s="26"/>
    </row>
    <row r="1001" spans="5:19" s="25" customFormat="1">
      <c r="E1001" s="26"/>
      <c r="M1001" s="26"/>
      <c r="P1001" s="26"/>
      <c r="S1001" s="26"/>
    </row>
    <row r="1002" spans="5:19" s="25" customFormat="1">
      <c r="E1002" s="26"/>
      <c r="M1002" s="26"/>
      <c r="P1002" s="26"/>
      <c r="S1002" s="26"/>
    </row>
    <row r="1003" spans="5:19" s="25" customFormat="1">
      <c r="E1003" s="26"/>
      <c r="M1003" s="26"/>
      <c r="P1003" s="26"/>
      <c r="S1003" s="26"/>
    </row>
    <row r="1004" spans="5:19" s="25" customFormat="1">
      <c r="E1004" s="26"/>
      <c r="M1004" s="26"/>
      <c r="P1004" s="26"/>
      <c r="S1004" s="26"/>
    </row>
    <row r="1005" spans="5:19" s="25" customFormat="1">
      <c r="E1005" s="26"/>
      <c r="M1005" s="26"/>
      <c r="P1005" s="26"/>
      <c r="S1005" s="26"/>
    </row>
    <row r="1006" spans="5:19" s="25" customFormat="1">
      <c r="E1006" s="26"/>
      <c r="M1006" s="26"/>
      <c r="P1006" s="26"/>
      <c r="S1006" s="26"/>
    </row>
    <row r="1007" spans="5:19" s="25" customFormat="1">
      <c r="E1007" s="26"/>
      <c r="M1007" s="26"/>
      <c r="P1007" s="26"/>
      <c r="S1007" s="26"/>
    </row>
    <row r="1008" spans="5:19" s="25" customFormat="1">
      <c r="E1008" s="26"/>
      <c r="M1008" s="26"/>
      <c r="P1008" s="26"/>
      <c r="S1008" s="26"/>
    </row>
    <row r="1009" spans="5:19" s="25" customFormat="1">
      <c r="E1009" s="26"/>
      <c r="M1009" s="26"/>
      <c r="P1009" s="26"/>
      <c r="S1009" s="26"/>
    </row>
    <row r="1010" spans="5:19" s="25" customFormat="1">
      <c r="E1010" s="26"/>
      <c r="M1010" s="26"/>
      <c r="P1010" s="26"/>
      <c r="S1010" s="26"/>
    </row>
    <row r="1011" spans="5:19" s="25" customFormat="1">
      <c r="E1011" s="26"/>
      <c r="M1011" s="26"/>
      <c r="P1011" s="26"/>
      <c r="S1011" s="26"/>
    </row>
    <row r="1012" spans="5:19" s="25" customFormat="1">
      <c r="E1012" s="26"/>
      <c r="M1012" s="26"/>
      <c r="P1012" s="26"/>
      <c r="S1012" s="26"/>
    </row>
    <row r="1013" spans="5:19" s="25" customFormat="1">
      <c r="E1013" s="26"/>
      <c r="M1013" s="26"/>
      <c r="P1013" s="26"/>
      <c r="S1013" s="26"/>
    </row>
    <row r="1014" spans="5:19" s="25" customFormat="1">
      <c r="E1014" s="26"/>
      <c r="M1014" s="26"/>
      <c r="P1014" s="26"/>
      <c r="S1014" s="26"/>
    </row>
    <row r="1015" spans="5:19" s="25" customFormat="1">
      <c r="E1015" s="26"/>
      <c r="M1015" s="26"/>
      <c r="P1015" s="26"/>
      <c r="S1015" s="26"/>
    </row>
    <row r="1016" spans="5:19" s="25" customFormat="1">
      <c r="E1016" s="26"/>
      <c r="M1016" s="26"/>
      <c r="P1016" s="26"/>
      <c r="S1016" s="26"/>
    </row>
    <row r="1017" spans="5:19" s="25" customFormat="1">
      <c r="E1017" s="26"/>
      <c r="M1017" s="26"/>
      <c r="P1017" s="26"/>
      <c r="S1017" s="26"/>
    </row>
    <row r="1018" spans="5:19" s="25" customFormat="1">
      <c r="E1018" s="26"/>
      <c r="M1018" s="26"/>
      <c r="P1018" s="26"/>
      <c r="S1018" s="26"/>
    </row>
    <row r="1019" spans="5:19" s="25" customFormat="1">
      <c r="E1019" s="26"/>
      <c r="M1019" s="26"/>
      <c r="P1019" s="26"/>
      <c r="S1019" s="26"/>
    </row>
    <row r="1020" spans="5:19" s="25" customFormat="1">
      <c r="E1020" s="26"/>
      <c r="M1020" s="26"/>
      <c r="P1020" s="26"/>
      <c r="S1020" s="26"/>
    </row>
    <row r="1021" spans="5:19" s="25" customFormat="1">
      <c r="E1021" s="26"/>
      <c r="M1021" s="26"/>
      <c r="P1021" s="26"/>
      <c r="S1021" s="26"/>
    </row>
    <row r="1022" spans="5:19" s="25" customFormat="1">
      <c r="E1022" s="26"/>
      <c r="M1022" s="26"/>
      <c r="P1022" s="26"/>
      <c r="S1022" s="26"/>
    </row>
    <row r="1023" spans="5:19" s="25" customFormat="1">
      <c r="E1023" s="26"/>
      <c r="M1023" s="26"/>
      <c r="P1023" s="26"/>
      <c r="S1023" s="26"/>
    </row>
    <row r="1024" spans="5:19" s="25" customFormat="1">
      <c r="E1024" s="26"/>
      <c r="M1024" s="26"/>
      <c r="P1024" s="26"/>
      <c r="S1024" s="26"/>
    </row>
    <row r="1025" spans="5:19" s="25" customFormat="1">
      <c r="E1025" s="26"/>
      <c r="M1025" s="26"/>
      <c r="P1025" s="26"/>
      <c r="S1025" s="26"/>
    </row>
    <row r="1026" spans="5:19" s="25" customFormat="1">
      <c r="E1026" s="26"/>
      <c r="M1026" s="26"/>
      <c r="P1026" s="26"/>
      <c r="S1026" s="26"/>
    </row>
    <row r="1027" spans="5:19" s="25" customFormat="1">
      <c r="E1027" s="26"/>
      <c r="M1027" s="26"/>
      <c r="P1027" s="26"/>
      <c r="S1027" s="26"/>
    </row>
    <row r="1028" spans="5:19" s="25" customFormat="1">
      <c r="E1028" s="26"/>
      <c r="M1028" s="26"/>
      <c r="P1028" s="26"/>
      <c r="S1028" s="26"/>
    </row>
    <row r="1029" spans="5:19" s="25" customFormat="1">
      <c r="E1029" s="26"/>
      <c r="M1029" s="26"/>
      <c r="P1029" s="26"/>
      <c r="S1029" s="26"/>
    </row>
    <row r="1030" spans="5:19" s="25" customFormat="1">
      <c r="E1030" s="26"/>
      <c r="M1030" s="26"/>
      <c r="P1030" s="26"/>
      <c r="S1030" s="26"/>
    </row>
    <row r="1031" spans="5:19" s="25" customFormat="1">
      <c r="E1031" s="26"/>
      <c r="M1031" s="26"/>
      <c r="P1031" s="26"/>
      <c r="S1031" s="26"/>
    </row>
    <row r="1032" spans="5:19" s="25" customFormat="1">
      <c r="E1032" s="26"/>
      <c r="M1032" s="26"/>
      <c r="P1032" s="26"/>
      <c r="S1032" s="26"/>
    </row>
    <row r="1033" spans="5:19" s="25" customFormat="1">
      <c r="E1033" s="26"/>
      <c r="M1033" s="26"/>
      <c r="P1033" s="26"/>
      <c r="S1033" s="26"/>
    </row>
    <row r="1034" spans="5:19" s="25" customFormat="1">
      <c r="E1034" s="26"/>
      <c r="M1034" s="26"/>
      <c r="P1034" s="26"/>
      <c r="S1034" s="26"/>
    </row>
    <row r="1035" spans="5:19" s="25" customFormat="1">
      <c r="E1035" s="26"/>
      <c r="M1035" s="26"/>
      <c r="P1035" s="26"/>
      <c r="S1035" s="26"/>
    </row>
    <row r="1036" spans="5:19" s="25" customFormat="1">
      <c r="E1036" s="26"/>
      <c r="M1036" s="26"/>
      <c r="P1036" s="26"/>
      <c r="S1036" s="26"/>
    </row>
    <row r="1037" spans="5:19" s="25" customFormat="1">
      <c r="E1037" s="26"/>
      <c r="M1037" s="26"/>
      <c r="P1037" s="26"/>
      <c r="S1037" s="26"/>
    </row>
    <row r="1038" spans="5:19" s="25" customFormat="1">
      <c r="E1038" s="26"/>
      <c r="M1038" s="26"/>
      <c r="P1038" s="26"/>
      <c r="S1038" s="26"/>
    </row>
    <row r="1039" spans="5:19" s="25" customFormat="1">
      <c r="E1039" s="26"/>
      <c r="M1039" s="26"/>
      <c r="P1039" s="26"/>
      <c r="S1039" s="26"/>
    </row>
    <row r="1040" spans="5:19" s="25" customFormat="1">
      <c r="E1040" s="26"/>
      <c r="M1040" s="26"/>
      <c r="P1040" s="26"/>
      <c r="S1040" s="26"/>
    </row>
    <row r="1041" spans="5:19" s="25" customFormat="1">
      <c r="E1041" s="26"/>
      <c r="M1041" s="26"/>
      <c r="P1041" s="26"/>
      <c r="S1041" s="26"/>
    </row>
    <row r="1042" spans="5:19" s="25" customFormat="1">
      <c r="E1042" s="26"/>
      <c r="M1042" s="26"/>
      <c r="P1042" s="26"/>
      <c r="S1042" s="26"/>
    </row>
    <row r="1043" spans="5:19" s="25" customFormat="1">
      <c r="E1043" s="26"/>
      <c r="M1043" s="26"/>
      <c r="P1043" s="26"/>
      <c r="S1043" s="26"/>
    </row>
    <row r="1044" spans="5:19" s="25" customFormat="1">
      <c r="E1044" s="26"/>
      <c r="M1044" s="26"/>
      <c r="P1044" s="26"/>
      <c r="S1044" s="26"/>
    </row>
    <row r="1045" spans="5:19" s="25" customFormat="1">
      <c r="E1045" s="26"/>
      <c r="M1045" s="26"/>
      <c r="P1045" s="26"/>
      <c r="S1045" s="26"/>
    </row>
    <row r="1046" spans="5:19" s="25" customFormat="1">
      <c r="E1046" s="26"/>
      <c r="M1046" s="26"/>
      <c r="P1046" s="26"/>
      <c r="S1046" s="26"/>
    </row>
    <row r="1047" spans="5:19" s="25" customFormat="1">
      <c r="E1047" s="26"/>
      <c r="M1047" s="26"/>
      <c r="P1047" s="26"/>
      <c r="S1047" s="26"/>
    </row>
    <row r="1048" spans="5:19" s="25" customFormat="1">
      <c r="E1048" s="26"/>
      <c r="M1048" s="26"/>
      <c r="P1048" s="26"/>
      <c r="S1048" s="26"/>
    </row>
    <row r="1049" spans="5:19" s="25" customFormat="1">
      <c r="E1049" s="26"/>
      <c r="M1049" s="26"/>
      <c r="P1049" s="26"/>
      <c r="S1049" s="26"/>
    </row>
    <row r="1050" spans="5:19" s="25" customFormat="1">
      <c r="E1050" s="26"/>
      <c r="M1050" s="26"/>
      <c r="P1050" s="26"/>
      <c r="S1050" s="26"/>
    </row>
    <row r="1051" spans="5:19" s="25" customFormat="1">
      <c r="E1051" s="26"/>
      <c r="M1051" s="26"/>
      <c r="P1051" s="26"/>
      <c r="S1051" s="26"/>
    </row>
    <row r="1052" spans="5:19" s="25" customFormat="1">
      <c r="E1052" s="26"/>
      <c r="M1052" s="26"/>
      <c r="P1052" s="26"/>
      <c r="S1052" s="26"/>
    </row>
    <row r="1053" spans="5:19" s="25" customFormat="1">
      <c r="E1053" s="26"/>
      <c r="M1053" s="26"/>
      <c r="P1053" s="26"/>
      <c r="S1053" s="26"/>
    </row>
    <row r="1054" spans="5:19" s="25" customFormat="1">
      <c r="E1054" s="26"/>
      <c r="M1054" s="26"/>
      <c r="P1054" s="26"/>
      <c r="S1054" s="26"/>
    </row>
    <row r="1055" spans="5:19" s="25" customFormat="1">
      <c r="E1055" s="26"/>
      <c r="M1055" s="26"/>
      <c r="P1055" s="26"/>
      <c r="S1055" s="26"/>
    </row>
    <row r="1056" spans="5:19" s="25" customFormat="1">
      <c r="E1056" s="26"/>
      <c r="M1056" s="26"/>
      <c r="P1056" s="26"/>
      <c r="S1056" s="26"/>
    </row>
    <row r="1057" spans="5:19" s="25" customFormat="1">
      <c r="E1057" s="26"/>
      <c r="M1057" s="26"/>
      <c r="P1057" s="26"/>
      <c r="S1057" s="26"/>
    </row>
    <row r="1058" spans="5:19" s="25" customFormat="1">
      <c r="E1058" s="26"/>
      <c r="M1058" s="26"/>
      <c r="P1058" s="26"/>
      <c r="S1058" s="26"/>
    </row>
    <row r="1059" spans="5:19" s="25" customFormat="1">
      <c r="E1059" s="26"/>
      <c r="M1059" s="26"/>
      <c r="P1059" s="26"/>
      <c r="S1059" s="26"/>
    </row>
    <row r="1060" spans="5:19" s="25" customFormat="1">
      <c r="E1060" s="26"/>
      <c r="M1060" s="26"/>
      <c r="P1060" s="26"/>
      <c r="S1060" s="26"/>
    </row>
    <row r="1061" spans="5:19" s="25" customFormat="1">
      <c r="E1061" s="26"/>
      <c r="M1061" s="26"/>
      <c r="P1061" s="26"/>
      <c r="S1061" s="26"/>
    </row>
    <row r="1062" spans="5:19" s="25" customFormat="1">
      <c r="E1062" s="26"/>
      <c r="M1062" s="26"/>
      <c r="P1062" s="26"/>
      <c r="S1062" s="26"/>
    </row>
    <row r="1063" spans="5:19" s="25" customFormat="1">
      <c r="E1063" s="26"/>
      <c r="M1063" s="26"/>
      <c r="P1063" s="26"/>
      <c r="S1063" s="26"/>
    </row>
    <row r="1064" spans="5:19" s="25" customFormat="1">
      <c r="E1064" s="26"/>
      <c r="M1064" s="26"/>
      <c r="P1064" s="26"/>
      <c r="S1064" s="26"/>
    </row>
    <row r="1065" spans="5:19" s="25" customFormat="1">
      <c r="E1065" s="26"/>
      <c r="M1065" s="26"/>
      <c r="P1065" s="26"/>
      <c r="S1065" s="26"/>
    </row>
    <row r="1066" spans="5:19" s="25" customFormat="1">
      <c r="E1066" s="26"/>
      <c r="M1066" s="26"/>
      <c r="P1066" s="26"/>
      <c r="S1066" s="26"/>
    </row>
    <row r="1067" spans="5:19" s="25" customFormat="1">
      <c r="E1067" s="26"/>
      <c r="M1067" s="26"/>
      <c r="P1067" s="26"/>
      <c r="S1067" s="26"/>
    </row>
    <row r="1068" spans="5:19" s="25" customFormat="1">
      <c r="E1068" s="26"/>
      <c r="M1068" s="26"/>
      <c r="P1068" s="26"/>
      <c r="S1068" s="26"/>
    </row>
    <row r="1069" spans="5:19" s="25" customFormat="1">
      <c r="E1069" s="26"/>
      <c r="M1069" s="26"/>
      <c r="P1069" s="26"/>
      <c r="S1069" s="26"/>
    </row>
    <row r="1070" spans="5:19" s="25" customFormat="1">
      <c r="E1070" s="26"/>
      <c r="M1070" s="26"/>
      <c r="P1070" s="26"/>
      <c r="S1070" s="26"/>
    </row>
    <row r="1071" spans="5:19" s="25" customFormat="1">
      <c r="E1071" s="26"/>
      <c r="M1071" s="26"/>
      <c r="P1071" s="26"/>
      <c r="S1071" s="26"/>
    </row>
    <row r="1072" spans="5:19" s="25" customFormat="1">
      <c r="E1072" s="26"/>
      <c r="M1072" s="26"/>
      <c r="P1072" s="26"/>
      <c r="S1072" s="26"/>
    </row>
    <row r="1073" spans="5:19" s="25" customFormat="1">
      <c r="E1073" s="26"/>
      <c r="M1073" s="26"/>
      <c r="P1073" s="26"/>
      <c r="S1073" s="26"/>
    </row>
    <row r="1074" spans="5:19" s="25" customFormat="1">
      <c r="E1074" s="26"/>
      <c r="M1074" s="26"/>
      <c r="P1074" s="26"/>
      <c r="S1074" s="26"/>
    </row>
    <row r="1075" spans="5:19" s="25" customFormat="1">
      <c r="E1075" s="26"/>
      <c r="M1075" s="26"/>
      <c r="P1075" s="26"/>
      <c r="S1075" s="26"/>
    </row>
    <row r="1076" spans="5:19" s="25" customFormat="1">
      <c r="E1076" s="26"/>
      <c r="M1076" s="26"/>
      <c r="P1076" s="26"/>
      <c r="S1076" s="26"/>
    </row>
    <row r="1077" spans="5:19" s="25" customFormat="1">
      <c r="E1077" s="26"/>
      <c r="M1077" s="26"/>
      <c r="P1077" s="26"/>
      <c r="S1077" s="26"/>
    </row>
    <row r="1078" spans="5:19" s="25" customFormat="1">
      <c r="E1078" s="26"/>
      <c r="M1078" s="26"/>
      <c r="P1078" s="26"/>
      <c r="S1078" s="26"/>
    </row>
    <row r="1079" spans="5:19" s="25" customFormat="1">
      <c r="E1079" s="26"/>
      <c r="M1079" s="26"/>
      <c r="P1079" s="26"/>
      <c r="S1079" s="26"/>
    </row>
    <row r="1080" spans="5:19" s="25" customFormat="1">
      <c r="E1080" s="26"/>
      <c r="M1080" s="26"/>
      <c r="P1080" s="26"/>
      <c r="S1080" s="26"/>
    </row>
    <row r="1081" spans="5:19" s="25" customFormat="1">
      <c r="E1081" s="26"/>
      <c r="M1081" s="26"/>
      <c r="P1081" s="26"/>
      <c r="S1081" s="26"/>
    </row>
    <row r="1082" spans="5:19" s="25" customFormat="1">
      <c r="E1082" s="26"/>
      <c r="M1082" s="26"/>
      <c r="P1082" s="26"/>
      <c r="S1082" s="26"/>
    </row>
    <row r="1083" spans="5:19" s="25" customFormat="1">
      <c r="E1083" s="26"/>
      <c r="M1083" s="26"/>
      <c r="P1083" s="26"/>
      <c r="S1083" s="26"/>
    </row>
    <row r="1084" spans="5:19" s="25" customFormat="1">
      <c r="E1084" s="26"/>
      <c r="M1084" s="26"/>
      <c r="P1084" s="26"/>
      <c r="S1084" s="26"/>
    </row>
    <row r="1085" spans="5:19" s="25" customFormat="1">
      <c r="E1085" s="26"/>
      <c r="M1085" s="26"/>
      <c r="P1085" s="26"/>
      <c r="S1085" s="26"/>
    </row>
    <row r="1086" spans="5:19" s="25" customFormat="1">
      <c r="E1086" s="26"/>
      <c r="M1086" s="26"/>
      <c r="P1086" s="26"/>
      <c r="S1086" s="26"/>
    </row>
    <row r="1087" spans="5:19" s="25" customFormat="1">
      <c r="E1087" s="26"/>
      <c r="M1087" s="26"/>
      <c r="P1087" s="26"/>
      <c r="S1087" s="26"/>
    </row>
    <row r="1088" spans="5:19" s="25" customFormat="1">
      <c r="E1088" s="26"/>
      <c r="M1088" s="26"/>
      <c r="P1088" s="26"/>
      <c r="S1088" s="26"/>
    </row>
    <row r="1089" spans="5:19" s="25" customFormat="1">
      <c r="E1089" s="26"/>
      <c r="M1089" s="26"/>
      <c r="P1089" s="26"/>
      <c r="S1089" s="26"/>
    </row>
    <row r="1090" spans="5:19" s="25" customFormat="1">
      <c r="E1090" s="26"/>
      <c r="M1090" s="26"/>
      <c r="P1090" s="26"/>
      <c r="S1090" s="26"/>
    </row>
    <row r="1091" spans="5:19" s="25" customFormat="1">
      <c r="E1091" s="26"/>
      <c r="M1091" s="26"/>
      <c r="P1091" s="26"/>
      <c r="S1091" s="26"/>
    </row>
    <row r="1092" spans="5:19" s="25" customFormat="1">
      <c r="E1092" s="26"/>
      <c r="M1092" s="26"/>
      <c r="P1092" s="26"/>
      <c r="S1092" s="26"/>
    </row>
    <row r="1093" spans="5:19" s="25" customFormat="1">
      <c r="E1093" s="26"/>
      <c r="M1093" s="26"/>
      <c r="P1093" s="26"/>
      <c r="S1093" s="26"/>
    </row>
    <row r="1094" spans="5:19" s="25" customFormat="1">
      <c r="E1094" s="26"/>
      <c r="M1094" s="26"/>
      <c r="P1094" s="26"/>
      <c r="S1094" s="26"/>
    </row>
    <row r="1095" spans="5:19" s="25" customFormat="1">
      <c r="E1095" s="26"/>
      <c r="M1095" s="26"/>
      <c r="P1095" s="26"/>
      <c r="S1095" s="26"/>
    </row>
    <row r="1096" spans="5:19" s="25" customFormat="1">
      <c r="E1096" s="26"/>
      <c r="M1096" s="26"/>
      <c r="P1096" s="26"/>
      <c r="S1096" s="26"/>
    </row>
    <row r="1097" spans="5:19" s="25" customFormat="1">
      <c r="E1097" s="26"/>
      <c r="M1097" s="26"/>
      <c r="P1097" s="26"/>
      <c r="S1097" s="26"/>
    </row>
    <row r="1098" spans="5:19" s="25" customFormat="1">
      <c r="E1098" s="26"/>
      <c r="M1098" s="26"/>
      <c r="P1098" s="26"/>
      <c r="S1098" s="26"/>
    </row>
    <row r="1099" spans="5:19" s="25" customFormat="1">
      <c r="E1099" s="26"/>
      <c r="M1099" s="26"/>
      <c r="P1099" s="26"/>
      <c r="S1099" s="26"/>
    </row>
    <row r="1100" spans="5:19" s="25" customFormat="1">
      <c r="E1100" s="26"/>
      <c r="M1100" s="26"/>
      <c r="P1100" s="26"/>
      <c r="S1100" s="26"/>
    </row>
    <row r="1101" spans="5:19" s="25" customFormat="1">
      <c r="E1101" s="26"/>
      <c r="M1101" s="26"/>
      <c r="P1101" s="26"/>
      <c r="S1101" s="26"/>
    </row>
    <row r="1102" spans="5:19" s="25" customFormat="1">
      <c r="E1102" s="26"/>
      <c r="M1102" s="26"/>
      <c r="P1102" s="26"/>
      <c r="S1102" s="26"/>
    </row>
    <row r="1103" spans="5:19" s="25" customFormat="1">
      <c r="E1103" s="26"/>
      <c r="M1103" s="26"/>
      <c r="P1103" s="26"/>
      <c r="S1103" s="26"/>
    </row>
    <row r="1104" spans="5:19" s="25" customFormat="1">
      <c r="E1104" s="26"/>
      <c r="M1104" s="26"/>
      <c r="P1104" s="26"/>
      <c r="S1104" s="26"/>
    </row>
    <row r="1105" spans="5:19" s="25" customFormat="1">
      <c r="E1105" s="26"/>
      <c r="M1105" s="26"/>
      <c r="P1105" s="26"/>
      <c r="S1105" s="26"/>
    </row>
    <row r="1106" spans="5:19" s="25" customFormat="1">
      <c r="E1106" s="26"/>
      <c r="M1106" s="26"/>
      <c r="P1106" s="26"/>
      <c r="S1106" s="26"/>
    </row>
    <row r="1107" spans="5:19" s="25" customFormat="1">
      <c r="E1107" s="26"/>
      <c r="M1107" s="26"/>
      <c r="P1107" s="26"/>
      <c r="S1107" s="26"/>
    </row>
    <row r="1108" spans="5:19" s="25" customFormat="1">
      <c r="E1108" s="26"/>
      <c r="M1108" s="26"/>
      <c r="P1108" s="26"/>
      <c r="S1108" s="26"/>
    </row>
    <row r="1109" spans="5:19" s="25" customFormat="1">
      <c r="E1109" s="26"/>
      <c r="M1109" s="26"/>
      <c r="P1109" s="26"/>
      <c r="S1109" s="26"/>
    </row>
    <row r="1110" spans="5:19" s="25" customFormat="1">
      <c r="E1110" s="26"/>
      <c r="M1110" s="26"/>
      <c r="P1110" s="26"/>
      <c r="S1110" s="26"/>
    </row>
    <row r="1111" spans="5:19" s="25" customFormat="1">
      <c r="E1111" s="26"/>
      <c r="M1111" s="26"/>
      <c r="P1111" s="26"/>
      <c r="S1111" s="26"/>
    </row>
    <row r="1112" spans="5:19" s="25" customFormat="1">
      <c r="E1112" s="26"/>
      <c r="M1112" s="26"/>
      <c r="P1112" s="26"/>
      <c r="S1112" s="26"/>
    </row>
    <row r="1113" spans="5:19" s="25" customFormat="1">
      <c r="E1113" s="26"/>
      <c r="M1113" s="26"/>
      <c r="P1113" s="26"/>
      <c r="S1113" s="26"/>
    </row>
    <row r="1114" spans="5:19" s="25" customFormat="1">
      <c r="E1114" s="26"/>
      <c r="M1114" s="26"/>
      <c r="P1114" s="26"/>
      <c r="S1114" s="26"/>
    </row>
    <row r="1115" spans="5:19" s="25" customFormat="1">
      <c r="E1115" s="26"/>
      <c r="M1115" s="26"/>
      <c r="P1115" s="26"/>
      <c r="S1115" s="26"/>
    </row>
    <row r="1116" spans="5:19" s="25" customFormat="1">
      <c r="E1116" s="26"/>
      <c r="M1116" s="26"/>
      <c r="P1116" s="26"/>
      <c r="S1116" s="26"/>
    </row>
    <row r="1117" spans="5:19" s="25" customFormat="1">
      <c r="E1117" s="26"/>
      <c r="M1117" s="26"/>
      <c r="P1117" s="26"/>
      <c r="S1117" s="26"/>
    </row>
    <row r="1118" spans="5:19" s="25" customFormat="1">
      <c r="E1118" s="26"/>
      <c r="M1118" s="26"/>
      <c r="P1118" s="26"/>
      <c r="S1118" s="26"/>
    </row>
    <row r="1119" spans="5:19" s="25" customFormat="1">
      <c r="E1119" s="26"/>
      <c r="M1119" s="26"/>
      <c r="P1119" s="26"/>
      <c r="S1119" s="26"/>
    </row>
    <row r="1120" spans="5:19" s="25" customFormat="1">
      <c r="E1120" s="26"/>
      <c r="M1120" s="26"/>
      <c r="P1120" s="26"/>
      <c r="S1120" s="26"/>
    </row>
    <row r="1121" spans="5:19" s="25" customFormat="1">
      <c r="E1121" s="26"/>
      <c r="M1121" s="26"/>
      <c r="P1121" s="26"/>
      <c r="S1121" s="26"/>
    </row>
    <row r="1122" spans="5:19" s="25" customFormat="1">
      <c r="E1122" s="26"/>
      <c r="M1122" s="26"/>
      <c r="P1122" s="26"/>
      <c r="S1122" s="26"/>
    </row>
    <row r="1123" spans="5:19" s="25" customFormat="1">
      <c r="E1123" s="26"/>
      <c r="M1123" s="26"/>
      <c r="P1123" s="26"/>
      <c r="S1123" s="26"/>
    </row>
    <row r="1124" spans="5:19" s="25" customFormat="1">
      <c r="E1124" s="26"/>
      <c r="M1124" s="26"/>
      <c r="P1124" s="26"/>
      <c r="S1124" s="26"/>
    </row>
    <row r="1125" spans="5:19" s="25" customFormat="1">
      <c r="E1125" s="26"/>
      <c r="M1125" s="26"/>
      <c r="P1125" s="26"/>
      <c r="S1125" s="26"/>
    </row>
    <row r="1126" spans="5:19" s="25" customFormat="1">
      <c r="E1126" s="26"/>
      <c r="M1126" s="26"/>
      <c r="P1126" s="26"/>
      <c r="S1126" s="26"/>
    </row>
    <row r="1127" spans="5:19" s="25" customFormat="1">
      <c r="E1127" s="26"/>
      <c r="M1127" s="26"/>
      <c r="P1127" s="26"/>
      <c r="S1127" s="26"/>
    </row>
    <row r="1128" spans="5:19" s="25" customFormat="1">
      <c r="E1128" s="26"/>
      <c r="M1128" s="26"/>
      <c r="P1128" s="26"/>
      <c r="S1128" s="26"/>
    </row>
    <row r="1129" spans="5:19" s="25" customFormat="1">
      <c r="E1129" s="26"/>
      <c r="M1129" s="26"/>
      <c r="P1129" s="26"/>
      <c r="S1129" s="26"/>
    </row>
    <row r="1130" spans="5:19" s="25" customFormat="1">
      <c r="E1130" s="26"/>
      <c r="M1130" s="26"/>
      <c r="P1130" s="26"/>
      <c r="S1130" s="26"/>
    </row>
    <row r="1131" spans="5:19" s="25" customFormat="1">
      <c r="E1131" s="26"/>
      <c r="M1131" s="26"/>
      <c r="P1131" s="26"/>
      <c r="S1131" s="26"/>
    </row>
    <row r="1132" spans="5:19" s="25" customFormat="1">
      <c r="E1132" s="26"/>
      <c r="M1132" s="26"/>
      <c r="P1132" s="26"/>
      <c r="S1132" s="26"/>
    </row>
    <row r="1133" spans="5:19" s="25" customFormat="1">
      <c r="E1133" s="26"/>
      <c r="M1133" s="26"/>
      <c r="P1133" s="26"/>
      <c r="S1133" s="26"/>
    </row>
    <row r="1134" spans="5:19" s="25" customFormat="1">
      <c r="E1134" s="26"/>
      <c r="M1134" s="26"/>
      <c r="P1134" s="26"/>
      <c r="S1134" s="26"/>
    </row>
    <row r="1135" spans="5:19" s="25" customFormat="1">
      <c r="E1135" s="26"/>
      <c r="M1135" s="26"/>
      <c r="P1135" s="26"/>
      <c r="S1135" s="26"/>
    </row>
    <row r="1136" spans="5:19" s="25" customFormat="1">
      <c r="E1136" s="26"/>
      <c r="M1136" s="26"/>
      <c r="P1136" s="26"/>
      <c r="S1136" s="26"/>
    </row>
    <row r="1137" spans="5:19" s="25" customFormat="1">
      <c r="E1137" s="26"/>
      <c r="M1137" s="26"/>
      <c r="P1137" s="26"/>
      <c r="S1137" s="26"/>
    </row>
    <row r="1138" spans="5:19" s="25" customFormat="1">
      <c r="E1138" s="26"/>
      <c r="M1138" s="26"/>
      <c r="P1138" s="26"/>
      <c r="S1138" s="26"/>
    </row>
    <row r="1139" spans="5:19" s="25" customFormat="1">
      <c r="E1139" s="26"/>
      <c r="M1139" s="26"/>
      <c r="P1139" s="26"/>
      <c r="S1139" s="26"/>
    </row>
    <row r="1140" spans="5:19" s="25" customFormat="1">
      <c r="E1140" s="26"/>
      <c r="M1140" s="26"/>
      <c r="P1140" s="26"/>
      <c r="S1140" s="26"/>
    </row>
    <row r="1141" spans="5:19" s="25" customFormat="1">
      <c r="E1141" s="26"/>
      <c r="M1141" s="26"/>
      <c r="P1141" s="26"/>
      <c r="S1141" s="26"/>
    </row>
    <row r="1142" spans="5:19" s="25" customFormat="1">
      <c r="E1142" s="26"/>
      <c r="M1142" s="26"/>
      <c r="P1142" s="26"/>
      <c r="S1142" s="26"/>
    </row>
    <row r="1143" spans="5:19" s="25" customFormat="1">
      <c r="E1143" s="26"/>
      <c r="M1143" s="26"/>
      <c r="P1143" s="26"/>
      <c r="S1143" s="26"/>
    </row>
    <row r="1144" spans="5:19" s="25" customFormat="1">
      <c r="E1144" s="26"/>
      <c r="M1144" s="26"/>
      <c r="P1144" s="26"/>
      <c r="S1144" s="26"/>
    </row>
    <row r="1145" spans="5:19" s="25" customFormat="1">
      <c r="E1145" s="26"/>
      <c r="M1145" s="26"/>
      <c r="P1145" s="26"/>
      <c r="S1145" s="26"/>
    </row>
    <row r="1146" spans="5:19" s="25" customFormat="1">
      <c r="E1146" s="26"/>
      <c r="M1146" s="26"/>
      <c r="P1146" s="26"/>
      <c r="S1146" s="26"/>
    </row>
    <row r="1147" spans="5:19" s="25" customFormat="1">
      <c r="E1147" s="26"/>
      <c r="M1147" s="26"/>
      <c r="P1147" s="26"/>
      <c r="S1147" s="26"/>
    </row>
    <row r="1148" spans="5:19" s="25" customFormat="1">
      <c r="E1148" s="26"/>
      <c r="M1148" s="26"/>
      <c r="P1148" s="26"/>
      <c r="S1148" s="26"/>
    </row>
    <row r="1149" spans="5:19" s="25" customFormat="1">
      <c r="E1149" s="26"/>
      <c r="M1149" s="26"/>
      <c r="P1149" s="26"/>
      <c r="S1149" s="26"/>
    </row>
    <row r="1150" spans="5:19" s="25" customFormat="1">
      <c r="E1150" s="26"/>
      <c r="M1150" s="26"/>
      <c r="P1150" s="26"/>
      <c r="S1150" s="26"/>
    </row>
    <row r="1151" spans="5:19" s="25" customFormat="1">
      <c r="E1151" s="26"/>
      <c r="M1151" s="26"/>
      <c r="P1151" s="26"/>
      <c r="S1151" s="26"/>
    </row>
    <row r="1152" spans="5:19" s="25" customFormat="1">
      <c r="E1152" s="26"/>
      <c r="M1152" s="26"/>
      <c r="P1152" s="26"/>
      <c r="S1152" s="26"/>
    </row>
    <row r="1153" spans="5:19" s="25" customFormat="1">
      <c r="E1153" s="26"/>
      <c r="M1153" s="26"/>
      <c r="P1153" s="26"/>
      <c r="S1153" s="26"/>
    </row>
    <row r="1154" spans="5:19" s="25" customFormat="1">
      <c r="E1154" s="26"/>
      <c r="M1154" s="26"/>
      <c r="P1154" s="26"/>
      <c r="S1154" s="26"/>
    </row>
    <row r="1155" spans="5:19" s="25" customFormat="1">
      <c r="E1155" s="26"/>
      <c r="M1155" s="26"/>
      <c r="P1155" s="26"/>
      <c r="S1155" s="26"/>
    </row>
    <row r="1156" spans="5:19" s="25" customFormat="1">
      <c r="E1156" s="26"/>
      <c r="M1156" s="26"/>
      <c r="P1156" s="26"/>
      <c r="S1156" s="26"/>
    </row>
    <row r="1157" spans="5:19" s="25" customFormat="1">
      <c r="E1157" s="26"/>
      <c r="M1157" s="26"/>
      <c r="P1157" s="26"/>
      <c r="S1157" s="26"/>
    </row>
    <row r="1158" spans="5:19" s="25" customFormat="1">
      <c r="E1158" s="26"/>
      <c r="M1158" s="26"/>
      <c r="P1158" s="26"/>
      <c r="S1158" s="26"/>
    </row>
    <row r="1159" spans="5:19" s="25" customFormat="1">
      <c r="E1159" s="26"/>
      <c r="M1159" s="26"/>
      <c r="P1159" s="26"/>
      <c r="S1159" s="26"/>
    </row>
    <row r="1160" spans="5:19" s="25" customFormat="1">
      <c r="E1160" s="26"/>
      <c r="M1160" s="26"/>
      <c r="P1160" s="26"/>
      <c r="S1160" s="26"/>
    </row>
    <row r="1161" spans="5:19" s="25" customFormat="1">
      <c r="E1161" s="26"/>
      <c r="M1161" s="26"/>
      <c r="P1161" s="26"/>
      <c r="S1161" s="26"/>
    </row>
    <row r="1162" spans="5:19" s="25" customFormat="1">
      <c r="E1162" s="26"/>
      <c r="M1162" s="26"/>
      <c r="P1162" s="26"/>
      <c r="S1162" s="26"/>
    </row>
    <row r="1163" spans="5:19" s="25" customFormat="1">
      <c r="E1163" s="26"/>
      <c r="M1163" s="26"/>
      <c r="P1163" s="26"/>
      <c r="S1163" s="26"/>
    </row>
    <row r="1164" spans="5:19" s="25" customFormat="1">
      <c r="E1164" s="26"/>
      <c r="M1164" s="26"/>
      <c r="P1164" s="26"/>
      <c r="S1164" s="26"/>
    </row>
    <row r="1165" spans="5:19" s="25" customFormat="1">
      <c r="E1165" s="26"/>
      <c r="M1165" s="26"/>
      <c r="P1165" s="26"/>
      <c r="S1165" s="26"/>
    </row>
    <row r="1166" spans="5:19" s="25" customFormat="1">
      <c r="E1166" s="26"/>
      <c r="M1166" s="26"/>
      <c r="P1166" s="26"/>
      <c r="S1166" s="26"/>
    </row>
    <row r="1167" spans="5:19" s="25" customFormat="1">
      <c r="E1167" s="26"/>
      <c r="M1167" s="26"/>
      <c r="P1167" s="26"/>
      <c r="S1167" s="26"/>
    </row>
    <row r="1168" spans="5:19" s="25" customFormat="1">
      <c r="E1168" s="26"/>
      <c r="M1168" s="26"/>
      <c r="P1168" s="26"/>
      <c r="S1168" s="26"/>
    </row>
    <row r="1169" spans="5:19" s="25" customFormat="1">
      <c r="E1169" s="26"/>
      <c r="M1169" s="26"/>
      <c r="P1169" s="26"/>
      <c r="S1169" s="26"/>
    </row>
    <row r="1170" spans="5:19" s="25" customFormat="1">
      <c r="E1170" s="26"/>
      <c r="M1170" s="26"/>
      <c r="P1170" s="26"/>
      <c r="S1170" s="26"/>
    </row>
    <row r="1171" spans="5:19" s="25" customFormat="1">
      <c r="E1171" s="26"/>
      <c r="M1171" s="26"/>
      <c r="P1171" s="26"/>
      <c r="S1171" s="26"/>
    </row>
    <row r="1172" spans="5:19" s="25" customFormat="1">
      <c r="E1172" s="26"/>
      <c r="M1172" s="26"/>
      <c r="P1172" s="26"/>
      <c r="S1172" s="26"/>
    </row>
    <row r="1173" spans="5:19" s="25" customFormat="1">
      <c r="E1173" s="26"/>
      <c r="M1173" s="26"/>
      <c r="P1173" s="26"/>
      <c r="S1173" s="26"/>
    </row>
    <row r="1174" spans="5:19" s="25" customFormat="1">
      <c r="E1174" s="26"/>
      <c r="M1174" s="26"/>
      <c r="P1174" s="26"/>
      <c r="S1174" s="26"/>
    </row>
    <row r="1175" spans="5:19" s="25" customFormat="1">
      <c r="E1175" s="26"/>
      <c r="M1175" s="26"/>
      <c r="P1175" s="26"/>
      <c r="S1175" s="26"/>
    </row>
    <row r="1176" spans="5:19" s="25" customFormat="1">
      <c r="E1176" s="26"/>
      <c r="M1176" s="26"/>
      <c r="P1176" s="26"/>
      <c r="S1176" s="26"/>
    </row>
    <row r="1177" spans="5:19" s="25" customFormat="1">
      <c r="E1177" s="26"/>
      <c r="M1177" s="26"/>
      <c r="P1177" s="26"/>
      <c r="S1177" s="26"/>
    </row>
    <row r="1178" spans="5:19" s="25" customFormat="1">
      <c r="E1178" s="26"/>
      <c r="M1178" s="26"/>
      <c r="P1178" s="26"/>
      <c r="S1178" s="26"/>
    </row>
    <row r="1179" spans="5:19" s="25" customFormat="1">
      <c r="E1179" s="26"/>
      <c r="M1179" s="26"/>
      <c r="P1179" s="26"/>
      <c r="S1179" s="26"/>
    </row>
    <row r="1180" spans="5:19" s="25" customFormat="1">
      <c r="E1180" s="26"/>
      <c r="M1180" s="26"/>
      <c r="P1180" s="26"/>
      <c r="S1180" s="26"/>
    </row>
    <row r="1181" spans="5:19" s="25" customFormat="1">
      <c r="E1181" s="26"/>
      <c r="M1181" s="26"/>
      <c r="P1181" s="26"/>
      <c r="S1181" s="26"/>
    </row>
    <row r="1182" spans="5:19" s="25" customFormat="1">
      <c r="E1182" s="26"/>
      <c r="M1182" s="26"/>
      <c r="P1182" s="26"/>
      <c r="S1182" s="26"/>
    </row>
    <row r="1183" spans="5:19" s="25" customFormat="1">
      <c r="E1183" s="26"/>
      <c r="M1183" s="26"/>
      <c r="P1183" s="26"/>
      <c r="S1183" s="26"/>
    </row>
    <row r="1184" spans="5:19" s="25" customFormat="1">
      <c r="E1184" s="26"/>
      <c r="M1184" s="26"/>
      <c r="P1184" s="26"/>
      <c r="S1184" s="26"/>
    </row>
    <row r="1185" spans="5:19" s="25" customFormat="1">
      <c r="E1185" s="26"/>
      <c r="M1185" s="26"/>
      <c r="P1185" s="26"/>
      <c r="S1185" s="26"/>
    </row>
    <row r="1186" spans="5:19" s="25" customFormat="1">
      <c r="E1186" s="26"/>
      <c r="M1186" s="26"/>
      <c r="P1186" s="26"/>
      <c r="S1186" s="26"/>
    </row>
    <row r="1187" spans="5:19" s="25" customFormat="1">
      <c r="E1187" s="26"/>
      <c r="M1187" s="26"/>
      <c r="P1187" s="26"/>
      <c r="S1187" s="26"/>
    </row>
    <row r="1188" spans="5:19" s="25" customFormat="1">
      <c r="E1188" s="26"/>
      <c r="M1188" s="26"/>
      <c r="P1188" s="26"/>
      <c r="S1188" s="26"/>
    </row>
    <row r="1189" spans="5:19" s="25" customFormat="1">
      <c r="E1189" s="26"/>
      <c r="M1189" s="26"/>
      <c r="P1189" s="26"/>
      <c r="S1189" s="26"/>
    </row>
    <row r="1190" spans="5:19" s="25" customFormat="1">
      <c r="E1190" s="26"/>
      <c r="M1190" s="26"/>
      <c r="P1190" s="26"/>
      <c r="S1190" s="26"/>
    </row>
    <row r="1191" spans="5:19" s="25" customFormat="1">
      <c r="E1191" s="26"/>
      <c r="M1191" s="26"/>
      <c r="P1191" s="26"/>
      <c r="S1191" s="26"/>
    </row>
    <row r="1192" spans="5:19" s="25" customFormat="1">
      <c r="E1192" s="26"/>
      <c r="M1192" s="26"/>
      <c r="P1192" s="26"/>
      <c r="S1192" s="26"/>
    </row>
    <row r="1193" spans="5:19" s="25" customFormat="1">
      <c r="E1193" s="26"/>
      <c r="M1193" s="26"/>
      <c r="P1193" s="26"/>
      <c r="S1193" s="26"/>
    </row>
    <row r="1194" spans="5:19" s="25" customFormat="1">
      <c r="E1194" s="26"/>
      <c r="M1194" s="26"/>
      <c r="P1194" s="26"/>
      <c r="S1194" s="26"/>
    </row>
    <row r="1195" spans="5:19" s="25" customFormat="1">
      <c r="E1195" s="26"/>
      <c r="M1195" s="26"/>
      <c r="P1195" s="26"/>
      <c r="S1195" s="26"/>
    </row>
    <row r="1196" spans="5:19" s="25" customFormat="1">
      <c r="E1196" s="26"/>
      <c r="M1196" s="26"/>
      <c r="P1196" s="26"/>
      <c r="S1196" s="26"/>
    </row>
    <row r="1197" spans="5:19" s="25" customFormat="1">
      <c r="E1197" s="26"/>
      <c r="M1197" s="26"/>
      <c r="P1197" s="26"/>
      <c r="S1197" s="26"/>
    </row>
    <row r="1198" spans="5:19" s="25" customFormat="1">
      <c r="E1198" s="26"/>
      <c r="M1198" s="26"/>
      <c r="P1198" s="26"/>
      <c r="S1198" s="26"/>
    </row>
    <row r="1199" spans="5:19" s="25" customFormat="1">
      <c r="E1199" s="26"/>
      <c r="M1199" s="26"/>
      <c r="P1199" s="26"/>
      <c r="S1199" s="26"/>
    </row>
    <row r="1200" spans="5:19" s="25" customFormat="1">
      <c r="E1200" s="26"/>
      <c r="M1200" s="26"/>
      <c r="P1200" s="26"/>
      <c r="S1200" s="26"/>
    </row>
    <row r="1201" spans="5:19" s="25" customFormat="1">
      <c r="E1201" s="26"/>
      <c r="M1201" s="26"/>
      <c r="P1201" s="26"/>
      <c r="S1201" s="26"/>
    </row>
    <row r="1202" spans="5:19" s="25" customFormat="1">
      <c r="E1202" s="26"/>
      <c r="M1202" s="26"/>
      <c r="P1202" s="26"/>
      <c r="S1202" s="26"/>
    </row>
    <row r="1203" spans="5:19" s="25" customFormat="1">
      <c r="E1203" s="26"/>
      <c r="M1203" s="26"/>
      <c r="P1203" s="26"/>
      <c r="S1203" s="26"/>
    </row>
    <row r="1204" spans="5:19" s="25" customFormat="1">
      <c r="E1204" s="26"/>
      <c r="M1204" s="26"/>
      <c r="P1204" s="26"/>
      <c r="S1204" s="26"/>
    </row>
    <row r="1205" spans="5:19" s="25" customFormat="1">
      <c r="E1205" s="26"/>
      <c r="M1205" s="26"/>
      <c r="P1205" s="26"/>
      <c r="S1205" s="26"/>
    </row>
    <row r="1206" spans="5:19" s="25" customFormat="1">
      <c r="E1206" s="26"/>
      <c r="M1206" s="26"/>
      <c r="P1206" s="26"/>
      <c r="S1206" s="26"/>
    </row>
    <row r="1207" spans="5:19" s="25" customFormat="1">
      <c r="E1207" s="26"/>
      <c r="M1207" s="26"/>
      <c r="P1207" s="26"/>
      <c r="S1207" s="26"/>
    </row>
    <row r="1208" spans="5:19" s="25" customFormat="1">
      <c r="E1208" s="26"/>
      <c r="M1208" s="26"/>
      <c r="P1208" s="26"/>
      <c r="S1208" s="26"/>
    </row>
    <row r="1209" spans="5:19" s="25" customFormat="1">
      <c r="E1209" s="26"/>
      <c r="M1209" s="26"/>
      <c r="P1209" s="26"/>
      <c r="S1209" s="26"/>
    </row>
    <row r="1210" spans="5:19" s="25" customFormat="1">
      <c r="E1210" s="26"/>
      <c r="M1210" s="26"/>
      <c r="P1210" s="26"/>
      <c r="S1210" s="26"/>
    </row>
    <row r="1211" spans="5:19" s="25" customFormat="1">
      <c r="E1211" s="26"/>
      <c r="M1211" s="26"/>
      <c r="P1211" s="26"/>
      <c r="S1211" s="26"/>
    </row>
    <row r="1212" spans="5:19" s="25" customFormat="1">
      <c r="E1212" s="26"/>
      <c r="M1212" s="26"/>
      <c r="P1212" s="26"/>
      <c r="S1212" s="26"/>
    </row>
    <row r="1213" spans="5:19" s="25" customFormat="1">
      <c r="E1213" s="26"/>
      <c r="M1213" s="26"/>
      <c r="P1213" s="26"/>
      <c r="S1213" s="26"/>
    </row>
    <row r="1214" spans="5:19" s="25" customFormat="1">
      <c r="E1214" s="26"/>
      <c r="M1214" s="26"/>
      <c r="P1214" s="26"/>
      <c r="S1214" s="26"/>
    </row>
    <row r="1215" spans="5:19" s="25" customFormat="1">
      <c r="E1215" s="26"/>
      <c r="M1215" s="26"/>
      <c r="P1215" s="26"/>
      <c r="S1215" s="26"/>
    </row>
    <row r="1216" spans="5:19" s="25" customFormat="1">
      <c r="E1216" s="26"/>
      <c r="M1216" s="26"/>
      <c r="P1216" s="26"/>
      <c r="S1216" s="26"/>
    </row>
    <row r="1217" spans="5:19" s="25" customFormat="1">
      <c r="E1217" s="26"/>
      <c r="M1217" s="26"/>
      <c r="P1217" s="26"/>
      <c r="S1217" s="26"/>
    </row>
    <row r="1218" spans="5:19" s="25" customFormat="1">
      <c r="E1218" s="26"/>
      <c r="M1218" s="26"/>
      <c r="P1218" s="26"/>
      <c r="S1218" s="26"/>
    </row>
    <row r="1219" spans="5:19" s="25" customFormat="1">
      <c r="E1219" s="26"/>
      <c r="M1219" s="26"/>
      <c r="P1219" s="26"/>
      <c r="S1219" s="26"/>
    </row>
    <row r="1220" spans="5:19" s="25" customFormat="1">
      <c r="E1220" s="26"/>
      <c r="M1220" s="26"/>
      <c r="P1220" s="26"/>
      <c r="S1220" s="26"/>
    </row>
    <row r="1221" spans="5:19" s="25" customFormat="1">
      <c r="E1221" s="26"/>
      <c r="M1221" s="26"/>
      <c r="P1221" s="26"/>
      <c r="S1221" s="26"/>
    </row>
    <row r="1222" spans="5:19" s="25" customFormat="1">
      <c r="E1222" s="26"/>
      <c r="M1222" s="26"/>
      <c r="P1222" s="26"/>
      <c r="S1222" s="26"/>
    </row>
    <row r="1223" spans="5:19" s="25" customFormat="1">
      <c r="E1223" s="26"/>
      <c r="M1223" s="26"/>
      <c r="P1223" s="26"/>
      <c r="S1223" s="26"/>
    </row>
    <row r="1224" spans="5:19" s="25" customFormat="1">
      <c r="E1224" s="26"/>
      <c r="M1224" s="26"/>
      <c r="P1224" s="26"/>
      <c r="S1224" s="26"/>
    </row>
    <row r="1225" spans="5:19" s="25" customFormat="1">
      <c r="E1225" s="26"/>
      <c r="M1225" s="26"/>
      <c r="P1225" s="26"/>
      <c r="S1225" s="26"/>
    </row>
    <row r="1226" spans="5:19" s="25" customFormat="1">
      <c r="E1226" s="26"/>
      <c r="M1226" s="26"/>
      <c r="P1226" s="26"/>
      <c r="S1226" s="26"/>
    </row>
    <row r="1227" spans="5:19" s="25" customFormat="1">
      <c r="E1227" s="26"/>
      <c r="M1227" s="26"/>
      <c r="P1227" s="26"/>
      <c r="S1227" s="26"/>
    </row>
    <row r="1228" spans="5:19" s="25" customFormat="1">
      <c r="E1228" s="26"/>
      <c r="M1228" s="26"/>
      <c r="P1228" s="26"/>
      <c r="S1228" s="26"/>
    </row>
    <row r="1229" spans="5:19" s="25" customFormat="1">
      <c r="E1229" s="26"/>
      <c r="M1229" s="26"/>
      <c r="P1229" s="26"/>
      <c r="S1229" s="26"/>
    </row>
    <row r="1230" spans="5:19" s="25" customFormat="1">
      <c r="E1230" s="26"/>
      <c r="M1230" s="26"/>
      <c r="P1230" s="26"/>
      <c r="S1230" s="26"/>
    </row>
    <row r="1231" spans="5:19" s="25" customFormat="1">
      <c r="E1231" s="26"/>
      <c r="M1231" s="26"/>
      <c r="P1231" s="26"/>
      <c r="S1231" s="26"/>
    </row>
    <row r="1232" spans="5:19" s="25" customFormat="1">
      <c r="E1232" s="26"/>
      <c r="M1232" s="26"/>
      <c r="P1232" s="26"/>
      <c r="S1232" s="26"/>
    </row>
    <row r="1233" spans="5:19" s="25" customFormat="1">
      <c r="E1233" s="26"/>
      <c r="M1233" s="26"/>
      <c r="P1233" s="26"/>
      <c r="S1233" s="26"/>
    </row>
    <row r="1234" spans="5:19" s="25" customFormat="1">
      <c r="E1234" s="26"/>
      <c r="M1234" s="26"/>
      <c r="P1234" s="26"/>
      <c r="S1234" s="26"/>
    </row>
    <row r="1235" spans="5:19" s="25" customFormat="1">
      <c r="E1235" s="26"/>
      <c r="M1235" s="26"/>
      <c r="P1235" s="26"/>
      <c r="S1235" s="26"/>
    </row>
    <row r="1236" spans="5:19" s="25" customFormat="1">
      <c r="E1236" s="26"/>
      <c r="M1236" s="26"/>
      <c r="P1236" s="26"/>
      <c r="S1236" s="26"/>
    </row>
    <row r="1237" spans="5:19" s="25" customFormat="1">
      <c r="E1237" s="26"/>
      <c r="M1237" s="26"/>
      <c r="P1237" s="26"/>
      <c r="S1237" s="26"/>
    </row>
    <row r="1238" spans="5:19" s="25" customFormat="1">
      <c r="E1238" s="26"/>
      <c r="M1238" s="26"/>
      <c r="P1238" s="26"/>
      <c r="S1238" s="26"/>
    </row>
    <row r="1239" spans="5:19" s="25" customFormat="1">
      <c r="E1239" s="26"/>
      <c r="M1239" s="26"/>
      <c r="P1239" s="26"/>
      <c r="S1239" s="26"/>
    </row>
    <row r="1240" spans="5:19" s="25" customFormat="1">
      <c r="E1240" s="26"/>
      <c r="M1240" s="26"/>
      <c r="P1240" s="26"/>
      <c r="S1240" s="26"/>
    </row>
    <row r="1241" spans="5:19" s="25" customFormat="1">
      <c r="E1241" s="26"/>
      <c r="M1241" s="26"/>
      <c r="P1241" s="26"/>
      <c r="S1241" s="26"/>
    </row>
    <row r="1242" spans="5:19" s="25" customFormat="1">
      <c r="E1242" s="26"/>
      <c r="M1242" s="26"/>
      <c r="P1242" s="26"/>
      <c r="S1242" s="26"/>
    </row>
    <row r="1243" spans="5:19" s="25" customFormat="1">
      <c r="E1243" s="26"/>
      <c r="M1243" s="26"/>
      <c r="P1243" s="26"/>
      <c r="S1243" s="26"/>
    </row>
    <row r="1244" spans="5:19" s="25" customFormat="1">
      <c r="E1244" s="26"/>
      <c r="M1244" s="26"/>
      <c r="P1244" s="26"/>
      <c r="S1244" s="26"/>
    </row>
    <row r="1245" spans="5:19" s="25" customFormat="1">
      <c r="E1245" s="26"/>
      <c r="M1245" s="26"/>
      <c r="P1245" s="26"/>
      <c r="S1245" s="26"/>
    </row>
    <row r="1246" spans="5:19" s="25" customFormat="1">
      <c r="E1246" s="26"/>
      <c r="M1246" s="26"/>
      <c r="P1246" s="26"/>
      <c r="S1246" s="26"/>
    </row>
    <row r="1247" spans="5:19" s="25" customFormat="1">
      <c r="E1247" s="26"/>
      <c r="M1247" s="26"/>
      <c r="P1247" s="26"/>
      <c r="S1247" s="26"/>
    </row>
    <row r="1248" spans="5:19" s="25" customFormat="1">
      <c r="E1248" s="26"/>
      <c r="M1248" s="26"/>
      <c r="P1248" s="26"/>
      <c r="S1248" s="26"/>
    </row>
    <row r="1249" spans="5:19" s="25" customFormat="1">
      <c r="E1249" s="26"/>
      <c r="M1249" s="26"/>
      <c r="P1249" s="26"/>
      <c r="S1249" s="26"/>
    </row>
    <row r="1250" spans="5:19" s="25" customFormat="1">
      <c r="E1250" s="26"/>
      <c r="M1250" s="26"/>
      <c r="P1250" s="26"/>
      <c r="S1250" s="26"/>
    </row>
    <row r="1251" spans="5:19" s="25" customFormat="1">
      <c r="E1251" s="26"/>
      <c r="M1251" s="26"/>
      <c r="P1251" s="26"/>
      <c r="S1251" s="26"/>
    </row>
    <row r="1252" spans="5:19" s="25" customFormat="1">
      <c r="E1252" s="26"/>
      <c r="M1252" s="26"/>
      <c r="P1252" s="26"/>
      <c r="S1252" s="26"/>
    </row>
    <row r="1253" spans="5:19" s="25" customFormat="1">
      <c r="E1253" s="26"/>
      <c r="M1253" s="26"/>
      <c r="P1253" s="26"/>
      <c r="S1253" s="26"/>
    </row>
    <row r="1254" spans="5:19" s="25" customFormat="1">
      <c r="E1254" s="26"/>
      <c r="M1254" s="26"/>
      <c r="P1254" s="26"/>
      <c r="S1254" s="26"/>
    </row>
    <row r="1255" spans="5:19" s="25" customFormat="1">
      <c r="E1255" s="26"/>
      <c r="M1255" s="26"/>
      <c r="P1255" s="26"/>
      <c r="S1255" s="26"/>
    </row>
    <row r="1256" spans="5:19" s="25" customFormat="1">
      <c r="E1256" s="26"/>
      <c r="M1256" s="26"/>
      <c r="P1256" s="26"/>
      <c r="S1256" s="26"/>
    </row>
    <row r="1257" spans="5:19" s="25" customFormat="1">
      <c r="E1257" s="26"/>
      <c r="M1257" s="26"/>
      <c r="P1257" s="26"/>
      <c r="S1257" s="26"/>
    </row>
    <row r="1258" spans="5:19" s="25" customFormat="1">
      <c r="E1258" s="26"/>
      <c r="M1258" s="26"/>
      <c r="P1258" s="26"/>
      <c r="S1258" s="26"/>
    </row>
    <row r="1259" spans="5:19" s="25" customFormat="1">
      <c r="E1259" s="26"/>
      <c r="M1259" s="26"/>
      <c r="P1259" s="26"/>
      <c r="S1259" s="26"/>
    </row>
    <row r="1260" spans="5:19" s="25" customFormat="1">
      <c r="E1260" s="26"/>
      <c r="M1260" s="26"/>
      <c r="P1260" s="26"/>
      <c r="S1260" s="26"/>
    </row>
    <row r="1261" spans="5:19" s="25" customFormat="1">
      <c r="E1261" s="26"/>
      <c r="M1261" s="26"/>
      <c r="P1261" s="26"/>
      <c r="S1261" s="26"/>
    </row>
    <row r="1262" spans="5:19" s="25" customFormat="1">
      <c r="E1262" s="26"/>
      <c r="M1262" s="26"/>
      <c r="P1262" s="26"/>
      <c r="S1262" s="26"/>
    </row>
    <row r="1263" spans="5:19" s="25" customFormat="1">
      <c r="E1263" s="26"/>
      <c r="M1263" s="26"/>
      <c r="P1263" s="26"/>
      <c r="S1263" s="26"/>
    </row>
    <row r="1264" spans="5:19" s="25" customFormat="1">
      <c r="E1264" s="26"/>
      <c r="M1264" s="26"/>
      <c r="P1264" s="26"/>
      <c r="S1264" s="26"/>
    </row>
    <row r="1265" spans="5:19" s="25" customFormat="1">
      <c r="E1265" s="26"/>
      <c r="M1265" s="26"/>
      <c r="P1265" s="26"/>
      <c r="S1265" s="26"/>
    </row>
  </sheetData>
  <mergeCells count="14">
    <mergeCell ref="L2:T2"/>
    <mergeCell ref="B12:E12"/>
    <mergeCell ref="B1:T1"/>
    <mergeCell ref="F12:K12"/>
    <mergeCell ref="L5:L6"/>
    <mergeCell ref="B2:K2"/>
    <mergeCell ref="B4:B10"/>
    <mergeCell ref="C5:C6"/>
    <mergeCell ref="D5:D6"/>
    <mergeCell ref="E3:F3"/>
    <mergeCell ref="E8:E9"/>
    <mergeCell ref="E10:E11"/>
    <mergeCell ref="D8:D11"/>
    <mergeCell ref="C8:C11"/>
  </mergeCells>
  <hyperlinks>
    <hyperlink ref="N4" r:id="rId1"/>
  </hyperlinks>
  <printOptions horizontalCentered="1"/>
  <pageMargins left="0.39370078740157483" right="0.39370078740157483" top="0.39370078740157483" bottom="0.39370078740157483" header="0.31496062992125984" footer="0.31496062992125984"/>
  <pageSetup paperSize="121" scale="3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6"/>
  <sheetViews>
    <sheetView showGridLines="0" topLeftCell="P13" zoomScale="80" zoomScaleNormal="80" zoomScaleSheetLayoutView="70" workbookViewId="0">
      <selection activeCell="T13" sqref="T13"/>
    </sheetView>
  </sheetViews>
  <sheetFormatPr baseColWidth="10" defaultColWidth="11.42578125" defaultRowHeight="12"/>
  <cols>
    <col min="1" max="1" width="2" style="1" customWidth="1"/>
    <col min="2" max="2" width="18.85546875" style="1" customWidth="1"/>
    <col min="3" max="3" width="16" style="6" customWidth="1"/>
    <col min="4" max="4" width="18.7109375" style="1" customWidth="1"/>
    <col min="5" max="5" width="6.42578125" style="1" customWidth="1"/>
    <col min="6" max="6" width="32.7109375" style="1" customWidth="1"/>
    <col min="7" max="7" width="17.140625" style="1" customWidth="1"/>
    <col min="8" max="8" width="27.28515625" style="1" customWidth="1"/>
    <col min="9" max="9" width="11.5703125" style="1" customWidth="1"/>
    <col min="10" max="10" width="13.5703125" style="1" customWidth="1"/>
    <col min="11" max="11" width="22" style="1" customWidth="1"/>
    <col min="12" max="12" width="52.28515625" style="22" customWidth="1"/>
    <col min="13" max="13" width="9.28515625" style="27" customWidth="1"/>
    <col min="14" max="14" width="44" style="22" customWidth="1"/>
    <col min="15" max="15" width="79.28515625" style="19" customWidth="1"/>
    <col min="16" max="16" width="11.140625" style="27" customWidth="1"/>
    <col min="17" max="17" width="44.5703125" style="22" customWidth="1"/>
    <col min="18" max="18" width="84.28515625" style="19" customWidth="1"/>
    <col min="19" max="19" width="10.7109375" style="27" customWidth="1"/>
    <col min="20" max="20" width="39.42578125" style="22" customWidth="1"/>
    <col min="21" max="16384" width="11.42578125" style="1"/>
  </cols>
  <sheetData>
    <row r="1" spans="1:20" ht="94.5" customHeight="1" thickBot="1">
      <c r="B1" s="282" t="s">
        <v>361</v>
      </c>
      <c r="C1" s="282"/>
      <c r="D1" s="282"/>
      <c r="E1" s="282"/>
      <c r="F1" s="282"/>
      <c r="G1" s="282"/>
      <c r="H1" s="282"/>
      <c r="I1" s="282"/>
      <c r="J1" s="282"/>
      <c r="K1" s="282"/>
      <c r="L1" s="282"/>
      <c r="M1" s="282"/>
      <c r="N1" s="282"/>
      <c r="O1" s="282"/>
      <c r="P1" s="282"/>
      <c r="Q1" s="282"/>
      <c r="R1" s="282"/>
      <c r="S1" s="282"/>
      <c r="T1" s="282"/>
    </row>
    <row r="2" spans="1:20" ht="42" customHeight="1">
      <c r="B2" s="307" t="s">
        <v>137</v>
      </c>
      <c r="C2" s="308"/>
      <c r="D2" s="308"/>
      <c r="E2" s="308"/>
      <c r="F2" s="308"/>
      <c r="G2" s="308"/>
      <c r="H2" s="308"/>
      <c r="I2" s="308"/>
      <c r="J2" s="308"/>
      <c r="K2" s="308"/>
      <c r="L2" s="298" t="s">
        <v>488</v>
      </c>
      <c r="M2" s="299"/>
      <c r="N2" s="299"/>
      <c r="O2" s="299"/>
      <c r="P2" s="299"/>
      <c r="Q2" s="299"/>
      <c r="R2" s="299"/>
      <c r="S2" s="299"/>
      <c r="T2" s="300"/>
    </row>
    <row r="3" spans="1:20" ht="39" customHeight="1" thickBot="1">
      <c r="B3" s="87" t="s">
        <v>35</v>
      </c>
      <c r="C3" s="79" t="s">
        <v>30</v>
      </c>
      <c r="D3" s="79" t="s">
        <v>375</v>
      </c>
      <c r="E3" s="297" t="s">
        <v>31</v>
      </c>
      <c r="F3" s="297"/>
      <c r="G3" s="79" t="s">
        <v>1</v>
      </c>
      <c r="H3" s="79" t="s">
        <v>6</v>
      </c>
      <c r="I3" s="79" t="s">
        <v>2</v>
      </c>
      <c r="J3" s="79" t="s">
        <v>3</v>
      </c>
      <c r="K3" s="79" t="s">
        <v>8</v>
      </c>
      <c r="L3" s="20" t="s">
        <v>168</v>
      </c>
      <c r="M3" s="20" t="s">
        <v>178</v>
      </c>
      <c r="N3" s="106" t="s">
        <v>456</v>
      </c>
      <c r="O3" s="20" t="s">
        <v>152</v>
      </c>
      <c r="P3" s="20" t="s">
        <v>178</v>
      </c>
      <c r="Q3" s="106" t="s">
        <v>457</v>
      </c>
      <c r="R3" s="20" t="s">
        <v>326</v>
      </c>
      <c r="S3" s="20" t="s">
        <v>178</v>
      </c>
      <c r="T3" s="106" t="s">
        <v>461</v>
      </c>
    </row>
    <row r="4" spans="1:20" ht="409.5" customHeight="1">
      <c r="A4" s="21"/>
      <c r="B4" s="306" t="s">
        <v>36</v>
      </c>
      <c r="C4" s="267" t="s">
        <v>94</v>
      </c>
      <c r="D4" s="270" t="s">
        <v>81</v>
      </c>
      <c r="E4" s="78" t="s">
        <v>51</v>
      </c>
      <c r="F4" s="42" t="s">
        <v>398</v>
      </c>
      <c r="G4" s="78" t="s">
        <v>81</v>
      </c>
      <c r="H4" s="81" t="s">
        <v>120</v>
      </c>
      <c r="I4" s="81">
        <v>42400</v>
      </c>
      <c r="J4" s="44">
        <v>42734</v>
      </c>
      <c r="K4" s="45" t="s">
        <v>191</v>
      </c>
      <c r="L4" s="82" t="s">
        <v>402</v>
      </c>
      <c r="M4" s="23">
        <f>3/11</f>
        <v>0.27272727272727271</v>
      </c>
      <c r="N4" s="111" t="s">
        <v>510</v>
      </c>
      <c r="O4" s="82" t="s">
        <v>403</v>
      </c>
      <c r="P4" s="23">
        <f>7/11</f>
        <v>0.63636363636363635</v>
      </c>
      <c r="Q4" s="95" t="s">
        <v>500</v>
      </c>
      <c r="R4" s="82" t="s">
        <v>404</v>
      </c>
      <c r="S4" s="23">
        <f>11/11</f>
        <v>1</v>
      </c>
      <c r="T4" s="88" t="s">
        <v>565</v>
      </c>
    </row>
    <row r="5" spans="1:20" ht="213.75" customHeight="1">
      <c r="A5" s="21"/>
      <c r="B5" s="306"/>
      <c r="C5" s="267"/>
      <c r="D5" s="270"/>
      <c r="E5" s="78" t="s">
        <v>52</v>
      </c>
      <c r="F5" s="42" t="s">
        <v>95</v>
      </c>
      <c r="G5" s="78" t="s">
        <v>116</v>
      </c>
      <c r="H5" s="81" t="s">
        <v>50</v>
      </c>
      <c r="I5" s="81">
        <v>42400</v>
      </c>
      <c r="J5" s="44">
        <v>42734</v>
      </c>
      <c r="K5" s="45" t="s">
        <v>38</v>
      </c>
      <c r="L5" s="82" t="s">
        <v>169</v>
      </c>
      <c r="M5" s="23">
        <f>3/11</f>
        <v>0.27272727272727271</v>
      </c>
      <c r="N5" s="112" t="s">
        <v>511</v>
      </c>
      <c r="O5" s="82" t="s">
        <v>206</v>
      </c>
      <c r="P5" s="23">
        <f>7/11</f>
        <v>0.63636363636363635</v>
      </c>
      <c r="Q5" s="96" t="s">
        <v>501</v>
      </c>
      <c r="R5" s="93" t="s">
        <v>553</v>
      </c>
      <c r="S5" s="23">
        <v>1</v>
      </c>
      <c r="T5" s="88" t="s">
        <v>565</v>
      </c>
    </row>
    <row r="6" spans="1:20" ht="200.25" customHeight="1">
      <c r="A6" s="21"/>
      <c r="B6" s="306"/>
      <c r="C6" s="267"/>
      <c r="D6" s="270"/>
      <c r="E6" s="78" t="s">
        <v>84</v>
      </c>
      <c r="F6" s="42" t="s">
        <v>96</v>
      </c>
      <c r="G6" s="78" t="s">
        <v>81</v>
      </c>
      <c r="H6" s="81" t="s">
        <v>97</v>
      </c>
      <c r="I6" s="81">
        <v>42400</v>
      </c>
      <c r="J6" s="44">
        <v>42734</v>
      </c>
      <c r="K6" s="45" t="s">
        <v>122</v>
      </c>
      <c r="L6" s="82" t="s">
        <v>170</v>
      </c>
      <c r="M6" s="23">
        <f>3/11</f>
        <v>0.27272727272727271</v>
      </c>
      <c r="N6" s="113" t="s">
        <v>512</v>
      </c>
      <c r="O6" s="82" t="s">
        <v>319</v>
      </c>
      <c r="P6" s="23">
        <f>7/11</f>
        <v>0.63636363636363635</v>
      </c>
      <c r="Q6" s="4" t="s">
        <v>502</v>
      </c>
      <c r="R6" s="93" t="s">
        <v>552</v>
      </c>
      <c r="S6" s="23">
        <v>1</v>
      </c>
      <c r="T6" s="88" t="s">
        <v>565</v>
      </c>
    </row>
    <row r="7" spans="1:20" ht="321" customHeight="1">
      <c r="A7" s="21"/>
      <c r="B7" s="306"/>
      <c r="C7" s="267"/>
      <c r="D7" s="270"/>
      <c r="E7" s="78" t="s">
        <v>85</v>
      </c>
      <c r="F7" s="42" t="s">
        <v>98</v>
      </c>
      <c r="G7" s="78" t="s">
        <v>99</v>
      </c>
      <c r="H7" s="81" t="s">
        <v>50</v>
      </c>
      <c r="I7" s="81" t="s">
        <v>102</v>
      </c>
      <c r="J7" s="44">
        <v>42735</v>
      </c>
      <c r="K7" s="45" t="s">
        <v>112</v>
      </c>
      <c r="L7" s="82" t="s">
        <v>171</v>
      </c>
      <c r="M7" s="23">
        <f>4/12</f>
        <v>0.33333333333333331</v>
      </c>
      <c r="N7" s="113" t="s">
        <v>513</v>
      </c>
      <c r="O7" s="82" t="s">
        <v>202</v>
      </c>
      <c r="P7" s="23">
        <f>8/12</f>
        <v>0.66666666666666663</v>
      </c>
      <c r="Q7" s="95" t="s">
        <v>503</v>
      </c>
      <c r="R7" s="93" t="s">
        <v>546</v>
      </c>
      <c r="S7" s="23">
        <v>1</v>
      </c>
      <c r="T7" s="88" t="s">
        <v>564</v>
      </c>
    </row>
    <row r="8" spans="1:20" ht="201.75" customHeight="1">
      <c r="A8" s="21"/>
      <c r="B8" s="306"/>
      <c r="C8" s="267"/>
      <c r="D8" s="270"/>
      <c r="E8" s="78" t="s">
        <v>86</v>
      </c>
      <c r="F8" s="42" t="s">
        <v>123</v>
      </c>
      <c r="G8" s="78" t="s">
        <v>144</v>
      </c>
      <c r="H8" s="81" t="s">
        <v>121</v>
      </c>
      <c r="I8" s="81">
        <v>42381</v>
      </c>
      <c r="J8" s="44">
        <v>42735</v>
      </c>
      <c r="K8" s="45" t="s">
        <v>101</v>
      </c>
      <c r="L8" s="82" t="s">
        <v>172</v>
      </c>
      <c r="M8" s="23">
        <f>4/12</f>
        <v>0.33333333333333331</v>
      </c>
      <c r="N8" s="113" t="s">
        <v>514</v>
      </c>
      <c r="O8" s="82" t="s">
        <v>203</v>
      </c>
      <c r="P8" s="23">
        <f>8/12</f>
        <v>0.66666666666666663</v>
      </c>
      <c r="Q8" s="95" t="s">
        <v>504</v>
      </c>
      <c r="R8" s="82" t="s">
        <v>399</v>
      </c>
      <c r="S8" s="23">
        <f>12/12</f>
        <v>1</v>
      </c>
      <c r="T8" s="88" t="s">
        <v>565</v>
      </c>
    </row>
    <row r="9" spans="1:20" ht="93.75" customHeight="1">
      <c r="A9" s="21"/>
      <c r="B9" s="306"/>
      <c r="C9" s="267" t="s">
        <v>106</v>
      </c>
      <c r="D9" s="270" t="s">
        <v>126</v>
      </c>
      <c r="E9" s="78" t="s">
        <v>58</v>
      </c>
      <c r="F9" s="42" t="s">
        <v>37</v>
      </c>
      <c r="G9" s="78" t="s">
        <v>100</v>
      </c>
      <c r="H9" s="81" t="s">
        <v>40</v>
      </c>
      <c r="I9" s="81">
        <v>42370</v>
      </c>
      <c r="J9" s="44">
        <v>42734</v>
      </c>
      <c r="K9" s="45" t="s">
        <v>39</v>
      </c>
      <c r="L9" s="82" t="s">
        <v>173</v>
      </c>
      <c r="M9" s="23">
        <f>4/12</f>
        <v>0.33333333333333331</v>
      </c>
      <c r="N9" s="113" t="s">
        <v>515</v>
      </c>
      <c r="O9" s="82" t="s">
        <v>201</v>
      </c>
      <c r="P9" s="23">
        <f>8/12</f>
        <v>0.66666666666666663</v>
      </c>
      <c r="Q9" s="95" t="s">
        <v>505</v>
      </c>
      <c r="R9" s="46" t="s">
        <v>548</v>
      </c>
      <c r="S9" s="23">
        <v>1</v>
      </c>
      <c r="T9" s="88" t="s">
        <v>564</v>
      </c>
    </row>
    <row r="10" spans="1:20" ht="104.25" customHeight="1">
      <c r="A10" s="21"/>
      <c r="B10" s="306"/>
      <c r="C10" s="267"/>
      <c r="D10" s="270"/>
      <c r="E10" s="78" t="s">
        <v>59</v>
      </c>
      <c r="F10" s="42" t="s">
        <v>103</v>
      </c>
      <c r="G10" s="78" t="s">
        <v>150</v>
      </c>
      <c r="H10" s="81" t="s">
        <v>104</v>
      </c>
      <c r="I10" s="81">
        <v>42401</v>
      </c>
      <c r="J10" s="44">
        <v>42460</v>
      </c>
      <c r="K10" s="45" t="s">
        <v>105</v>
      </c>
      <c r="L10" s="82" t="s">
        <v>174</v>
      </c>
      <c r="M10" s="23">
        <f>2/2</f>
        <v>1</v>
      </c>
      <c r="N10" s="113" t="s">
        <v>516</v>
      </c>
      <c r="O10" s="82" t="s">
        <v>193</v>
      </c>
      <c r="P10" s="23">
        <f>2/2</f>
        <v>1</v>
      </c>
      <c r="Q10" s="95" t="s">
        <v>506</v>
      </c>
      <c r="R10" s="82" t="s">
        <v>193</v>
      </c>
      <c r="S10" s="23">
        <v>1</v>
      </c>
      <c r="T10" s="88" t="s">
        <v>549</v>
      </c>
    </row>
    <row r="11" spans="1:20" ht="144" customHeight="1">
      <c r="A11" s="21"/>
      <c r="B11" s="306" t="s">
        <v>36</v>
      </c>
      <c r="C11" s="80" t="s">
        <v>107</v>
      </c>
      <c r="D11" s="78" t="s">
        <v>144</v>
      </c>
      <c r="E11" s="78" t="s">
        <v>60</v>
      </c>
      <c r="F11" s="42" t="s">
        <v>400</v>
      </c>
      <c r="G11" s="78" t="s">
        <v>151</v>
      </c>
      <c r="H11" s="81" t="s">
        <v>147</v>
      </c>
      <c r="I11" s="43">
        <v>42400</v>
      </c>
      <c r="J11" s="44">
        <v>42734</v>
      </c>
      <c r="K11" s="45" t="s">
        <v>148</v>
      </c>
      <c r="L11" s="82" t="s">
        <v>175</v>
      </c>
      <c r="M11" s="23">
        <f>3/11</f>
        <v>0.27272727272727271</v>
      </c>
      <c r="N11" s="113" t="s">
        <v>517</v>
      </c>
      <c r="O11" s="82" t="s">
        <v>192</v>
      </c>
      <c r="P11" s="23">
        <f>7/11</f>
        <v>0.63636363636363635</v>
      </c>
      <c r="Q11" s="95" t="s">
        <v>507</v>
      </c>
      <c r="R11" s="94" t="s">
        <v>547</v>
      </c>
      <c r="S11" s="23">
        <v>1</v>
      </c>
      <c r="T11" s="88" t="s">
        <v>566</v>
      </c>
    </row>
    <row r="12" spans="1:20" ht="243" customHeight="1">
      <c r="A12" s="21"/>
      <c r="B12" s="306"/>
      <c r="C12" s="80" t="s">
        <v>108</v>
      </c>
      <c r="D12" s="78" t="s">
        <v>116</v>
      </c>
      <c r="E12" s="78" t="s">
        <v>72</v>
      </c>
      <c r="F12" s="42" t="s">
        <v>124</v>
      </c>
      <c r="G12" s="78" t="s">
        <v>116</v>
      </c>
      <c r="H12" s="81" t="s">
        <v>144</v>
      </c>
      <c r="I12" s="43">
        <v>42422</v>
      </c>
      <c r="J12" s="44">
        <v>42734</v>
      </c>
      <c r="K12" s="45" t="s">
        <v>125</v>
      </c>
      <c r="L12" s="82" t="s">
        <v>176</v>
      </c>
      <c r="M12" s="23">
        <v>0.2</v>
      </c>
      <c r="N12" s="113" t="s">
        <v>518</v>
      </c>
      <c r="O12" s="82" t="s">
        <v>204</v>
      </c>
      <c r="P12" s="23">
        <f>6/10</f>
        <v>0.6</v>
      </c>
      <c r="Q12" s="95" t="s">
        <v>508</v>
      </c>
      <c r="R12" s="45" t="s">
        <v>406</v>
      </c>
      <c r="S12" s="23">
        <v>1</v>
      </c>
      <c r="T12" s="88" t="s">
        <v>565</v>
      </c>
    </row>
    <row r="13" spans="1:20" ht="181.5" customHeight="1" thickBot="1">
      <c r="A13" s="21"/>
      <c r="B13" s="306"/>
      <c r="C13" s="80" t="s">
        <v>397</v>
      </c>
      <c r="D13" s="78" t="s">
        <v>81</v>
      </c>
      <c r="E13" s="78" t="s">
        <v>74</v>
      </c>
      <c r="F13" s="42" t="s">
        <v>41</v>
      </c>
      <c r="G13" s="78" t="s">
        <v>81</v>
      </c>
      <c r="H13" s="81" t="s">
        <v>120</v>
      </c>
      <c r="I13" s="81">
        <v>42400</v>
      </c>
      <c r="J13" s="44">
        <v>42734</v>
      </c>
      <c r="K13" s="45" t="s">
        <v>38</v>
      </c>
      <c r="L13" s="82" t="s">
        <v>177</v>
      </c>
      <c r="M13" s="24">
        <f>3/11</f>
        <v>0.27272727272727271</v>
      </c>
      <c r="N13" s="114" t="s">
        <v>519</v>
      </c>
      <c r="O13" s="82" t="s">
        <v>205</v>
      </c>
      <c r="P13" s="24">
        <f>7/11</f>
        <v>0.63636363636363635</v>
      </c>
      <c r="Q13" s="95" t="s">
        <v>509</v>
      </c>
      <c r="R13" s="93" t="s">
        <v>405</v>
      </c>
      <c r="S13" s="24">
        <v>1</v>
      </c>
      <c r="T13" s="88" t="s">
        <v>540</v>
      </c>
    </row>
    <row r="14" spans="1:20" ht="44.25" customHeight="1" thickBot="1">
      <c r="B14" s="301" t="s">
        <v>370</v>
      </c>
      <c r="C14" s="302"/>
      <c r="D14" s="302"/>
      <c r="E14" s="303" t="s">
        <v>349</v>
      </c>
      <c r="F14" s="304"/>
      <c r="G14" s="304"/>
      <c r="H14" s="304"/>
      <c r="I14" s="304"/>
      <c r="J14" s="304"/>
      <c r="K14" s="305"/>
      <c r="L14" s="89" t="s">
        <v>350</v>
      </c>
      <c r="M14" s="90">
        <f>AVERAGE(M4:M13)</f>
        <v>0.35636363636363633</v>
      </c>
      <c r="N14" s="89"/>
      <c r="O14" s="89" t="s">
        <v>532</v>
      </c>
      <c r="P14" s="90">
        <f>AVERAGE(P4:P13)</f>
        <v>0.67818181818181811</v>
      </c>
      <c r="Q14" s="89"/>
      <c r="R14" s="89" t="s">
        <v>418</v>
      </c>
      <c r="S14" s="90">
        <f>AVERAGE(S4:S13)</f>
        <v>1</v>
      </c>
      <c r="T14" s="91"/>
    </row>
    <row r="15" spans="1:20" s="25" customFormat="1">
      <c r="C15" s="26"/>
      <c r="L15" s="28"/>
      <c r="M15" s="26"/>
      <c r="N15" s="28"/>
      <c r="P15" s="26"/>
      <c r="Q15" s="28"/>
      <c r="S15" s="26"/>
      <c r="T15" s="28"/>
    </row>
    <row r="16" spans="1:20" s="25" customFormat="1">
      <c r="C16" s="26"/>
      <c r="L16" s="28"/>
      <c r="M16" s="26"/>
      <c r="N16" s="28"/>
      <c r="P16" s="26"/>
      <c r="Q16" s="28"/>
      <c r="S16" s="26"/>
      <c r="T16" s="28"/>
    </row>
    <row r="17" spans="3:20" s="25" customFormat="1">
      <c r="C17" s="26"/>
      <c r="L17" s="28"/>
      <c r="M17" s="26"/>
      <c r="N17" s="28"/>
      <c r="P17" s="26"/>
      <c r="Q17" s="28"/>
      <c r="S17" s="26"/>
      <c r="T17" s="28"/>
    </row>
    <row r="18" spans="3:20" s="25" customFormat="1">
      <c r="C18" s="26"/>
      <c r="L18" s="28"/>
      <c r="M18" s="26"/>
      <c r="N18" s="28"/>
      <c r="P18" s="26"/>
      <c r="Q18" s="28"/>
      <c r="S18" s="26"/>
      <c r="T18" s="28"/>
    </row>
    <row r="19" spans="3:20" s="25" customFormat="1">
      <c r="C19" s="26"/>
      <c r="L19" s="28"/>
      <c r="M19" s="26"/>
      <c r="N19" s="28"/>
      <c r="P19" s="26"/>
      <c r="Q19" s="28"/>
      <c r="S19" s="26"/>
      <c r="T19" s="28"/>
    </row>
    <row r="20" spans="3:20" s="25" customFormat="1">
      <c r="C20" s="26"/>
      <c r="L20" s="28"/>
      <c r="M20" s="26"/>
      <c r="N20" s="28"/>
      <c r="P20" s="26"/>
      <c r="Q20" s="28"/>
      <c r="S20" s="26"/>
      <c r="T20" s="28"/>
    </row>
    <row r="21" spans="3:20" s="25" customFormat="1">
      <c r="C21" s="26"/>
      <c r="L21" s="28"/>
      <c r="M21" s="26"/>
      <c r="N21" s="28"/>
      <c r="P21" s="26"/>
      <c r="Q21" s="28"/>
      <c r="S21" s="26"/>
      <c r="T21" s="28"/>
    </row>
    <row r="22" spans="3:20" s="25" customFormat="1">
      <c r="C22" s="26"/>
      <c r="L22" s="28"/>
      <c r="M22" s="26"/>
      <c r="N22" s="28"/>
      <c r="P22" s="26"/>
      <c r="Q22" s="28"/>
      <c r="S22" s="26"/>
      <c r="T22" s="28"/>
    </row>
    <row r="23" spans="3:20" s="25" customFormat="1">
      <c r="C23" s="26"/>
      <c r="L23" s="28"/>
      <c r="M23" s="26"/>
      <c r="N23" s="28"/>
      <c r="P23" s="26"/>
      <c r="Q23" s="28"/>
      <c r="S23" s="26"/>
      <c r="T23" s="28"/>
    </row>
    <row r="24" spans="3:20" s="25" customFormat="1">
      <c r="C24" s="26"/>
      <c r="L24" s="28"/>
      <c r="M24" s="26"/>
      <c r="N24" s="28"/>
      <c r="P24" s="26"/>
      <c r="Q24" s="28"/>
      <c r="S24" s="26"/>
      <c r="T24" s="28"/>
    </row>
    <row r="25" spans="3:20" s="25" customFormat="1">
      <c r="C25" s="26"/>
      <c r="L25" s="28"/>
      <c r="M25" s="26"/>
      <c r="N25" s="28"/>
      <c r="P25" s="26"/>
      <c r="Q25" s="28"/>
      <c r="S25" s="26"/>
      <c r="T25" s="28"/>
    </row>
    <row r="26" spans="3:20" s="25" customFormat="1">
      <c r="C26" s="26"/>
      <c r="L26" s="28"/>
      <c r="M26" s="26"/>
      <c r="N26" s="28"/>
      <c r="P26" s="26"/>
      <c r="Q26" s="28"/>
      <c r="S26" s="26"/>
      <c r="T26" s="28"/>
    </row>
    <row r="27" spans="3:20" s="25" customFormat="1">
      <c r="C27" s="26"/>
      <c r="L27" s="28"/>
      <c r="M27" s="26"/>
      <c r="N27" s="28"/>
      <c r="P27" s="26"/>
      <c r="Q27" s="28"/>
      <c r="S27" s="26"/>
      <c r="T27" s="28"/>
    </row>
    <row r="28" spans="3:20" s="25" customFormat="1">
      <c r="C28" s="26"/>
      <c r="L28" s="28"/>
      <c r="M28" s="26"/>
      <c r="N28" s="28"/>
      <c r="P28" s="26"/>
      <c r="Q28" s="28"/>
      <c r="S28" s="26"/>
      <c r="T28" s="28"/>
    </row>
    <row r="29" spans="3:20" s="25" customFormat="1">
      <c r="C29" s="26"/>
      <c r="L29" s="28"/>
      <c r="M29" s="26"/>
      <c r="N29" s="28"/>
      <c r="P29" s="26"/>
      <c r="Q29" s="28"/>
      <c r="S29" s="26"/>
      <c r="T29" s="28"/>
    </row>
    <row r="30" spans="3:20" s="25" customFormat="1">
      <c r="C30" s="26"/>
      <c r="L30" s="28"/>
      <c r="M30" s="26"/>
      <c r="N30" s="28"/>
      <c r="P30" s="26"/>
      <c r="Q30" s="28"/>
      <c r="S30" s="26"/>
      <c r="T30" s="28"/>
    </row>
    <row r="31" spans="3:20" s="25" customFormat="1">
      <c r="C31" s="26"/>
      <c r="L31" s="28"/>
      <c r="M31" s="26"/>
      <c r="N31" s="28"/>
      <c r="P31" s="26"/>
      <c r="Q31" s="28"/>
      <c r="S31" s="26"/>
      <c r="T31" s="28"/>
    </row>
    <row r="32" spans="3:20" s="25" customFormat="1">
      <c r="C32" s="26"/>
      <c r="L32" s="28"/>
      <c r="M32" s="26"/>
      <c r="N32" s="28"/>
      <c r="P32" s="26"/>
      <c r="Q32" s="28"/>
      <c r="S32" s="26"/>
      <c r="T32" s="28"/>
    </row>
    <row r="33" spans="3:20" s="25" customFormat="1">
      <c r="C33" s="26"/>
      <c r="L33" s="28"/>
      <c r="M33" s="26"/>
      <c r="N33" s="28"/>
      <c r="P33" s="26"/>
      <c r="Q33" s="28"/>
      <c r="S33" s="26"/>
      <c r="T33" s="28"/>
    </row>
    <row r="34" spans="3:20" s="25" customFormat="1">
      <c r="C34" s="26"/>
      <c r="L34" s="28"/>
      <c r="M34" s="26"/>
      <c r="N34" s="28"/>
      <c r="P34" s="26"/>
      <c r="Q34" s="28"/>
      <c r="S34" s="26"/>
      <c r="T34" s="28"/>
    </row>
    <row r="35" spans="3:20" s="25" customFormat="1">
      <c r="C35" s="26"/>
      <c r="L35" s="28"/>
      <c r="M35" s="26"/>
      <c r="N35" s="28"/>
      <c r="P35" s="26"/>
      <c r="Q35" s="28"/>
      <c r="S35" s="26"/>
      <c r="T35" s="28"/>
    </row>
    <row r="36" spans="3:20" s="25" customFormat="1">
      <c r="C36" s="26"/>
      <c r="L36" s="28"/>
      <c r="M36" s="26"/>
      <c r="N36" s="28"/>
      <c r="P36" s="26"/>
      <c r="Q36" s="28"/>
      <c r="S36" s="26"/>
      <c r="T36" s="28"/>
    </row>
    <row r="37" spans="3:20" s="25" customFormat="1">
      <c r="C37" s="26"/>
      <c r="L37" s="28"/>
      <c r="M37" s="26"/>
      <c r="N37" s="28"/>
      <c r="P37" s="26"/>
      <c r="Q37" s="28"/>
      <c r="S37" s="26"/>
      <c r="T37" s="28"/>
    </row>
    <row r="38" spans="3:20" s="25" customFormat="1">
      <c r="C38" s="26"/>
      <c r="L38" s="28"/>
      <c r="M38" s="26"/>
      <c r="N38" s="28"/>
      <c r="P38" s="26"/>
      <c r="Q38" s="28"/>
      <c r="S38" s="26"/>
      <c r="T38" s="28"/>
    </row>
    <row r="39" spans="3:20" s="25" customFormat="1">
      <c r="C39" s="26"/>
      <c r="L39" s="28"/>
      <c r="M39" s="26"/>
      <c r="N39" s="28"/>
      <c r="P39" s="26"/>
      <c r="Q39" s="28"/>
      <c r="S39" s="26"/>
      <c r="T39" s="28"/>
    </row>
    <row r="40" spans="3:20" s="25" customFormat="1">
      <c r="C40" s="26"/>
      <c r="L40" s="28"/>
      <c r="M40" s="26"/>
      <c r="N40" s="28"/>
      <c r="P40" s="26"/>
      <c r="Q40" s="28"/>
      <c r="S40" s="26"/>
      <c r="T40" s="28"/>
    </row>
    <row r="41" spans="3:20" s="25" customFormat="1">
      <c r="C41" s="26"/>
      <c r="L41" s="28"/>
      <c r="M41" s="26"/>
      <c r="N41" s="28"/>
      <c r="P41" s="26"/>
      <c r="Q41" s="28"/>
      <c r="S41" s="26"/>
      <c r="T41" s="28"/>
    </row>
    <row r="42" spans="3:20" s="25" customFormat="1">
      <c r="C42" s="26"/>
      <c r="L42" s="28"/>
      <c r="M42" s="26"/>
      <c r="N42" s="28"/>
      <c r="P42" s="26"/>
      <c r="Q42" s="28"/>
      <c r="S42" s="26"/>
      <c r="T42" s="28"/>
    </row>
    <row r="43" spans="3:20" s="25" customFormat="1">
      <c r="C43" s="26"/>
      <c r="L43" s="28"/>
      <c r="M43" s="26"/>
      <c r="N43" s="28"/>
      <c r="P43" s="26"/>
      <c r="Q43" s="28"/>
      <c r="S43" s="26"/>
      <c r="T43" s="28"/>
    </row>
    <row r="44" spans="3:20" s="25" customFormat="1">
      <c r="C44" s="26"/>
      <c r="L44" s="28"/>
      <c r="M44" s="26"/>
      <c r="N44" s="28"/>
      <c r="P44" s="26"/>
      <c r="Q44" s="28"/>
      <c r="S44" s="26"/>
      <c r="T44" s="28"/>
    </row>
    <row r="45" spans="3:20" s="25" customFormat="1">
      <c r="C45" s="26"/>
      <c r="L45" s="28"/>
      <c r="M45" s="26"/>
      <c r="N45" s="28"/>
      <c r="P45" s="26"/>
      <c r="Q45" s="28"/>
      <c r="S45" s="26"/>
      <c r="T45" s="28"/>
    </row>
    <row r="46" spans="3:20" s="25" customFormat="1">
      <c r="C46" s="26"/>
      <c r="L46" s="28"/>
      <c r="M46" s="26"/>
      <c r="N46" s="28"/>
      <c r="P46" s="26"/>
      <c r="Q46" s="28"/>
      <c r="S46" s="26"/>
      <c r="T46" s="28"/>
    </row>
    <row r="47" spans="3:20" s="25" customFormat="1">
      <c r="C47" s="26"/>
      <c r="L47" s="28"/>
      <c r="M47" s="26"/>
      <c r="N47" s="28"/>
      <c r="P47" s="26"/>
      <c r="Q47" s="28"/>
      <c r="S47" s="26"/>
      <c r="T47" s="28"/>
    </row>
    <row r="48" spans="3:20" s="25" customFormat="1">
      <c r="C48" s="26"/>
      <c r="L48" s="28"/>
      <c r="M48" s="26"/>
      <c r="N48" s="28"/>
      <c r="P48" s="26"/>
      <c r="Q48" s="28"/>
      <c r="S48" s="26"/>
      <c r="T48" s="28"/>
    </row>
    <row r="49" spans="3:20" s="25" customFormat="1">
      <c r="C49" s="26"/>
      <c r="L49" s="28"/>
      <c r="M49" s="26"/>
      <c r="N49" s="28"/>
      <c r="P49" s="26"/>
      <c r="Q49" s="28"/>
      <c r="S49" s="26"/>
      <c r="T49" s="28"/>
    </row>
    <row r="50" spans="3:20" s="25" customFormat="1">
      <c r="C50" s="26"/>
      <c r="L50" s="28"/>
      <c r="M50" s="26"/>
      <c r="N50" s="28"/>
      <c r="P50" s="26"/>
      <c r="Q50" s="28"/>
      <c r="S50" s="26"/>
      <c r="T50" s="28"/>
    </row>
    <row r="51" spans="3:20" s="25" customFormat="1">
      <c r="C51" s="26"/>
      <c r="L51" s="28"/>
      <c r="M51" s="26"/>
      <c r="N51" s="28"/>
      <c r="P51" s="26"/>
      <c r="Q51" s="28"/>
      <c r="S51" s="26"/>
      <c r="T51" s="28"/>
    </row>
    <row r="52" spans="3:20" s="25" customFormat="1">
      <c r="C52" s="26"/>
      <c r="L52" s="28"/>
      <c r="M52" s="26"/>
      <c r="N52" s="28"/>
      <c r="P52" s="26"/>
      <c r="Q52" s="28"/>
      <c r="S52" s="26"/>
      <c r="T52" s="28"/>
    </row>
    <row r="53" spans="3:20" s="25" customFormat="1">
      <c r="C53" s="26"/>
      <c r="L53" s="28"/>
      <c r="M53" s="26"/>
      <c r="N53" s="28"/>
      <c r="P53" s="26"/>
      <c r="Q53" s="28"/>
      <c r="S53" s="26"/>
      <c r="T53" s="28"/>
    </row>
    <row r="54" spans="3:20" s="25" customFormat="1">
      <c r="C54" s="26"/>
      <c r="L54" s="28"/>
      <c r="M54" s="26"/>
      <c r="N54" s="28"/>
      <c r="P54" s="26"/>
      <c r="Q54" s="28"/>
      <c r="S54" s="26"/>
      <c r="T54" s="28"/>
    </row>
    <row r="55" spans="3:20" s="25" customFormat="1">
      <c r="C55" s="26"/>
      <c r="L55" s="28"/>
      <c r="M55" s="26"/>
      <c r="N55" s="28"/>
      <c r="P55" s="26"/>
      <c r="Q55" s="28"/>
      <c r="S55" s="26"/>
      <c r="T55" s="28"/>
    </row>
    <row r="56" spans="3:20" s="25" customFormat="1">
      <c r="C56" s="26"/>
      <c r="L56" s="28"/>
      <c r="M56" s="26"/>
      <c r="N56" s="28"/>
      <c r="P56" s="26"/>
      <c r="Q56" s="28"/>
      <c r="S56" s="26"/>
      <c r="T56" s="28"/>
    </row>
    <row r="57" spans="3:20" s="25" customFormat="1">
      <c r="C57" s="26"/>
      <c r="L57" s="28"/>
      <c r="M57" s="26"/>
      <c r="N57" s="28"/>
      <c r="P57" s="26"/>
      <c r="Q57" s="28"/>
      <c r="S57" s="26"/>
      <c r="T57" s="28"/>
    </row>
    <row r="58" spans="3:20" s="25" customFormat="1">
      <c r="C58" s="26"/>
      <c r="L58" s="28"/>
      <c r="M58" s="26"/>
      <c r="N58" s="28"/>
      <c r="P58" s="26"/>
      <c r="Q58" s="28"/>
      <c r="S58" s="26"/>
      <c r="T58" s="28"/>
    </row>
    <row r="59" spans="3:20" s="25" customFormat="1">
      <c r="C59" s="26"/>
      <c r="L59" s="28"/>
      <c r="M59" s="26"/>
      <c r="N59" s="28"/>
      <c r="P59" s="26"/>
      <c r="Q59" s="28"/>
      <c r="S59" s="26"/>
      <c r="T59" s="28"/>
    </row>
    <row r="60" spans="3:20" s="25" customFormat="1">
      <c r="C60" s="26"/>
      <c r="L60" s="28"/>
      <c r="M60" s="26"/>
      <c r="N60" s="28"/>
      <c r="P60" s="26"/>
      <c r="Q60" s="28"/>
      <c r="S60" s="26"/>
      <c r="T60" s="28"/>
    </row>
    <row r="61" spans="3:20" s="25" customFormat="1">
      <c r="C61" s="26"/>
      <c r="L61" s="28"/>
      <c r="M61" s="26"/>
      <c r="N61" s="28"/>
      <c r="P61" s="26"/>
      <c r="Q61" s="28"/>
      <c r="S61" s="26"/>
      <c r="T61" s="28"/>
    </row>
    <row r="62" spans="3:20" s="25" customFormat="1">
      <c r="C62" s="26"/>
      <c r="L62" s="28"/>
      <c r="M62" s="26"/>
      <c r="N62" s="28"/>
      <c r="P62" s="26"/>
      <c r="Q62" s="28"/>
      <c r="S62" s="26"/>
      <c r="T62" s="28"/>
    </row>
    <row r="63" spans="3:20" s="25" customFormat="1">
      <c r="C63" s="26"/>
      <c r="L63" s="28"/>
      <c r="M63" s="26"/>
      <c r="N63" s="28"/>
      <c r="P63" s="26"/>
      <c r="Q63" s="28"/>
      <c r="S63" s="26"/>
      <c r="T63" s="28"/>
    </row>
    <row r="64" spans="3:20" s="25" customFormat="1">
      <c r="C64" s="26"/>
      <c r="L64" s="28"/>
      <c r="M64" s="26"/>
      <c r="N64" s="28"/>
      <c r="P64" s="26"/>
      <c r="Q64" s="28"/>
      <c r="S64" s="26"/>
      <c r="T64" s="28"/>
    </row>
    <row r="65" spans="3:20" s="25" customFormat="1">
      <c r="C65" s="26"/>
      <c r="L65" s="28"/>
      <c r="M65" s="26"/>
      <c r="N65" s="28"/>
      <c r="P65" s="26"/>
      <c r="Q65" s="28"/>
      <c r="S65" s="26"/>
      <c r="T65" s="28"/>
    </row>
    <row r="66" spans="3:20" s="25" customFormat="1">
      <c r="C66" s="26"/>
      <c r="L66" s="28"/>
      <c r="M66" s="26"/>
      <c r="N66" s="28"/>
      <c r="P66" s="26"/>
      <c r="Q66" s="28"/>
      <c r="S66" s="26"/>
      <c r="T66" s="28"/>
    </row>
    <row r="67" spans="3:20" s="25" customFormat="1">
      <c r="C67" s="26"/>
      <c r="L67" s="28"/>
      <c r="M67" s="26"/>
      <c r="N67" s="28"/>
      <c r="P67" s="26"/>
      <c r="Q67" s="28"/>
      <c r="S67" s="26"/>
      <c r="T67" s="28"/>
    </row>
    <row r="68" spans="3:20" s="25" customFormat="1">
      <c r="C68" s="26"/>
      <c r="L68" s="28"/>
      <c r="M68" s="26"/>
      <c r="N68" s="28"/>
      <c r="P68" s="26"/>
      <c r="Q68" s="28"/>
      <c r="S68" s="26"/>
      <c r="T68" s="28"/>
    </row>
    <row r="69" spans="3:20" s="25" customFormat="1">
      <c r="C69" s="26"/>
      <c r="L69" s="28"/>
      <c r="M69" s="26"/>
      <c r="N69" s="28"/>
      <c r="P69" s="26"/>
      <c r="Q69" s="28"/>
      <c r="S69" s="26"/>
      <c r="T69" s="28"/>
    </row>
    <row r="70" spans="3:20" s="25" customFormat="1">
      <c r="C70" s="26"/>
      <c r="L70" s="28"/>
      <c r="M70" s="26"/>
      <c r="N70" s="28"/>
      <c r="P70" s="26"/>
      <c r="Q70" s="28"/>
      <c r="S70" s="26"/>
      <c r="T70" s="28"/>
    </row>
    <row r="71" spans="3:20" s="25" customFormat="1">
      <c r="C71" s="26"/>
      <c r="L71" s="28"/>
      <c r="M71" s="26"/>
      <c r="N71" s="28"/>
      <c r="P71" s="26"/>
      <c r="Q71" s="28"/>
      <c r="S71" s="26"/>
      <c r="T71" s="28"/>
    </row>
    <row r="72" spans="3:20" s="25" customFormat="1">
      <c r="C72" s="26"/>
      <c r="L72" s="28"/>
      <c r="M72" s="26"/>
      <c r="N72" s="28"/>
      <c r="P72" s="26"/>
      <c r="Q72" s="28"/>
      <c r="S72" s="26"/>
      <c r="T72" s="28"/>
    </row>
    <row r="73" spans="3:20" s="25" customFormat="1">
      <c r="C73" s="26"/>
      <c r="L73" s="28"/>
      <c r="M73" s="26"/>
      <c r="N73" s="28"/>
      <c r="P73" s="26"/>
      <c r="Q73" s="28"/>
      <c r="S73" s="26"/>
      <c r="T73" s="28"/>
    </row>
    <row r="74" spans="3:20" s="25" customFormat="1">
      <c r="C74" s="26"/>
      <c r="L74" s="28"/>
      <c r="M74" s="26"/>
      <c r="N74" s="28"/>
      <c r="P74" s="26"/>
      <c r="Q74" s="28"/>
      <c r="S74" s="26"/>
      <c r="T74" s="28"/>
    </row>
    <row r="75" spans="3:20" s="25" customFormat="1">
      <c r="C75" s="26"/>
      <c r="L75" s="28"/>
      <c r="M75" s="26"/>
      <c r="N75" s="28"/>
      <c r="P75" s="26"/>
      <c r="Q75" s="28"/>
      <c r="S75" s="26"/>
      <c r="T75" s="28"/>
    </row>
    <row r="76" spans="3:20" s="25" customFormat="1">
      <c r="C76" s="26"/>
      <c r="L76" s="28"/>
      <c r="M76" s="26"/>
      <c r="N76" s="28"/>
      <c r="P76" s="26"/>
      <c r="Q76" s="28"/>
      <c r="S76" s="26"/>
      <c r="T76" s="28"/>
    </row>
    <row r="77" spans="3:20" s="25" customFormat="1">
      <c r="C77" s="26"/>
      <c r="L77" s="28"/>
      <c r="M77" s="26"/>
      <c r="N77" s="28"/>
      <c r="P77" s="26"/>
      <c r="Q77" s="28"/>
      <c r="S77" s="26"/>
      <c r="T77" s="28"/>
    </row>
    <row r="78" spans="3:20" s="25" customFormat="1">
      <c r="C78" s="26"/>
      <c r="L78" s="28"/>
      <c r="M78" s="26"/>
      <c r="N78" s="28"/>
      <c r="P78" s="26"/>
      <c r="Q78" s="28"/>
      <c r="S78" s="26"/>
      <c r="T78" s="28"/>
    </row>
    <row r="79" spans="3:20" s="25" customFormat="1">
      <c r="C79" s="26"/>
      <c r="L79" s="28"/>
      <c r="M79" s="26"/>
      <c r="N79" s="28"/>
      <c r="P79" s="26"/>
      <c r="Q79" s="28"/>
      <c r="S79" s="26"/>
      <c r="T79" s="28"/>
    </row>
    <row r="80" spans="3:20" s="25" customFormat="1">
      <c r="C80" s="26"/>
      <c r="L80" s="28"/>
      <c r="M80" s="26"/>
      <c r="N80" s="28"/>
      <c r="P80" s="26"/>
      <c r="Q80" s="28"/>
      <c r="S80" s="26"/>
      <c r="T80" s="28"/>
    </row>
    <row r="81" spans="3:20" s="25" customFormat="1">
      <c r="C81" s="26"/>
      <c r="L81" s="28"/>
      <c r="M81" s="26"/>
      <c r="N81" s="28"/>
      <c r="P81" s="26"/>
      <c r="Q81" s="28"/>
      <c r="S81" s="26"/>
      <c r="T81" s="28"/>
    </row>
    <row r="82" spans="3:20" s="25" customFormat="1">
      <c r="C82" s="26"/>
      <c r="L82" s="28"/>
      <c r="M82" s="26"/>
      <c r="N82" s="28"/>
      <c r="P82" s="26"/>
      <c r="Q82" s="28"/>
      <c r="S82" s="26"/>
      <c r="T82" s="28"/>
    </row>
    <row r="83" spans="3:20" s="25" customFormat="1">
      <c r="C83" s="26"/>
      <c r="L83" s="28"/>
      <c r="M83" s="26"/>
      <c r="N83" s="28"/>
      <c r="P83" s="26"/>
      <c r="Q83" s="28"/>
      <c r="S83" s="26"/>
      <c r="T83" s="28"/>
    </row>
    <row r="84" spans="3:20" s="25" customFormat="1">
      <c r="C84" s="26"/>
      <c r="L84" s="28"/>
      <c r="M84" s="26"/>
      <c r="N84" s="28"/>
      <c r="P84" s="26"/>
      <c r="Q84" s="28"/>
      <c r="S84" s="26"/>
      <c r="T84" s="28"/>
    </row>
    <row r="85" spans="3:20" s="25" customFormat="1">
      <c r="C85" s="26"/>
      <c r="L85" s="28"/>
      <c r="M85" s="26"/>
      <c r="N85" s="28"/>
      <c r="P85" s="26"/>
      <c r="Q85" s="28"/>
      <c r="S85" s="26"/>
      <c r="T85" s="28"/>
    </row>
    <row r="86" spans="3:20" s="25" customFormat="1">
      <c r="C86" s="26"/>
      <c r="L86" s="28"/>
      <c r="M86" s="26"/>
      <c r="N86" s="28"/>
      <c r="P86" s="26"/>
      <c r="Q86" s="28"/>
      <c r="S86" s="26"/>
      <c r="T86" s="28"/>
    </row>
    <row r="87" spans="3:20" s="25" customFormat="1">
      <c r="C87" s="26"/>
      <c r="L87" s="28"/>
      <c r="M87" s="26"/>
      <c r="N87" s="28"/>
      <c r="P87" s="26"/>
      <c r="Q87" s="28"/>
      <c r="S87" s="26"/>
      <c r="T87" s="28"/>
    </row>
    <row r="88" spans="3:20" s="25" customFormat="1">
      <c r="C88" s="26"/>
      <c r="L88" s="28"/>
      <c r="M88" s="26"/>
      <c r="N88" s="28"/>
      <c r="P88" s="26"/>
      <c r="Q88" s="28"/>
      <c r="S88" s="26"/>
      <c r="T88" s="28"/>
    </row>
    <row r="89" spans="3:20" s="25" customFormat="1">
      <c r="C89" s="26"/>
      <c r="L89" s="28"/>
      <c r="M89" s="26"/>
      <c r="N89" s="28"/>
      <c r="P89" s="26"/>
      <c r="Q89" s="28"/>
      <c r="S89" s="26"/>
      <c r="T89" s="28"/>
    </row>
    <row r="90" spans="3:20" s="25" customFormat="1">
      <c r="C90" s="26"/>
      <c r="L90" s="28"/>
      <c r="M90" s="26"/>
      <c r="N90" s="28"/>
      <c r="P90" s="26"/>
      <c r="Q90" s="28"/>
      <c r="S90" s="26"/>
      <c r="T90" s="28"/>
    </row>
    <row r="91" spans="3:20" s="25" customFormat="1">
      <c r="C91" s="26"/>
      <c r="L91" s="28"/>
      <c r="M91" s="26"/>
      <c r="N91" s="28"/>
      <c r="P91" s="26"/>
      <c r="Q91" s="28"/>
      <c r="S91" s="26"/>
      <c r="T91" s="28"/>
    </row>
    <row r="92" spans="3:20" s="25" customFormat="1">
      <c r="C92" s="26"/>
      <c r="L92" s="28"/>
      <c r="M92" s="26"/>
      <c r="N92" s="28"/>
      <c r="P92" s="26"/>
      <c r="Q92" s="28"/>
      <c r="S92" s="26"/>
      <c r="T92" s="28"/>
    </row>
    <row r="93" spans="3:20" s="25" customFormat="1">
      <c r="C93" s="26"/>
      <c r="L93" s="28"/>
      <c r="M93" s="26"/>
      <c r="N93" s="28"/>
      <c r="P93" s="26"/>
      <c r="Q93" s="28"/>
      <c r="S93" s="26"/>
      <c r="T93" s="28"/>
    </row>
    <row r="94" spans="3:20" s="25" customFormat="1">
      <c r="C94" s="26"/>
      <c r="L94" s="28"/>
      <c r="M94" s="26"/>
      <c r="N94" s="28"/>
      <c r="P94" s="26"/>
      <c r="Q94" s="28"/>
      <c r="S94" s="26"/>
      <c r="T94" s="28"/>
    </row>
    <row r="95" spans="3:20" s="25" customFormat="1">
      <c r="C95" s="26"/>
      <c r="L95" s="28"/>
      <c r="M95" s="26"/>
      <c r="N95" s="28"/>
      <c r="P95" s="26"/>
      <c r="Q95" s="28"/>
      <c r="S95" s="26"/>
      <c r="T95" s="28"/>
    </row>
    <row r="96" spans="3:20" s="25" customFormat="1">
      <c r="C96" s="26"/>
      <c r="L96" s="28"/>
      <c r="M96" s="26"/>
      <c r="N96" s="28"/>
      <c r="P96" s="26"/>
      <c r="Q96" s="28"/>
      <c r="S96" s="26"/>
      <c r="T96" s="28"/>
    </row>
    <row r="97" spans="3:20" s="25" customFormat="1">
      <c r="C97" s="26"/>
      <c r="L97" s="28"/>
      <c r="M97" s="26"/>
      <c r="N97" s="28"/>
      <c r="P97" s="26"/>
      <c r="Q97" s="28"/>
      <c r="S97" s="26"/>
      <c r="T97" s="28"/>
    </row>
    <row r="98" spans="3:20" s="25" customFormat="1">
      <c r="C98" s="26"/>
      <c r="L98" s="28"/>
      <c r="M98" s="26"/>
      <c r="N98" s="28"/>
      <c r="P98" s="26"/>
      <c r="Q98" s="28"/>
      <c r="S98" s="26"/>
      <c r="T98" s="28"/>
    </row>
    <row r="99" spans="3:20" s="25" customFormat="1">
      <c r="C99" s="26"/>
      <c r="L99" s="28"/>
      <c r="M99" s="26"/>
      <c r="N99" s="28"/>
      <c r="P99" s="26"/>
      <c r="Q99" s="28"/>
      <c r="S99" s="26"/>
      <c r="T99" s="28"/>
    </row>
    <row r="100" spans="3:20" s="25" customFormat="1">
      <c r="C100" s="26"/>
      <c r="L100" s="28"/>
      <c r="M100" s="26"/>
      <c r="N100" s="28"/>
      <c r="P100" s="26"/>
      <c r="Q100" s="28"/>
      <c r="S100" s="26"/>
      <c r="T100" s="28"/>
    </row>
    <row r="101" spans="3:20" s="25" customFormat="1">
      <c r="C101" s="26"/>
      <c r="L101" s="28"/>
      <c r="M101" s="26"/>
      <c r="N101" s="28"/>
      <c r="P101" s="26"/>
      <c r="Q101" s="28"/>
      <c r="S101" s="26"/>
      <c r="T101" s="28"/>
    </row>
    <row r="102" spans="3:20" s="25" customFormat="1">
      <c r="C102" s="26"/>
      <c r="L102" s="28"/>
      <c r="M102" s="26"/>
      <c r="N102" s="28"/>
      <c r="P102" s="26"/>
      <c r="Q102" s="28"/>
      <c r="S102" s="26"/>
      <c r="T102" s="28"/>
    </row>
    <row r="103" spans="3:20" s="25" customFormat="1">
      <c r="C103" s="26"/>
      <c r="L103" s="28"/>
      <c r="M103" s="26"/>
      <c r="N103" s="28"/>
      <c r="P103" s="26"/>
      <c r="Q103" s="28"/>
      <c r="S103" s="26"/>
      <c r="T103" s="28"/>
    </row>
    <row r="104" spans="3:20" s="25" customFormat="1">
      <c r="C104" s="26"/>
      <c r="L104" s="28"/>
      <c r="M104" s="26"/>
      <c r="N104" s="28"/>
      <c r="P104" s="26"/>
      <c r="Q104" s="28"/>
      <c r="S104" s="26"/>
      <c r="T104" s="28"/>
    </row>
    <row r="105" spans="3:20" s="25" customFormat="1">
      <c r="C105" s="26"/>
      <c r="L105" s="28"/>
      <c r="M105" s="26"/>
      <c r="N105" s="28"/>
      <c r="P105" s="26"/>
      <c r="Q105" s="28"/>
      <c r="S105" s="26"/>
      <c r="T105" s="28"/>
    </row>
    <row r="106" spans="3:20" s="25" customFormat="1">
      <c r="C106" s="26"/>
      <c r="L106" s="28"/>
      <c r="M106" s="26"/>
      <c r="N106" s="28"/>
      <c r="P106" s="26"/>
      <c r="Q106" s="28"/>
      <c r="S106" s="26"/>
      <c r="T106" s="28"/>
    </row>
    <row r="107" spans="3:20" s="25" customFormat="1">
      <c r="C107" s="26"/>
      <c r="L107" s="28"/>
      <c r="M107" s="26"/>
      <c r="N107" s="28"/>
      <c r="P107" s="26"/>
      <c r="Q107" s="28"/>
      <c r="S107" s="26"/>
      <c r="T107" s="28"/>
    </row>
    <row r="108" spans="3:20" s="25" customFormat="1">
      <c r="C108" s="26"/>
      <c r="L108" s="28"/>
      <c r="M108" s="26"/>
      <c r="N108" s="28"/>
      <c r="P108" s="26"/>
      <c r="Q108" s="28"/>
      <c r="S108" s="26"/>
      <c r="T108" s="28"/>
    </row>
    <row r="109" spans="3:20" s="25" customFormat="1">
      <c r="C109" s="26"/>
      <c r="L109" s="28"/>
      <c r="M109" s="26"/>
      <c r="N109" s="28"/>
      <c r="P109" s="26"/>
      <c r="Q109" s="28"/>
      <c r="S109" s="26"/>
      <c r="T109" s="28"/>
    </row>
    <row r="110" spans="3:20" s="25" customFormat="1">
      <c r="C110" s="26"/>
      <c r="L110" s="28"/>
      <c r="M110" s="26"/>
      <c r="N110" s="28"/>
      <c r="P110" s="26"/>
      <c r="Q110" s="28"/>
      <c r="S110" s="26"/>
      <c r="T110" s="28"/>
    </row>
    <row r="111" spans="3:20" s="25" customFormat="1">
      <c r="C111" s="26"/>
      <c r="L111" s="28"/>
      <c r="M111" s="26"/>
      <c r="N111" s="28"/>
      <c r="P111" s="26"/>
      <c r="Q111" s="28"/>
      <c r="S111" s="26"/>
      <c r="T111" s="28"/>
    </row>
    <row r="112" spans="3:20" s="25" customFormat="1">
      <c r="C112" s="26"/>
      <c r="L112" s="28"/>
      <c r="M112" s="26"/>
      <c r="N112" s="28"/>
      <c r="P112" s="26"/>
      <c r="Q112" s="28"/>
      <c r="S112" s="26"/>
      <c r="T112" s="28"/>
    </row>
    <row r="113" spans="3:20" s="25" customFormat="1">
      <c r="C113" s="26"/>
      <c r="L113" s="28"/>
      <c r="M113" s="26"/>
      <c r="N113" s="28"/>
      <c r="P113" s="26"/>
      <c r="Q113" s="28"/>
      <c r="S113" s="26"/>
      <c r="T113" s="28"/>
    </row>
    <row r="114" spans="3:20" s="25" customFormat="1">
      <c r="C114" s="26"/>
      <c r="L114" s="28"/>
      <c r="M114" s="26"/>
      <c r="N114" s="28"/>
      <c r="P114" s="26"/>
      <c r="Q114" s="28"/>
      <c r="S114" s="26"/>
      <c r="T114" s="28"/>
    </row>
    <row r="115" spans="3:20" s="25" customFormat="1">
      <c r="C115" s="26"/>
      <c r="L115" s="28"/>
      <c r="M115" s="26"/>
      <c r="N115" s="28"/>
      <c r="P115" s="26"/>
      <c r="Q115" s="28"/>
      <c r="S115" s="26"/>
      <c r="T115" s="28"/>
    </row>
    <row r="116" spans="3:20" s="25" customFormat="1">
      <c r="C116" s="26"/>
      <c r="L116" s="28"/>
      <c r="M116" s="26"/>
      <c r="N116" s="28"/>
      <c r="P116" s="26"/>
      <c r="Q116" s="28"/>
      <c r="S116" s="26"/>
      <c r="T116" s="28"/>
    </row>
    <row r="117" spans="3:20" s="25" customFormat="1">
      <c r="C117" s="26"/>
      <c r="L117" s="28"/>
      <c r="M117" s="26"/>
      <c r="N117" s="28"/>
      <c r="P117" s="26"/>
      <c r="Q117" s="28"/>
      <c r="S117" s="26"/>
      <c r="T117" s="28"/>
    </row>
    <row r="118" spans="3:20" s="25" customFormat="1">
      <c r="C118" s="26"/>
      <c r="L118" s="28"/>
      <c r="M118" s="26"/>
      <c r="N118" s="28"/>
      <c r="P118" s="26"/>
      <c r="Q118" s="28"/>
      <c r="S118" s="26"/>
      <c r="T118" s="28"/>
    </row>
    <row r="119" spans="3:20" s="25" customFormat="1">
      <c r="C119" s="26"/>
      <c r="L119" s="28"/>
      <c r="M119" s="26"/>
      <c r="N119" s="28"/>
      <c r="P119" s="26"/>
      <c r="Q119" s="28"/>
      <c r="S119" s="26"/>
      <c r="T119" s="28"/>
    </row>
    <row r="120" spans="3:20" s="25" customFormat="1">
      <c r="C120" s="26"/>
      <c r="L120" s="28"/>
      <c r="M120" s="26"/>
      <c r="N120" s="28"/>
      <c r="P120" s="26"/>
      <c r="Q120" s="28"/>
      <c r="S120" s="26"/>
      <c r="T120" s="28"/>
    </row>
    <row r="121" spans="3:20" s="25" customFormat="1">
      <c r="C121" s="26"/>
      <c r="L121" s="28"/>
      <c r="M121" s="26"/>
      <c r="N121" s="28"/>
      <c r="P121" s="26"/>
      <c r="Q121" s="28"/>
      <c r="S121" s="26"/>
      <c r="T121" s="28"/>
    </row>
    <row r="122" spans="3:20" s="25" customFormat="1">
      <c r="C122" s="26"/>
      <c r="L122" s="28"/>
      <c r="M122" s="26"/>
      <c r="N122" s="28"/>
      <c r="P122" s="26"/>
      <c r="Q122" s="28"/>
      <c r="S122" s="26"/>
      <c r="T122" s="28"/>
    </row>
    <row r="123" spans="3:20" s="25" customFormat="1">
      <c r="C123" s="26"/>
      <c r="L123" s="28"/>
      <c r="M123" s="26"/>
      <c r="N123" s="28"/>
      <c r="P123" s="26"/>
      <c r="Q123" s="28"/>
      <c r="S123" s="26"/>
      <c r="T123" s="28"/>
    </row>
    <row r="124" spans="3:20" s="25" customFormat="1">
      <c r="C124" s="26"/>
      <c r="L124" s="28"/>
      <c r="M124" s="26"/>
      <c r="N124" s="28"/>
      <c r="P124" s="26"/>
      <c r="Q124" s="28"/>
      <c r="S124" s="26"/>
      <c r="T124" s="28"/>
    </row>
    <row r="125" spans="3:20" s="25" customFormat="1">
      <c r="C125" s="26"/>
      <c r="L125" s="28"/>
      <c r="M125" s="26"/>
      <c r="N125" s="28"/>
      <c r="P125" s="26"/>
      <c r="Q125" s="28"/>
      <c r="S125" s="26"/>
      <c r="T125" s="28"/>
    </row>
    <row r="126" spans="3:20" s="25" customFormat="1">
      <c r="C126" s="26"/>
      <c r="L126" s="28"/>
      <c r="M126" s="26"/>
      <c r="N126" s="28"/>
      <c r="P126" s="26"/>
      <c r="Q126" s="28"/>
      <c r="S126" s="26"/>
      <c r="T126" s="28"/>
    </row>
    <row r="127" spans="3:20" s="25" customFormat="1">
      <c r="C127" s="26"/>
      <c r="L127" s="28"/>
      <c r="M127" s="26"/>
      <c r="N127" s="28"/>
      <c r="P127" s="26"/>
      <c r="Q127" s="28"/>
      <c r="S127" s="26"/>
      <c r="T127" s="28"/>
    </row>
    <row r="128" spans="3:20" s="25" customFormat="1">
      <c r="C128" s="26"/>
      <c r="L128" s="28"/>
      <c r="M128" s="26"/>
      <c r="N128" s="28"/>
      <c r="P128" s="26"/>
      <c r="Q128" s="28"/>
      <c r="S128" s="26"/>
      <c r="T128" s="28"/>
    </row>
    <row r="129" spans="3:20" s="25" customFormat="1">
      <c r="C129" s="26"/>
      <c r="L129" s="28"/>
      <c r="M129" s="26"/>
      <c r="N129" s="28"/>
      <c r="P129" s="26"/>
      <c r="Q129" s="28"/>
      <c r="S129" s="26"/>
      <c r="T129" s="28"/>
    </row>
    <row r="130" spans="3:20" s="25" customFormat="1">
      <c r="C130" s="26"/>
      <c r="L130" s="28"/>
      <c r="M130" s="26"/>
      <c r="N130" s="28"/>
      <c r="P130" s="26"/>
      <c r="Q130" s="28"/>
      <c r="S130" s="26"/>
      <c r="T130" s="28"/>
    </row>
    <row r="131" spans="3:20" s="25" customFormat="1">
      <c r="C131" s="26"/>
      <c r="L131" s="28"/>
      <c r="M131" s="26"/>
      <c r="N131" s="28"/>
      <c r="P131" s="26"/>
      <c r="Q131" s="28"/>
      <c r="S131" s="26"/>
      <c r="T131" s="28"/>
    </row>
    <row r="132" spans="3:20" s="25" customFormat="1">
      <c r="C132" s="26"/>
      <c r="L132" s="28"/>
      <c r="M132" s="26"/>
      <c r="N132" s="28"/>
      <c r="P132" s="26"/>
      <c r="Q132" s="28"/>
      <c r="S132" s="26"/>
      <c r="T132" s="28"/>
    </row>
    <row r="133" spans="3:20" s="25" customFormat="1">
      <c r="C133" s="26"/>
      <c r="L133" s="28"/>
      <c r="M133" s="26"/>
      <c r="N133" s="28"/>
      <c r="P133" s="26"/>
      <c r="Q133" s="28"/>
      <c r="S133" s="26"/>
      <c r="T133" s="28"/>
    </row>
    <row r="134" spans="3:20" s="25" customFormat="1">
      <c r="C134" s="26"/>
      <c r="L134" s="28"/>
      <c r="M134" s="26"/>
      <c r="N134" s="28"/>
      <c r="P134" s="26"/>
      <c r="Q134" s="28"/>
      <c r="S134" s="26"/>
      <c r="T134" s="28"/>
    </row>
    <row r="135" spans="3:20" s="25" customFormat="1">
      <c r="C135" s="26"/>
      <c r="L135" s="28"/>
      <c r="M135" s="26"/>
      <c r="N135" s="28"/>
      <c r="P135" s="26"/>
      <c r="Q135" s="28"/>
      <c r="S135" s="26"/>
      <c r="T135" s="28"/>
    </row>
    <row r="136" spans="3:20" s="25" customFormat="1">
      <c r="C136" s="26"/>
      <c r="L136" s="28"/>
      <c r="M136" s="26"/>
      <c r="N136" s="28"/>
      <c r="P136" s="26"/>
      <c r="Q136" s="28"/>
      <c r="S136" s="26"/>
      <c r="T136" s="28"/>
    </row>
    <row r="137" spans="3:20" s="25" customFormat="1">
      <c r="C137" s="26"/>
      <c r="L137" s="28"/>
      <c r="M137" s="26"/>
      <c r="N137" s="28"/>
      <c r="P137" s="26"/>
      <c r="Q137" s="28"/>
      <c r="S137" s="26"/>
      <c r="T137" s="28"/>
    </row>
    <row r="138" spans="3:20" s="25" customFormat="1">
      <c r="C138" s="26"/>
      <c r="L138" s="28"/>
      <c r="M138" s="26"/>
      <c r="N138" s="28"/>
      <c r="P138" s="26"/>
      <c r="Q138" s="28"/>
      <c r="S138" s="26"/>
      <c r="T138" s="28"/>
    </row>
    <row r="139" spans="3:20" s="25" customFormat="1">
      <c r="C139" s="26"/>
      <c r="L139" s="28"/>
      <c r="M139" s="26"/>
      <c r="N139" s="28"/>
      <c r="P139" s="26"/>
      <c r="Q139" s="28"/>
      <c r="S139" s="26"/>
      <c r="T139" s="28"/>
    </row>
    <row r="140" spans="3:20" s="25" customFormat="1">
      <c r="C140" s="26"/>
      <c r="L140" s="28"/>
      <c r="M140" s="26"/>
      <c r="N140" s="28"/>
      <c r="P140" s="26"/>
      <c r="Q140" s="28"/>
      <c r="S140" s="26"/>
      <c r="T140" s="28"/>
    </row>
    <row r="141" spans="3:20" s="25" customFormat="1">
      <c r="C141" s="26"/>
      <c r="L141" s="28"/>
      <c r="M141" s="26"/>
      <c r="N141" s="28"/>
      <c r="P141" s="26"/>
      <c r="Q141" s="28"/>
      <c r="S141" s="26"/>
      <c r="T141" s="28"/>
    </row>
    <row r="142" spans="3:20" s="25" customFormat="1">
      <c r="C142" s="26"/>
      <c r="L142" s="28"/>
      <c r="M142" s="26"/>
      <c r="N142" s="28"/>
      <c r="P142" s="26"/>
      <c r="Q142" s="28"/>
      <c r="S142" s="26"/>
      <c r="T142" s="28"/>
    </row>
    <row r="143" spans="3:20" s="25" customFormat="1">
      <c r="C143" s="26"/>
      <c r="L143" s="28"/>
      <c r="M143" s="26"/>
      <c r="N143" s="28"/>
      <c r="P143" s="26"/>
      <c r="Q143" s="28"/>
      <c r="S143" s="26"/>
      <c r="T143" s="28"/>
    </row>
    <row r="144" spans="3:20" s="25" customFormat="1">
      <c r="C144" s="26"/>
      <c r="L144" s="28"/>
      <c r="M144" s="26"/>
      <c r="N144" s="28"/>
      <c r="P144" s="26"/>
      <c r="Q144" s="28"/>
      <c r="S144" s="26"/>
      <c r="T144" s="28"/>
    </row>
    <row r="145" spans="3:20" s="25" customFormat="1">
      <c r="C145" s="26"/>
      <c r="L145" s="28"/>
      <c r="M145" s="26"/>
      <c r="N145" s="28"/>
      <c r="P145" s="26"/>
      <c r="Q145" s="28"/>
      <c r="S145" s="26"/>
      <c r="T145" s="28"/>
    </row>
    <row r="146" spans="3:20" s="25" customFormat="1">
      <c r="C146" s="26"/>
      <c r="L146" s="28"/>
      <c r="M146" s="26"/>
      <c r="N146" s="28"/>
      <c r="P146" s="26"/>
      <c r="Q146" s="28"/>
      <c r="S146" s="26"/>
      <c r="T146" s="28"/>
    </row>
    <row r="147" spans="3:20" s="25" customFormat="1">
      <c r="C147" s="26"/>
      <c r="L147" s="28"/>
      <c r="M147" s="26"/>
      <c r="N147" s="28"/>
      <c r="P147" s="26"/>
      <c r="Q147" s="28"/>
      <c r="S147" s="26"/>
      <c r="T147" s="28"/>
    </row>
    <row r="148" spans="3:20" s="25" customFormat="1">
      <c r="C148" s="26"/>
      <c r="L148" s="28"/>
      <c r="M148" s="26"/>
      <c r="N148" s="28"/>
      <c r="P148" s="26"/>
      <c r="Q148" s="28"/>
      <c r="S148" s="26"/>
      <c r="T148" s="28"/>
    </row>
    <row r="149" spans="3:20" s="25" customFormat="1">
      <c r="C149" s="26"/>
      <c r="L149" s="28"/>
      <c r="M149" s="26"/>
      <c r="N149" s="28"/>
      <c r="P149" s="26"/>
      <c r="Q149" s="28"/>
      <c r="S149" s="26"/>
      <c r="T149" s="28"/>
    </row>
    <row r="150" spans="3:20" s="25" customFormat="1">
      <c r="C150" s="26"/>
      <c r="L150" s="28"/>
      <c r="M150" s="26"/>
      <c r="N150" s="28"/>
      <c r="P150" s="26"/>
      <c r="Q150" s="28"/>
      <c r="S150" s="26"/>
      <c r="T150" s="28"/>
    </row>
    <row r="151" spans="3:20" s="25" customFormat="1">
      <c r="C151" s="26"/>
      <c r="L151" s="28"/>
      <c r="M151" s="26"/>
      <c r="N151" s="28"/>
      <c r="P151" s="26"/>
      <c r="Q151" s="28"/>
      <c r="S151" s="26"/>
      <c r="T151" s="28"/>
    </row>
    <row r="152" spans="3:20" s="25" customFormat="1">
      <c r="C152" s="26"/>
      <c r="L152" s="28"/>
      <c r="M152" s="26"/>
      <c r="N152" s="28"/>
      <c r="P152" s="26"/>
      <c r="Q152" s="28"/>
      <c r="S152" s="26"/>
      <c r="T152" s="28"/>
    </row>
    <row r="153" spans="3:20" s="25" customFormat="1">
      <c r="C153" s="26"/>
      <c r="L153" s="28"/>
      <c r="M153" s="26"/>
      <c r="N153" s="28"/>
      <c r="P153" s="26"/>
      <c r="Q153" s="28"/>
      <c r="S153" s="26"/>
      <c r="T153" s="28"/>
    </row>
    <row r="154" spans="3:20" s="25" customFormat="1">
      <c r="C154" s="26"/>
      <c r="L154" s="28"/>
      <c r="M154" s="26"/>
      <c r="N154" s="28"/>
      <c r="P154" s="26"/>
      <c r="Q154" s="28"/>
      <c r="S154" s="26"/>
      <c r="T154" s="28"/>
    </row>
    <row r="155" spans="3:20" s="25" customFormat="1">
      <c r="C155" s="26"/>
      <c r="L155" s="28"/>
      <c r="M155" s="26"/>
      <c r="N155" s="28"/>
      <c r="P155" s="26"/>
      <c r="Q155" s="28"/>
      <c r="S155" s="26"/>
      <c r="T155" s="28"/>
    </row>
    <row r="156" spans="3:20" s="25" customFormat="1">
      <c r="C156" s="26"/>
      <c r="L156" s="28"/>
      <c r="M156" s="26"/>
      <c r="N156" s="28"/>
      <c r="P156" s="26"/>
      <c r="Q156" s="28"/>
      <c r="S156" s="26"/>
      <c r="T156" s="28"/>
    </row>
    <row r="157" spans="3:20" s="25" customFormat="1">
      <c r="C157" s="26"/>
      <c r="L157" s="28"/>
      <c r="M157" s="26"/>
      <c r="N157" s="28"/>
      <c r="P157" s="26"/>
      <c r="Q157" s="28"/>
      <c r="S157" s="26"/>
      <c r="T157" s="28"/>
    </row>
    <row r="158" spans="3:20" s="25" customFormat="1">
      <c r="C158" s="26"/>
      <c r="L158" s="28"/>
      <c r="M158" s="26"/>
      <c r="N158" s="28"/>
      <c r="P158" s="26"/>
      <c r="Q158" s="28"/>
      <c r="S158" s="26"/>
      <c r="T158" s="28"/>
    </row>
    <row r="159" spans="3:20" s="25" customFormat="1">
      <c r="C159" s="26"/>
      <c r="L159" s="28"/>
      <c r="M159" s="26"/>
      <c r="N159" s="28"/>
      <c r="P159" s="26"/>
      <c r="Q159" s="28"/>
      <c r="S159" s="26"/>
      <c r="T159" s="28"/>
    </row>
    <row r="160" spans="3:20" s="25" customFormat="1">
      <c r="C160" s="26"/>
      <c r="L160" s="28"/>
      <c r="M160" s="26"/>
      <c r="N160" s="28"/>
      <c r="P160" s="26"/>
      <c r="Q160" s="28"/>
      <c r="S160" s="26"/>
      <c r="T160" s="28"/>
    </row>
    <row r="161" spans="3:20" s="25" customFormat="1">
      <c r="C161" s="26"/>
      <c r="L161" s="28"/>
      <c r="M161" s="26"/>
      <c r="N161" s="28"/>
      <c r="P161" s="26"/>
      <c r="Q161" s="28"/>
      <c r="S161" s="26"/>
      <c r="T161" s="28"/>
    </row>
    <row r="162" spans="3:20" s="25" customFormat="1">
      <c r="C162" s="26"/>
      <c r="L162" s="28"/>
      <c r="M162" s="26"/>
      <c r="N162" s="28"/>
      <c r="P162" s="26"/>
      <c r="Q162" s="28"/>
      <c r="S162" s="26"/>
      <c r="T162" s="28"/>
    </row>
    <row r="163" spans="3:20" s="25" customFormat="1">
      <c r="C163" s="26"/>
      <c r="L163" s="28"/>
      <c r="M163" s="26"/>
      <c r="N163" s="28"/>
      <c r="P163" s="26"/>
      <c r="Q163" s="28"/>
      <c r="S163" s="26"/>
      <c r="T163" s="28"/>
    </row>
    <row r="164" spans="3:20" s="25" customFormat="1">
      <c r="C164" s="26"/>
      <c r="L164" s="28"/>
      <c r="M164" s="26"/>
      <c r="N164" s="28"/>
      <c r="P164" s="26"/>
      <c r="Q164" s="28"/>
      <c r="S164" s="26"/>
      <c r="T164" s="28"/>
    </row>
    <row r="165" spans="3:20" s="25" customFormat="1">
      <c r="C165" s="26"/>
      <c r="L165" s="28"/>
      <c r="M165" s="26"/>
      <c r="N165" s="28"/>
      <c r="P165" s="26"/>
      <c r="Q165" s="28"/>
      <c r="S165" s="26"/>
      <c r="T165" s="28"/>
    </row>
    <row r="166" spans="3:20" s="25" customFormat="1">
      <c r="C166" s="26"/>
      <c r="L166" s="28"/>
      <c r="M166" s="26"/>
      <c r="N166" s="28"/>
      <c r="P166" s="26"/>
      <c r="Q166" s="28"/>
      <c r="S166" s="26"/>
      <c r="T166" s="28"/>
    </row>
    <row r="167" spans="3:20" s="25" customFormat="1">
      <c r="C167" s="26"/>
      <c r="L167" s="28"/>
      <c r="M167" s="26"/>
      <c r="N167" s="28"/>
      <c r="P167" s="26"/>
      <c r="Q167" s="28"/>
      <c r="S167" s="26"/>
      <c r="T167" s="28"/>
    </row>
    <row r="168" spans="3:20" s="25" customFormat="1">
      <c r="C168" s="26"/>
      <c r="L168" s="28"/>
      <c r="M168" s="26"/>
      <c r="N168" s="28"/>
      <c r="P168" s="26"/>
      <c r="Q168" s="28"/>
      <c r="S168" s="26"/>
      <c r="T168" s="28"/>
    </row>
    <row r="169" spans="3:20" s="25" customFormat="1">
      <c r="C169" s="26"/>
      <c r="L169" s="28"/>
      <c r="M169" s="26"/>
      <c r="N169" s="28"/>
      <c r="P169" s="26"/>
      <c r="Q169" s="28"/>
      <c r="S169" s="26"/>
      <c r="T169" s="28"/>
    </row>
    <row r="170" spans="3:20" s="25" customFormat="1">
      <c r="C170" s="26"/>
      <c r="L170" s="28"/>
      <c r="M170" s="26"/>
      <c r="N170" s="28"/>
      <c r="P170" s="26"/>
      <c r="Q170" s="28"/>
      <c r="S170" s="26"/>
      <c r="T170" s="28"/>
    </row>
    <row r="171" spans="3:20" s="25" customFormat="1">
      <c r="C171" s="26"/>
      <c r="L171" s="28"/>
      <c r="M171" s="26"/>
      <c r="N171" s="28"/>
      <c r="P171" s="26"/>
      <c r="Q171" s="28"/>
      <c r="S171" s="26"/>
      <c r="T171" s="28"/>
    </row>
    <row r="172" spans="3:20" s="25" customFormat="1">
      <c r="C172" s="26"/>
      <c r="L172" s="28"/>
      <c r="M172" s="26"/>
      <c r="N172" s="28"/>
      <c r="P172" s="26"/>
      <c r="Q172" s="28"/>
      <c r="S172" s="26"/>
      <c r="T172" s="28"/>
    </row>
    <row r="173" spans="3:20" s="25" customFormat="1">
      <c r="C173" s="26"/>
      <c r="L173" s="28"/>
      <c r="M173" s="26"/>
      <c r="N173" s="28"/>
      <c r="P173" s="26"/>
      <c r="Q173" s="28"/>
      <c r="S173" s="26"/>
      <c r="T173" s="28"/>
    </row>
    <row r="174" spans="3:20" s="25" customFormat="1">
      <c r="C174" s="26"/>
      <c r="L174" s="28"/>
      <c r="M174" s="26"/>
      <c r="N174" s="28"/>
      <c r="P174" s="26"/>
      <c r="Q174" s="28"/>
      <c r="S174" s="26"/>
      <c r="T174" s="28"/>
    </row>
    <row r="175" spans="3:20" s="25" customFormat="1">
      <c r="C175" s="26"/>
      <c r="L175" s="28"/>
      <c r="M175" s="26"/>
      <c r="N175" s="28"/>
      <c r="P175" s="26"/>
      <c r="Q175" s="28"/>
      <c r="S175" s="26"/>
      <c r="T175" s="28"/>
    </row>
    <row r="176" spans="3:20" s="25" customFormat="1">
      <c r="C176" s="26"/>
      <c r="L176" s="28"/>
      <c r="M176" s="26"/>
      <c r="N176" s="28"/>
      <c r="P176" s="26"/>
      <c r="Q176" s="28"/>
      <c r="S176" s="26"/>
      <c r="T176" s="28"/>
    </row>
    <row r="177" spans="3:20" s="25" customFormat="1">
      <c r="C177" s="26"/>
      <c r="L177" s="28"/>
      <c r="M177" s="26"/>
      <c r="N177" s="28"/>
      <c r="P177" s="26"/>
      <c r="Q177" s="28"/>
      <c r="S177" s="26"/>
      <c r="T177" s="28"/>
    </row>
    <row r="178" spans="3:20" s="25" customFormat="1">
      <c r="C178" s="26"/>
      <c r="L178" s="28"/>
      <c r="M178" s="26"/>
      <c r="N178" s="28"/>
      <c r="P178" s="26"/>
      <c r="Q178" s="28"/>
      <c r="S178" s="26"/>
      <c r="T178" s="28"/>
    </row>
    <row r="179" spans="3:20" s="25" customFormat="1">
      <c r="C179" s="26"/>
      <c r="L179" s="28"/>
      <c r="M179" s="26"/>
      <c r="N179" s="28"/>
      <c r="P179" s="26"/>
      <c r="Q179" s="28"/>
      <c r="S179" s="26"/>
      <c r="T179" s="28"/>
    </row>
    <row r="180" spans="3:20" s="25" customFormat="1">
      <c r="C180" s="26"/>
      <c r="L180" s="28"/>
      <c r="M180" s="26"/>
      <c r="N180" s="28"/>
      <c r="P180" s="26"/>
      <c r="Q180" s="28"/>
      <c r="S180" s="26"/>
      <c r="T180" s="28"/>
    </row>
    <row r="181" spans="3:20" s="25" customFormat="1">
      <c r="C181" s="26"/>
      <c r="L181" s="28"/>
      <c r="M181" s="26"/>
      <c r="N181" s="28"/>
      <c r="P181" s="26"/>
      <c r="Q181" s="28"/>
      <c r="S181" s="26"/>
      <c r="T181" s="28"/>
    </row>
    <row r="182" spans="3:20" s="25" customFormat="1">
      <c r="C182" s="26"/>
      <c r="L182" s="28"/>
      <c r="M182" s="26"/>
      <c r="N182" s="28"/>
      <c r="P182" s="26"/>
      <c r="Q182" s="28"/>
      <c r="S182" s="26"/>
      <c r="T182" s="28"/>
    </row>
    <row r="183" spans="3:20" s="25" customFormat="1">
      <c r="C183" s="26"/>
      <c r="L183" s="28"/>
      <c r="M183" s="26"/>
      <c r="N183" s="28"/>
      <c r="P183" s="26"/>
      <c r="Q183" s="28"/>
      <c r="S183" s="26"/>
      <c r="T183" s="28"/>
    </row>
    <row r="184" spans="3:20" s="25" customFormat="1">
      <c r="C184" s="26"/>
      <c r="L184" s="28"/>
      <c r="M184" s="26"/>
      <c r="N184" s="28"/>
      <c r="P184" s="26"/>
      <c r="Q184" s="28"/>
      <c r="S184" s="26"/>
      <c r="T184" s="28"/>
    </row>
    <row r="185" spans="3:20" s="25" customFormat="1">
      <c r="C185" s="26"/>
      <c r="L185" s="28"/>
      <c r="M185" s="26"/>
      <c r="N185" s="28"/>
      <c r="P185" s="26"/>
      <c r="Q185" s="28"/>
      <c r="S185" s="26"/>
      <c r="T185" s="28"/>
    </row>
    <row r="186" spans="3:20" s="25" customFormat="1">
      <c r="C186" s="26"/>
      <c r="L186" s="28"/>
      <c r="M186" s="26"/>
      <c r="N186" s="28"/>
      <c r="P186" s="26"/>
      <c r="Q186" s="28"/>
      <c r="S186" s="26"/>
      <c r="T186" s="28"/>
    </row>
    <row r="187" spans="3:20" s="25" customFormat="1">
      <c r="C187" s="26"/>
      <c r="L187" s="28"/>
      <c r="M187" s="26"/>
      <c r="N187" s="28"/>
      <c r="P187" s="26"/>
      <c r="Q187" s="28"/>
      <c r="S187" s="26"/>
      <c r="T187" s="28"/>
    </row>
    <row r="188" spans="3:20" s="25" customFormat="1">
      <c r="C188" s="26"/>
      <c r="L188" s="28"/>
      <c r="M188" s="26"/>
      <c r="N188" s="28"/>
      <c r="P188" s="26"/>
      <c r="Q188" s="28"/>
      <c r="S188" s="26"/>
      <c r="T188" s="28"/>
    </row>
    <row r="189" spans="3:20" s="25" customFormat="1">
      <c r="C189" s="26"/>
      <c r="L189" s="28"/>
      <c r="M189" s="26"/>
      <c r="N189" s="28"/>
      <c r="P189" s="26"/>
      <c r="Q189" s="28"/>
      <c r="S189" s="26"/>
      <c r="T189" s="28"/>
    </row>
    <row r="190" spans="3:20" s="25" customFormat="1">
      <c r="C190" s="26"/>
      <c r="L190" s="28"/>
      <c r="M190" s="26"/>
      <c r="N190" s="28"/>
      <c r="P190" s="26"/>
      <c r="Q190" s="28"/>
      <c r="S190" s="26"/>
      <c r="T190" s="28"/>
    </row>
    <row r="191" spans="3:20" s="25" customFormat="1">
      <c r="C191" s="26"/>
      <c r="L191" s="28"/>
      <c r="M191" s="26"/>
      <c r="N191" s="28"/>
      <c r="P191" s="26"/>
      <c r="Q191" s="28"/>
      <c r="S191" s="26"/>
      <c r="T191" s="28"/>
    </row>
    <row r="192" spans="3:20" s="25" customFormat="1">
      <c r="C192" s="26"/>
      <c r="L192" s="28"/>
      <c r="M192" s="26"/>
      <c r="N192" s="28"/>
      <c r="P192" s="26"/>
      <c r="Q192" s="28"/>
      <c r="S192" s="26"/>
      <c r="T192" s="28"/>
    </row>
    <row r="193" spans="3:20" s="25" customFormat="1">
      <c r="C193" s="26"/>
      <c r="L193" s="28"/>
      <c r="M193" s="26"/>
      <c r="N193" s="28"/>
      <c r="P193" s="26"/>
      <c r="Q193" s="28"/>
      <c r="S193" s="26"/>
      <c r="T193" s="28"/>
    </row>
    <row r="194" spans="3:20" s="25" customFormat="1">
      <c r="C194" s="26"/>
      <c r="L194" s="28"/>
      <c r="M194" s="26"/>
      <c r="N194" s="28"/>
      <c r="P194" s="26"/>
      <c r="Q194" s="28"/>
      <c r="S194" s="26"/>
      <c r="T194" s="28"/>
    </row>
    <row r="195" spans="3:20" s="25" customFormat="1">
      <c r="C195" s="26"/>
      <c r="L195" s="28"/>
      <c r="M195" s="26"/>
      <c r="N195" s="28"/>
      <c r="P195" s="26"/>
      <c r="Q195" s="28"/>
      <c r="S195" s="26"/>
      <c r="T195" s="28"/>
    </row>
    <row r="196" spans="3:20" s="25" customFormat="1">
      <c r="C196" s="26"/>
      <c r="L196" s="28"/>
      <c r="M196" s="26"/>
      <c r="N196" s="28"/>
      <c r="P196" s="26"/>
      <c r="Q196" s="28"/>
      <c r="S196" s="26"/>
      <c r="T196" s="28"/>
    </row>
    <row r="197" spans="3:20" s="25" customFormat="1">
      <c r="C197" s="26"/>
      <c r="L197" s="28"/>
      <c r="M197" s="26"/>
      <c r="N197" s="28"/>
      <c r="P197" s="26"/>
      <c r="Q197" s="28"/>
      <c r="S197" s="26"/>
      <c r="T197" s="28"/>
    </row>
    <row r="198" spans="3:20" s="25" customFormat="1">
      <c r="C198" s="26"/>
      <c r="L198" s="28"/>
      <c r="M198" s="26"/>
      <c r="N198" s="28"/>
      <c r="P198" s="26"/>
      <c r="Q198" s="28"/>
      <c r="S198" s="26"/>
      <c r="T198" s="28"/>
    </row>
    <row r="199" spans="3:20" s="25" customFormat="1">
      <c r="C199" s="26"/>
      <c r="L199" s="28"/>
      <c r="M199" s="26"/>
      <c r="N199" s="28"/>
      <c r="P199" s="26"/>
      <c r="Q199" s="28"/>
      <c r="S199" s="26"/>
      <c r="T199" s="28"/>
    </row>
    <row r="200" spans="3:20" s="25" customFormat="1">
      <c r="C200" s="26"/>
      <c r="L200" s="28"/>
      <c r="M200" s="26"/>
      <c r="N200" s="28"/>
      <c r="P200" s="26"/>
      <c r="Q200" s="28"/>
      <c r="S200" s="26"/>
      <c r="T200" s="28"/>
    </row>
    <row r="201" spans="3:20" s="25" customFormat="1">
      <c r="C201" s="26"/>
      <c r="L201" s="28"/>
      <c r="M201" s="26"/>
      <c r="N201" s="28"/>
      <c r="P201" s="26"/>
      <c r="Q201" s="28"/>
      <c r="S201" s="26"/>
      <c r="T201" s="28"/>
    </row>
    <row r="202" spans="3:20" s="25" customFormat="1">
      <c r="C202" s="26"/>
      <c r="L202" s="28"/>
      <c r="M202" s="26"/>
      <c r="N202" s="28"/>
      <c r="P202" s="26"/>
      <c r="Q202" s="28"/>
      <c r="S202" s="26"/>
      <c r="T202" s="28"/>
    </row>
    <row r="203" spans="3:20" s="25" customFormat="1">
      <c r="C203" s="26"/>
      <c r="L203" s="28"/>
      <c r="M203" s="26"/>
      <c r="N203" s="28"/>
      <c r="P203" s="26"/>
      <c r="Q203" s="28"/>
      <c r="S203" s="26"/>
      <c r="T203" s="28"/>
    </row>
    <row r="204" spans="3:20" s="25" customFormat="1">
      <c r="C204" s="26"/>
      <c r="L204" s="28"/>
      <c r="M204" s="26"/>
      <c r="N204" s="28"/>
      <c r="P204" s="26"/>
      <c r="Q204" s="28"/>
      <c r="S204" s="26"/>
      <c r="T204" s="28"/>
    </row>
    <row r="205" spans="3:20" s="25" customFormat="1">
      <c r="C205" s="26"/>
      <c r="L205" s="28"/>
      <c r="M205" s="26"/>
      <c r="N205" s="28"/>
      <c r="P205" s="26"/>
      <c r="Q205" s="28"/>
      <c r="S205" s="26"/>
      <c r="T205" s="28"/>
    </row>
    <row r="206" spans="3:20" s="25" customFormat="1">
      <c r="C206" s="26"/>
      <c r="L206" s="28"/>
      <c r="M206" s="26"/>
      <c r="N206" s="28"/>
      <c r="P206" s="26"/>
      <c r="Q206" s="28"/>
      <c r="S206" s="26"/>
      <c r="T206" s="28"/>
    </row>
    <row r="207" spans="3:20" s="25" customFormat="1">
      <c r="C207" s="26"/>
      <c r="L207" s="28"/>
      <c r="M207" s="26"/>
      <c r="N207" s="28"/>
      <c r="P207" s="26"/>
      <c r="Q207" s="28"/>
      <c r="S207" s="26"/>
      <c r="T207" s="28"/>
    </row>
    <row r="208" spans="3:20" s="25" customFormat="1">
      <c r="C208" s="26"/>
      <c r="L208" s="28"/>
      <c r="M208" s="26"/>
      <c r="N208" s="28"/>
      <c r="P208" s="26"/>
      <c r="Q208" s="28"/>
      <c r="S208" s="26"/>
      <c r="T208" s="28"/>
    </row>
    <row r="209" spans="3:20" s="25" customFormat="1">
      <c r="C209" s="26"/>
      <c r="L209" s="28"/>
      <c r="M209" s="26"/>
      <c r="N209" s="28"/>
      <c r="P209" s="26"/>
      <c r="Q209" s="28"/>
      <c r="S209" s="26"/>
      <c r="T209" s="28"/>
    </row>
    <row r="210" spans="3:20" s="25" customFormat="1">
      <c r="C210" s="26"/>
      <c r="L210" s="28"/>
      <c r="M210" s="26"/>
      <c r="N210" s="28"/>
      <c r="P210" s="26"/>
      <c r="Q210" s="28"/>
      <c r="S210" s="26"/>
      <c r="T210" s="28"/>
    </row>
    <row r="211" spans="3:20" s="25" customFormat="1">
      <c r="C211" s="26"/>
      <c r="L211" s="28"/>
      <c r="M211" s="26"/>
      <c r="N211" s="28"/>
      <c r="P211" s="26"/>
      <c r="Q211" s="28"/>
      <c r="S211" s="26"/>
      <c r="T211" s="28"/>
    </row>
    <row r="212" spans="3:20" s="25" customFormat="1">
      <c r="C212" s="26"/>
      <c r="L212" s="28"/>
      <c r="M212" s="26"/>
      <c r="N212" s="28"/>
      <c r="P212" s="26"/>
      <c r="Q212" s="28"/>
      <c r="S212" s="26"/>
      <c r="T212" s="28"/>
    </row>
    <row r="213" spans="3:20" s="25" customFormat="1">
      <c r="C213" s="26"/>
      <c r="L213" s="28"/>
      <c r="M213" s="26"/>
      <c r="N213" s="28"/>
      <c r="P213" s="26"/>
      <c r="Q213" s="28"/>
      <c r="S213" s="26"/>
      <c r="T213" s="28"/>
    </row>
    <row r="214" spans="3:20" s="25" customFormat="1">
      <c r="C214" s="26"/>
      <c r="L214" s="28"/>
      <c r="M214" s="26"/>
      <c r="N214" s="28"/>
      <c r="P214" s="26"/>
      <c r="Q214" s="28"/>
      <c r="S214" s="26"/>
      <c r="T214" s="28"/>
    </row>
    <row r="215" spans="3:20" s="25" customFormat="1">
      <c r="C215" s="26"/>
      <c r="L215" s="28"/>
      <c r="M215" s="26"/>
      <c r="N215" s="28"/>
      <c r="P215" s="26"/>
      <c r="Q215" s="28"/>
      <c r="S215" s="26"/>
      <c r="T215" s="28"/>
    </row>
    <row r="216" spans="3:20" s="25" customFormat="1">
      <c r="C216" s="26"/>
      <c r="L216" s="28"/>
      <c r="M216" s="26"/>
      <c r="N216" s="28"/>
      <c r="P216" s="26"/>
      <c r="Q216" s="28"/>
      <c r="S216" s="26"/>
      <c r="T216" s="28"/>
    </row>
    <row r="217" spans="3:20" s="25" customFormat="1">
      <c r="C217" s="26"/>
      <c r="L217" s="28"/>
      <c r="M217" s="26"/>
      <c r="N217" s="28"/>
      <c r="P217" s="26"/>
      <c r="Q217" s="28"/>
      <c r="S217" s="26"/>
      <c r="T217" s="28"/>
    </row>
    <row r="218" spans="3:20" s="25" customFormat="1">
      <c r="C218" s="26"/>
      <c r="L218" s="28"/>
      <c r="M218" s="26"/>
      <c r="N218" s="28"/>
      <c r="P218" s="26"/>
      <c r="Q218" s="28"/>
      <c r="S218" s="26"/>
      <c r="T218" s="28"/>
    </row>
    <row r="219" spans="3:20" s="25" customFormat="1">
      <c r="C219" s="26"/>
      <c r="L219" s="28"/>
      <c r="M219" s="26"/>
      <c r="N219" s="28"/>
      <c r="P219" s="26"/>
      <c r="Q219" s="28"/>
      <c r="S219" s="26"/>
      <c r="T219" s="28"/>
    </row>
    <row r="220" spans="3:20" s="25" customFormat="1">
      <c r="C220" s="26"/>
      <c r="L220" s="28"/>
      <c r="M220" s="26"/>
      <c r="N220" s="28"/>
      <c r="P220" s="26"/>
      <c r="Q220" s="28"/>
      <c r="S220" s="26"/>
      <c r="T220" s="28"/>
    </row>
    <row r="221" spans="3:20" s="25" customFormat="1">
      <c r="C221" s="26"/>
      <c r="L221" s="28"/>
      <c r="M221" s="26"/>
      <c r="N221" s="28"/>
      <c r="P221" s="26"/>
      <c r="Q221" s="28"/>
      <c r="S221" s="26"/>
      <c r="T221" s="28"/>
    </row>
    <row r="222" spans="3:20" s="25" customFormat="1">
      <c r="C222" s="26"/>
      <c r="L222" s="28"/>
      <c r="M222" s="26"/>
      <c r="N222" s="28"/>
      <c r="P222" s="26"/>
      <c r="Q222" s="28"/>
      <c r="S222" s="26"/>
      <c r="T222" s="28"/>
    </row>
    <row r="223" spans="3:20" s="25" customFormat="1">
      <c r="C223" s="26"/>
      <c r="L223" s="28"/>
      <c r="M223" s="26"/>
      <c r="N223" s="28"/>
      <c r="P223" s="26"/>
      <c r="Q223" s="28"/>
      <c r="S223" s="26"/>
      <c r="T223" s="28"/>
    </row>
    <row r="224" spans="3:20" s="25" customFormat="1">
      <c r="C224" s="26"/>
      <c r="L224" s="28"/>
      <c r="M224" s="26"/>
      <c r="N224" s="28"/>
      <c r="P224" s="26"/>
      <c r="Q224" s="28"/>
      <c r="S224" s="26"/>
      <c r="T224" s="28"/>
    </row>
    <row r="225" spans="3:20" s="25" customFormat="1">
      <c r="C225" s="26"/>
      <c r="L225" s="28"/>
      <c r="M225" s="26"/>
      <c r="N225" s="28"/>
      <c r="P225" s="26"/>
      <c r="Q225" s="28"/>
      <c r="S225" s="26"/>
      <c r="T225" s="28"/>
    </row>
    <row r="226" spans="3:20" s="25" customFormat="1">
      <c r="C226" s="26"/>
      <c r="L226" s="28"/>
      <c r="M226" s="26"/>
      <c r="N226" s="28"/>
      <c r="P226" s="26"/>
      <c r="Q226" s="28"/>
      <c r="S226" s="26"/>
      <c r="T226" s="28"/>
    </row>
    <row r="227" spans="3:20" s="25" customFormat="1">
      <c r="C227" s="26"/>
      <c r="L227" s="28"/>
      <c r="M227" s="26"/>
      <c r="N227" s="28"/>
      <c r="P227" s="26"/>
      <c r="Q227" s="28"/>
      <c r="S227" s="26"/>
      <c r="T227" s="28"/>
    </row>
    <row r="228" spans="3:20" s="25" customFormat="1">
      <c r="C228" s="26"/>
      <c r="L228" s="28"/>
      <c r="M228" s="26"/>
      <c r="N228" s="28"/>
      <c r="P228" s="26"/>
      <c r="Q228" s="28"/>
      <c r="S228" s="26"/>
      <c r="T228" s="28"/>
    </row>
    <row r="229" spans="3:20" s="25" customFormat="1">
      <c r="C229" s="26"/>
      <c r="L229" s="28"/>
      <c r="M229" s="26"/>
      <c r="N229" s="28"/>
      <c r="P229" s="26"/>
      <c r="Q229" s="28"/>
      <c r="S229" s="26"/>
      <c r="T229" s="28"/>
    </row>
    <row r="230" spans="3:20" s="25" customFormat="1">
      <c r="C230" s="26"/>
      <c r="L230" s="28"/>
      <c r="M230" s="26"/>
      <c r="N230" s="28"/>
      <c r="P230" s="26"/>
      <c r="Q230" s="28"/>
      <c r="S230" s="26"/>
      <c r="T230" s="28"/>
    </row>
    <row r="231" spans="3:20" s="25" customFormat="1">
      <c r="C231" s="26"/>
      <c r="L231" s="28"/>
      <c r="M231" s="26"/>
      <c r="N231" s="28"/>
      <c r="P231" s="26"/>
      <c r="Q231" s="28"/>
      <c r="S231" s="26"/>
      <c r="T231" s="28"/>
    </row>
    <row r="232" spans="3:20" s="25" customFormat="1">
      <c r="C232" s="26"/>
      <c r="L232" s="28"/>
      <c r="M232" s="26"/>
      <c r="N232" s="28"/>
      <c r="P232" s="26"/>
      <c r="Q232" s="28"/>
      <c r="S232" s="26"/>
      <c r="T232" s="28"/>
    </row>
    <row r="233" spans="3:20" s="25" customFormat="1">
      <c r="C233" s="26"/>
      <c r="L233" s="28"/>
      <c r="M233" s="26"/>
      <c r="N233" s="28"/>
      <c r="P233" s="26"/>
      <c r="Q233" s="28"/>
      <c r="S233" s="26"/>
      <c r="T233" s="28"/>
    </row>
    <row r="234" spans="3:20" s="25" customFormat="1">
      <c r="C234" s="26"/>
      <c r="L234" s="28"/>
      <c r="M234" s="26"/>
      <c r="N234" s="28"/>
      <c r="P234" s="26"/>
      <c r="Q234" s="28"/>
      <c r="S234" s="26"/>
      <c r="T234" s="28"/>
    </row>
    <row r="235" spans="3:20" s="25" customFormat="1">
      <c r="C235" s="26"/>
      <c r="L235" s="28"/>
      <c r="M235" s="26"/>
      <c r="N235" s="28"/>
      <c r="P235" s="26"/>
      <c r="Q235" s="28"/>
      <c r="S235" s="26"/>
      <c r="T235" s="28"/>
    </row>
    <row r="236" spans="3:20" s="25" customFormat="1">
      <c r="C236" s="26"/>
      <c r="L236" s="28"/>
      <c r="M236" s="26"/>
      <c r="N236" s="28"/>
      <c r="P236" s="26"/>
      <c r="Q236" s="28"/>
      <c r="S236" s="26"/>
      <c r="T236" s="28"/>
    </row>
    <row r="237" spans="3:20" s="25" customFormat="1">
      <c r="C237" s="26"/>
      <c r="L237" s="28"/>
      <c r="M237" s="26"/>
      <c r="N237" s="28"/>
      <c r="P237" s="26"/>
      <c r="Q237" s="28"/>
      <c r="S237" s="26"/>
      <c r="T237" s="28"/>
    </row>
    <row r="238" spans="3:20" s="25" customFormat="1">
      <c r="C238" s="26"/>
      <c r="L238" s="28"/>
      <c r="M238" s="26"/>
      <c r="N238" s="28"/>
      <c r="P238" s="26"/>
      <c r="Q238" s="28"/>
      <c r="S238" s="26"/>
      <c r="T238" s="28"/>
    </row>
    <row r="239" spans="3:20" s="25" customFormat="1">
      <c r="C239" s="26"/>
      <c r="L239" s="28"/>
      <c r="M239" s="26"/>
      <c r="N239" s="28"/>
      <c r="P239" s="26"/>
      <c r="Q239" s="28"/>
      <c r="S239" s="26"/>
      <c r="T239" s="28"/>
    </row>
    <row r="240" spans="3:20" s="25" customFormat="1">
      <c r="C240" s="26"/>
      <c r="L240" s="28"/>
      <c r="M240" s="26"/>
      <c r="N240" s="28"/>
      <c r="P240" s="26"/>
      <c r="Q240" s="28"/>
      <c r="S240" s="26"/>
      <c r="T240" s="28"/>
    </row>
    <row r="241" spans="3:20" s="25" customFormat="1">
      <c r="C241" s="26"/>
      <c r="L241" s="28"/>
      <c r="M241" s="26"/>
      <c r="N241" s="28"/>
      <c r="P241" s="26"/>
      <c r="Q241" s="28"/>
      <c r="S241" s="26"/>
      <c r="T241" s="28"/>
    </row>
    <row r="242" spans="3:20" s="25" customFormat="1">
      <c r="C242" s="26"/>
      <c r="L242" s="28"/>
      <c r="M242" s="26"/>
      <c r="N242" s="28"/>
      <c r="P242" s="26"/>
      <c r="Q242" s="28"/>
      <c r="S242" s="26"/>
      <c r="T242" s="28"/>
    </row>
    <row r="243" spans="3:20" s="25" customFormat="1">
      <c r="C243" s="26"/>
      <c r="L243" s="28"/>
      <c r="M243" s="26"/>
      <c r="N243" s="28"/>
      <c r="P243" s="26"/>
      <c r="Q243" s="28"/>
      <c r="S243" s="26"/>
      <c r="T243" s="28"/>
    </row>
    <row r="244" spans="3:20" s="25" customFormat="1">
      <c r="C244" s="26"/>
      <c r="L244" s="28"/>
      <c r="M244" s="26"/>
      <c r="N244" s="28"/>
      <c r="P244" s="26"/>
      <c r="Q244" s="28"/>
      <c r="S244" s="26"/>
      <c r="T244" s="28"/>
    </row>
    <row r="245" spans="3:20" s="25" customFormat="1">
      <c r="C245" s="26"/>
      <c r="L245" s="28"/>
      <c r="M245" s="26"/>
      <c r="N245" s="28"/>
      <c r="P245" s="26"/>
      <c r="Q245" s="28"/>
      <c r="S245" s="26"/>
      <c r="T245" s="28"/>
    </row>
    <row r="246" spans="3:20" s="25" customFormat="1">
      <c r="C246" s="26"/>
      <c r="L246" s="28"/>
      <c r="M246" s="26"/>
      <c r="N246" s="28"/>
      <c r="P246" s="26"/>
      <c r="Q246" s="28"/>
      <c r="S246" s="26"/>
      <c r="T246" s="28"/>
    </row>
    <row r="247" spans="3:20" s="25" customFormat="1">
      <c r="C247" s="26"/>
      <c r="L247" s="28"/>
      <c r="M247" s="26"/>
      <c r="N247" s="28"/>
      <c r="P247" s="26"/>
      <c r="Q247" s="28"/>
      <c r="S247" s="26"/>
      <c r="T247" s="28"/>
    </row>
    <row r="248" spans="3:20" s="25" customFormat="1">
      <c r="C248" s="26"/>
      <c r="L248" s="28"/>
      <c r="M248" s="26"/>
      <c r="N248" s="28"/>
      <c r="P248" s="26"/>
      <c r="Q248" s="28"/>
      <c r="S248" s="26"/>
      <c r="T248" s="28"/>
    </row>
    <row r="249" spans="3:20" s="25" customFormat="1">
      <c r="C249" s="26"/>
      <c r="L249" s="28"/>
      <c r="M249" s="26"/>
      <c r="N249" s="28"/>
      <c r="P249" s="26"/>
      <c r="Q249" s="28"/>
      <c r="S249" s="26"/>
      <c r="T249" s="28"/>
    </row>
    <row r="250" spans="3:20" s="25" customFormat="1">
      <c r="C250" s="26"/>
      <c r="L250" s="28"/>
      <c r="M250" s="26"/>
      <c r="N250" s="28"/>
      <c r="P250" s="26"/>
      <c r="Q250" s="28"/>
      <c r="S250" s="26"/>
      <c r="T250" s="28"/>
    </row>
    <row r="251" spans="3:20" s="25" customFormat="1">
      <c r="C251" s="26"/>
      <c r="L251" s="28"/>
      <c r="M251" s="26"/>
      <c r="N251" s="28"/>
      <c r="P251" s="26"/>
      <c r="Q251" s="28"/>
      <c r="S251" s="26"/>
      <c r="T251" s="28"/>
    </row>
    <row r="252" spans="3:20" s="25" customFormat="1">
      <c r="C252" s="26"/>
      <c r="L252" s="28"/>
      <c r="M252" s="26"/>
      <c r="N252" s="28"/>
      <c r="P252" s="26"/>
      <c r="Q252" s="28"/>
      <c r="S252" s="26"/>
      <c r="T252" s="28"/>
    </row>
    <row r="253" spans="3:20" s="25" customFormat="1">
      <c r="C253" s="26"/>
      <c r="L253" s="28"/>
      <c r="M253" s="26"/>
      <c r="N253" s="28"/>
      <c r="P253" s="26"/>
      <c r="Q253" s="28"/>
      <c r="S253" s="26"/>
      <c r="T253" s="28"/>
    </row>
    <row r="254" spans="3:20" s="25" customFormat="1">
      <c r="C254" s="26"/>
      <c r="L254" s="28"/>
      <c r="M254" s="26"/>
      <c r="N254" s="28"/>
      <c r="P254" s="26"/>
      <c r="Q254" s="28"/>
      <c r="S254" s="26"/>
      <c r="T254" s="28"/>
    </row>
    <row r="255" spans="3:20" s="25" customFormat="1">
      <c r="C255" s="26"/>
      <c r="L255" s="28"/>
      <c r="M255" s="26"/>
      <c r="N255" s="28"/>
      <c r="P255" s="26"/>
      <c r="Q255" s="28"/>
      <c r="S255" s="26"/>
      <c r="T255" s="28"/>
    </row>
    <row r="256" spans="3:20" s="25" customFormat="1">
      <c r="C256" s="26"/>
      <c r="L256" s="28"/>
      <c r="M256" s="26"/>
      <c r="N256" s="28"/>
      <c r="P256" s="26"/>
      <c r="Q256" s="28"/>
      <c r="S256" s="26"/>
      <c r="T256" s="28"/>
    </row>
    <row r="257" spans="3:20" s="25" customFormat="1">
      <c r="C257" s="26"/>
      <c r="L257" s="28"/>
      <c r="M257" s="26"/>
      <c r="N257" s="28"/>
      <c r="P257" s="26"/>
      <c r="Q257" s="28"/>
      <c r="S257" s="26"/>
      <c r="T257" s="28"/>
    </row>
    <row r="258" spans="3:20" s="25" customFormat="1">
      <c r="C258" s="26"/>
      <c r="L258" s="28"/>
      <c r="M258" s="26"/>
      <c r="N258" s="28"/>
      <c r="P258" s="26"/>
      <c r="Q258" s="28"/>
      <c r="S258" s="26"/>
      <c r="T258" s="28"/>
    </row>
    <row r="259" spans="3:20" s="25" customFormat="1">
      <c r="C259" s="26"/>
      <c r="L259" s="28"/>
      <c r="M259" s="26"/>
      <c r="N259" s="28"/>
      <c r="P259" s="26"/>
      <c r="Q259" s="28"/>
      <c r="S259" s="26"/>
      <c r="T259" s="28"/>
    </row>
    <row r="260" spans="3:20" s="25" customFormat="1">
      <c r="C260" s="26"/>
      <c r="L260" s="28"/>
      <c r="M260" s="26"/>
      <c r="N260" s="28"/>
      <c r="P260" s="26"/>
      <c r="Q260" s="28"/>
      <c r="S260" s="26"/>
      <c r="T260" s="28"/>
    </row>
    <row r="261" spans="3:20" s="25" customFormat="1">
      <c r="C261" s="26"/>
      <c r="L261" s="28"/>
      <c r="M261" s="26"/>
      <c r="N261" s="28"/>
      <c r="P261" s="26"/>
      <c r="Q261" s="28"/>
      <c r="S261" s="26"/>
      <c r="T261" s="28"/>
    </row>
    <row r="262" spans="3:20" s="25" customFormat="1">
      <c r="C262" s="26"/>
      <c r="L262" s="28"/>
      <c r="M262" s="26"/>
      <c r="N262" s="28"/>
      <c r="P262" s="26"/>
      <c r="Q262" s="28"/>
      <c r="S262" s="26"/>
      <c r="T262" s="28"/>
    </row>
    <row r="263" spans="3:20" s="25" customFormat="1">
      <c r="C263" s="26"/>
      <c r="L263" s="28"/>
      <c r="M263" s="26"/>
      <c r="N263" s="28"/>
      <c r="P263" s="26"/>
      <c r="Q263" s="28"/>
      <c r="S263" s="26"/>
      <c r="T263" s="28"/>
    </row>
    <row r="264" spans="3:20" s="25" customFormat="1">
      <c r="C264" s="26"/>
      <c r="L264" s="28"/>
      <c r="M264" s="26"/>
      <c r="N264" s="28"/>
      <c r="P264" s="26"/>
      <c r="Q264" s="28"/>
      <c r="S264" s="26"/>
      <c r="T264" s="28"/>
    </row>
    <row r="265" spans="3:20" s="25" customFormat="1">
      <c r="C265" s="26"/>
      <c r="L265" s="28"/>
      <c r="M265" s="26"/>
      <c r="N265" s="28"/>
      <c r="P265" s="26"/>
      <c r="Q265" s="28"/>
      <c r="S265" s="26"/>
      <c r="T265" s="28"/>
    </row>
    <row r="266" spans="3:20" s="25" customFormat="1">
      <c r="C266" s="26"/>
      <c r="L266" s="28"/>
      <c r="M266" s="26"/>
      <c r="N266" s="28"/>
      <c r="P266" s="26"/>
      <c r="Q266" s="28"/>
      <c r="S266" s="26"/>
      <c r="T266" s="28"/>
    </row>
    <row r="267" spans="3:20" s="25" customFormat="1">
      <c r="C267" s="26"/>
      <c r="L267" s="28"/>
      <c r="M267" s="26"/>
      <c r="N267" s="28"/>
      <c r="P267" s="26"/>
      <c r="Q267" s="28"/>
      <c r="S267" s="26"/>
      <c r="T267" s="28"/>
    </row>
    <row r="268" spans="3:20" s="25" customFormat="1">
      <c r="C268" s="26"/>
      <c r="L268" s="28"/>
      <c r="M268" s="26"/>
      <c r="N268" s="28"/>
      <c r="P268" s="26"/>
      <c r="Q268" s="28"/>
      <c r="S268" s="26"/>
      <c r="T268" s="28"/>
    </row>
    <row r="269" spans="3:20" s="25" customFormat="1">
      <c r="C269" s="26"/>
      <c r="L269" s="28"/>
      <c r="M269" s="26"/>
      <c r="N269" s="28"/>
      <c r="P269" s="26"/>
      <c r="Q269" s="28"/>
      <c r="S269" s="26"/>
      <c r="T269" s="28"/>
    </row>
    <row r="270" spans="3:20" s="25" customFormat="1">
      <c r="C270" s="26"/>
      <c r="L270" s="28"/>
      <c r="M270" s="26"/>
      <c r="N270" s="28"/>
      <c r="P270" s="26"/>
      <c r="Q270" s="28"/>
      <c r="S270" s="26"/>
      <c r="T270" s="28"/>
    </row>
    <row r="271" spans="3:20" s="25" customFormat="1">
      <c r="C271" s="26"/>
      <c r="L271" s="28"/>
      <c r="M271" s="26"/>
      <c r="N271" s="28"/>
      <c r="P271" s="26"/>
      <c r="Q271" s="28"/>
      <c r="S271" s="26"/>
      <c r="T271" s="28"/>
    </row>
    <row r="272" spans="3:20" s="25" customFormat="1">
      <c r="C272" s="26"/>
      <c r="L272" s="28"/>
      <c r="M272" s="26"/>
      <c r="N272" s="28"/>
      <c r="P272" s="26"/>
      <c r="Q272" s="28"/>
      <c r="S272" s="26"/>
      <c r="T272" s="28"/>
    </row>
    <row r="273" spans="3:20" s="25" customFormat="1">
      <c r="C273" s="26"/>
      <c r="L273" s="28"/>
      <c r="M273" s="26"/>
      <c r="N273" s="28"/>
      <c r="P273" s="26"/>
      <c r="Q273" s="28"/>
      <c r="S273" s="26"/>
      <c r="T273" s="28"/>
    </row>
    <row r="274" spans="3:20" s="25" customFormat="1">
      <c r="C274" s="26"/>
      <c r="L274" s="28"/>
      <c r="M274" s="26"/>
      <c r="N274" s="28"/>
      <c r="P274" s="26"/>
      <c r="Q274" s="28"/>
      <c r="S274" s="26"/>
      <c r="T274" s="28"/>
    </row>
    <row r="275" spans="3:20" s="25" customFormat="1">
      <c r="C275" s="26"/>
      <c r="L275" s="28"/>
      <c r="M275" s="26"/>
      <c r="N275" s="28"/>
      <c r="P275" s="26"/>
      <c r="Q275" s="28"/>
      <c r="S275" s="26"/>
      <c r="T275" s="28"/>
    </row>
    <row r="276" spans="3:20" s="25" customFormat="1">
      <c r="C276" s="26"/>
      <c r="L276" s="28"/>
      <c r="M276" s="26"/>
      <c r="N276" s="28"/>
      <c r="P276" s="26"/>
      <c r="Q276" s="28"/>
      <c r="S276" s="26"/>
      <c r="T276" s="28"/>
    </row>
    <row r="277" spans="3:20" s="25" customFormat="1">
      <c r="C277" s="26"/>
      <c r="L277" s="28"/>
      <c r="M277" s="26"/>
      <c r="N277" s="28"/>
      <c r="P277" s="26"/>
      <c r="Q277" s="28"/>
      <c r="S277" s="26"/>
      <c r="T277" s="28"/>
    </row>
    <row r="278" spans="3:20" s="25" customFormat="1">
      <c r="C278" s="26"/>
      <c r="L278" s="28"/>
      <c r="M278" s="26"/>
      <c r="N278" s="28"/>
      <c r="P278" s="26"/>
      <c r="Q278" s="28"/>
      <c r="S278" s="26"/>
      <c r="T278" s="28"/>
    </row>
    <row r="279" spans="3:20" s="25" customFormat="1">
      <c r="C279" s="26"/>
      <c r="L279" s="28"/>
      <c r="M279" s="26"/>
      <c r="N279" s="28"/>
      <c r="P279" s="26"/>
      <c r="Q279" s="28"/>
      <c r="S279" s="26"/>
      <c r="T279" s="28"/>
    </row>
    <row r="280" spans="3:20" s="25" customFormat="1">
      <c r="C280" s="26"/>
      <c r="L280" s="28"/>
      <c r="M280" s="26"/>
      <c r="N280" s="28"/>
      <c r="P280" s="26"/>
      <c r="Q280" s="28"/>
      <c r="S280" s="26"/>
      <c r="T280" s="28"/>
    </row>
    <row r="281" spans="3:20" s="25" customFormat="1">
      <c r="C281" s="26"/>
      <c r="L281" s="28"/>
      <c r="M281" s="26"/>
      <c r="N281" s="28"/>
      <c r="P281" s="26"/>
      <c r="Q281" s="28"/>
      <c r="S281" s="26"/>
      <c r="T281" s="28"/>
    </row>
    <row r="282" spans="3:20" s="25" customFormat="1">
      <c r="C282" s="26"/>
      <c r="L282" s="28"/>
      <c r="M282" s="26"/>
      <c r="N282" s="28"/>
      <c r="P282" s="26"/>
      <c r="Q282" s="28"/>
      <c r="S282" s="26"/>
      <c r="T282" s="28"/>
    </row>
    <row r="283" spans="3:20" s="25" customFormat="1">
      <c r="C283" s="26"/>
      <c r="L283" s="28"/>
      <c r="M283" s="26"/>
      <c r="N283" s="28"/>
      <c r="P283" s="26"/>
      <c r="Q283" s="28"/>
      <c r="S283" s="26"/>
      <c r="T283" s="28"/>
    </row>
    <row r="284" spans="3:20" s="25" customFormat="1">
      <c r="C284" s="26"/>
      <c r="L284" s="28"/>
      <c r="M284" s="26"/>
      <c r="N284" s="28"/>
      <c r="P284" s="26"/>
      <c r="Q284" s="28"/>
      <c r="S284" s="26"/>
      <c r="T284" s="28"/>
    </row>
    <row r="285" spans="3:20" s="25" customFormat="1">
      <c r="C285" s="26"/>
      <c r="L285" s="28"/>
      <c r="M285" s="26"/>
      <c r="N285" s="28"/>
      <c r="P285" s="26"/>
      <c r="Q285" s="28"/>
      <c r="S285" s="26"/>
      <c r="T285" s="28"/>
    </row>
    <row r="286" spans="3:20" s="25" customFormat="1">
      <c r="C286" s="26"/>
      <c r="L286" s="28"/>
      <c r="M286" s="26"/>
      <c r="N286" s="28"/>
      <c r="P286" s="26"/>
      <c r="Q286" s="28"/>
      <c r="S286" s="26"/>
      <c r="T286" s="28"/>
    </row>
    <row r="287" spans="3:20" s="25" customFormat="1">
      <c r="C287" s="26"/>
      <c r="L287" s="28"/>
      <c r="M287" s="26"/>
      <c r="N287" s="28"/>
      <c r="P287" s="26"/>
      <c r="Q287" s="28"/>
      <c r="S287" s="26"/>
      <c r="T287" s="28"/>
    </row>
    <row r="288" spans="3:20" s="25" customFormat="1">
      <c r="C288" s="26"/>
      <c r="L288" s="28"/>
      <c r="M288" s="26"/>
      <c r="N288" s="28"/>
      <c r="P288" s="26"/>
      <c r="Q288" s="28"/>
      <c r="S288" s="26"/>
      <c r="T288" s="28"/>
    </row>
    <row r="289" spans="3:20" s="25" customFormat="1">
      <c r="C289" s="26"/>
      <c r="L289" s="28"/>
      <c r="M289" s="26"/>
      <c r="N289" s="28"/>
      <c r="P289" s="26"/>
      <c r="Q289" s="28"/>
      <c r="S289" s="26"/>
      <c r="T289" s="28"/>
    </row>
    <row r="290" spans="3:20" s="25" customFormat="1">
      <c r="C290" s="26"/>
      <c r="L290" s="28"/>
      <c r="M290" s="26"/>
      <c r="N290" s="28"/>
      <c r="P290" s="26"/>
      <c r="Q290" s="28"/>
      <c r="S290" s="26"/>
      <c r="T290" s="28"/>
    </row>
    <row r="291" spans="3:20" s="25" customFormat="1">
      <c r="C291" s="26"/>
      <c r="L291" s="28"/>
      <c r="M291" s="26"/>
      <c r="N291" s="28"/>
      <c r="P291" s="26"/>
      <c r="Q291" s="28"/>
      <c r="S291" s="26"/>
      <c r="T291" s="28"/>
    </row>
    <row r="292" spans="3:20" s="25" customFormat="1">
      <c r="C292" s="26"/>
      <c r="L292" s="28"/>
      <c r="M292" s="26"/>
      <c r="N292" s="28"/>
      <c r="P292" s="26"/>
      <c r="Q292" s="28"/>
      <c r="S292" s="26"/>
      <c r="T292" s="28"/>
    </row>
    <row r="293" spans="3:20" s="25" customFormat="1">
      <c r="C293" s="26"/>
      <c r="L293" s="28"/>
      <c r="M293" s="26"/>
      <c r="N293" s="28"/>
      <c r="P293" s="26"/>
      <c r="Q293" s="28"/>
      <c r="S293" s="26"/>
      <c r="T293" s="28"/>
    </row>
    <row r="294" spans="3:20" s="25" customFormat="1">
      <c r="C294" s="26"/>
      <c r="L294" s="28"/>
      <c r="M294" s="26"/>
      <c r="N294" s="28"/>
      <c r="P294" s="26"/>
      <c r="Q294" s="28"/>
      <c r="S294" s="26"/>
      <c r="T294" s="28"/>
    </row>
    <row r="295" spans="3:20" s="25" customFormat="1">
      <c r="C295" s="26"/>
      <c r="L295" s="28"/>
      <c r="M295" s="26"/>
      <c r="N295" s="28"/>
      <c r="P295" s="26"/>
      <c r="Q295" s="28"/>
      <c r="S295" s="26"/>
      <c r="T295" s="28"/>
    </row>
    <row r="296" spans="3:20" s="25" customFormat="1">
      <c r="C296" s="26"/>
      <c r="L296" s="28"/>
      <c r="M296" s="26"/>
      <c r="N296" s="28"/>
      <c r="P296" s="26"/>
      <c r="Q296" s="28"/>
      <c r="S296" s="26"/>
      <c r="T296" s="28"/>
    </row>
    <row r="297" spans="3:20" s="25" customFormat="1">
      <c r="C297" s="26"/>
      <c r="L297" s="28"/>
      <c r="M297" s="26"/>
      <c r="N297" s="28"/>
      <c r="P297" s="26"/>
      <c r="Q297" s="28"/>
      <c r="S297" s="26"/>
      <c r="T297" s="28"/>
    </row>
    <row r="298" spans="3:20" s="25" customFormat="1">
      <c r="C298" s="26"/>
      <c r="L298" s="28"/>
      <c r="M298" s="26"/>
      <c r="N298" s="28"/>
      <c r="P298" s="26"/>
      <c r="Q298" s="28"/>
      <c r="S298" s="26"/>
      <c r="T298" s="28"/>
    </row>
    <row r="299" spans="3:20" s="25" customFormat="1">
      <c r="C299" s="26"/>
      <c r="L299" s="28"/>
      <c r="M299" s="26"/>
      <c r="N299" s="28"/>
      <c r="P299" s="26"/>
      <c r="Q299" s="28"/>
      <c r="S299" s="26"/>
      <c r="T299" s="28"/>
    </row>
    <row r="300" spans="3:20" s="25" customFormat="1">
      <c r="C300" s="26"/>
      <c r="L300" s="28"/>
      <c r="M300" s="26"/>
      <c r="N300" s="28"/>
      <c r="P300" s="26"/>
      <c r="Q300" s="28"/>
      <c r="S300" s="26"/>
      <c r="T300" s="28"/>
    </row>
    <row r="301" spans="3:20" s="25" customFormat="1">
      <c r="C301" s="26"/>
      <c r="L301" s="28"/>
      <c r="M301" s="26"/>
      <c r="N301" s="28"/>
      <c r="P301" s="26"/>
      <c r="Q301" s="28"/>
      <c r="S301" s="26"/>
      <c r="T301" s="28"/>
    </row>
    <row r="302" spans="3:20" s="25" customFormat="1">
      <c r="C302" s="26"/>
      <c r="L302" s="28"/>
      <c r="M302" s="26"/>
      <c r="N302" s="28"/>
      <c r="P302" s="26"/>
      <c r="Q302" s="28"/>
      <c r="S302" s="26"/>
      <c r="T302" s="28"/>
    </row>
    <row r="303" spans="3:20" s="25" customFormat="1">
      <c r="C303" s="26"/>
      <c r="L303" s="28"/>
      <c r="M303" s="26"/>
      <c r="N303" s="28"/>
      <c r="P303" s="26"/>
      <c r="Q303" s="28"/>
      <c r="S303" s="26"/>
      <c r="T303" s="28"/>
    </row>
    <row r="304" spans="3:20" s="25" customFormat="1">
      <c r="C304" s="26"/>
      <c r="L304" s="28"/>
      <c r="M304" s="26"/>
      <c r="N304" s="28"/>
      <c r="P304" s="26"/>
      <c r="Q304" s="28"/>
      <c r="S304" s="26"/>
      <c r="T304" s="28"/>
    </row>
    <row r="305" spans="3:20" s="25" customFormat="1">
      <c r="C305" s="26"/>
      <c r="L305" s="28"/>
      <c r="M305" s="26"/>
      <c r="N305" s="28"/>
      <c r="P305" s="26"/>
      <c r="Q305" s="28"/>
      <c r="S305" s="26"/>
      <c r="T305" s="28"/>
    </row>
    <row r="306" spans="3:20" s="25" customFormat="1">
      <c r="C306" s="26"/>
      <c r="L306" s="28"/>
      <c r="M306" s="26"/>
      <c r="N306" s="28"/>
      <c r="P306" s="26"/>
      <c r="Q306" s="28"/>
      <c r="S306" s="26"/>
      <c r="T306" s="28"/>
    </row>
    <row r="307" spans="3:20" s="25" customFormat="1">
      <c r="C307" s="26"/>
      <c r="L307" s="28"/>
      <c r="M307" s="26"/>
      <c r="N307" s="28"/>
      <c r="P307" s="26"/>
      <c r="Q307" s="28"/>
      <c r="S307" s="26"/>
      <c r="T307" s="28"/>
    </row>
    <row r="308" spans="3:20" s="25" customFormat="1">
      <c r="C308" s="26"/>
      <c r="L308" s="28"/>
      <c r="M308" s="26"/>
      <c r="N308" s="28"/>
      <c r="P308" s="26"/>
      <c r="Q308" s="28"/>
      <c r="S308" s="26"/>
      <c r="T308" s="28"/>
    </row>
    <row r="309" spans="3:20" s="25" customFormat="1">
      <c r="C309" s="26"/>
      <c r="L309" s="28"/>
      <c r="M309" s="26"/>
      <c r="N309" s="28"/>
      <c r="P309" s="26"/>
      <c r="Q309" s="28"/>
      <c r="S309" s="26"/>
      <c r="T309" s="28"/>
    </row>
    <row r="310" spans="3:20" s="25" customFormat="1">
      <c r="C310" s="26"/>
      <c r="L310" s="28"/>
      <c r="M310" s="26"/>
      <c r="N310" s="28"/>
      <c r="P310" s="26"/>
      <c r="Q310" s="28"/>
      <c r="S310" s="26"/>
      <c r="T310" s="28"/>
    </row>
    <row r="311" spans="3:20" s="25" customFormat="1">
      <c r="C311" s="26"/>
      <c r="L311" s="28"/>
      <c r="M311" s="26"/>
      <c r="N311" s="28"/>
      <c r="P311" s="26"/>
      <c r="Q311" s="28"/>
      <c r="S311" s="26"/>
      <c r="T311" s="28"/>
    </row>
    <row r="312" spans="3:20" s="25" customFormat="1">
      <c r="C312" s="26"/>
      <c r="L312" s="28"/>
      <c r="M312" s="26"/>
      <c r="N312" s="28"/>
      <c r="P312" s="26"/>
      <c r="Q312" s="28"/>
      <c r="S312" s="26"/>
      <c r="T312" s="28"/>
    </row>
    <row r="313" spans="3:20" s="25" customFormat="1">
      <c r="C313" s="26"/>
      <c r="L313" s="28"/>
      <c r="M313" s="26"/>
      <c r="N313" s="28"/>
      <c r="P313" s="26"/>
      <c r="Q313" s="28"/>
      <c r="S313" s="26"/>
      <c r="T313" s="28"/>
    </row>
    <row r="314" spans="3:20" s="25" customFormat="1">
      <c r="C314" s="26"/>
      <c r="L314" s="28"/>
      <c r="M314" s="26"/>
      <c r="N314" s="28"/>
      <c r="P314" s="26"/>
      <c r="Q314" s="28"/>
      <c r="S314" s="26"/>
      <c r="T314" s="28"/>
    </row>
    <row r="315" spans="3:20" s="25" customFormat="1">
      <c r="C315" s="26"/>
      <c r="L315" s="28"/>
      <c r="M315" s="26"/>
      <c r="N315" s="28"/>
      <c r="P315" s="26"/>
      <c r="Q315" s="28"/>
      <c r="S315" s="26"/>
      <c r="T315" s="28"/>
    </row>
    <row r="316" spans="3:20" s="25" customFormat="1">
      <c r="C316" s="26"/>
      <c r="L316" s="28"/>
      <c r="M316" s="26"/>
      <c r="N316" s="28"/>
      <c r="P316" s="26"/>
      <c r="Q316" s="28"/>
      <c r="S316" s="26"/>
      <c r="T316" s="28"/>
    </row>
    <row r="317" spans="3:20" s="25" customFormat="1">
      <c r="C317" s="26"/>
      <c r="L317" s="28"/>
      <c r="M317" s="26"/>
      <c r="N317" s="28"/>
      <c r="P317" s="26"/>
      <c r="Q317" s="28"/>
      <c r="S317" s="26"/>
      <c r="T317" s="28"/>
    </row>
    <row r="318" spans="3:20" s="25" customFormat="1">
      <c r="C318" s="26"/>
      <c r="L318" s="28"/>
      <c r="M318" s="26"/>
      <c r="N318" s="28"/>
      <c r="P318" s="26"/>
      <c r="Q318" s="28"/>
      <c r="S318" s="26"/>
      <c r="T318" s="28"/>
    </row>
    <row r="319" spans="3:20" s="25" customFormat="1">
      <c r="C319" s="26"/>
      <c r="L319" s="28"/>
      <c r="M319" s="26"/>
      <c r="N319" s="28"/>
      <c r="P319" s="26"/>
      <c r="Q319" s="28"/>
      <c r="S319" s="26"/>
      <c r="T319" s="28"/>
    </row>
    <row r="320" spans="3:20" s="25" customFormat="1">
      <c r="C320" s="26"/>
      <c r="L320" s="28"/>
      <c r="M320" s="26"/>
      <c r="N320" s="28"/>
      <c r="P320" s="26"/>
      <c r="Q320" s="28"/>
      <c r="S320" s="26"/>
      <c r="T320" s="28"/>
    </row>
    <row r="321" spans="3:20" s="25" customFormat="1">
      <c r="C321" s="26"/>
      <c r="L321" s="28"/>
      <c r="M321" s="26"/>
      <c r="N321" s="28"/>
      <c r="P321" s="26"/>
      <c r="Q321" s="28"/>
      <c r="S321" s="26"/>
      <c r="T321" s="28"/>
    </row>
    <row r="322" spans="3:20" s="25" customFormat="1">
      <c r="C322" s="26"/>
      <c r="L322" s="28"/>
      <c r="M322" s="26"/>
      <c r="N322" s="28"/>
      <c r="P322" s="26"/>
      <c r="Q322" s="28"/>
      <c r="S322" s="26"/>
      <c r="T322" s="28"/>
    </row>
    <row r="323" spans="3:20" s="25" customFormat="1">
      <c r="C323" s="26"/>
      <c r="L323" s="28"/>
      <c r="M323" s="26"/>
      <c r="N323" s="28"/>
      <c r="P323" s="26"/>
      <c r="Q323" s="28"/>
      <c r="S323" s="26"/>
      <c r="T323" s="28"/>
    </row>
    <row r="324" spans="3:20" s="25" customFormat="1">
      <c r="C324" s="26"/>
      <c r="L324" s="28"/>
      <c r="M324" s="26"/>
      <c r="N324" s="28"/>
      <c r="P324" s="26"/>
      <c r="Q324" s="28"/>
      <c r="S324" s="26"/>
      <c r="T324" s="28"/>
    </row>
    <row r="325" spans="3:20" s="25" customFormat="1">
      <c r="C325" s="26"/>
      <c r="L325" s="28"/>
      <c r="M325" s="26"/>
      <c r="N325" s="28"/>
      <c r="P325" s="26"/>
      <c r="Q325" s="28"/>
      <c r="S325" s="26"/>
      <c r="T325" s="28"/>
    </row>
    <row r="326" spans="3:20" s="25" customFormat="1">
      <c r="C326" s="26"/>
      <c r="L326" s="28"/>
      <c r="M326" s="26"/>
      <c r="N326" s="28"/>
      <c r="P326" s="26"/>
      <c r="Q326" s="28"/>
      <c r="S326" s="26"/>
      <c r="T326" s="28"/>
    </row>
    <row r="327" spans="3:20" s="25" customFormat="1">
      <c r="C327" s="26"/>
      <c r="L327" s="28"/>
      <c r="M327" s="26"/>
      <c r="N327" s="28"/>
      <c r="P327" s="26"/>
      <c r="Q327" s="28"/>
      <c r="S327" s="26"/>
      <c r="T327" s="28"/>
    </row>
    <row r="328" spans="3:20" s="25" customFormat="1">
      <c r="C328" s="26"/>
      <c r="L328" s="28"/>
      <c r="M328" s="26"/>
      <c r="N328" s="28"/>
      <c r="P328" s="26"/>
      <c r="Q328" s="28"/>
      <c r="S328" s="26"/>
      <c r="T328" s="28"/>
    </row>
    <row r="329" spans="3:20" s="25" customFormat="1">
      <c r="C329" s="26"/>
      <c r="L329" s="28"/>
      <c r="M329" s="26"/>
      <c r="N329" s="28"/>
      <c r="P329" s="26"/>
      <c r="Q329" s="28"/>
      <c r="S329" s="26"/>
      <c r="T329" s="28"/>
    </row>
    <row r="330" spans="3:20" s="25" customFormat="1">
      <c r="C330" s="26"/>
      <c r="L330" s="28"/>
      <c r="M330" s="26"/>
      <c r="N330" s="28"/>
      <c r="P330" s="26"/>
      <c r="Q330" s="28"/>
      <c r="S330" s="26"/>
      <c r="T330" s="28"/>
    </row>
    <row r="331" spans="3:20" s="25" customFormat="1">
      <c r="C331" s="26"/>
      <c r="L331" s="28"/>
      <c r="M331" s="26"/>
      <c r="N331" s="28"/>
      <c r="P331" s="26"/>
      <c r="Q331" s="28"/>
      <c r="S331" s="26"/>
      <c r="T331" s="28"/>
    </row>
    <row r="332" spans="3:20" s="25" customFormat="1">
      <c r="C332" s="26"/>
      <c r="L332" s="28"/>
      <c r="M332" s="26"/>
      <c r="N332" s="28"/>
      <c r="P332" s="26"/>
      <c r="Q332" s="28"/>
      <c r="S332" s="26"/>
      <c r="T332" s="28"/>
    </row>
    <row r="333" spans="3:20" s="25" customFormat="1">
      <c r="C333" s="26"/>
      <c r="L333" s="28"/>
      <c r="M333" s="26"/>
      <c r="N333" s="28"/>
      <c r="P333" s="26"/>
      <c r="Q333" s="28"/>
      <c r="S333" s="26"/>
      <c r="T333" s="28"/>
    </row>
    <row r="334" spans="3:20" s="25" customFormat="1">
      <c r="C334" s="26"/>
      <c r="L334" s="28"/>
      <c r="M334" s="26"/>
      <c r="N334" s="28"/>
      <c r="P334" s="26"/>
      <c r="Q334" s="28"/>
      <c r="S334" s="26"/>
      <c r="T334" s="28"/>
    </row>
    <row r="335" spans="3:20" s="25" customFormat="1">
      <c r="C335" s="26"/>
      <c r="L335" s="28"/>
      <c r="M335" s="26"/>
      <c r="N335" s="28"/>
      <c r="P335" s="26"/>
      <c r="Q335" s="28"/>
      <c r="S335" s="26"/>
      <c r="T335" s="28"/>
    </row>
    <row r="336" spans="3:20" s="25" customFormat="1">
      <c r="C336" s="26"/>
      <c r="L336" s="28"/>
      <c r="M336" s="26"/>
      <c r="N336" s="28"/>
      <c r="P336" s="26"/>
      <c r="Q336" s="28"/>
      <c r="S336" s="26"/>
      <c r="T336" s="28"/>
    </row>
    <row r="337" spans="3:20" s="25" customFormat="1">
      <c r="C337" s="26"/>
      <c r="L337" s="28"/>
      <c r="M337" s="26"/>
      <c r="N337" s="28"/>
      <c r="P337" s="26"/>
      <c r="Q337" s="28"/>
      <c r="S337" s="26"/>
      <c r="T337" s="28"/>
    </row>
    <row r="338" spans="3:20" s="25" customFormat="1">
      <c r="C338" s="26"/>
      <c r="L338" s="28"/>
      <c r="M338" s="26"/>
      <c r="N338" s="28"/>
      <c r="P338" s="26"/>
      <c r="Q338" s="28"/>
      <c r="S338" s="26"/>
      <c r="T338" s="28"/>
    </row>
    <row r="339" spans="3:20" s="25" customFormat="1">
      <c r="C339" s="26"/>
      <c r="L339" s="28"/>
      <c r="M339" s="26"/>
      <c r="N339" s="28"/>
      <c r="P339" s="26"/>
      <c r="Q339" s="28"/>
      <c r="S339" s="26"/>
      <c r="T339" s="28"/>
    </row>
    <row r="340" spans="3:20" s="25" customFormat="1">
      <c r="C340" s="26"/>
      <c r="L340" s="28"/>
      <c r="M340" s="26"/>
      <c r="N340" s="28"/>
      <c r="P340" s="26"/>
      <c r="Q340" s="28"/>
      <c r="S340" s="26"/>
      <c r="T340" s="28"/>
    </row>
    <row r="341" spans="3:20" s="25" customFormat="1">
      <c r="C341" s="26"/>
      <c r="L341" s="28"/>
      <c r="M341" s="26"/>
      <c r="N341" s="28"/>
      <c r="P341" s="26"/>
      <c r="Q341" s="28"/>
      <c r="S341" s="26"/>
      <c r="T341" s="28"/>
    </row>
    <row r="342" spans="3:20" s="25" customFormat="1">
      <c r="C342" s="26"/>
      <c r="L342" s="28"/>
      <c r="M342" s="26"/>
      <c r="N342" s="28"/>
      <c r="P342" s="26"/>
      <c r="Q342" s="28"/>
      <c r="S342" s="26"/>
      <c r="T342" s="28"/>
    </row>
    <row r="343" spans="3:20" s="25" customFormat="1">
      <c r="C343" s="26"/>
      <c r="L343" s="28"/>
      <c r="M343" s="26"/>
      <c r="N343" s="28"/>
      <c r="P343" s="26"/>
      <c r="Q343" s="28"/>
      <c r="S343" s="26"/>
      <c r="T343" s="28"/>
    </row>
    <row r="344" spans="3:20" s="25" customFormat="1">
      <c r="C344" s="26"/>
      <c r="L344" s="28"/>
      <c r="M344" s="26"/>
      <c r="N344" s="28"/>
      <c r="P344" s="26"/>
      <c r="Q344" s="28"/>
      <c r="S344" s="26"/>
      <c r="T344" s="28"/>
    </row>
    <row r="345" spans="3:20" s="25" customFormat="1">
      <c r="C345" s="26"/>
      <c r="L345" s="28"/>
      <c r="M345" s="26"/>
      <c r="N345" s="28"/>
      <c r="P345" s="26"/>
      <c r="Q345" s="28"/>
      <c r="S345" s="26"/>
      <c r="T345" s="28"/>
    </row>
    <row r="346" spans="3:20" s="25" customFormat="1">
      <c r="C346" s="26"/>
      <c r="L346" s="28"/>
      <c r="M346" s="26"/>
      <c r="N346" s="28"/>
      <c r="P346" s="26"/>
      <c r="Q346" s="28"/>
      <c r="S346" s="26"/>
      <c r="T346" s="28"/>
    </row>
    <row r="347" spans="3:20" s="25" customFormat="1">
      <c r="C347" s="26"/>
      <c r="L347" s="28"/>
      <c r="M347" s="26"/>
      <c r="N347" s="28"/>
      <c r="P347" s="26"/>
      <c r="Q347" s="28"/>
      <c r="S347" s="26"/>
      <c r="T347" s="28"/>
    </row>
    <row r="348" spans="3:20" s="25" customFormat="1">
      <c r="C348" s="26"/>
      <c r="L348" s="28"/>
      <c r="M348" s="26"/>
      <c r="N348" s="28"/>
      <c r="P348" s="26"/>
      <c r="Q348" s="28"/>
      <c r="S348" s="26"/>
      <c r="T348" s="28"/>
    </row>
    <row r="349" spans="3:20" s="25" customFormat="1">
      <c r="C349" s="26"/>
      <c r="L349" s="28"/>
      <c r="M349" s="26"/>
      <c r="N349" s="28"/>
      <c r="P349" s="26"/>
      <c r="Q349" s="28"/>
      <c r="S349" s="26"/>
      <c r="T349" s="28"/>
    </row>
    <row r="350" spans="3:20" s="25" customFormat="1">
      <c r="C350" s="26"/>
      <c r="L350" s="28"/>
      <c r="M350" s="26"/>
      <c r="N350" s="28"/>
      <c r="P350" s="26"/>
      <c r="Q350" s="28"/>
      <c r="S350" s="26"/>
      <c r="T350" s="28"/>
    </row>
    <row r="351" spans="3:20" s="25" customFormat="1">
      <c r="C351" s="26"/>
      <c r="L351" s="28"/>
      <c r="M351" s="26"/>
      <c r="N351" s="28"/>
      <c r="P351" s="26"/>
      <c r="Q351" s="28"/>
      <c r="S351" s="26"/>
      <c r="T351" s="28"/>
    </row>
    <row r="352" spans="3:20" s="25" customFormat="1">
      <c r="C352" s="26"/>
      <c r="L352" s="28"/>
      <c r="M352" s="26"/>
      <c r="N352" s="28"/>
      <c r="P352" s="26"/>
      <c r="Q352" s="28"/>
      <c r="S352" s="26"/>
      <c r="T352" s="28"/>
    </row>
    <row r="353" spans="3:20" s="25" customFormat="1">
      <c r="C353" s="26"/>
      <c r="L353" s="28"/>
      <c r="M353" s="26"/>
      <c r="N353" s="28"/>
      <c r="P353" s="26"/>
      <c r="Q353" s="28"/>
      <c r="S353" s="26"/>
      <c r="T353" s="28"/>
    </row>
    <row r="354" spans="3:20" s="25" customFormat="1">
      <c r="C354" s="26"/>
      <c r="L354" s="28"/>
      <c r="M354" s="26"/>
      <c r="N354" s="28"/>
      <c r="P354" s="26"/>
      <c r="Q354" s="28"/>
      <c r="S354" s="26"/>
      <c r="T354" s="28"/>
    </row>
    <row r="355" spans="3:20" s="25" customFormat="1">
      <c r="C355" s="26"/>
      <c r="L355" s="28"/>
      <c r="M355" s="26"/>
      <c r="N355" s="28"/>
      <c r="P355" s="26"/>
      <c r="Q355" s="28"/>
      <c r="S355" s="26"/>
      <c r="T355" s="28"/>
    </row>
    <row r="356" spans="3:20" s="25" customFormat="1">
      <c r="C356" s="26"/>
      <c r="L356" s="28"/>
      <c r="M356" s="26"/>
      <c r="N356" s="28"/>
      <c r="P356" s="26"/>
      <c r="Q356" s="28"/>
      <c r="S356" s="26"/>
      <c r="T356" s="28"/>
    </row>
    <row r="357" spans="3:20" s="25" customFormat="1">
      <c r="C357" s="26"/>
      <c r="L357" s="28"/>
      <c r="M357" s="26"/>
      <c r="N357" s="28"/>
      <c r="P357" s="26"/>
      <c r="Q357" s="28"/>
      <c r="S357" s="26"/>
      <c r="T357" s="28"/>
    </row>
    <row r="358" spans="3:20" s="25" customFormat="1">
      <c r="C358" s="26"/>
      <c r="L358" s="28"/>
      <c r="M358" s="26"/>
      <c r="N358" s="28"/>
      <c r="P358" s="26"/>
      <c r="Q358" s="28"/>
      <c r="S358" s="26"/>
      <c r="T358" s="28"/>
    </row>
    <row r="359" spans="3:20" s="25" customFormat="1">
      <c r="C359" s="26"/>
      <c r="L359" s="28"/>
      <c r="M359" s="26"/>
      <c r="N359" s="28"/>
      <c r="P359" s="26"/>
      <c r="Q359" s="28"/>
      <c r="S359" s="26"/>
      <c r="T359" s="28"/>
    </row>
    <row r="360" spans="3:20" s="25" customFormat="1">
      <c r="C360" s="26"/>
      <c r="L360" s="28"/>
      <c r="M360" s="26"/>
      <c r="N360" s="28"/>
      <c r="P360" s="26"/>
      <c r="Q360" s="28"/>
      <c r="S360" s="26"/>
      <c r="T360" s="28"/>
    </row>
    <row r="361" spans="3:20" s="25" customFormat="1">
      <c r="C361" s="26"/>
      <c r="L361" s="28"/>
      <c r="M361" s="26"/>
      <c r="N361" s="28"/>
      <c r="P361" s="26"/>
      <c r="Q361" s="28"/>
      <c r="S361" s="26"/>
      <c r="T361" s="28"/>
    </row>
    <row r="362" spans="3:20" s="25" customFormat="1">
      <c r="C362" s="26"/>
      <c r="L362" s="28"/>
      <c r="M362" s="26"/>
      <c r="N362" s="28"/>
      <c r="P362" s="26"/>
      <c r="Q362" s="28"/>
      <c r="S362" s="26"/>
      <c r="T362" s="28"/>
    </row>
    <row r="363" spans="3:20" s="25" customFormat="1">
      <c r="C363" s="26"/>
      <c r="L363" s="28"/>
      <c r="M363" s="26"/>
      <c r="N363" s="28"/>
      <c r="P363" s="26"/>
      <c r="Q363" s="28"/>
      <c r="S363" s="26"/>
      <c r="T363" s="28"/>
    </row>
    <row r="364" spans="3:20" s="25" customFormat="1">
      <c r="C364" s="26"/>
      <c r="L364" s="28"/>
      <c r="M364" s="26"/>
      <c r="N364" s="28"/>
      <c r="P364" s="26"/>
      <c r="Q364" s="28"/>
      <c r="S364" s="26"/>
      <c r="T364" s="28"/>
    </row>
    <row r="365" spans="3:20" s="25" customFormat="1">
      <c r="C365" s="26"/>
      <c r="L365" s="28"/>
      <c r="M365" s="26"/>
      <c r="N365" s="28"/>
      <c r="P365" s="26"/>
      <c r="Q365" s="28"/>
      <c r="S365" s="26"/>
      <c r="T365" s="28"/>
    </row>
    <row r="366" spans="3:20" s="25" customFormat="1">
      <c r="C366" s="26"/>
      <c r="L366" s="28"/>
      <c r="M366" s="26"/>
      <c r="N366" s="28"/>
      <c r="P366" s="26"/>
      <c r="Q366" s="28"/>
      <c r="S366" s="26"/>
      <c r="T366" s="28"/>
    </row>
    <row r="367" spans="3:20" s="25" customFormat="1">
      <c r="C367" s="26"/>
      <c r="L367" s="28"/>
      <c r="M367" s="26"/>
      <c r="N367" s="28"/>
      <c r="P367" s="26"/>
      <c r="Q367" s="28"/>
      <c r="S367" s="26"/>
      <c r="T367" s="28"/>
    </row>
    <row r="368" spans="3:20" s="25" customFormat="1">
      <c r="C368" s="26"/>
      <c r="L368" s="28"/>
      <c r="M368" s="26"/>
      <c r="N368" s="28"/>
      <c r="P368" s="26"/>
      <c r="Q368" s="28"/>
      <c r="S368" s="26"/>
      <c r="T368" s="28"/>
    </row>
    <row r="369" spans="3:20" s="25" customFormat="1">
      <c r="C369" s="26"/>
      <c r="L369" s="28"/>
      <c r="M369" s="26"/>
      <c r="N369" s="28"/>
      <c r="P369" s="26"/>
      <c r="Q369" s="28"/>
      <c r="S369" s="26"/>
      <c r="T369" s="28"/>
    </row>
    <row r="370" spans="3:20" s="25" customFormat="1">
      <c r="C370" s="26"/>
      <c r="L370" s="28"/>
      <c r="M370" s="26"/>
      <c r="N370" s="28"/>
      <c r="P370" s="26"/>
      <c r="Q370" s="28"/>
      <c r="S370" s="26"/>
      <c r="T370" s="28"/>
    </row>
    <row r="371" spans="3:20" s="25" customFormat="1">
      <c r="C371" s="26"/>
      <c r="L371" s="28"/>
      <c r="M371" s="26"/>
      <c r="N371" s="28"/>
      <c r="P371" s="26"/>
      <c r="Q371" s="28"/>
      <c r="S371" s="26"/>
      <c r="T371" s="28"/>
    </row>
    <row r="372" spans="3:20" s="25" customFormat="1">
      <c r="C372" s="26"/>
      <c r="L372" s="28"/>
      <c r="M372" s="26"/>
      <c r="N372" s="28"/>
      <c r="P372" s="26"/>
      <c r="Q372" s="28"/>
      <c r="S372" s="26"/>
      <c r="T372" s="28"/>
    </row>
    <row r="373" spans="3:20" s="25" customFormat="1">
      <c r="C373" s="26"/>
      <c r="L373" s="28"/>
      <c r="M373" s="26"/>
      <c r="N373" s="28"/>
      <c r="P373" s="26"/>
      <c r="Q373" s="28"/>
      <c r="S373" s="26"/>
      <c r="T373" s="28"/>
    </row>
    <row r="374" spans="3:20" s="25" customFormat="1">
      <c r="C374" s="26"/>
      <c r="L374" s="28"/>
      <c r="M374" s="26"/>
      <c r="N374" s="28"/>
      <c r="P374" s="26"/>
      <c r="Q374" s="28"/>
      <c r="S374" s="26"/>
      <c r="T374" s="28"/>
    </row>
    <row r="375" spans="3:20" s="25" customFormat="1">
      <c r="C375" s="26"/>
      <c r="L375" s="28"/>
      <c r="M375" s="26"/>
      <c r="N375" s="28"/>
      <c r="P375" s="26"/>
      <c r="Q375" s="28"/>
      <c r="S375" s="26"/>
      <c r="T375" s="28"/>
    </row>
    <row r="376" spans="3:20" s="25" customFormat="1">
      <c r="C376" s="26"/>
      <c r="L376" s="28"/>
      <c r="M376" s="26"/>
      <c r="N376" s="28"/>
      <c r="P376" s="26"/>
      <c r="Q376" s="28"/>
      <c r="S376" s="26"/>
      <c r="T376" s="28"/>
    </row>
    <row r="377" spans="3:20" s="25" customFormat="1">
      <c r="C377" s="26"/>
      <c r="L377" s="28"/>
      <c r="M377" s="26"/>
      <c r="N377" s="28"/>
      <c r="P377" s="26"/>
      <c r="Q377" s="28"/>
      <c r="S377" s="26"/>
      <c r="T377" s="28"/>
    </row>
    <row r="378" spans="3:20" s="25" customFormat="1">
      <c r="C378" s="26"/>
      <c r="L378" s="28"/>
      <c r="M378" s="26"/>
      <c r="N378" s="28"/>
      <c r="P378" s="26"/>
      <c r="Q378" s="28"/>
      <c r="S378" s="26"/>
      <c r="T378" s="28"/>
    </row>
    <row r="379" spans="3:20" s="25" customFormat="1">
      <c r="C379" s="26"/>
      <c r="L379" s="28"/>
      <c r="M379" s="26"/>
      <c r="N379" s="28"/>
      <c r="P379" s="26"/>
      <c r="Q379" s="28"/>
      <c r="S379" s="26"/>
      <c r="T379" s="28"/>
    </row>
    <row r="380" spans="3:20" s="25" customFormat="1">
      <c r="C380" s="26"/>
      <c r="L380" s="28"/>
      <c r="M380" s="26"/>
      <c r="N380" s="28"/>
      <c r="P380" s="26"/>
      <c r="Q380" s="28"/>
      <c r="S380" s="26"/>
      <c r="T380" s="28"/>
    </row>
    <row r="381" spans="3:20" s="25" customFormat="1">
      <c r="C381" s="26"/>
      <c r="L381" s="28"/>
      <c r="M381" s="26"/>
      <c r="N381" s="28"/>
      <c r="P381" s="26"/>
      <c r="Q381" s="28"/>
      <c r="S381" s="26"/>
      <c r="T381" s="28"/>
    </row>
    <row r="382" spans="3:20" s="25" customFormat="1">
      <c r="C382" s="26"/>
      <c r="L382" s="28"/>
      <c r="M382" s="26"/>
      <c r="N382" s="28"/>
      <c r="P382" s="26"/>
      <c r="Q382" s="28"/>
      <c r="S382" s="26"/>
      <c r="T382" s="28"/>
    </row>
    <row r="383" spans="3:20" s="25" customFormat="1">
      <c r="C383" s="26"/>
      <c r="L383" s="28"/>
      <c r="M383" s="26"/>
      <c r="N383" s="28"/>
      <c r="P383" s="26"/>
      <c r="Q383" s="28"/>
      <c r="S383" s="26"/>
      <c r="T383" s="28"/>
    </row>
    <row r="384" spans="3:20" s="25" customFormat="1">
      <c r="C384" s="26"/>
      <c r="L384" s="28"/>
      <c r="M384" s="26"/>
      <c r="N384" s="28"/>
      <c r="P384" s="26"/>
      <c r="Q384" s="28"/>
      <c r="S384" s="26"/>
      <c r="T384" s="28"/>
    </row>
    <row r="385" spans="3:20" s="25" customFormat="1">
      <c r="C385" s="26"/>
      <c r="L385" s="28"/>
      <c r="M385" s="26"/>
      <c r="N385" s="28"/>
      <c r="P385" s="26"/>
      <c r="Q385" s="28"/>
      <c r="S385" s="26"/>
      <c r="T385" s="28"/>
    </row>
    <row r="386" spans="3:20" s="25" customFormat="1">
      <c r="C386" s="26"/>
      <c r="L386" s="28"/>
      <c r="M386" s="26"/>
      <c r="N386" s="28"/>
      <c r="P386" s="26"/>
      <c r="Q386" s="28"/>
      <c r="S386" s="26"/>
      <c r="T386" s="28"/>
    </row>
    <row r="387" spans="3:20" s="25" customFormat="1">
      <c r="C387" s="26"/>
      <c r="L387" s="28"/>
      <c r="M387" s="26"/>
      <c r="N387" s="28"/>
      <c r="P387" s="26"/>
      <c r="Q387" s="28"/>
      <c r="S387" s="26"/>
      <c r="T387" s="28"/>
    </row>
    <row r="388" spans="3:20" s="25" customFormat="1">
      <c r="C388" s="26"/>
      <c r="L388" s="28"/>
      <c r="M388" s="26"/>
      <c r="N388" s="28"/>
      <c r="P388" s="26"/>
      <c r="Q388" s="28"/>
      <c r="S388" s="26"/>
      <c r="T388" s="28"/>
    </row>
    <row r="389" spans="3:20" s="25" customFormat="1">
      <c r="C389" s="26"/>
      <c r="L389" s="28"/>
      <c r="M389" s="26"/>
      <c r="N389" s="28"/>
      <c r="P389" s="26"/>
      <c r="Q389" s="28"/>
      <c r="S389" s="26"/>
      <c r="T389" s="28"/>
    </row>
    <row r="390" spans="3:20" s="25" customFormat="1">
      <c r="C390" s="26"/>
      <c r="L390" s="28"/>
      <c r="M390" s="26"/>
      <c r="N390" s="28"/>
      <c r="P390" s="26"/>
      <c r="Q390" s="28"/>
      <c r="S390" s="26"/>
      <c r="T390" s="28"/>
    </row>
    <row r="391" spans="3:20" s="25" customFormat="1">
      <c r="C391" s="26"/>
      <c r="L391" s="28"/>
      <c r="M391" s="26"/>
      <c r="N391" s="28"/>
      <c r="P391" s="26"/>
      <c r="Q391" s="28"/>
      <c r="S391" s="26"/>
      <c r="T391" s="28"/>
    </row>
    <row r="392" spans="3:20" s="25" customFormat="1">
      <c r="C392" s="26"/>
      <c r="L392" s="28"/>
      <c r="M392" s="26"/>
      <c r="N392" s="28"/>
      <c r="P392" s="26"/>
      <c r="Q392" s="28"/>
      <c r="S392" s="26"/>
      <c r="T392" s="28"/>
    </row>
    <row r="393" spans="3:20" s="25" customFormat="1">
      <c r="C393" s="26"/>
      <c r="L393" s="28"/>
      <c r="M393" s="26"/>
      <c r="N393" s="28"/>
      <c r="P393" s="26"/>
      <c r="Q393" s="28"/>
      <c r="S393" s="26"/>
      <c r="T393" s="28"/>
    </row>
    <row r="394" spans="3:20" s="25" customFormat="1">
      <c r="C394" s="26"/>
      <c r="L394" s="28"/>
      <c r="M394" s="26"/>
      <c r="N394" s="28"/>
      <c r="P394" s="26"/>
      <c r="Q394" s="28"/>
      <c r="S394" s="26"/>
      <c r="T394" s="28"/>
    </row>
    <row r="395" spans="3:20" s="25" customFormat="1">
      <c r="C395" s="26"/>
      <c r="L395" s="28"/>
      <c r="M395" s="26"/>
      <c r="N395" s="28"/>
      <c r="P395" s="26"/>
      <c r="Q395" s="28"/>
      <c r="S395" s="26"/>
      <c r="T395" s="28"/>
    </row>
    <row r="396" spans="3:20" s="25" customFormat="1">
      <c r="C396" s="26"/>
      <c r="L396" s="28"/>
      <c r="M396" s="26"/>
      <c r="N396" s="28"/>
      <c r="P396" s="26"/>
      <c r="Q396" s="28"/>
      <c r="S396" s="26"/>
      <c r="T396" s="28"/>
    </row>
    <row r="397" spans="3:20" s="25" customFormat="1">
      <c r="C397" s="26"/>
      <c r="L397" s="28"/>
      <c r="M397" s="26"/>
      <c r="N397" s="28"/>
      <c r="P397" s="26"/>
      <c r="Q397" s="28"/>
      <c r="S397" s="26"/>
      <c r="T397" s="28"/>
    </row>
    <row r="398" spans="3:20" s="25" customFormat="1">
      <c r="C398" s="26"/>
      <c r="L398" s="28"/>
      <c r="M398" s="26"/>
      <c r="N398" s="28"/>
      <c r="P398" s="26"/>
      <c r="Q398" s="28"/>
      <c r="S398" s="26"/>
      <c r="T398" s="28"/>
    </row>
    <row r="399" spans="3:20" s="25" customFormat="1">
      <c r="C399" s="26"/>
      <c r="L399" s="28"/>
      <c r="M399" s="26"/>
      <c r="N399" s="28"/>
      <c r="P399" s="26"/>
      <c r="Q399" s="28"/>
      <c r="S399" s="26"/>
      <c r="T399" s="28"/>
    </row>
    <row r="400" spans="3:20" s="25" customFormat="1">
      <c r="C400" s="26"/>
      <c r="L400" s="28"/>
      <c r="M400" s="26"/>
      <c r="N400" s="28"/>
      <c r="P400" s="26"/>
      <c r="Q400" s="28"/>
      <c r="S400" s="26"/>
      <c r="T400" s="28"/>
    </row>
    <row r="401" spans="3:20" s="25" customFormat="1">
      <c r="C401" s="26"/>
      <c r="L401" s="28"/>
      <c r="M401" s="26"/>
      <c r="N401" s="28"/>
      <c r="P401" s="26"/>
      <c r="Q401" s="28"/>
      <c r="S401" s="26"/>
      <c r="T401" s="28"/>
    </row>
    <row r="402" spans="3:20" s="25" customFormat="1">
      <c r="C402" s="26"/>
      <c r="L402" s="28"/>
      <c r="M402" s="26"/>
      <c r="N402" s="28"/>
      <c r="P402" s="26"/>
      <c r="Q402" s="28"/>
      <c r="S402" s="26"/>
      <c r="T402" s="28"/>
    </row>
    <row r="403" spans="3:20" s="25" customFormat="1">
      <c r="C403" s="26"/>
      <c r="L403" s="28"/>
      <c r="M403" s="26"/>
      <c r="N403" s="28"/>
      <c r="P403" s="26"/>
      <c r="Q403" s="28"/>
      <c r="S403" s="26"/>
      <c r="T403" s="28"/>
    </row>
    <row r="404" spans="3:20" s="25" customFormat="1">
      <c r="C404" s="26"/>
      <c r="L404" s="28"/>
      <c r="M404" s="26"/>
      <c r="N404" s="28"/>
      <c r="P404" s="26"/>
      <c r="Q404" s="28"/>
      <c r="S404" s="26"/>
      <c r="T404" s="28"/>
    </row>
    <row r="405" spans="3:20" s="25" customFormat="1">
      <c r="C405" s="26"/>
      <c r="L405" s="28"/>
      <c r="M405" s="26"/>
      <c r="N405" s="28"/>
      <c r="P405" s="26"/>
      <c r="Q405" s="28"/>
      <c r="S405" s="26"/>
      <c r="T405" s="28"/>
    </row>
    <row r="406" spans="3:20" s="25" customFormat="1">
      <c r="C406" s="26"/>
      <c r="L406" s="28"/>
      <c r="M406" s="26"/>
      <c r="N406" s="28"/>
      <c r="P406" s="26"/>
      <c r="Q406" s="28"/>
      <c r="S406" s="26"/>
      <c r="T406" s="28"/>
    </row>
    <row r="407" spans="3:20" s="25" customFormat="1">
      <c r="C407" s="26"/>
      <c r="L407" s="28"/>
      <c r="M407" s="26"/>
      <c r="N407" s="28"/>
      <c r="P407" s="26"/>
      <c r="Q407" s="28"/>
      <c r="S407" s="26"/>
      <c r="T407" s="28"/>
    </row>
    <row r="408" spans="3:20" s="25" customFormat="1">
      <c r="C408" s="26"/>
      <c r="L408" s="28"/>
      <c r="M408" s="26"/>
      <c r="N408" s="28"/>
      <c r="P408" s="26"/>
      <c r="Q408" s="28"/>
      <c r="S408" s="26"/>
      <c r="T408" s="28"/>
    </row>
    <row r="409" spans="3:20" s="25" customFormat="1">
      <c r="C409" s="26"/>
      <c r="L409" s="28"/>
      <c r="M409" s="26"/>
      <c r="N409" s="28"/>
      <c r="P409" s="26"/>
      <c r="Q409" s="28"/>
      <c r="S409" s="26"/>
      <c r="T409" s="28"/>
    </row>
    <row r="410" spans="3:20" s="25" customFormat="1">
      <c r="C410" s="26"/>
      <c r="L410" s="28"/>
      <c r="M410" s="26"/>
      <c r="N410" s="28"/>
      <c r="P410" s="26"/>
      <c r="Q410" s="28"/>
      <c r="S410" s="26"/>
      <c r="T410" s="28"/>
    </row>
    <row r="411" spans="3:20" s="25" customFormat="1">
      <c r="C411" s="26"/>
      <c r="L411" s="28"/>
      <c r="M411" s="26"/>
      <c r="N411" s="28"/>
      <c r="P411" s="26"/>
      <c r="Q411" s="28"/>
      <c r="S411" s="26"/>
      <c r="T411" s="28"/>
    </row>
    <row r="412" spans="3:20" s="25" customFormat="1">
      <c r="C412" s="26"/>
      <c r="L412" s="28"/>
      <c r="M412" s="26"/>
      <c r="N412" s="28"/>
      <c r="P412" s="26"/>
      <c r="Q412" s="28"/>
      <c r="S412" s="26"/>
      <c r="T412" s="28"/>
    </row>
    <row r="413" spans="3:20" s="25" customFormat="1">
      <c r="C413" s="26"/>
      <c r="L413" s="28"/>
      <c r="M413" s="26"/>
      <c r="N413" s="28"/>
      <c r="P413" s="26"/>
      <c r="Q413" s="28"/>
      <c r="S413" s="26"/>
      <c r="T413" s="28"/>
    </row>
    <row r="414" spans="3:20" s="25" customFormat="1">
      <c r="C414" s="26"/>
      <c r="L414" s="28"/>
      <c r="M414" s="26"/>
      <c r="N414" s="28"/>
      <c r="P414" s="26"/>
      <c r="Q414" s="28"/>
      <c r="S414" s="26"/>
      <c r="T414" s="28"/>
    </row>
    <row r="415" spans="3:20" s="25" customFormat="1">
      <c r="C415" s="26"/>
      <c r="L415" s="28"/>
      <c r="M415" s="26"/>
      <c r="N415" s="28"/>
      <c r="P415" s="26"/>
      <c r="Q415" s="28"/>
      <c r="S415" s="26"/>
      <c r="T415" s="28"/>
    </row>
    <row r="416" spans="3:20" s="25" customFormat="1">
      <c r="C416" s="26"/>
      <c r="L416" s="28"/>
      <c r="M416" s="26"/>
      <c r="N416" s="28"/>
      <c r="P416" s="26"/>
      <c r="Q416" s="28"/>
      <c r="S416" s="26"/>
      <c r="T416" s="28"/>
    </row>
    <row r="417" spans="3:20" s="25" customFormat="1">
      <c r="C417" s="26"/>
      <c r="L417" s="28"/>
      <c r="M417" s="26"/>
      <c r="N417" s="28"/>
      <c r="P417" s="26"/>
      <c r="Q417" s="28"/>
      <c r="S417" s="26"/>
      <c r="T417" s="28"/>
    </row>
    <row r="418" spans="3:20" s="25" customFormat="1">
      <c r="C418" s="26"/>
      <c r="L418" s="28"/>
      <c r="M418" s="26"/>
      <c r="N418" s="28"/>
      <c r="P418" s="26"/>
      <c r="Q418" s="28"/>
      <c r="S418" s="26"/>
      <c r="T418" s="28"/>
    </row>
    <row r="419" spans="3:20" s="25" customFormat="1">
      <c r="C419" s="26"/>
      <c r="L419" s="28"/>
      <c r="M419" s="26"/>
      <c r="N419" s="28"/>
      <c r="P419" s="26"/>
      <c r="Q419" s="28"/>
      <c r="S419" s="26"/>
      <c r="T419" s="28"/>
    </row>
    <row r="420" spans="3:20" s="25" customFormat="1">
      <c r="C420" s="26"/>
      <c r="L420" s="28"/>
      <c r="M420" s="26"/>
      <c r="N420" s="28"/>
      <c r="P420" s="26"/>
      <c r="Q420" s="28"/>
      <c r="S420" s="26"/>
      <c r="T420" s="28"/>
    </row>
    <row r="421" spans="3:20" s="25" customFormat="1">
      <c r="C421" s="26"/>
      <c r="L421" s="28"/>
      <c r="M421" s="26"/>
      <c r="N421" s="28"/>
      <c r="P421" s="26"/>
      <c r="Q421" s="28"/>
      <c r="S421" s="26"/>
      <c r="T421" s="28"/>
    </row>
    <row r="422" spans="3:20" s="25" customFormat="1">
      <c r="C422" s="26"/>
      <c r="L422" s="28"/>
      <c r="M422" s="26"/>
      <c r="N422" s="28"/>
      <c r="P422" s="26"/>
      <c r="Q422" s="28"/>
      <c r="S422" s="26"/>
      <c r="T422" s="28"/>
    </row>
    <row r="423" spans="3:20" s="25" customFormat="1">
      <c r="C423" s="26"/>
      <c r="L423" s="28"/>
      <c r="M423" s="26"/>
      <c r="N423" s="28"/>
      <c r="P423" s="26"/>
      <c r="Q423" s="28"/>
      <c r="S423" s="26"/>
      <c r="T423" s="28"/>
    </row>
    <row r="424" spans="3:20" s="25" customFormat="1">
      <c r="C424" s="26"/>
      <c r="L424" s="28"/>
      <c r="M424" s="26"/>
      <c r="N424" s="28"/>
      <c r="P424" s="26"/>
      <c r="Q424" s="28"/>
      <c r="S424" s="26"/>
      <c r="T424" s="28"/>
    </row>
    <row r="425" spans="3:20" s="25" customFormat="1">
      <c r="C425" s="26"/>
      <c r="L425" s="28"/>
      <c r="M425" s="26"/>
      <c r="N425" s="28"/>
      <c r="P425" s="26"/>
      <c r="Q425" s="28"/>
      <c r="S425" s="26"/>
      <c r="T425" s="28"/>
    </row>
    <row r="426" spans="3:20" s="25" customFormat="1">
      <c r="C426" s="26"/>
      <c r="L426" s="28"/>
      <c r="M426" s="26"/>
      <c r="N426" s="28"/>
      <c r="P426" s="26"/>
      <c r="Q426" s="28"/>
      <c r="S426" s="26"/>
      <c r="T426" s="28"/>
    </row>
    <row r="427" spans="3:20" s="25" customFormat="1">
      <c r="C427" s="26"/>
      <c r="L427" s="28"/>
      <c r="M427" s="26"/>
      <c r="N427" s="28"/>
      <c r="P427" s="26"/>
      <c r="Q427" s="28"/>
      <c r="S427" s="26"/>
      <c r="T427" s="28"/>
    </row>
    <row r="428" spans="3:20" s="25" customFormat="1">
      <c r="C428" s="26"/>
      <c r="L428" s="28"/>
      <c r="M428" s="26"/>
      <c r="N428" s="28"/>
      <c r="P428" s="26"/>
      <c r="Q428" s="28"/>
      <c r="S428" s="26"/>
      <c r="T428" s="28"/>
    </row>
    <row r="429" spans="3:20" s="25" customFormat="1">
      <c r="C429" s="26"/>
      <c r="L429" s="28"/>
      <c r="M429" s="26"/>
      <c r="N429" s="28"/>
      <c r="P429" s="26"/>
      <c r="Q429" s="28"/>
      <c r="S429" s="26"/>
      <c r="T429" s="28"/>
    </row>
    <row r="430" spans="3:20" s="25" customFormat="1">
      <c r="C430" s="26"/>
      <c r="L430" s="28"/>
      <c r="M430" s="26"/>
      <c r="N430" s="28"/>
      <c r="P430" s="26"/>
      <c r="Q430" s="28"/>
      <c r="S430" s="26"/>
      <c r="T430" s="28"/>
    </row>
    <row r="431" spans="3:20" s="25" customFormat="1">
      <c r="C431" s="26"/>
      <c r="L431" s="28"/>
      <c r="M431" s="26"/>
      <c r="N431" s="28"/>
      <c r="P431" s="26"/>
      <c r="Q431" s="28"/>
      <c r="S431" s="26"/>
      <c r="T431" s="28"/>
    </row>
    <row r="432" spans="3:20" s="25" customFormat="1">
      <c r="C432" s="26"/>
      <c r="L432" s="28"/>
      <c r="M432" s="26"/>
      <c r="N432" s="28"/>
      <c r="P432" s="26"/>
      <c r="Q432" s="28"/>
      <c r="S432" s="26"/>
      <c r="T432" s="28"/>
    </row>
    <row r="433" spans="3:20" s="25" customFormat="1">
      <c r="C433" s="26"/>
      <c r="L433" s="28"/>
      <c r="M433" s="26"/>
      <c r="N433" s="28"/>
      <c r="P433" s="26"/>
      <c r="Q433" s="28"/>
      <c r="S433" s="26"/>
      <c r="T433" s="28"/>
    </row>
    <row r="434" spans="3:20" s="25" customFormat="1">
      <c r="C434" s="26"/>
      <c r="L434" s="28"/>
      <c r="M434" s="26"/>
      <c r="N434" s="28"/>
      <c r="P434" s="26"/>
      <c r="Q434" s="28"/>
      <c r="S434" s="26"/>
      <c r="T434" s="28"/>
    </row>
    <row r="435" spans="3:20" s="25" customFormat="1">
      <c r="C435" s="26"/>
      <c r="L435" s="28"/>
      <c r="M435" s="26"/>
      <c r="N435" s="28"/>
      <c r="P435" s="26"/>
      <c r="Q435" s="28"/>
      <c r="S435" s="26"/>
      <c r="T435" s="28"/>
    </row>
    <row r="436" spans="3:20" s="25" customFormat="1">
      <c r="C436" s="26"/>
      <c r="L436" s="28"/>
      <c r="M436" s="26"/>
      <c r="N436" s="28"/>
      <c r="P436" s="26"/>
      <c r="Q436" s="28"/>
      <c r="S436" s="26"/>
      <c r="T436" s="28"/>
    </row>
    <row r="437" spans="3:20" s="25" customFormat="1">
      <c r="C437" s="26"/>
      <c r="L437" s="28"/>
      <c r="M437" s="26"/>
      <c r="N437" s="28"/>
      <c r="P437" s="26"/>
      <c r="Q437" s="28"/>
      <c r="S437" s="26"/>
      <c r="T437" s="28"/>
    </row>
    <row r="438" spans="3:20" s="25" customFormat="1">
      <c r="C438" s="26"/>
      <c r="L438" s="28"/>
      <c r="M438" s="26"/>
      <c r="N438" s="28"/>
      <c r="P438" s="26"/>
      <c r="Q438" s="28"/>
      <c r="S438" s="26"/>
      <c r="T438" s="28"/>
    </row>
    <row r="439" spans="3:20" s="25" customFormat="1">
      <c r="C439" s="26"/>
      <c r="L439" s="28"/>
      <c r="M439" s="26"/>
      <c r="N439" s="28"/>
      <c r="P439" s="26"/>
      <c r="Q439" s="28"/>
      <c r="S439" s="26"/>
      <c r="T439" s="28"/>
    </row>
    <row r="440" spans="3:20" s="25" customFormat="1">
      <c r="C440" s="26"/>
      <c r="L440" s="28"/>
      <c r="M440" s="26"/>
      <c r="N440" s="28"/>
      <c r="P440" s="26"/>
      <c r="Q440" s="28"/>
      <c r="S440" s="26"/>
      <c r="T440" s="28"/>
    </row>
    <row r="441" spans="3:20" s="25" customFormat="1">
      <c r="C441" s="26"/>
      <c r="L441" s="28"/>
      <c r="M441" s="26"/>
      <c r="N441" s="28"/>
      <c r="P441" s="26"/>
      <c r="Q441" s="28"/>
      <c r="S441" s="26"/>
      <c r="T441" s="28"/>
    </row>
    <row r="442" spans="3:20" s="25" customFormat="1">
      <c r="C442" s="26"/>
      <c r="L442" s="28"/>
      <c r="M442" s="26"/>
      <c r="N442" s="28"/>
      <c r="P442" s="26"/>
      <c r="Q442" s="28"/>
      <c r="S442" s="26"/>
      <c r="T442" s="28"/>
    </row>
    <row r="443" spans="3:20" s="25" customFormat="1">
      <c r="C443" s="26"/>
      <c r="L443" s="28"/>
      <c r="M443" s="26"/>
      <c r="N443" s="28"/>
      <c r="P443" s="26"/>
      <c r="Q443" s="28"/>
      <c r="S443" s="26"/>
      <c r="T443" s="28"/>
    </row>
    <row r="444" spans="3:20" s="25" customFormat="1">
      <c r="C444" s="26"/>
      <c r="L444" s="28"/>
      <c r="M444" s="26"/>
      <c r="N444" s="28"/>
      <c r="P444" s="26"/>
      <c r="Q444" s="28"/>
      <c r="S444" s="26"/>
      <c r="T444" s="28"/>
    </row>
    <row r="445" spans="3:20" s="25" customFormat="1">
      <c r="C445" s="26"/>
      <c r="L445" s="28"/>
      <c r="M445" s="26"/>
      <c r="N445" s="28"/>
      <c r="P445" s="26"/>
      <c r="Q445" s="28"/>
      <c r="S445" s="26"/>
      <c r="T445" s="28"/>
    </row>
    <row r="446" spans="3:20" s="25" customFormat="1">
      <c r="C446" s="26"/>
      <c r="L446" s="28"/>
      <c r="M446" s="26"/>
      <c r="N446" s="28"/>
      <c r="P446" s="26"/>
      <c r="Q446" s="28"/>
      <c r="S446" s="26"/>
      <c r="T446" s="28"/>
    </row>
    <row r="447" spans="3:20" s="25" customFormat="1">
      <c r="C447" s="26"/>
      <c r="L447" s="28"/>
      <c r="M447" s="26"/>
      <c r="N447" s="28"/>
      <c r="P447" s="26"/>
      <c r="Q447" s="28"/>
      <c r="S447" s="26"/>
      <c r="T447" s="28"/>
    </row>
    <row r="448" spans="3:20" s="25" customFormat="1">
      <c r="C448" s="26"/>
      <c r="L448" s="28"/>
      <c r="M448" s="26"/>
      <c r="N448" s="28"/>
      <c r="P448" s="26"/>
      <c r="Q448" s="28"/>
      <c r="S448" s="26"/>
      <c r="T448" s="28"/>
    </row>
    <row r="449" spans="3:20" s="25" customFormat="1">
      <c r="C449" s="26"/>
      <c r="L449" s="28"/>
      <c r="M449" s="26"/>
      <c r="N449" s="28"/>
      <c r="P449" s="26"/>
      <c r="Q449" s="28"/>
      <c r="S449" s="26"/>
      <c r="T449" s="28"/>
    </row>
    <row r="450" spans="3:20" s="25" customFormat="1">
      <c r="C450" s="26"/>
      <c r="L450" s="28"/>
      <c r="M450" s="26"/>
      <c r="N450" s="28"/>
      <c r="P450" s="26"/>
      <c r="Q450" s="28"/>
      <c r="S450" s="26"/>
      <c r="T450" s="28"/>
    </row>
    <row r="451" spans="3:20" s="25" customFormat="1">
      <c r="C451" s="26"/>
      <c r="L451" s="28"/>
      <c r="M451" s="26"/>
      <c r="N451" s="28"/>
      <c r="P451" s="26"/>
      <c r="Q451" s="28"/>
      <c r="S451" s="26"/>
      <c r="T451" s="28"/>
    </row>
    <row r="452" spans="3:20" s="25" customFormat="1">
      <c r="C452" s="26"/>
      <c r="L452" s="28"/>
      <c r="M452" s="26"/>
      <c r="N452" s="28"/>
      <c r="P452" s="26"/>
      <c r="Q452" s="28"/>
      <c r="S452" s="26"/>
      <c r="T452" s="28"/>
    </row>
    <row r="453" spans="3:20" s="25" customFormat="1">
      <c r="C453" s="26"/>
      <c r="L453" s="28"/>
      <c r="M453" s="26"/>
      <c r="N453" s="28"/>
      <c r="P453" s="26"/>
      <c r="Q453" s="28"/>
      <c r="S453" s="26"/>
      <c r="T453" s="28"/>
    </row>
    <row r="454" spans="3:20" s="25" customFormat="1">
      <c r="C454" s="26"/>
      <c r="L454" s="28"/>
      <c r="M454" s="26"/>
      <c r="N454" s="28"/>
      <c r="P454" s="26"/>
      <c r="Q454" s="28"/>
      <c r="S454" s="26"/>
      <c r="T454" s="28"/>
    </row>
    <row r="455" spans="3:20" s="25" customFormat="1">
      <c r="C455" s="26"/>
      <c r="L455" s="28"/>
      <c r="M455" s="26"/>
      <c r="N455" s="28"/>
      <c r="P455" s="26"/>
      <c r="Q455" s="28"/>
      <c r="S455" s="26"/>
      <c r="T455" s="28"/>
    </row>
    <row r="456" spans="3:20" s="25" customFormat="1">
      <c r="C456" s="26"/>
      <c r="L456" s="28"/>
      <c r="M456" s="26"/>
      <c r="N456" s="28"/>
      <c r="P456" s="26"/>
      <c r="Q456" s="28"/>
      <c r="S456" s="26"/>
      <c r="T456" s="28"/>
    </row>
    <row r="457" spans="3:20" s="25" customFormat="1">
      <c r="C457" s="26"/>
      <c r="L457" s="28"/>
      <c r="M457" s="26"/>
      <c r="N457" s="28"/>
      <c r="P457" s="26"/>
      <c r="Q457" s="28"/>
      <c r="S457" s="26"/>
      <c r="T457" s="28"/>
    </row>
    <row r="458" spans="3:20" s="25" customFormat="1">
      <c r="C458" s="26"/>
      <c r="L458" s="28"/>
      <c r="M458" s="26"/>
      <c r="N458" s="28"/>
      <c r="P458" s="26"/>
      <c r="Q458" s="28"/>
      <c r="S458" s="26"/>
      <c r="T458" s="28"/>
    </row>
    <row r="459" spans="3:20" s="25" customFormat="1">
      <c r="C459" s="26"/>
      <c r="L459" s="28"/>
      <c r="M459" s="26"/>
      <c r="N459" s="28"/>
      <c r="P459" s="26"/>
      <c r="Q459" s="28"/>
      <c r="S459" s="26"/>
      <c r="T459" s="28"/>
    </row>
    <row r="460" spans="3:20" s="25" customFormat="1">
      <c r="C460" s="26"/>
      <c r="L460" s="28"/>
      <c r="M460" s="26"/>
      <c r="N460" s="28"/>
      <c r="P460" s="26"/>
      <c r="Q460" s="28"/>
      <c r="S460" s="26"/>
      <c r="T460" s="28"/>
    </row>
    <row r="461" spans="3:20" s="25" customFormat="1">
      <c r="C461" s="26"/>
      <c r="L461" s="28"/>
      <c r="M461" s="26"/>
      <c r="N461" s="28"/>
      <c r="P461" s="26"/>
      <c r="Q461" s="28"/>
      <c r="S461" s="26"/>
      <c r="T461" s="28"/>
    </row>
    <row r="462" spans="3:20" s="25" customFormat="1">
      <c r="C462" s="26"/>
      <c r="L462" s="28"/>
      <c r="M462" s="26"/>
      <c r="N462" s="28"/>
      <c r="P462" s="26"/>
      <c r="Q462" s="28"/>
      <c r="S462" s="26"/>
      <c r="T462" s="28"/>
    </row>
    <row r="463" spans="3:20" s="25" customFormat="1">
      <c r="C463" s="26"/>
      <c r="L463" s="28"/>
      <c r="M463" s="26"/>
      <c r="N463" s="28"/>
      <c r="P463" s="26"/>
      <c r="Q463" s="28"/>
      <c r="S463" s="26"/>
      <c r="T463" s="28"/>
    </row>
    <row r="464" spans="3:20" s="25" customFormat="1">
      <c r="C464" s="26"/>
      <c r="L464" s="28"/>
      <c r="M464" s="26"/>
      <c r="N464" s="28"/>
      <c r="P464" s="26"/>
      <c r="Q464" s="28"/>
      <c r="S464" s="26"/>
      <c r="T464" s="28"/>
    </row>
    <row r="465" spans="3:20" s="25" customFormat="1">
      <c r="C465" s="26"/>
      <c r="L465" s="28"/>
      <c r="M465" s="26"/>
      <c r="N465" s="28"/>
      <c r="P465" s="26"/>
      <c r="Q465" s="28"/>
      <c r="S465" s="26"/>
      <c r="T465" s="28"/>
    </row>
    <row r="466" spans="3:20" s="25" customFormat="1">
      <c r="C466" s="26"/>
      <c r="L466" s="28"/>
      <c r="M466" s="26"/>
      <c r="N466" s="28"/>
      <c r="P466" s="26"/>
      <c r="Q466" s="28"/>
      <c r="S466" s="26"/>
      <c r="T466" s="28"/>
    </row>
    <row r="467" spans="3:20" s="25" customFormat="1">
      <c r="C467" s="26"/>
      <c r="L467" s="28"/>
      <c r="M467" s="26"/>
      <c r="N467" s="28"/>
      <c r="P467" s="26"/>
      <c r="Q467" s="28"/>
      <c r="S467" s="26"/>
      <c r="T467" s="28"/>
    </row>
    <row r="468" spans="3:20" s="25" customFormat="1">
      <c r="C468" s="26"/>
      <c r="L468" s="28"/>
      <c r="M468" s="26"/>
      <c r="N468" s="28"/>
      <c r="P468" s="26"/>
      <c r="Q468" s="28"/>
      <c r="S468" s="26"/>
      <c r="T468" s="28"/>
    </row>
    <row r="469" spans="3:20" s="25" customFormat="1">
      <c r="C469" s="26"/>
      <c r="L469" s="28"/>
      <c r="M469" s="26"/>
      <c r="N469" s="28"/>
      <c r="P469" s="26"/>
      <c r="Q469" s="28"/>
      <c r="S469" s="26"/>
      <c r="T469" s="28"/>
    </row>
    <row r="470" spans="3:20" s="25" customFormat="1">
      <c r="C470" s="26"/>
      <c r="L470" s="28"/>
      <c r="M470" s="26"/>
      <c r="N470" s="28"/>
      <c r="P470" s="26"/>
      <c r="Q470" s="28"/>
      <c r="S470" s="26"/>
      <c r="T470" s="28"/>
    </row>
    <row r="471" spans="3:20" s="25" customFormat="1">
      <c r="C471" s="26"/>
      <c r="L471" s="28"/>
      <c r="M471" s="26"/>
      <c r="N471" s="28"/>
      <c r="P471" s="26"/>
      <c r="Q471" s="28"/>
      <c r="S471" s="26"/>
      <c r="T471" s="28"/>
    </row>
    <row r="472" spans="3:20" s="25" customFormat="1">
      <c r="C472" s="26"/>
      <c r="L472" s="28"/>
      <c r="M472" s="26"/>
      <c r="N472" s="28"/>
      <c r="P472" s="26"/>
      <c r="Q472" s="28"/>
      <c r="S472" s="26"/>
      <c r="T472" s="28"/>
    </row>
    <row r="473" spans="3:20" s="25" customFormat="1">
      <c r="C473" s="26"/>
      <c r="L473" s="28"/>
      <c r="M473" s="26"/>
      <c r="N473" s="28"/>
      <c r="P473" s="26"/>
      <c r="Q473" s="28"/>
      <c r="S473" s="26"/>
      <c r="T473" s="28"/>
    </row>
    <row r="474" spans="3:20" s="25" customFormat="1">
      <c r="C474" s="26"/>
      <c r="L474" s="28"/>
      <c r="M474" s="26"/>
      <c r="N474" s="28"/>
      <c r="P474" s="26"/>
      <c r="Q474" s="28"/>
      <c r="S474" s="26"/>
      <c r="T474" s="28"/>
    </row>
    <row r="475" spans="3:20" s="25" customFormat="1">
      <c r="C475" s="26"/>
      <c r="L475" s="28"/>
      <c r="M475" s="26"/>
      <c r="N475" s="28"/>
      <c r="P475" s="26"/>
      <c r="Q475" s="28"/>
      <c r="S475" s="26"/>
      <c r="T475" s="28"/>
    </row>
    <row r="476" spans="3:20" s="25" customFormat="1">
      <c r="C476" s="26"/>
      <c r="L476" s="28"/>
      <c r="M476" s="26"/>
      <c r="N476" s="28"/>
      <c r="P476" s="26"/>
      <c r="Q476" s="28"/>
      <c r="S476" s="26"/>
      <c r="T476" s="28"/>
    </row>
    <row r="477" spans="3:20" s="25" customFormat="1">
      <c r="C477" s="26"/>
      <c r="L477" s="28"/>
      <c r="M477" s="26"/>
      <c r="N477" s="28"/>
      <c r="P477" s="26"/>
      <c r="Q477" s="28"/>
      <c r="S477" s="26"/>
      <c r="T477" s="28"/>
    </row>
    <row r="478" spans="3:20" s="25" customFormat="1">
      <c r="C478" s="26"/>
      <c r="L478" s="28"/>
      <c r="M478" s="26"/>
      <c r="N478" s="28"/>
      <c r="P478" s="26"/>
      <c r="Q478" s="28"/>
      <c r="S478" s="26"/>
      <c r="T478" s="28"/>
    </row>
    <row r="479" spans="3:20" s="25" customFormat="1">
      <c r="C479" s="26"/>
      <c r="L479" s="28"/>
      <c r="M479" s="26"/>
      <c r="N479" s="28"/>
      <c r="P479" s="26"/>
      <c r="Q479" s="28"/>
      <c r="S479" s="26"/>
      <c r="T479" s="28"/>
    </row>
    <row r="480" spans="3:20" s="25" customFormat="1">
      <c r="C480" s="26"/>
      <c r="L480" s="28"/>
      <c r="M480" s="26"/>
      <c r="N480" s="28"/>
      <c r="P480" s="26"/>
      <c r="Q480" s="28"/>
      <c r="S480" s="26"/>
      <c r="T480" s="28"/>
    </row>
    <row r="481" spans="3:20" s="25" customFormat="1">
      <c r="C481" s="26"/>
      <c r="L481" s="28"/>
      <c r="M481" s="26"/>
      <c r="N481" s="28"/>
      <c r="P481" s="26"/>
      <c r="Q481" s="28"/>
      <c r="S481" s="26"/>
      <c r="T481" s="28"/>
    </row>
    <row r="482" spans="3:20" s="25" customFormat="1">
      <c r="C482" s="26"/>
      <c r="L482" s="28"/>
      <c r="M482" s="26"/>
      <c r="N482" s="28"/>
      <c r="P482" s="26"/>
      <c r="Q482" s="28"/>
      <c r="S482" s="26"/>
      <c r="T482" s="28"/>
    </row>
    <row r="483" spans="3:20" s="25" customFormat="1">
      <c r="C483" s="26"/>
      <c r="L483" s="28"/>
      <c r="M483" s="26"/>
      <c r="N483" s="28"/>
      <c r="P483" s="26"/>
      <c r="Q483" s="28"/>
      <c r="S483" s="26"/>
      <c r="T483" s="28"/>
    </row>
    <row r="484" spans="3:20" s="25" customFormat="1">
      <c r="C484" s="26"/>
      <c r="L484" s="28"/>
      <c r="M484" s="26"/>
      <c r="N484" s="28"/>
      <c r="P484" s="26"/>
      <c r="Q484" s="28"/>
      <c r="S484" s="26"/>
      <c r="T484" s="28"/>
    </row>
    <row r="485" spans="3:20" s="25" customFormat="1">
      <c r="C485" s="26"/>
      <c r="L485" s="28"/>
      <c r="M485" s="26"/>
      <c r="N485" s="28"/>
      <c r="P485" s="26"/>
      <c r="Q485" s="28"/>
      <c r="S485" s="26"/>
      <c r="T485" s="28"/>
    </row>
    <row r="486" spans="3:20" s="25" customFormat="1">
      <c r="C486" s="26"/>
      <c r="L486" s="28"/>
      <c r="M486" s="26"/>
      <c r="N486" s="28"/>
      <c r="P486" s="26"/>
      <c r="Q486" s="28"/>
      <c r="S486" s="26"/>
      <c r="T486" s="28"/>
    </row>
    <row r="487" spans="3:20" s="25" customFormat="1">
      <c r="C487" s="26"/>
      <c r="L487" s="28"/>
      <c r="M487" s="26"/>
      <c r="N487" s="28"/>
      <c r="P487" s="26"/>
      <c r="Q487" s="28"/>
      <c r="S487" s="26"/>
      <c r="T487" s="28"/>
    </row>
    <row r="488" spans="3:20" s="25" customFormat="1">
      <c r="C488" s="26"/>
      <c r="L488" s="28"/>
      <c r="M488" s="26"/>
      <c r="N488" s="28"/>
      <c r="P488" s="26"/>
      <c r="Q488" s="28"/>
      <c r="S488" s="26"/>
      <c r="T488" s="28"/>
    </row>
    <row r="489" spans="3:20" s="25" customFormat="1">
      <c r="C489" s="26"/>
      <c r="L489" s="28"/>
      <c r="M489" s="26"/>
      <c r="N489" s="28"/>
      <c r="P489" s="26"/>
      <c r="Q489" s="28"/>
      <c r="S489" s="26"/>
      <c r="T489" s="28"/>
    </row>
    <row r="490" spans="3:20" s="25" customFormat="1">
      <c r="C490" s="26"/>
      <c r="L490" s="28"/>
      <c r="M490" s="26"/>
      <c r="N490" s="28"/>
      <c r="P490" s="26"/>
      <c r="Q490" s="28"/>
      <c r="S490" s="26"/>
      <c r="T490" s="28"/>
    </row>
    <row r="491" spans="3:20" s="25" customFormat="1">
      <c r="C491" s="26"/>
      <c r="L491" s="28"/>
      <c r="M491" s="26"/>
      <c r="N491" s="28"/>
      <c r="P491" s="26"/>
      <c r="Q491" s="28"/>
      <c r="S491" s="26"/>
      <c r="T491" s="28"/>
    </row>
    <row r="492" spans="3:20" s="25" customFormat="1">
      <c r="C492" s="26"/>
      <c r="L492" s="28"/>
      <c r="M492" s="26"/>
      <c r="N492" s="28"/>
      <c r="P492" s="26"/>
      <c r="Q492" s="28"/>
      <c r="S492" s="26"/>
      <c r="T492" s="28"/>
    </row>
    <row r="493" spans="3:20" s="25" customFormat="1">
      <c r="C493" s="26"/>
      <c r="L493" s="28"/>
      <c r="M493" s="26"/>
      <c r="N493" s="28"/>
      <c r="P493" s="26"/>
      <c r="Q493" s="28"/>
      <c r="S493" s="26"/>
      <c r="T493" s="28"/>
    </row>
    <row r="494" spans="3:20" s="25" customFormat="1">
      <c r="C494" s="26"/>
      <c r="L494" s="28"/>
      <c r="M494" s="26"/>
      <c r="N494" s="28"/>
      <c r="P494" s="26"/>
      <c r="Q494" s="28"/>
      <c r="S494" s="26"/>
      <c r="T494" s="28"/>
    </row>
    <row r="495" spans="3:20" s="25" customFormat="1">
      <c r="C495" s="26"/>
      <c r="L495" s="28"/>
      <c r="M495" s="26"/>
      <c r="N495" s="28"/>
      <c r="P495" s="26"/>
      <c r="Q495" s="28"/>
      <c r="S495" s="26"/>
      <c r="T495" s="28"/>
    </row>
    <row r="496" spans="3:20" s="25" customFormat="1">
      <c r="C496" s="26"/>
      <c r="L496" s="28"/>
      <c r="M496" s="26"/>
      <c r="N496" s="28"/>
      <c r="P496" s="26"/>
      <c r="Q496" s="28"/>
      <c r="S496" s="26"/>
      <c r="T496" s="28"/>
    </row>
    <row r="497" spans="3:20" s="25" customFormat="1">
      <c r="C497" s="26"/>
      <c r="L497" s="28"/>
      <c r="M497" s="26"/>
      <c r="N497" s="28"/>
      <c r="P497" s="26"/>
      <c r="Q497" s="28"/>
      <c r="S497" s="26"/>
      <c r="T497" s="28"/>
    </row>
    <row r="498" spans="3:20" s="25" customFormat="1">
      <c r="C498" s="26"/>
      <c r="L498" s="28"/>
      <c r="M498" s="26"/>
      <c r="N498" s="28"/>
      <c r="P498" s="26"/>
      <c r="Q498" s="28"/>
      <c r="S498" s="26"/>
      <c r="T498" s="28"/>
    </row>
    <row r="499" spans="3:20" s="25" customFormat="1">
      <c r="C499" s="26"/>
      <c r="L499" s="28"/>
      <c r="M499" s="26"/>
      <c r="N499" s="28"/>
      <c r="P499" s="26"/>
      <c r="Q499" s="28"/>
      <c r="S499" s="26"/>
      <c r="T499" s="28"/>
    </row>
    <row r="500" spans="3:20" s="25" customFormat="1">
      <c r="C500" s="26"/>
      <c r="L500" s="28"/>
      <c r="M500" s="26"/>
      <c r="N500" s="28"/>
      <c r="P500" s="26"/>
      <c r="Q500" s="28"/>
      <c r="S500" s="26"/>
      <c r="T500" s="28"/>
    </row>
    <row r="501" spans="3:20" s="25" customFormat="1">
      <c r="C501" s="26"/>
      <c r="L501" s="28"/>
      <c r="M501" s="26"/>
      <c r="N501" s="28"/>
      <c r="P501" s="26"/>
      <c r="Q501" s="28"/>
      <c r="S501" s="26"/>
      <c r="T501" s="28"/>
    </row>
    <row r="502" spans="3:20" s="25" customFormat="1">
      <c r="C502" s="26"/>
      <c r="L502" s="28"/>
      <c r="M502" s="26"/>
      <c r="N502" s="28"/>
      <c r="P502" s="26"/>
      <c r="Q502" s="28"/>
      <c r="S502" s="26"/>
      <c r="T502" s="28"/>
    </row>
    <row r="503" spans="3:20" s="25" customFormat="1">
      <c r="C503" s="26"/>
      <c r="L503" s="28"/>
      <c r="M503" s="26"/>
      <c r="N503" s="28"/>
      <c r="P503" s="26"/>
      <c r="Q503" s="28"/>
      <c r="S503" s="26"/>
      <c r="T503" s="28"/>
    </row>
    <row r="504" spans="3:20" s="25" customFormat="1">
      <c r="C504" s="26"/>
      <c r="L504" s="28"/>
      <c r="M504" s="26"/>
      <c r="N504" s="28"/>
      <c r="P504" s="26"/>
      <c r="Q504" s="28"/>
      <c r="S504" s="26"/>
      <c r="T504" s="28"/>
    </row>
    <row r="505" spans="3:20" s="25" customFormat="1">
      <c r="C505" s="26"/>
      <c r="L505" s="28"/>
      <c r="M505" s="26"/>
      <c r="N505" s="28"/>
      <c r="P505" s="26"/>
      <c r="Q505" s="28"/>
      <c r="S505" s="26"/>
      <c r="T505" s="28"/>
    </row>
    <row r="506" spans="3:20" s="25" customFormat="1">
      <c r="C506" s="26"/>
      <c r="L506" s="28"/>
      <c r="M506" s="26"/>
      <c r="N506" s="28"/>
      <c r="P506" s="26"/>
      <c r="Q506" s="28"/>
      <c r="S506" s="26"/>
      <c r="T506" s="28"/>
    </row>
    <row r="507" spans="3:20" s="25" customFormat="1">
      <c r="C507" s="26"/>
      <c r="L507" s="28"/>
      <c r="M507" s="26"/>
      <c r="N507" s="28"/>
      <c r="P507" s="26"/>
      <c r="Q507" s="28"/>
      <c r="S507" s="26"/>
      <c r="T507" s="28"/>
    </row>
    <row r="508" spans="3:20" s="25" customFormat="1">
      <c r="C508" s="26"/>
      <c r="L508" s="28"/>
      <c r="M508" s="26"/>
      <c r="N508" s="28"/>
      <c r="P508" s="26"/>
      <c r="Q508" s="28"/>
      <c r="S508" s="26"/>
      <c r="T508" s="28"/>
    </row>
    <row r="509" spans="3:20" s="25" customFormat="1">
      <c r="C509" s="26"/>
      <c r="L509" s="28"/>
      <c r="M509" s="26"/>
      <c r="N509" s="28"/>
      <c r="P509" s="26"/>
      <c r="Q509" s="28"/>
      <c r="S509" s="26"/>
      <c r="T509" s="28"/>
    </row>
    <row r="510" spans="3:20" s="25" customFormat="1">
      <c r="C510" s="26"/>
      <c r="L510" s="28"/>
      <c r="M510" s="26"/>
      <c r="N510" s="28"/>
      <c r="P510" s="26"/>
      <c r="Q510" s="28"/>
      <c r="S510" s="26"/>
      <c r="T510" s="28"/>
    </row>
    <row r="511" spans="3:20" s="25" customFormat="1">
      <c r="C511" s="26"/>
      <c r="L511" s="28"/>
      <c r="M511" s="26"/>
      <c r="N511" s="28"/>
      <c r="P511" s="26"/>
      <c r="Q511" s="28"/>
      <c r="S511" s="26"/>
      <c r="T511" s="28"/>
    </row>
    <row r="512" spans="3:20" s="25" customFormat="1">
      <c r="C512" s="26"/>
      <c r="L512" s="28"/>
      <c r="M512" s="26"/>
      <c r="N512" s="28"/>
      <c r="P512" s="26"/>
      <c r="Q512" s="28"/>
      <c r="S512" s="26"/>
      <c r="T512" s="28"/>
    </row>
    <row r="513" spans="3:20" s="25" customFormat="1">
      <c r="C513" s="26"/>
      <c r="L513" s="28"/>
      <c r="M513" s="26"/>
      <c r="N513" s="28"/>
      <c r="P513" s="26"/>
      <c r="Q513" s="28"/>
      <c r="S513" s="26"/>
      <c r="T513" s="28"/>
    </row>
    <row r="514" spans="3:20" s="25" customFormat="1">
      <c r="C514" s="26"/>
      <c r="L514" s="28"/>
      <c r="M514" s="26"/>
      <c r="N514" s="28"/>
      <c r="P514" s="26"/>
      <c r="Q514" s="28"/>
      <c r="S514" s="26"/>
      <c r="T514" s="28"/>
    </row>
    <row r="515" spans="3:20" s="25" customFormat="1">
      <c r="C515" s="26"/>
      <c r="L515" s="28"/>
      <c r="M515" s="26"/>
      <c r="N515" s="28"/>
      <c r="P515" s="26"/>
      <c r="Q515" s="28"/>
      <c r="S515" s="26"/>
      <c r="T515" s="28"/>
    </row>
    <row r="516" spans="3:20" s="25" customFormat="1">
      <c r="C516" s="26"/>
      <c r="L516" s="28"/>
      <c r="M516" s="26"/>
      <c r="N516" s="28"/>
      <c r="P516" s="26"/>
      <c r="Q516" s="28"/>
      <c r="S516" s="26"/>
      <c r="T516" s="28"/>
    </row>
    <row r="517" spans="3:20" s="25" customFormat="1">
      <c r="C517" s="26"/>
      <c r="L517" s="28"/>
      <c r="M517" s="26"/>
      <c r="N517" s="28"/>
      <c r="P517" s="26"/>
      <c r="Q517" s="28"/>
      <c r="S517" s="26"/>
      <c r="T517" s="28"/>
    </row>
    <row r="518" spans="3:20" s="25" customFormat="1">
      <c r="C518" s="26"/>
      <c r="L518" s="28"/>
      <c r="M518" s="26"/>
      <c r="N518" s="28"/>
      <c r="P518" s="26"/>
      <c r="Q518" s="28"/>
      <c r="S518" s="26"/>
      <c r="T518" s="28"/>
    </row>
    <row r="519" spans="3:20" s="25" customFormat="1">
      <c r="C519" s="26"/>
      <c r="L519" s="28"/>
      <c r="M519" s="26"/>
      <c r="N519" s="28"/>
      <c r="P519" s="26"/>
      <c r="Q519" s="28"/>
      <c r="S519" s="26"/>
      <c r="T519" s="28"/>
    </row>
    <row r="520" spans="3:20" s="25" customFormat="1">
      <c r="C520" s="26"/>
      <c r="L520" s="28"/>
      <c r="M520" s="26"/>
      <c r="N520" s="28"/>
      <c r="P520" s="26"/>
      <c r="Q520" s="28"/>
      <c r="S520" s="26"/>
      <c r="T520" s="28"/>
    </row>
    <row r="521" spans="3:20" s="25" customFormat="1">
      <c r="C521" s="26"/>
      <c r="L521" s="28"/>
      <c r="M521" s="26"/>
      <c r="N521" s="28"/>
      <c r="P521" s="26"/>
      <c r="Q521" s="28"/>
      <c r="S521" s="26"/>
      <c r="T521" s="28"/>
    </row>
    <row r="522" spans="3:20" s="25" customFormat="1">
      <c r="C522" s="26"/>
      <c r="L522" s="28"/>
      <c r="M522" s="26"/>
      <c r="N522" s="28"/>
      <c r="P522" s="26"/>
      <c r="Q522" s="28"/>
      <c r="S522" s="26"/>
      <c r="T522" s="28"/>
    </row>
    <row r="523" spans="3:20" s="25" customFormat="1">
      <c r="C523" s="26"/>
      <c r="L523" s="28"/>
      <c r="M523" s="26"/>
      <c r="N523" s="28"/>
      <c r="P523" s="26"/>
      <c r="Q523" s="28"/>
      <c r="S523" s="26"/>
      <c r="T523" s="28"/>
    </row>
    <row r="524" spans="3:20" s="25" customFormat="1">
      <c r="C524" s="26"/>
      <c r="L524" s="28"/>
      <c r="M524" s="26"/>
      <c r="N524" s="28"/>
      <c r="P524" s="26"/>
      <c r="Q524" s="28"/>
      <c r="S524" s="26"/>
      <c r="T524" s="28"/>
    </row>
    <row r="525" spans="3:20" s="25" customFormat="1">
      <c r="C525" s="26"/>
      <c r="L525" s="28"/>
      <c r="M525" s="26"/>
      <c r="N525" s="28"/>
      <c r="P525" s="26"/>
      <c r="Q525" s="28"/>
      <c r="S525" s="26"/>
      <c r="T525" s="28"/>
    </row>
    <row r="526" spans="3:20" s="25" customFormat="1">
      <c r="C526" s="26"/>
      <c r="L526" s="28"/>
      <c r="M526" s="26"/>
      <c r="N526" s="28"/>
      <c r="P526" s="26"/>
      <c r="Q526" s="28"/>
      <c r="S526" s="26"/>
      <c r="T526" s="28"/>
    </row>
    <row r="527" spans="3:20" s="25" customFormat="1">
      <c r="C527" s="26"/>
      <c r="L527" s="28"/>
      <c r="M527" s="26"/>
      <c r="N527" s="28"/>
      <c r="P527" s="26"/>
      <c r="Q527" s="28"/>
      <c r="S527" s="26"/>
      <c r="T527" s="28"/>
    </row>
    <row r="528" spans="3:20" s="25" customFormat="1">
      <c r="C528" s="26"/>
      <c r="L528" s="28"/>
      <c r="M528" s="26"/>
      <c r="N528" s="28"/>
      <c r="P528" s="26"/>
      <c r="Q528" s="28"/>
      <c r="S528" s="26"/>
      <c r="T528" s="28"/>
    </row>
    <row r="529" spans="3:20" s="25" customFormat="1">
      <c r="C529" s="26"/>
      <c r="L529" s="28"/>
      <c r="M529" s="26"/>
      <c r="N529" s="28"/>
      <c r="P529" s="26"/>
      <c r="Q529" s="28"/>
      <c r="S529" s="26"/>
      <c r="T529" s="28"/>
    </row>
    <row r="530" spans="3:20" s="25" customFormat="1">
      <c r="C530" s="26"/>
      <c r="L530" s="28"/>
      <c r="M530" s="26"/>
      <c r="N530" s="28"/>
      <c r="P530" s="26"/>
      <c r="Q530" s="28"/>
      <c r="S530" s="26"/>
      <c r="T530" s="28"/>
    </row>
    <row r="531" spans="3:20" s="25" customFormat="1">
      <c r="C531" s="26"/>
      <c r="L531" s="28"/>
      <c r="M531" s="26"/>
      <c r="N531" s="28"/>
      <c r="P531" s="26"/>
      <c r="Q531" s="28"/>
      <c r="S531" s="26"/>
      <c r="T531" s="28"/>
    </row>
    <row r="532" spans="3:20" s="25" customFormat="1">
      <c r="C532" s="26"/>
      <c r="L532" s="28"/>
      <c r="M532" s="26"/>
      <c r="N532" s="28"/>
      <c r="P532" s="26"/>
      <c r="Q532" s="28"/>
      <c r="S532" s="26"/>
      <c r="T532" s="28"/>
    </row>
    <row r="533" spans="3:20" s="25" customFormat="1">
      <c r="C533" s="26"/>
      <c r="L533" s="28"/>
      <c r="M533" s="26"/>
      <c r="N533" s="28"/>
      <c r="P533" s="26"/>
      <c r="Q533" s="28"/>
      <c r="S533" s="26"/>
      <c r="T533" s="28"/>
    </row>
    <row r="534" spans="3:20" s="25" customFormat="1">
      <c r="C534" s="26"/>
      <c r="L534" s="28"/>
      <c r="M534" s="26"/>
      <c r="N534" s="28"/>
      <c r="P534" s="26"/>
      <c r="Q534" s="28"/>
      <c r="S534" s="26"/>
      <c r="T534" s="28"/>
    </row>
    <row r="535" spans="3:20" s="25" customFormat="1">
      <c r="C535" s="26"/>
      <c r="L535" s="28"/>
      <c r="M535" s="26"/>
      <c r="N535" s="28"/>
      <c r="P535" s="26"/>
      <c r="Q535" s="28"/>
      <c r="S535" s="26"/>
      <c r="T535" s="28"/>
    </row>
    <row r="536" spans="3:20" s="25" customFormat="1">
      <c r="C536" s="26"/>
      <c r="L536" s="28"/>
      <c r="M536" s="26"/>
      <c r="N536" s="28"/>
      <c r="P536" s="26"/>
      <c r="Q536" s="28"/>
      <c r="S536" s="26"/>
      <c r="T536" s="28"/>
    </row>
    <row r="537" spans="3:20" s="25" customFormat="1">
      <c r="C537" s="26"/>
      <c r="L537" s="28"/>
      <c r="M537" s="26"/>
      <c r="N537" s="28"/>
      <c r="P537" s="26"/>
      <c r="Q537" s="28"/>
      <c r="S537" s="26"/>
      <c r="T537" s="28"/>
    </row>
    <row r="538" spans="3:20" s="25" customFormat="1">
      <c r="C538" s="26"/>
      <c r="L538" s="28"/>
      <c r="M538" s="26"/>
      <c r="N538" s="28"/>
      <c r="P538" s="26"/>
      <c r="Q538" s="28"/>
      <c r="S538" s="26"/>
      <c r="T538" s="28"/>
    </row>
    <row r="539" spans="3:20" s="25" customFormat="1">
      <c r="C539" s="26"/>
      <c r="L539" s="28"/>
      <c r="M539" s="26"/>
      <c r="N539" s="28"/>
      <c r="P539" s="26"/>
      <c r="Q539" s="28"/>
      <c r="S539" s="26"/>
      <c r="T539" s="28"/>
    </row>
    <row r="540" spans="3:20" s="25" customFormat="1">
      <c r="C540" s="26"/>
      <c r="L540" s="28"/>
      <c r="M540" s="26"/>
      <c r="N540" s="28"/>
      <c r="P540" s="26"/>
      <c r="Q540" s="28"/>
      <c r="S540" s="26"/>
      <c r="T540" s="28"/>
    </row>
    <row r="541" spans="3:20" s="25" customFormat="1">
      <c r="C541" s="26"/>
      <c r="L541" s="28"/>
      <c r="M541" s="26"/>
      <c r="N541" s="28"/>
      <c r="P541" s="26"/>
      <c r="Q541" s="28"/>
      <c r="S541" s="26"/>
      <c r="T541" s="28"/>
    </row>
    <row r="542" spans="3:20" s="25" customFormat="1">
      <c r="C542" s="26"/>
      <c r="L542" s="28"/>
      <c r="M542" s="26"/>
      <c r="N542" s="28"/>
      <c r="P542" s="26"/>
      <c r="Q542" s="28"/>
      <c r="S542" s="26"/>
      <c r="T542" s="28"/>
    </row>
    <row r="543" spans="3:20" s="25" customFormat="1">
      <c r="C543" s="26"/>
      <c r="L543" s="28"/>
      <c r="M543" s="26"/>
      <c r="N543" s="28"/>
      <c r="P543" s="26"/>
      <c r="Q543" s="28"/>
      <c r="S543" s="26"/>
      <c r="T543" s="28"/>
    </row>
    <row r="544" spans="3:20" s="25" customFormat="1">
      <c r="C544" s="26"/>
      <c r="L544" s="28"/>
      <c r="M544" s="26"/>
      <c r="N544" s="28"/>
      <c r="P544" s="26"/>
      <c r="Q544" s="28"/>
      <c r="S544" s="26"/>
      <c r="T544" s="28"/>
    </row>
    <row r="545" spans="3:20" s="25" customFormat="1">
      <c r="C545" s="26"/>
      <c r="L545" s="28"/>
      <c r="M545" s="26"/>
      <c r="N545" s="28"/>
      <c r="P545" s="26"/>
      <c r="Q545" s="28"/>
      <c r="S545" s="26"/>
      <c r="T545" s="28"/>
    </row>
    <row r="546" spans="3:20" s="25" customFormat="1">
      <c r="C546" s="26"/>
      <c r="L546" s="28"/>
      <c r="M546" s="26"/>
      <c r="N546" s="28"/>
      <c r="P546" s="26"/>
      <c r="Q546" s="28"/>
      <c r="S546" s="26"/>
      <c r="T546" s="28"/>
    </row>
    <row r="547" spans="3:20" s="25" customFormat="1">
      <c r="C547" s="26"/>
      <c r="L547" s="28"/>
      <c r="M547" s="26"/>
      <c r="N547" s="28"/>
      <c r="P547" s="26"/>
      <c r="Q547" s="28"/>
      <c r="S547" s="26"/>
      <c r="T547" s="28"/>
    </row>
    <row r="548" spans="3:20" s="25" customFormat="1">
      <c r="C548" s="26"/>
      <c r="L548" s="28"/>
      <c r="M548" s="26"/>
      <c r="N548" s="28"/>
      <c r="P548" s="26"/>
      <c r="Q548" s="28"/>
      <c r="S548" s="26"/>
      <c r="T548" s="28"/>
    </row>
    <row r="549" spans="3:20" s="25" customFormat="1">
      <c r="C549" s="26"/>
      <c r="L549" s="28"/>
      <c r="M549" s="26"/>
      <c r="N549" s="28"/>
      <c r="P549" s="26"/>
      <c r="Q549" s="28"/>
      <c r="S549" s="26"/>
      <c r="T549" s="28"/>
    </row>
    <row r="550" spans="3:20" s="25" customFormat="1">
      <c r="C550" s="26"/>
      <c r="L550" s="28"/>
      <c r="M550" s="26"/>
      <c r="N550" s="28"/>
      <c r="P550" s="26"/>
      <c r="Q550" s="28"/>
      <c r="S550" s="26"/>
      <c r="T550" s="28"/>
    </row>
    <row r="551" spans="3:20" s="25" customFormat="1">
      <c r="C551" s="26"/>
      <c r="L551" s="28"/>
      <c r="M551" s="26"/>
      <c r="N551" s="28"/>
      <c r="P551" s="26"/>
      <c r="Q551" s="28"/>
      <c r="S551" s="26"/>
      <c r="T551" s="28"/>
    </row>
    <row r="552" spans="3:20" s="25" customFormat="1">
      <c r="C552" s="26"/>
      <c r="L552" s="28"/>
      <c r="M552" s="26"/>
      <c r="N552" s="28"/>
      <c r="P552" s="26"/>
      <c r="Q552" s="28"/>
      <c r="S552" s="26"/>
      <c r="T552" s="28"/>
    </row>
    <row r="553" spans="3:20" s="25" customFormat="1">
      <c r="C553" s="26"/>
      <c r="L553" s="28"/>
      <c r="M553" s="26"/>
      <c r="N553" s="28"/>
      <c r="P553" s="26"/>
      <c r="Q553" s="28"/>
      <c r="S553" s="26"/>
      <c r="T553" s="28"/>
    </row>
    <row r="554" spans="3:20" s="25" customFormat="1">
      <c r="C554" s="26"/>
      <c r="L554" s="28"/>
      <c r="M554" s="26"/>
      <c r="N554" s="28"/>
      <c r="P554" s="26"/>
      <c r="Q554" s="28"/>
      <c r="S554" s="26"/>
      <c r="T554" s="28"/>
    </row>
    <row r="555" spans="3:20" s="25" customFormat="1">
      <c r="C555" s="26"/>
      <c r="L555" s="28"/>
      <c r="M555" s="26"/>
      <c r="N555" s="28"/>
      <c r="P555" s="26"/>
      <c r="Q555" s="28"/>
      <c r="S555" s="26"/>
      <c r="T555" s="28"/>
    </row>
    <row r="556" spans="3:20" s="25" customFormat="1">
      <c r="C556" s="26"/>
      <c r="L556" s="28"/>
      <c r="M556" s="26"/>
      <c r="N556" s="28"/>
      <c r="P556" s="26"/>
      <c r="Q556" s="28"/>
      <c r="S556" s="26"/>
      <c r="T556" s="28"/>
    </row>
    <row r="557" spans="3:20" s="25" customFormat="1">
      <c r="C557" s="26"/>
      <c r="L557" s="28"/>
      <c r="M557" s="26"/>
      <c r="N557" s="28"/>
      <c r="P557" s="26"/>
      <c r="Q557" s="28"/>
      <c r="S557" s="26"/>
      <c r="T557" s="28"/>
    </row>
    <row r="558" spans="3:20" s="25" customFormat="1">
      <c r="C558" s="26"/>
      <c r="L558" s="28"/>
      <c r="M558" s="26"/>
      <c r="N558" s="28"/>
      <c r="P558" s="26"/>
      <c r="Q558" s="28"/>
      <c r="S558" s="26"/>
      <c r="T558" s="28"/>
    </row>
    <row r="559" spans="3:20" s="25" customFormat="1">
      <c r="C559" s="26"/>
      <c r="L559" s="28"/>
      <c r="M559" s="26"/>
      <c r="N559" s="28"/>
      <c r="P559" s="26"/>
      <c r="Q559" s="28"/>
      <c r="S559" s="26"/>
      <c r="T559" s="28"/>
    </row>
    <row r="560" spans="3:20" s="25" customFormat="1">
      <c r="C560" s="26"/>
      <c r="L560" s="28"/>
      <c r="M560" s="26"/>
      <c r="N560" s="28"/>
      <c r="P560" s="26"/>
      <c r="Q560" s="28"/>
      <c r="S560" s="26"/>
      <c r="T560" s="28"/>
    </row>
    <row r="561" spans="3:20" s="25" customFormat="1">
      <c r="C561" s="26"/>
      <c r="L561" s="28"/>
      <c r="M561" s="26"/>
      <c r="N561" s="28"/>
      <c r="P561" s="26"/>
      <c r="Q561" s="28"/>
      <c r="S561" s="26"/>
      <c r="T561" s="28"/>
    </row>
    <row r="562" spans="3:20" s="25" customFormat="1">
      <c r="C562" s="26"/>
      <c r="L562" s="28"/>
      <c r="M562" s="26"/>
      <c r="N562" s="28"/>
      <c r="P562" s="26"/>
      <c r="Q562" s="28"/>
      <c r="S562" s="26"/>
      <c r="T562" s="28"/>
    </row>
    <row r="563" spans="3:20" s="25" customFormat="1">
      <c r="C563" s="26"/>
      <c r="L563" s="28"/>
      <c r="M563" s="26"/>
      <c r="N563" s="28"/>
      <c r="P563" s="26"/>
      <c r="Q563" s="28"/>
      <c r="S563" s="26"/>
      <c r="T563" s="28"/>
    </row>
    <row r="564" spans="3:20" s="25" customFormat="1">
      <c r="C564" s="26"/>
      <c r="L564" s="28"/>
      <c r="M564" s="26"/>
      <c r="N564" s="28"/>
      <c r="P564" s="26"/>
      <c r="Q564" s="28"/>
      <c r="S564" s="26"/>
      <c r="T564" s="28"/>
    </row>
    <row r="565" spans="3:20" s="25" customFormat="1">
      <c r="C565" s="26"/>
      <c r="L565" s="28"/>
      <c r="M565" s="26"/>
      <c r="N565" s="28"/>
      <c r="P565" s="26"/>
      <c r="Q565" s="28"/>
      <c r="S565" s="26"/>
      <c r="T565" s="28"/>
    </row>
    <row r="566" spans="3:20" s="25" customFormat="1">
      <c r="C566" s="26"/>
      <c r="L566" s="28"/>
      <c r="M566" s="26"/>
      <c r="N566" s="28"/>
      <c r="P566" s="26"/>
      <c r="Q566" s="28"/>
      <c r="S566" s="26"/>
      <c r="T566" s="28"/>
    </row>
    <row r="567" spans="3:20" s="25" customFormat="1">
      <c r="C567" s="26"/>
      <c r="L567" s="28"/>
      <c r="M567" s="26"/>
      <c r="N567" s="28"/>
      <c r="P567" s="26"/>
      <c r="Q567" s="28"/>
      <c r="S567" s="26"/>
      <c r="T567" s="28"/>
    </row>
    <row r="568" spans="3:20" s="25" customFormat="1">
      <c r="C568" s="26"/>
      <c r="L568" s="28"/>
      <c r="M568" s="26"/>
      <c r="N568" s="28"/>
      <c r="P568" s="26"/>
      <c r="Q568" s="28"/>
      <c r="S568" s="26"/>
      <c r="T568" s="28"/>
    </row>
    <row r="569" spans="3:20" s="25" customFormat="1">
      <c r="C569" s="26"/>
      <c r="L569" s="28"/>
      <c r="M569" s="26"/>
      <c r="N569" s="28"/>
      <c r="P569" s="26"/>
      <c r="Q569" s="28"/>
      <c r="S569" s="26"/>
      <c r="T569" s="28"/>
    </row>
    <row r="570" spans="3:20" s="25" customFormat="1">
      <c r="C570" s="26"/>
      <c r="L570" s="28"/>
      <c r="M570" s="26"/>
      <c r="N570" s="28"/>
      <c r="P570" s="26"/>
      <c r="Q570" s="28"/>
      <c r="S570" s="26"/>
      <c r="T570" s="28"/>
    </row>
    <row r="571" spans="3:20" s="25" customFormat="1">
      <c r="C571" s="26"/>
      <c r="L571" s="28"/>
      <c r="M571" s="26"/>
      <c r="N571" s="28"/>
      <c r="P571" s="26"/>
      <c r="Q571" s="28"/>
      <c r="S571" s="26"/>
      <c r="T571" s="28"/>
    </row>
    <row r="572" spans="3:20" s="25" customFormat="1">
      <c r="C572" s="26"/>
      <c r="L572" s="28"/>
      <c r="M572" s="26"/>
      <c r="N572" s="28"/>
      <c r="P572" s="26"/>
      <c r="Q572" s="28"/>
      <c r="S572" s="26"/>
      <c r="T572" s="28"/>
    </row>
    <row r="573" spans="3:20" s="25" customFormat="1">
      <c r="C573" s="26"/>
      <c r="L573" s="28"/>
      <c r="M573" s="26"/>
      <c r="N573" s="28"/>
      <c r="P573" s="26"/>
      <c r="Q573" s="28"/>
      <c r="S573" s="26"/>
      <c r="T573" s="28"/>
    </row>
    <row r="574" spans="3:20" s="25" customFormat="1">
      <c r="C574" s="26"/>
      <c r="L574" s="28"/>
      <c r="M574" s="26"/>
      <c r="N574" s="28"/>
      <c r="P574" s="26"/>
      <c r="Q574" s="28"/>
      <c r="S574" s="26"/>
      <c r="T574" s="28"/>
    </row>
    <row r="575" spans="3:20" s="25" customFormat="1">
      <c r="C575" s="26"/>
      <c r="L575" s="28"/>
      <c r="M575" s="26"/>
      <c r="N575" s="28"/>
      <c r="P575" s="26"/>
      <c r="Q575" s="28"/>
      <c r="S575" s="26"/>
      <c r="T575" s="28"/>
    </row>
    <row r="576" spans="3:20" s="25" customFormat="1">
      <c r="C576" s="26"/>
      <c r="L576" s="28"/>
      <c r="M576" s="26"/>
      <c r="N576" s="28"/>
      <c r="P576" s="26"/>
      <c r="Q576" s="28"/>
      <c r="S576" s="26"/>
      <c r="T576" s="28"/>
    </row>
    <row r="577" spans="3:20" s="25" customFormat="1">
      <c r="C577" s="26"/>
      <c r="L577" s="28"/>
      <c r="M577" s="26"/>
      <c r="N577" s="28"/>
      <c r="P577" s="26"/>
      <c r="Q577" s="28"/>
      <c r="S577" s="26"/>
      <c r="T577" s="28"/>
    </row>
    <row r="578" spans="3:20" s="25" customFormat="1">
      <c r="C578" s="26"/>
      <c r="L578" s="28"/>
      <c r="M578" s="26"/>
      <c r="N578" s="28"/>
      <c r="P578" s="26"/>
      <c r="Q578" s="28"/>
      <c r="S578" s="26"/>
      <c r="T578" s="28"/>
    </row>
    <row r="579" spans="3:20" s="25" customFormat="1">
      <c r="C579" s="26"/>
      <c r="L579" s="28"/>
      <c r="M579" s="26"/>
      <c r="N579" s="28"/>
      <c r="P579" s="26"/>
      <c r="Q579" s="28"/>
      <c r="S579" s="26"/>
      <c r="T579" s="28"/>
    </row>
    <row r="580" spans="3:20" s="25" customFormat="1">
      <c r="C580" s="26"/>
      <c r="L580" s="28"/>
      <c r="M580" s="26"/>
      <c r="N580" s="28"/>
      <c r="P580" s="26"/>
      <c r="Q580" s="28"/>
      <c r="S580" s="26"/>
      <c r="T580" s="28"/>
    </row>
    <row r="581" spans="3:20" s="25" customFormat="1">
      <c r="C581" s="26"/>
      <c r="L581" s="28"/>
      <c r="M581" s="26"/>
      <c r="N581" s="28"/>
      <c r="P581" s="26"/>
      <c r="Q581" s="28"/>
      <c r="S581" s="26"/>
      <c r="T581" s="28"/>
    </row>
    <row r="582" spans="3:20" s="25" customFormat="1">
      <c r="C582" s="26"/>
      <c r="L582" s="28"/>
      <c r="M582" s="26"/>
      <c r="N582" s="28"/>
      <c r="P582" s="26"/>
      <c r="Q582" s="28"/>
      <c r="S582" s="26"/>
      <c r="T582" s="28"/>
    </row>
    <row r="583" spans="3:20" s="25" customFormat="1">
      <c r="C583" s="26"/>
      <c r="L583" s="28"/>
      <c r="M583" s="26"/>
      <c r="N583" s="28"/>
      <c r="P583" s="26"/>
      <c r="Q583" s="28"/>
      <c r="S583" s="26"/>
      <c r="T583" s="28"/>
    </row>
    <row r="584" spans="3:20" s="25" customFormat="1">
      <c r="C584" s="26"/>
      <c r="L584" s="28"/>
      <c r="M584" s="26"/>
      <c r="N584" s="28"/>
      <c r="P584" s="26"/>
      <c r="Q584" s="28"/>
      <c r="S584" s="26"/>
      <c r="T584" s="28"/>
    </row>
    <row r="585" spans="3:20" s="25" customFormat="1">
      <c r="C585" s="26"/>
      <c r="L585" s="28"/>
      <c r="M585" s="26"/>
      <c r="N585" s="28"/>
      <c r="P585" s="26"/>
      <c r="Q585" s="28"/>
      <c r="S585" s="26"/>
      <c r="T585" s="28"/>
    </row>
    <row r="586" spans="3:20" s="25" customFormat="1">
      <c r="C586" s="26"/>
      <c r="L586" s="28"/>
      <c r="M586" s="26"/>
      <c r="N586" s="28"/>
      <c r="P586" s="26"/>
      <c r="Q586" s="28"/>
      <c r="S586" s="26"/>
      <c r="T586" s="28"/>
    </row>
    <row r="587" spans="3:20" s="25" customFormat="1">
      <c r="C587" s="26"/>
      <c r="L587" s="28"/>
      <c r="M587" s="26"/>
      <c r="N587" s="28"/>
      <c r="P587" s="26"/>
      <c r="Q587" s="28"/>
      <c r="S587" s="26"/>
      <c r="T587" s="28"/>
    </row>
    <row r="588" spans="3:20" s="25" customFormat="1">
      <c r="C588" s="26"/>
      <c r="L588" s="28"/>
      <c r="M588" s="26"/>
      <c r="N588" s="28"/>
      <c r="P588" s="26"/>
      <c r="Q588" s="28"/>
      <c r="S588" s="26"/>
      <c r="T588" s="28"/>
    </row>
    <row r="589" spans="3:20" s="25" customFormat="1">
      <c r="C589" s="26"/>
      <c r="L589" s="28"/>
      <c r="M589" s="26"/>
      <c r="N589" s="28"/>
      <c r="P589" s="26"/>
      <c r="Q589" s="28"/>
      <c r="S589" s="26"/>
      <c r="T589" s="28"/>
    </row>
    <row r="590" spans="3:20" s="25" customFormat="1">
      <c r="C590" s="26"/>
      <c r="L590" s="28"/>
      <c r="M590" s="26"/>
      <c r="N590" s="28"/>
      <c r="P590" s="26"/>
      <c r="Q590" s="28"/>
      <c r="S590" s="26"/>
      <c r="T590" s="28"/>
    </row>
    <row r="591" spans="3:20" s="25" customFormat="1">
      <c r="C591" s="26"/>
      <c r="L591" s="28"/>
      <c r="M591" s="26"/>
      <c r="N591" s="28"/>
      <c r="P591" s="26"/>
      <c r="Q591" s="28"/>
      <c r="S591" s="26"/>
      <c r="T591" s="28"/>
    </row>
    <row r="592" spans="3:20" s="25" customFormat="1">
      <c r="C592" s="26"/>
      <c r="L592" s="28"/>
      <c r="M592" s="26"/>
      <c r="N592" s="28"/>
      <c r="P592" s="26"/>
      <c r="Q592" s="28"/>
      <c r="S592" s="26"/>
      <c r="T592" s="28"/>
    </row>
    <row r="593" spans="3:20" s="25" customFormat="1">
      <c r="C593" s="26"/>
      <c r="L593" s="28"/>
      <c r="M593" s="26"/>
      <c r="N593" s="28"/>
      <c r="P593" s="26"/>
      <c r="Q593" s="28"/>
      <c r="S593" s="26"/>
      <c r="T593" s="28"/>
    </row>
    <row r="594" spans="3:20" s="25" customFormat="1">
      <c r="C594" s="26"/>
      <c r="L594" s="28"/>
      <c r="M594" s="26"/>
      <c r="N594" s="28"/>
      <c r="P594" s="26"/>
      <c r="Q594" s="28"/>
      <c r="S594" s="26"/>
      <c r="T594" s="28"/>
    </row>
    <row r="595" spans="3:20" s="25" customFormat="1">
      <c r="C595" s="26"/>
      <c r="L595" s="28"/>
      <c r="M595" s="26"/>
      <c r="N595" s="28"/>
      <c r="P595" s="26"/>
      <c r="Q595" s="28"/>
      <c r="S595" s="26"/>
      <c r="T595" s="28"/>
    </row>
    <row r="596" spans="3:20" s="25" customFormat="1">
      <c r="C596" s="26"/>
      <c r="L596" s="28"/>
      <c r="M596" s="26"/>
      <c r="N596" s="28"/>
      <c r="P596" s="26"/>
      <c r="Q596" s="28"/>
      <c r="S596" s="26"/>
      <c r="T596" s="28"/>
    </row>
    <row r="597" spans="3:20" s="25" customFormat="1">
      <c r="C597" s="26"/>
      <c r="L597" s="28"/>
      <c r="M597" s="26"/>
      <c r="N597" s="28"/>
      <c r="P597" s="26"/>
      <c r="Q597" s="28"/>
      <c r="S597" s="26"/>
      <c r="T597" s="28"/>
    </row>
    <row r="598" spans="3:20" s="25" customFormat="1">
      <c r="C598" s="26"/>
      <c r="L598" s="28"/>
      <c r="M598" s="26"/>
      <c r="N598" s="28"/>
      <c r="P598" s="26"/>
      <c r="Q598" s="28"/>
      <c r="S598" s="26"/>
      <c r="T598" s="28"/>
    </row>
    <row r="599" spans="3:20" s="25" customFormat="1">
      <c r="C599" s="26"/>
      <c r="L599" s="28"/>
      <c r="M599" s="26"/>
      <c r="N599" s="28"/>
      <c r="P599" s="26"/>
      <c r="Q599" s="28"/>
      <c r="S599" s="26"/>
      <c r="T599" s="28"/>
    </row>
    <row r="600" spans="3:20" s="25" customFormat="1">
      <c r="C600" s="26"/>
      <c r="L600" s="28"/>
      <c r="M600" s="26"/>
      <c r="N600" s="28"/>
      <c r="P600" s="26"/>
      <c r="Q600" s="28"/>
      <c r="S600" s="26"/>
      <c r="T600" s="28"/>
    </row>
    <row r="601" spans="3:20" s="25" customFormat="1">
      <c r="C601" s="26"/>
      <c r="L601" s="28"/>
      <c r="M601" s="26"/>
      <c r="N601" s="28"/>
      <c r="P601" s="26"/>
      <c r="Q601" s="28"/>
      <c r="S601" s="26"/>
      <c r="T601" s="28"/>
    </row>
    <row r="602" spans="3:20" s="25" customFormat="1">
      <c r="C602" s="26"/>
      <c r="L602" s="28"/>
      <c r="M602" s="26"/>
      <c r="N602" s="28"/>
      <c r="P602" s="26"/>
      <c r="Q602" s="28"/>
      <c r="S602" s="26"/>
      <c r="T602" s="28"/>
    </row>
    <row r="603" spans="3:20" s="25" customFormat="1">
      <c r="C603" s="26"/>
      <c r="L603" s="28"/>
      <c r="M603" s="26"/>
      <c r="N603" s="28"/>
      <c r="P603" s="26"/>
      <c r="Q603" s="28"/>
      <c r="S603" s="26"/>
      <c r="T603" s="28"/>
    </row>
    <row r="604" spans="3:20" s="25" customFormat="1">
      <c r="C604" s="26"/>
      <c r="L604" s="28"/>
      <c r="M604" s="26"/>
      <c r="N604" s="28"/>
      <c r="P604" s="26"/>
      <c r="Q604" s="28"/>
      <c r="S604" s="26"/>
      <c r="T604" s="28"/>
    </row>
    <row r="605" spans="3:20" s="25" customFormat="1">
      <c r="C605" s="26"/>
      <c r="L605" s="28"/>
      <c r="M605" s="26"/>
      <c r="N605" s="28"/>
      <c r="P605" s="26"/>
      <c r="Q605" s="28"/>
      <c r="S605" s="26"/>
      <c r="T605" s="28"/>
    </row>
    <row r="606" spans="3:20" s="25" customFormat="1">
      <c r="C606" s="26"/>
      <c r="L606" s="28"/>
      <c r="M606" s="26"/>
      <c r="N606" s="28"/>
      <c r="P606" s="26"/>
      <c r="Q606" s="28"/>
      <c r="S606" s="26"/>
      <c r="T606" s="28"/>
    </row>
    <row r="607" spans="3:20" s="25" customFormat="1">
      <c r="C607" s="26"/>
      <c r="L607" s="28"/>
      <c r="M607" s="26"/>
      <c r="N607" s="28"/>
      <c r="P607" s="26"/>
      <c r="Q607" s="28"/>
      <c r="S607" s="26"/>
      <c r="T607" s="28"/>
    </row>
    <row r="608" spans="3:20" s="25" customFormat="1">
      <c r="C608" s="26"/>
      <c r="L608" s="28"/>
      <c r="M608" s="26"/>
      <c r="N608" s="28"/>
      <c r="P608" s="26"/>
      <c r="Q608" s="28"/>
      <c r="S608" s="26"/>
      <c r="T608" s="28"/>
    </row>
    <row r="609" spans="3:20" s="25" customFormat="1">
      <c r="C609" s="26"/>
      <c r="L609" s="28"/>
      <c r="M609" s="26"/>
      <c r="N609" s="28"/>
      <c r="P609" s="26"/>
      <c r="Q609" s="28"/>
      <c r="S609" s="26"/>
      <c r="T609" s="28"/>
    </row>
    <row r="610" spans="3:20" s="25" customFormat="1">
      <c r="C610" s="26"/>
      <c r="L610" s="28"/>
      <c r="M610" s="26"/>
      <c r="N610" s="28"/>
      <c r="P610" s="26"/>
      <c r="Q610" s="28"/>
      <c r="S610" s="26"/>
      <c r="T610" s="28"/>
    </row>
    <row r="611" spans="3:20" s="25" customFormat="1">
      <c r="C611" s="26"/>
      <c r="L611" s="28"/>
      <c r="M611" s="26"/>
      <c r="N611" s="28"/>
      <c r="P611" s="26"/>
      <c r="Q611" s="28"/>
      <c r="S611" s="26"/>
      <c r="T611" s="28"/>
    </row>
    <row r="612" spans="3:20" s="25" customFormat="1">
      <c r="C612" s="26"/>
      <c r="L612" s="28"/>
      <c r="M612" s="26"/>
      <c r="N612" s="28"/>
      <c r="P612" s="26"/>
      <c r="Q612" s="28"/>
      <c r="S612" s="26"/>
      <c r="T612" s="28"/>
    </row>
    <row r="613" spans="3:20" s="25" customFormat="1">
      <c r="C613" s="26"/>
      <c r="L613" s="28"/>
      <c r="M613" s="26"/>
      <c r="N613" s="28"/>
      <c r="P613" s="26"/>
      <c r="Q613" s="28"/>
      <c r="S613" s="26"/>
      <c r="T613" s="28"/>
    </row>
    <row r="614" spans="3:20" s="25" customFormat="1">
      <c r="C614" s="26"/>
      <c r="L614" s="28"/>
      <c r="M614" s="26"/>
      <c r="N614" s="28"/>
      <c r="P614" s="26"/>
      <c r="Q614" s="28"/>
      <c r="S614" s="26"/>
      <c r="T614" s="28"/>
    </row>
    <row r="615" spans="3:20" s="25" customFormat="1">
      <c r="C615" s="26"/>
      <c r="L615" s="28"/>
      <c r="M615" s="26"/>
      <c r="N615" s="28"/>
      <c r="P615" s="26"/>
      <c r="Q615" s="28"/>
      <c r="S615" s="26"/>
      <c r="T615" s="28"/>
    </row>
    <row r="616" spans="3:20" s="25" customFormat="1">
      <c r="C616" s="26"/>
      <c r="L616" s="28"/>
      <c r="M616" s="26"/>
      <c r="N616" s="28"/>
      <c r="P616" s="26"/>
      <c r="Q616" s="28"/>
      <c r="S616" s="26"/>
      <c r="T616" s="28"/>
    </row>
    <row r="617" spans="3:20" s="25" customFormat="1">
      <c r="C617" s="26"/>
      <c r="L617" s="28"/>
      <c r="M617" s="26"/>
      <c r="N617" s="28"/>
      <c r="P617" s="26"/>
      <c r="Q617" s="28"/>
      <c r="S617" s="26"/>
      <c r="T617" s="28"/>
    </row>
    <row r="618" spans="3:20" s="25" customFormat="1">
      <c r="C618" s="26"/>
      <c r="L618" s="28"/>
      <c r="M618" s="26"/>
      <c r="N618" s="28"/>
      <c r="P618" s="26"/>
      <c r="Q618" s="28"/>
      <c r="S618" s="26"/>
      <c r="T618" s="28"/>
    </row>
    <row r="619" spans="3:20" s="25" customFormat="1">
      <c r="C619" s="26"/>
      <c r="L619" s="28"/>
      <c r="M619" s="26"/>
      <c r="N619" s="28"/>
      <c r="P619" s="26"/>
      <c r="Q619" s="28"/>
      <c r="S619" s="26"/>
      <c r="T619" s="28"/>
    </row>
    <row r="620" spans="3:20" s="25" customFormat="1">
      <c r="C620" s="26"/>
      <c r="L620" s="28"/>
      <c r="M620" s="26"/>
      <c r="N620" s="28"/>
      <c r="P620" s="26"/>
      <c r="Q620" s="28"/>
      <c r="S620" s="26"/>
      <c r="T620" s="28"/>
    </row>
    <row r="621" spans="3:20" s="25" customFormat="1">
      <c r="C621" s="26"/>
      <c r="L621" s="28"/>
      <c r="M621" s="26"/>
      <c r="N621" s="28"/>
      <c r="P621" s="26"/>
      <c r="Q621" s="28"/>
      <c r="S621" s="26"/>
      <c r="T621" s="28"/>
    </row>
    <row r="622" spans="3:20" s="25" customFormat="1">
      <c r="C622" s="26"/>
      <c r="L622" s="28"/>
      <c r="M622" s="26"/>
      <c r="N622" s="28"/>
      <c r="P622" s="26"/>
      <c r="Q622" s="28"/>
      <c r="S622" s="26"/>
      <c r="T622" s="28"/>
    </row>
    <row r="623" spans="3:20" s="25" customFormat="1">
      <c r="C623" s="26"/>
      <c r="L623" s="28"/>
      <c r="M623" s="26"/>
      <c r="N623" s="28"/>
      <c r="P623" s="26"/>
      <c r="Q623" s="28"/>
      <c r="S623" s="26"/>
      <c r="T623" s="28"/>
    </row>
    <row r="624" spans="3:20" s="25" customFormat="1">
      <c r="C624" s="26"/>
      <c r="L624" s="28"/>
      <c r="M624" s="26"/>
      <c r="N624" s="28"/>
      <c r="P624" s="26"/>
      <c r="Q624" s="28"/>
      <c r="S624" s="26"/>
      <c r="T624" s="28"/>
    </row>
    <row r="625" spans="3:20" s="25" customFormat="1">
      <c r="C625" s="26"/>
      <c r="L625" s="28"/>
      <c r="M625" s="26"/>
      <c r="N625" s="28"/>
      <c r="P625" s="26"/>
      <c r="Q625" s="28"/>
      <c r="S625" s="26"/>
      <c r="T625" s="28"/>
    </row>
    <row r="626" spans="3:20" s="25" customFormat="1">
      <c r="C626" s="26"/>
      <c r="L626" s="28"/>
      <c r="M626" s="26"/>
      <c r="N626" s="28"/>
      <c r="P626" s="26"/>
      <c r="Q626" s="28"/>
      <c r="S626" s="26"/>
      <c r="T626" s="28"/>
    </row>
    <row r="627" spans="3:20" s="25" customFormat="1">
      <c r="C627" s="26"/>
      <c r="L627" s="28"/>
      <c r="M627" s="26"/>
      <c r="N627" s="28"/>
      <c r="P627" s="26"/>
      <c r="Q627" s="28"/>
      <c r="S627" s="26"/>
      <c r="T627" s="28"/>
    </row>
    <row r="628" spans="3:20" s="25" customFormat="1">
      <c r="C628" s="26"/>
      <c r="L628" s="28"/>
      <c r="M628" s="26"/>
      <c r="N628" s="28"/>
      <c r="P628" s="26"/>
      <c r="Q628" s="28"/>
      <c r="S628" s="26"/>
      <c r="T628" s="28"/>
    </row>
    <row r="629" spans="3:20" s="25" customFormat="1">
      <c r="C629" s="26"/>
      <c r="L629" s="28"/>
      <c r="M629" s="26"/>
      <c r="N629" s="28"/>
      <c r="P629" s="26"/>
      <c r="Q629" s="28"/>
      <c r="S629" s="26"/>
      <c r="T629" s="28"/>
    </row>
    <row r="630" spans="3:20" s="25" customFormat="1">
      <c r="C630" s="26"/>
      <c r="L630" s="28"/>
      <c r="M630" s="26"/>
      <c r="N630" s="28"/>
      <c r="P630" s="26"/>
      <c r="Q630" s="28"/>
      <c r="S630" s="26"/>
      <c r="T630" s="28"/>
    </row>
    <row r="631" spans="3:20" s="25" customFormat="1">
      <c r="C631" s="26"/>
      <c r="L631" s="28"/>
      <c r="M631" s="26"/>
      <c r="N631" s="28"/>
      <c r="P631" s="26"/>
      <c r="Q631" s="28"/>
      <c r="S631" s="26"/>
      <c r="T631" s="28"/>
    </row>
    <row r="632" spans="3:20" s="25" customFormat="1">
      <c r="C632" s="26"/>
      <c r="L632" s="28"/>
      <c r="M632" s="26"/>
      <c r="N632" s="28"/>
      <c r="P632" s="26"/>
      <c r="Q632" s="28"/>
      <c r="S632" s="26"/>
      <c r="T632" s="28"/>
    </row>
    <row r="633" spans="3:20" s="25" customFormat="1">
      <c r="C633" s="26"/>
      <c r="L633" s="28"/>
      <c r="M633" s="26"/>
      <c r="N633" s="28"/>
      <c r="P633" s="26"/>
      <c r="Q633" s="28"/>
      <c r="S633" s="26"/>
      <c r="T633" s="28"/>
    </row>
    <row r="634" spans="3:20" s="25" customFormat="1">
      <c r="C634" s="26"/>
      <c r="L634" s="28"/>
      <c r="M634" s="26"/>
      <c r="N634" s="28"/>
      <c r="P634" s="26"/>
      <c r="Q634" s="28"/>
      <c r="S634" s="26"/>
      <c r="T634" s="28"/>
    </row>
    <row r="635" spans="3:20" s="25" customFormat="1">
      <c r="C635" s="26"/>
      <c r="L635" s="28"/>
      <c r="M635" s="26"/>
      <c r="N635" s="28"/>
      <c r="P635" s="26"/>
      <c r="Q635" s="28"/>
      <c r="S635" s="26"/>
      <c r="T635" s="28"/>
    </row>
    <row r="636" spans="3:20" s="25" customFormat="1">
      <c r="C636" s="26"/>
      <c r="L636" s="28"/>
      <c r="M636" s="26"/>
      <c r="N636" s="28"/>
      <c r="P636" s="26"/>
      <c r="Q636" s="28"/>
      <c r="S636" s="26"/>
      <c r="T636" s="28"/>
    </row>
    <row r="637" spans="3:20" s="25" customFormat="1">
      <c r="C637" s="26"/>
      <c r="L637" s="28"/>
      <c r="M637" s="26"/>
      <c r="N637" s="28"/>
      <c r="P637" s="26"/>
      <c r="Q637" s="28"/>
      <c r="S637" s="26"/>
      <c r="T637" s="28"/>
    </row>
    <row r="638" spans="3:20" s="25" customFormat="1">
      <c r="C638" s="26"/>
      <c r="L638" s="28"/>
      <c r="M638" s="26"/>
      <c r="N638" s="28"/>
      <c r="P638" s="26"/>
      <c r="Q638" s="28"/>
      <c r="S638" s="26"/>
      <c r="T638" s="28"/>
    </row>
    <row r="639" spans="3:20" s="25" customFormat="1">
      <c r="C639" s="26"/>
      <c r="L639" s="28"/>
      <c r="M639" s="26"/>
      <c r="N639" s="28"/>
      <c r="P639" s="26"/>
      <c r="Q639" s="28"/>
      <c r="S639" s="26"/>
      <c r="T639" s="28"/>
    </row>
    <row r="640" spans="3:20" s="25" customFormat="1">
      <c r="C640" s="26"/>
      <c r="L640" s="28"/>
      <c r="M640" s="26"/>
      <c r="N640" s="28"/>
      <c r="P640" s="26"/>
      <c r="Q640" s="28"/>
      <c r="S640" s="26"/>
      <c r="T640" s="28"/>
    </row>
    <row r="641" spans="3:20" s="25" customFormat="1">
      <c r="C641" s="26"/>
      <c r="L641" s="28"/>
      <c r="M641" s="26"/>
      <c r="N641" s="28"/>
      <c r="P641" s="26"/>
      <c r="Q641" s="28"/>
      <c r="S641" s="26"/>
      <c r="T641" s="28"/>
    </row>
    <row r="642" spans="3:20" s="25" customFormat="1">
      <c r="C642" s="26"/>
      <c r="L642" s="28"/>
      <c r="M642" s="26"/>
      <c r="N642" s="28"/>
      <c r="P642" s="26"/>
      <c r="Q642" s="28"/>
      <c r="S642" s="26"/>
      <c r="T642" s="28"/>
    </row>
    <row r="643" spans="3:20" s="25" customFormat="1">
      <c r="C643" s="26"/>
      <c r="L643" s="28"/>
      <c r="M643" s="26"/>
      <c r="N643" s="28"/>
      <c r="P643" s="26"/>
      <c r="Q643" s="28"/>
      <c r="S643" s="26"/>
      <c r="T643" s="28"/>
    </row>
    <row r="644" spans="3:20" s="25" customFormat="1">
      <c r="C644" s="26"/>
      <c r="L644" s="28"/>
      <c r="M644" s="26"/>
      <c r="N644" s="28"/>
      <c r="P644" s="26"/>
      <c r="Q644" s="28"/>
      <c r="S644" s="26"/>
      <c r="T644" s="28"/>
    </row>
    <row r="645" spans="3:20" s="25" customFormat="1">
      <c r="C645" s="26"/>
      <c r="L645" s="28"/>
      <c r="M645" s="26"/>
      <c r="N645" s="28"/>
      <c r="P645" s="26"/>
      <c r="Q645" s="28"/>
      <c r="S645" s="26"/>
      <c r="T645" s="28"/>
    </row>
    <row r="646" spans="3:20" s="25" customFormat="1">
      <c r="C646" s="26"/>
      <c r="L646" s="28"/>
      <c r="M646" s="26"/>
      <c r="N646" s="28"/>
      <c r="P646" s="26"/>
      <c r="Q646" s="28"/>
      <c r="S646" s="26"/>
      <c r="T646" s="28"/>
    </row>
    <row r="647" spans="3:20" s="25" customFormat="1">
      <c r="C647" s="26"/>
      <c r="L647" s="28"/>
      <c r="M647" s="26"/>
      <c r="N647" s="28"/>
      <c r="P647" s="26"/>
      <c r="Q647" s="28"/>
      <c r="S647" s="26"/>
      <c r="T647" s="28"/>
    </row>
    <row r="648" spans="3:20" s="25" customFormat="1">
      <c r="C648" s="26"/>
      <c r="L648" s="28"/>
      <c r="M648" s="26"/>
      <c r="N648" s="28"/>
      <c r="P648" s="26"/>
      <c r="Q648" s="28"/>
      <c r="S648" s="26"/>
      <c r="T648" s="28"/>
    </row>
    <row r="649" spans="3:20" s="25" customFormat="1">
      <c r="C649" s="26"/>
      <c r="L649" s="28"/>
      <c r="M649" s="26"/>
      <c r="N649" s="28"/>
      <c r="P649" s="26"/>
      <c r="Q649" s="28"/>
      <c r="S649" s="26"/>
      <c r="T649" s="28"/>
    </row>
    <row r="650" spans="3:20" s="25" customFormat="1">
      <c r="C650" s="26"/>
      <c r="L650" s="28"/>
      <c r="M650" s="26"/>
      <c r="N650" s="28"/>
      <c r="P650" s="26"/>
      <c r="Q650" s="28"/>
      <c r="S650" s="26"/>
      <c r="T650" s="28"/>
    </row>
    <row r="651" spans="3:20" s="25" customFormat="1">
      <c r="C651" s="26"/>
      <c r="L651" s="28"/>
      <c r="M651" s="26"/>
      <c r="N651" s="28"/>
      <c r="P651" s="26"/>
      <c r="Q651" s="28"/>
      <c r="S651" s="26"/>
      <c r="T651" s="28"/>
    </row>
    <row r="652" spans="3:20" s="25" customFormat="1">
      <c r="C652" s="26"/>
      <c r="L652" s="28"/>
      <c r="M652" s="26"/>
      <c r="N652" s="28"/>
      <c r="P652" s="26"/>
      <c r="Q652" s="28"/>
      <c r="S652" s="26"/>
      <c r="T652" s="28"/>
    </row>
    <row r="653" spans="3:20" s="25" customFormat="1">
      <c r="C653" s="26"/>
      <c r="L653" s="28"/>
      <c r="M653" s="26"/>
      <c r="N653" s="28"/>
      <c r="P653" s="26"/>
      <c r="Q653" s="28"/>
      <c r="S653" s="26"/>
      <c r="T653" s="28"/>
    </row>
    <row r="654" spans="3:20" s="25" customFormat="1">
      <c r="C654" s="26"/>
      <c r="L654" s="28"/>
      <c r="M654" s="26"/>
      <c r="N654" s="28"/>
      <c r="P654" s="26"/>
      <c r="Q654" s="28"/>
      <c r="S654" s="26"/>
      <c r="T654" s="28"/>
    </row>
    <row r="655" spans="3:20" s="25" customFormat="1">
      <c r="C655" s="26"/>
      <c r="L655" s="28"/>
      <c r="M655" s="26"/>
      <c r="N655" s="28"/>
      <c r="P655" s="26"/>
      <c r="Q655" s="28"/>
      <c r="S655" s="26"/>
      <c r="T655" s="28"/>
    </row>
    <row r="656" spans="3:20" s="25" customFormat="1">
      <c r="C656" s="26"/>
      <c r="L656" s="28"/>
      <c r="M656" s="26"/>
      <c r="N656" s="28"/>
      <c r="P656" s="26"/>
      <c r="Q656" s="28"/>
      <c r="S656" s="26"/>
      <c r="T656" s="28"/>
    </row>
    <row r="657" spans="3:20" s="25" customFormat="1">
      <c r="C657" s="26"/>
      <c r="L657" s="28"/>
      <c r="M657" s="26"/>
      <c r="N657" s="28"/>
      <c r="P657" s="26"/>
      <c r="Q657" s="28"/>
      <c r="S657" s="26"/>
      <c r="T657" s="28"/>
    </row>
    <row r="658" spans="3:20" s="25" customFormat="1">
      <c r="C658" s="26"/>
      <c r="L658" s="28"/>
      <c r="M658" s="26"/>
      <c r="N658" s="28"/>
      <c r="P658" s="26"/>
      <c r="Q658" s="28"/>
      <c r="S658" s="26"/>
      <c r="T658" s="28"/>
    </row>
    <row r="659" spans="3:20" s="25" customFormat="1">
      <c r="C659" s="26"/>
      <c r="L659" s="28"/>
      <c r="M659" s="26"/>
      <c r="N659" s="28"/>
      <c r="P659" s="26"/>
      <c r="Q659" s="28"/>
      <c r="S659" s="26"/>
      <c r="T659" s="28"/>
    </row>
    <row r="660" spans="3:20" s="25" customFormat="1">
      <c r="C660" s="26"/>
      <c r="L660" s="28"/>
      <c r="M660" s="26"/>
      <c r="N660" s="28"/>
      <c r="P660" s="26"/>
      <c r="Q660" s="28"/>
      <c r="S660" s="26"/>
      <c r="T660" s="28"/>
    </row>
    <row r="661" spans="3:20" s="25" customFormat="1">
      <c r="C661" s="26"/>
      <c r="L661" s="28"/>
      <c r="M661" s="26"/>
      <c r="N661" s="28"/>
      <c r="P661" s="26"/>
      <c r="Q661" s="28"/>
      <c r="S661" s="26"/>
      <c r="T661" s="28"/>
    </row>
    <row r="662" spans="3:20" s="25" customFormat="1">
      <c r="C662" s="26"/>
      <c r="L662" s="28"/>
      <c r="M662" s="26"/>
      <c r="N662" s="28"/>
      <c r="P662" s="26"/>
      <c r="Q662" s="28"/>
      <c r="S662" s="26"/>
      <c r="T662" s="28"/>
    </row>
    <row r="663" spans="3:20" s="25" customFormat="1">
      <c r="C663" s="26"/>
      <c r="L663" s="28"/>
      <c r="M663" s="26"/>
      <c r="N663" s="28"/>
      <c r="P663" s="26"/>
      <c r="Q663" s="28"/>
      <c r="S663" s="26"/>
      <c r="T663" s="28"/>
    </row>
    <row r="664" spans="3:20" s="25" customFormat="1">
      <c r="C664" s="26"/>
      <c r="L664" s="28"/>
      <c r="M664" s="26"/>
      <c r="N664" s="28"/>
      <c r="P664" s="26"/>
      <c r="Q664" s="28"/>
      <c r="S664" s="26"/>
      <c r="T664" s="28"/>
    </row>
    <row r="665" spans="3:20" s="25" customFormat="1">
      <c r="C665" s="26"/>
      <c r="L665" s="28"/>
      <c r="M665" s="26"/>
      <c r="N665" s="28"/>
      <c r="P665" s="26"/>
      <c r="Q665" s="28"/>
      <c r="S665" s="26"/>
      <c r="T665" s="28"/>
    </row>
    <row r="666" spans="3:20" s="25" customFormat="1">
      <c r="C666" s="26"/>
      <c r="L666" s="28"/>
      <c r="M666" s="26"/>
      <c r="N666" s="28"/>
      <c r="P666" s="26"/>
      <c r="Q666" s="28"/>
      <c r="S666" s="26"/>
      <c r="T666" s="28"/>
    </row>
    <row r="667" spans="3:20" s="25" customFormat="1">
      <c r="C667" s="26"/>
      <c r="L667" s="28"/>
      <c r="M667" s="26"/>
      <c r="N667" s="28"/>
      <c r="P667" s="26"/>
      <c r="Q667" s="28"/>
      <c r="S667" s="26"/>
      <c r="T667" s="28"/>
    </row>
    <row r="668" spans="3:20" s="25" customFormat="1">
      <c r="C668" s="26"/>
      <c r="L668" s="28"/>
      <c r="M668" s="26"/>
      <c r="N668" s="28"/>
      <c r="P668" s="26"/>
      <c r="Q668" s="28"/>
      <c r="S668" s="26"/>
      <c r="T668" s="28"/>
    </row>
    <row r="669" spans="3:20" s="25" customFormat="1">
      <c r="C669" s="26"/>
      <c r="L669" s="28"/>
      <c r="M669" s="26"/>
      <c r="N669" s="28"/>
      <c r="P669" s="26"/>
      <c r="Q669" s="28"/>
      <c r="S669" s="26"/>
      <c r="T669" s="28"/>
    </row>
    <row r="670" spans="3:20" s="25" customFormat="1">
      <c r="C670" s="26"/>
      <c r="L670" s="28"/>
      <c r="M670" s="26"/>
      <c r="N670" s="28"/>
      <c r="P670" s="26"/>
      <c r="Q670" s="28"/>
      <c r="S670" s="26"/>
      <c r="T670" s="28"/>
    </row>
    <row r="671" spans="3:20" s="25" customFormat="1">
      <c r="C671" s="26"/>
      <c r="L671" s="28"/>
      <c r="M671" s="26"/>
      <c r="N671" s="28"/>
      <c r="P671" s="26"/>
      <c r="Q671" s="28"/>
      <c r="S671" s="26"/>
      <c r="T671" s="28"/>
    </row>
    <row r="672" spans="3:20" s="25" customFormat="1">
      <c r="C672" s="26"/>
      <c r="L672" s="28"/>
      <c r="M672" s="26"/>
      <c r="N672" s="28"/>
      <c r="P672" s="26"/>
      <c r="Q672" s="28"/>
      <c r="S672" s="26"/>
      <c r="T672" s="28"/>
    </row>
    <row r="673" spans="3:20" s="25" customFormat="1">
      <c r="C673" s="26"/>
      <c r="L673" s="28"/>
      <c r="M673" s="26"/>
      <c r="N673" s="28"/>
      <c r="P673" s="26"/>
      <c r="Q673" s="28"/>
      <c r="S673" s="26"/>
      <c r="T673" s="28"/>
    </row>
    <row r="674" spans="3:20" s="25" customFormat="1">
      <c r="C674" s="26"/>
      <c r="L674" s="28"/>
      <c r="M674" s="26"/>
      <c r="N674" s="28"/>
      <c r="P674" s="26"/>
      <c r="Q674" s="28"/>
      <c r="S674" s="26"/>
      <c r="T674" s="28"/>
    </row>
    <row r="675" spans="3:20" s="25" customFormat="1">
      <c r="C675" s="26"/>
      <c r="L675" s="28"/>
      <c r="M675" s="26"/>
      <c r="N675" s="28"/>
      <c r="P675" s="26"/>
      <c r="Q675" s="28"/>
      <c r="S675" s="26"/>
      <c r="T675" s="28"/>
    </row>
    <row r="676" spans="3:20" s="25" customFormat="1">
      <c r="C676" s="26"/>
      <c r="L676" s="28"/>
      <c r="M676" s="26"/>
      <c r="N676" s="28"/>
      <c r="P676" s="26"/>
      <c r="Q676" s="28"/>
      <c r="S676" s="26"/>
      <c r="T676" s="28"/>
    </row>
    <row r="677" spans="3:20" s="25" customFormat="1">
      <c r="C677" s="26"/>
      <c r="L677" s="28"/>
      <c r="M677" s="26"/>
      <c r="N677" s="28"/>
      <c r="P677" s="26"/>
      <c r="Q677" s="28"/>
      <c r="S677" s="26"/>
      <c r="T677" s="28"/>
    </row>
    <row r="678" spans="3:20" s="25" customFormat="1">
      <c r="C678" s="26"/>
      <c r="L678" s="28"/>
      <c r="M678" s="26"/>
      <c r="N678" s="28"/>
      <c r="P678" s="26"/>
      <c r="Q678" s="28"/>
      <c r="S678" s="26"/>
      <c r="T678" s="28"/>
    </row>
    <row r="679" spans="3:20" s="25" customFormat="1">
      <c r="C679" s="26"/>
      <c r="L679" s="28"/>
      <c r="M679" s="26"/>
      <c r="N679" s="28"/>
      <c r="P679" s="26"/>
      <c r="Q679" s="28"/>
      <c r="S679" s="26"/>
      <c r="T679" s="28"/>
    </row>
    <row r="680" spans="3:20" s="25" customFormat="1">
      <c r="C680" s="26"/>
      <c r="L680" s="28"/>
      <c r="M680" s="26"/>
      <c r="N680" s="28"/>
      <c r="P680" s="26"/>
      <c r="Q680" s="28"/>
      <c r="S680" s="26"/>
      <c r="T680" s="28"/>
    </row>
    <row r="681" spans="3:20" s="25" customFormat="1">
      <c r="C681" s="26"/>
      <c r="L681" s="28"/>
      <c r="M681" s="26"/>
      <c r="N681" s="28"/>
      <c r="P681" s="26"/>
      <c r="Q681" s="28"/>
      <c r="S681" s="26"/>
      <c r="T681" s="28"/>
    </row>
    <row r="682" spans="3:20" s="25" customFormat="1">
      <c r="C682" s="26"/>
      <c r="L682" s="28"/>
      <c r="M682" s="26"/>
      <c r="N682" s="28"/>
      <c r="P682" s="26"/>
      <c r="Q682" s="28"/>
      <c r="S682" s="26"/>
      <c r="T682" s="28"/>
    </row>
    <row r="683" spans="3:20" s="25" customFormat="1">
      <c r="C683" s="26"/>
      <c r="L683" s="28"/>
      <c r="M683" s="26"/>
      <c r="N683" s="28"/>
      <c r="P683" s="26"/>
      <c r="Q683" s="28"/>
      <c r="S683" s="26"/>
      <c r="T683" s="28"/>
    </row>
    <row r="684" spans="3:20" s="25" customFormat="1">
      <c r="C684" s="26"/>
      <c r="L684" s="28"/>
      <c r="M684" s="26"/>
      <c r="N684" s="28"/>
      <c r="P684" s="26"/>
      <c r="Q684" s="28"/>
      <c r="S684" s="26"/>
      <c r="T684" s="28"/>
    </row>
    <row r="685" spans="3:20" s="25" customFormat="1">
      <c r="C685" s="26"/>
      <c r="L685" s="28"/>
      <c r="M685" s="26"/>
      <c r="N685" s="28"/>
      <c r="P685" s="26"/>
      <c r="Q685" s="28"/>
      <c r="S685" s="26"/>
      <c r="T685" s="28"/>
    </row>
    <row r="686" spans="3:20" s="25" customFormat="1">
      <c r="C686" s="26"/>
      <c r="L686" s="28"/>
      <c r="M686" s="26"/>
      <c r="N686" s="28"/>
      <c r="P686" s="26"/>
      <c r="Q686" s="28"/>
      <c r="S686" s="26"/>
      <c r="T686" s="28"/>
    </row>
    <row r="687" spans="3:20" s="25" customFormat="1">
      <c r="C687" s="26"/>
      <c r="L687" s="28"/>
      <c r="M687" s="26"/>
      <c r="N687" s="28"/>
      <c r="P687" s="26"/>
      <c r="Q687" s="28"/>
      <c r="S687" s="26"/>
      <c r="T687" s="28"/>
    </row>
    <row r="688" spans="3:20" s="25" customFormat="1">
      <c r="C688" s="26"/>
      <c r="L688" s="28"/>
      <c r="M688" s="26"/>
      <c r="N688" s="28"/>
      <c r="P688" s="26"/>
      <c r="Q688" s="28"/>
      <c r="S688" s="26"/>
      <c r="T688" s="28"/>
    </row>
    <row r="689" spans="3:20" s="25" customFormat="1">
      <c r="C689" s="26"/>
      <c r="L689" s="28"/>
      <c r="M689" s="26"/>
      <c r="N689" s="28"/>
      <c r="P689" s="26"/>
      <c r="Q689" s="28"/>
      <c r="S689" s="26"/>
      <c r="T689" s="28"/>
    </row>
    <row r="690" spans="3:20" s="25" customFormat="1">
      <c r="C690" s="26"/>
      <c r="L690" s="28"/>
      <c r="M690" s="26"/>
      <c r="N690" s="28"/>
      <c r="P690" s="26"/>
      <c r="Q690" s="28"/>
      <c r="S690" s="26"/>
      <c r="T690" s="28"/>
    </row>
    <row r="691" spans="3:20" s="25" customFormat="1">
      <c r="C691" s="26"/>
      <c r="L691" s="28"/>
      <c r="M691" s="26"/>
      <c r="N691" s="28"/>
      <c r="P691" s="26"/>
      <c r="Q691" s="28"/>
      <c r="S691" s="26"/>
      <c r="T691" s="28"/>
    </row>
    <row r="692" spans="3:20" s="25" customFormat="1">
      <c r="C692" s="26"/>
      <c r="L692" s="28"/>
      <c r="M692" s="26"/>
      <c r="N692" s="28"/>
      <c r="P692" s="26"/>
      <c r="Q692" s="28"/>
      <c r="S692" s="26"/>
      <c r="T692" s="28"/>
    </row>
    <row r="693" spans="3:20" s="25" customFormat="1">
      <c r="C693" s="26"/>
      <c r="L693" s="28"/>
      <c r="M693" s="26"/>
      <c r="N693" s="28"/>
      <c r="P693" s="26"/>
      <c r="Q693" s="28"/>
      <c r="S693" s="26"/>
      <c r="T693" s="28"/>
    </row>
    <row r="694" spans="3:20" s="25" customFormat="1">
      <c r="C694" s="26"/>
      <c r="L694" s="28"/>
      <c r="M694" s="26"/>
      <c r="N694" s="28"/>
      <c r="P694" s="26"/>
      <c r="Q694" s="28"/>
      <c r="S694" s="26"/>
      <c r="T694" s="28"/>
    </row>
    <row r="695" spans="3:20" s="25" customFormat="1">
      <c r="C695" s="26"/>
      <c r="L695" s="28"/>
      <c r="M695" s="26"/>
      <c r="N695" s="28"/>
      <c r="P695" s="26"/>
      <c r="Q695" s="28"/>
      <c r="S695" s="26"/>
      <c r="T695" s="28"/>
    </row>
    <row r="696" spans="3:20" s="25" customFormat="1">
      <c r="C696" s="26"/>
      <c r="L696" s="28"/>
      <c r="M696" s="26"/>
      <c r="N696" s="28"/>
      <c r="P696" s="26"/>
      <c r="Q696" s="28"/>
      <c r="S696" s="26"/>
      <c r="T696" s="28"/>
    </row>
    <row r="697" spans="3:20" s="25" customFormat="1">
      <c r="C697" s="26"/>
      <c r="L697" s="28"/>
      <c r="M697" s="26"/>
      <c r="N697" s="28"/>
      <c r="P697" s="26"/>
      <c r="Q697" s="28"/>
      <c r="S697" s="26"/>
      <c r="T697" s="28"/>
    </row>
    <row r="698" spans="3:20" s="25" customFormat="1">
      <c r="C698" s="26"/>
      <c r="L698" s="28"/>
      <c r="M698" s="26"/>
      <c r="N698" s="28"/>
      <c r="P698" s="26"/>
      <c r="Q698" s="28"/>
      <c r="S698" s="26"/>
      <c r="T698" s="28"/>
    </row>
    <row r="699" spans="3:20" s="25" customFormat="1">
      <c r="C699" s="26"/>
      <c r="L699" s="28"/>
      <c r="M699" s="26"/>
      <c r="N699" s="28"/>
      <c r="P699" s="26"/>
      <c r="Q699" s="28"/>
      <c r="S699" s="26"/>
      <c r="T699" s="28"/>
    </row>
    <row r="700" spans="3:20" s="25" customFormat="1">
      <c r="C700" s="26"/>
      <c r="L700" s="28"/>
      <c r="M700" s="26"/>
      <c r="N700" s="28"/>
      <c r="P700" s="26"/>
      <c r="Q700" s="28"/>
      <c r="S700" s="26"/>
      <c r="T700" s="28"/>
    </row>
    <row r="701" spans="3:20" s="25" customFormat="1">
      <c r="C701" s="26"/>
      <c r="L701" s="28"/>
      <c r="M701" s="26"/>
      <c r="N701" s="28"/>
      <c r="P701" s="26"/>
      <c r="Q701" s="28"/>
      <c r="S701" s="26"/>
      <c r="T701" s="28"/>
    </row>
    <row r="702" spans="3:20" s="25" customFormat="1">
      <c r="C702" s="26"/>
      <c r="L702" s="28"/>
      <c r="M702" s="26"/>
      <c r="N702" s="28"/>
      <c r="P702" s="26"/>
      <c r="Q702" s="28"/>
      <c r="S702" s="26"/>
      <c r="T702" s="28"/>
    </row>
    <row r="703" spans="3:20" s="25" customFormat="1">
      <c r="C703" s="26"/>
      <c r="L703" s="28"/>
      <c r="M703" s="26"/>
      <c r="N703" s="28"/>
      <c r="P703" s="26"/>
      <c r="Q703" s="28"/>
      <c r="S703" s="26"/>
      <c r="T703" s="28"/>
    </row>
    <row r="704" spans="3:20" s="25" customFormat="1">
      <c r="C704" s="26"/>
      <c r="L704" s="28"/>
      <c r="M704" s="26"/>
      <c r="N704" s="28"/>
      <c r="P704" s="26"/>
      <c r="Q704" s="28"/>
      <c r="S704" s="26"/>
      <c r="T704" s="28"/>
    </row>
    <row r="705" spans="3:20" s="25" customFormat="1">
      <c r="C705" s="26"/>
      <c r="L705" s="28"/>
      <c r="M705" s="26"/>
      <c r="N705" s="28"/>
      <c r="P705" s="26"/>
      <c r="Q705" s="28"/>
      <c r="S705" s="26"/>
      <c r="T705" s="28"/>
    </row>
    <row r="706" spans="3:20" s="25" customFormat="1">
      <c r="C706" s="26"/>
      <c r="L706" s="28"/>
      <c r="M706" s="26"/>
      <c r="N706" s="28"/>
      <c r="P706" s="26"/>
      <c r="Q706" s="28"/>
      <c r="S706" s="26"/>
      <c r="T706" s="28"/>
    </row>
    <row r="707" spans="3:20" s="25" customFormat="1">
      <c r="C707" s="26"/>
      <c r="L707" s="28"/>
      <c r="M707" s="26"/>
      <c r="N707" s="28"/>
      <c r="P707" s="26"/>
      <c r="Q707" s="28"/>
      <c r="S707" s="26"/>
      <c r="T707" s="28"/>
    </row>
    <row r="708" spans="3:20" s="25" customFormat="1">
      <c r="C708" s="26"/>
      <c r="L708" s="28"/>
      <c r="M708" s="26"/>
      <c r="N708" s="28"/>
      <c r="P708" s="26"/>
      <c r="Q708" s="28"/>
      <c r="S708" s="26"/>
      <c r="T708" s="28"/>
    </row>
    <row r="709" spans="3:20" s="25" customFormat="1">
      <c r="C709" s="26"/>
      <c r="L709" s="28"/>
      <c r="M709" s="26"/>
      <c r="N709" s="28"/>
      <c r="P709" s="26"/>
      <c r="Q709" s="28"/>
      <c r="S709" s="26"/>
      <c r="T709" s="28"/>
    </row>
    <row r="710" spans="3:20" s="25" customFormat="1">
      <c r="C710" s="26"/>
      <c r="L710" s="28"/>
      <c r="M710" s="26"/>
      <c r="N710" s="28"/>
      <c r="P710" s="26"/>
      <c r="Q710" s="28"/>
      <c r="S710" s="26"/>
      <c r="T710" s="28"/>
    </row>
    <row r="711" spans="3:20" s="25" customFormat="1">
      <c r="C711" s="26"/>
      <c r="L711" s="28"/>
      <c r="M711" s="26"/>
      <c r="N711" s="28"/>
      <c r="P711" s="26"/>
      <c r="Q711" s="28"/>
      <c r="S711" s="26"/>
      <c r="T711" s="28"/>
    </row>
    <row r="712" spans="3:20" s="25" customFormat="1">
      <c r="C712" s="26"/>
      <c r="L712" s="28"/>
      <c r="M712" s="26"/>
      <c r="N712" s="28"/>
      <c r="P712" s="26"/>
      <c r="Q712" s="28"/>
      <c r="S712" s="26"/>
      <c r="T712" s="28"/>
    </row>
    <row r="713" spans="3:20" s="25" customFormat="1">
      <c r="C713" s="26"/>
      <c r="L713" s="28"/>
      <c r="M713" s="26"/>
      <c r="N713" s="28"/>
      <c r="P713" s="26"/>
      <c r="Q713" s="28"/>
      <c r="S713" s="26"/>
      <c r="T713" s="28"/>
    </row>
    <row r="714" spans="3:20" s="25" customFormat="1">
      <c r="C714" s="26"/>
      <c r="L714" s="28"/>
      <c r="M714" s="26"/>
      <c r="N714" s="28"/>
      <c r="P714" s="26"/>
      <c r="Q714" s="28"/>
      <c r="S714" s="26"/>
      <c r="T714" s="28"/>
    </row>
    <row r="715" spans="3:20" s="25" customFormat="1">
      <c r="C715" s="26"/>
      <c r="L715" s="28"/>
      <c r="M715" s="26"/>
      <c r="N715" s="28"/>
      <c r="P715" s="26"/>
      <c r="Q715" s="28"/>
      <c r="S715" s="26"/>
      <c r="T715" s="28"/>
    </row>
    <row r="716" spans="3:20" s="25" customFormat="1">
      <c r="C716" s="26"/>
      <c r="L716" s="28"/>
      <c r="M716" s="26"/>
      <c r="N716" s="28"/>
      <c r="P716" s="26"/>
      <c r="Q716" s="28"/>
      <c r="S716" s="26"/>
      <c r="T716" s="28"/>
    </row>
    <row r="717" spans="3:20" s="25" customFormat="1">
      <c r="C717" s="26"/>
      <c r="L717" s="28"/>
      <c r="M717" s="26"/>
      <c r="N717" s="28"/>
      <c r="P717" s="26"/>
      <c r="Q717" s="28"/>
      <c r="S717" s="26"/>
      <c r="T717" s="28"/>
    </row>
    <row r="718" spans="3:20" s="25" customFormat="1">
      <c r="C718" s="26"/>
      <c r="L718" s="28"/>
      <c r="M718" s="26"/>
      <c r="N718" s="28"/>
      <c r="P718" s="26"/>
      <c r="Q718" s="28"/>
      <c r="S718" s="26"/>
      <c r="T718" s="28"/>
    </row>
    <row r="719" spans="3:20" s="25" customFormat="1">
      <c r="C719" s="26"/>
      <c r="L719" s="28"/>
      <c r="M719" s="26"/>
      <c r="N719" s="28"/>
      <c r="P719" s="26"/>
      <c r="Q719" s="28"/>
      <c r="S719" s="26"/>
      <c r="T719" s="28"/>
    </row>
    <row r="720" spans="3:20" s="25" customFormat="1">
      <c r="C720" s="26"/>
      <c r="L720" s="28"/>
      <c r="M720" s="26"/>
      <c r="N720" s="28"/>
      <c r="P720" s="26"/>
      <c r="Q720" s="28"/>
      <c r="S720" s="26"/>
      <c r="T720" s="28"/>
    </row>
    <row r="721" spans="3:20" s="25" customFormat="1">
      <c r="C721" s="26"/>
      <c r="L721" s="28"/>
      <c r="M721" s="26"/>
      <c r="N721" s="28"/>
      <c r="P721" s="26"/>
      <c r="Q721" s="28"/>
      <c r="S721" s="26"/>
      <c r="T721" s="28"/>
    </row>
    <row r="722" spans="3:20" s="25" customFormat="1">
      <c r="C722" s="26"/>
      <c r="L722" s="28"/>
      <c r="M722" s="26"/>
      <c r="N722" s="28"/>
      <c r="P722" s="26"/>
      <c r="Q722" s="28"/>
      <c r="S722" s="26"/>
      <c r="T722" s="28"/>
    </row>
    <row r="723" spans="3:20" s="25" customFormat="1">
      <c r="C723" s="26"/>
      <c r="L723" s="28"/>
      <c r="M723" s="26"/>
      <c r="N723" s="28"/>
      <c r="P723" s="26"/>
      <c r="Q723" s="28"/>
      <c r="S723" s="26"/>
      <c r="T723" s="28"/>
    </row>
    <row r="724" spans="3:20" s="25" customFormat="1">
      <c r="C724" s="26"/>
      <c r="L724" s="28"/>
      <c r="M724" s="26"/>
      <c r="N724" s="28"/>
      <c r="P724" s="26"/>
      <c r="Q724" s="28"/>
      <c r="S724" s="26"/>
      <c r="T724" s="28"/>
    </row>
    <row r="725" spans="3:20" s="25" customFormat="1">
      <c r="C725" s="26"/>
      <c r="L725" s="28"/>
      <c r="M725" s="26"/>
      <c r="N725" s="28"/>
      <c r="P725" s="26"/>
      <c r="Q725" s="28"/>
      <c r="S725" s="26"/>
      <c r="T725" s="28"/>
    </row>
    <row r="726" spans="3:20" s="25" customFormat="1">
      <c r="C726" s="26"/>
      <c r="L726" s="28"/>
      <c r="M726" s="26"/>
      <c r="N726" s="28"/>
      <c r="P726" s="26"/>
      <c r="Q726" s="28"/>
      <c r="S726" s="26"/>
      <c r="T726" s="28"/>
    </row>
    <row r="727" spans="3:20" s="25" customFormat="1">
      <c r="C727" s="26"/>
      <c r="L727" s="28"/>
      <c r="M727" s="26"/>
      <c r="N727" s="28"/>
      <c r="P727" s="26"/>
      <c r="Q727" s="28"/>
      <c r="S727" s="26"/>
      <c r="T727" s="28"/>
    </row>
    <row r="728" spans="3:20" s="25" customFormat="1">
      <c r="C728" s="26"/>
      <c r="L728" s="28"/>
      <c r="M728" s="26"/>
      <c r="N728" s="28"/>
      <c r="P728" s="26"/>
      <c r="Q728" s="28"/>
      <c r="S728" s="26"/>
      <c r="T728" s="28"/>
    </row>
    <row r="729" spans="3:20" s="25" customFormat="1">
      <c r="C729" s="26"/>
      <c r="L729" s="28"/>
      <c r="M729" s="26"/>
      <c r="N729" s="28"/>
      <c r="P729" s="26"/>
      <c r="Q729" s="28"/>
      <c r="S729" s="26"/>
      <c r="T729" s="28"/>
    </row>
    <row r="730" spans="3:20" s="25" customFormat="1">
      <c r="C730" s="26"/>
      <c r="L730" s="28"/>
      <c r="M730" s="26"/>
      <c r="N730" s="28"/>
      <c r="P730" s="26"/>
      <c r="Q730" s="28"/>
      <c r="S730" s="26"/>
      <c r="T730" s="28"/>
    </row>
    <row r="731" spans="3:20" s="25" customFormat="1">
      <c r="C731" s="26"/>
      <c r="L731" s="28"/>
      <c r="M731" s="26"/>
      <c r="N731" s="28"/>
      <c r="P731" s="26"/>
      <c r="Q731" s="28"/>
      <c r="S731" s="26"/>
      <c r="T731" s="28"/>
    </row>
    <row r="732" spans="3:20" s="25" customFormat="1">
      <c r="C732" s="26"/>
      <c r="L732" s="28"/>
      <c r="M732" s="26"/>
      <c r="N732" s="28"/>
      <c r="P732" s="26"/>
      <c r="Q732" s="28"/>
      <c r="S732" s="26"/>
      <c r="T732" s="28"/>
    </row>
    <row r="733" spans="3:20" s="25" customFormat="1">
      <c r="C733" s="26"/>
      <c r="L733" s="28"/>
      <c r="M733" s="26"/>
      <c r="N733" s="28"/>
      <c r="P733" s="26"/>
      <c r="Q733" s="28"/>
      <c r="S733" s="26"/>
      <c r="T733" s="28"/>
    </row>
    <row r="734" spans="3:20" s="25" customFormat="1">
      <c r="C734" s="26"/>
      <c r="L734" s="28"/>
      <c r="M734" s="26"/>
      <c r="N734" s="28"/>
      <c r="P734" s="26"/>
      <c r="Q734" s="28"/>
      <c r="S734" s="26"/>
      <c r="T734" s="28"/>
    </row>
    <row r="735" spans="3:20" s="25" customFormat="1">
      <c r="C735" s="26"/>
      <c r="L735" s="28"/>
      <c r="M735" s="26"/>
      <c r="N735" s="28"/>
      <c r="P735" s="26"/>
      <c r="Q735" s="28"/>
      <c r="S735" s="26"/>
      <c r="T735" s="28"/>
    </row>
    <row r="736" spans="3:20" s="25" customFormat="1">
      <c r="C736" s="26"/>
      <c r="L736" s="28"/>
      <c r="M736" s="26"/>
      <c r="N736" s="28"/>
      <c r="P736" s="26"/>
      <c r="Q736" s="28"/>
      <c r="S736" s="26"/>
      <c r="T736" s="28"/>
    </row>
    <row r="737" spans="3:20" s="25" customFormat="1">
      <c r="C737" s="26"/>
      <c r="L737" s="28"/>
      <c r="M737" s="26"/>
      <c r="N737" s="28"/>
      <c r="P737" s="26"/>
      <c r="Q737" s="28"/>
      <c r="S737" s="26"/>
      <c r="T737" s="28"/>
    </row>
    <row r="738" spans="3:20" s="25" customFormat="1">
      <c r="C738" s="26"/>
      <c r="L738" s="28"/>
      <c r="M738" s="26"/>
      <c r="N738" s="28"/>
      <c r="P738" s="26"/>
      <c r="Q738" s="28"/>
      <c r="S738" s="26"/>
      <c r="T738" s="28"/>
    </row>
    <row r="739" spans="3:20" s="25" customFormat="1">
      <c r="C739" s="26"/>
      <c r="L739" s="28"/>
      <c r="M739" s="26"/>
      <c r="N739" s="28"/>
      <c r="P739" s="26"/>
      <c r="Q739" s="28"/>
      <c r="S739" s="26"/>
      <c r="T739" s="28"/>
    </row>
    <row r="740" spans="3:20" s="25" customFormat="1">
      <c r="C740" s="26"/>
      <c r="L740" s="28"/>
      <c r="M740" s="26"/>
      <c r="N740" s="28"/>
      <c r="P740" s="26"/>
      <c r="Q740" s="28"/>
      <c r="S740" s="26"/>
      <c r="T740" s="28"/>
    </row>
    <row r="741" spans="3:20" s="25" customFormat="1">
      <c r="C741" s="26"/>
      <c r="L741" s="28"/>
      <c r="M741" s="26"/>
      <c r="N741" s="28"/>
      <c r="P741" s="26"/>
      <c r="Q741" s="28"/>
      <c r="S741" s="26"/>
      <c r="T741" s="28"/>
    </row>
    <row r="742" spans="3:20" s="25" customFormat="1">
      <c r="C742" s="26"/>
      <c r="L742" s="28"/>
      <c r="M742" s="26"/>
      <c r="N742" s="28"/>
      <c r="P742" s="26"/>
      <c r="Q742" s="28"/>
      <c r="S742" s="26"/>
      <c r="T742" s="28"/>
    </row>
    <row r="743" spans="3:20" s="25" customFormat="1">
      <c r="C743" s="26"/>
      <c r="L743" s="28"/>
      <c r="M743" s="26"/>
      <c r="N743" s="28"/>
      <c r="P743" s="26"/>
      <c r="Q743" s="28"/>
      <c r="S743" s="26"/>
      <c r="T743" s="28"/>
    </row>
    <row r="744" spans="3:20" s="25" customFormat="1">
      <c r="C744" s="26"/>
      <c r="L744" s="28"/>
      <c r="M744" s="26"/>
      <c r="N744" s="28"/>
      <c r="P744" s="26"/>
      <c r="Q744" s="28"/>
      <c r="S744" s="26"/>
      <c r="T744" s="28"/>
    </row>
    <row r="745" spans="3:20" s="25" customFormat="1">
      <c r="C745" s="26"/>
      <c r="L745" s="28"/>
      <c r="M745" s="26"/>
      <c r="N745" s="28"/>
      <c r="P745" s="26"/>
      <c r="Q745" s="28"/>
      <c r="S745" s="26"/>
      <c r="T745" s="28"/>
    </row>
    <row r="746" spans="3:20" s="25" customFormat="1">
      <c r="C746" s="26"/>
      <c r="L746" s="28"/>
      <c r="M746" s="26"/>
      <c r="N746" s="28"/>
      <c r="P746" s="26"/>
      <c r="Q746" s="28"/>
      <c r="S746" s="26"/>
      <c r="T746" s="28"/>
    </row>
    <row r="747" spans="3:20" s="25" customFormat="1">
      <c r="C747" s="26"/>
      <c r="L747" s="28"/>
      <c r="M747" s="26"/>
      <c r="N747" s="28"/>
      <c r="P747" s="26"/>
      <c r="Q747" s="28"/>
      <c r="S747" s="26"/>
      <c r="T747" s="28"/>
    </row>
    <row r="748" spans="3:20" s="25" customFormat="1">
      <c r="C748" s="26"/>
      <c r="L748" s="28"/>
      <c r="M748" s="26"/>
      <c r="N748" s="28"/>
      <c r="P748" s="26"/>
      <c r="Q748" s="28"/>
      <c r="S748" s="26"/>
      <c r="T748" s="28"/>
    </row>
    <row r="749" spans="3:20" s="25" customFormat="1">
      <c r="C749" s="26"/>
      <c r="L749" s="28"/>
      <c r="M749" s="26"/>
      <c r="N749" s="28"/>
      <c r="P749" s="26"/>
      <c r="Q749" s="28"/>
      <c r="S749" s="26"/>
      <c r="T749" s="28"/>
    </row>
    <row r="750" spans="3:20" s="25" customFormat="1">
      <c r="C750" s="26"/>
      <c r="L750" s="28"/>
      <c r="M750" s="26"/>
      <c r="N750" s="28"/>
      <c r="P750" s="26"/>
      <c r="Q750" s="28"/>
      <c r="S750" s="26"/>
      <c r="T750" s="28"/>
    </row>
    <row r="751" spans="3:20" s="25" customFormat="1">
      <c r="C751" s="26"/>
      <c r="L751" s="28"/>
      <c r="M751" s="26"/>
      <c r="N751" s="28"/>
      <c r="P751" s="26"/>
      <c r="Q751" s="28"/>
      <c r="S751" s="26"/>
      <c r="T751" s="28"/>
    </row>
    <row r="752" spans="3:20" s="25" customFormat="1">
      <c r="C752" s="26"/>
      <c r="L752" s="28"/>
      <c r="M752" s="26"/>
      <c r="N752" s="28"/>
      <c r="P752" s="26"/>
      <c r="Q752" s="28"/>
      <c r="S752" s="26"/>
      <c r="T752" s="28"/>
    </row>
    <row r="753" spans="3:20" s="25" customFormat="1">
      <c r="C753" s="26"/>
      <c r="L753" s="28"/>
      <c r="M753" s="26"/>
      <c r="N753" s="28"/>
      <c r="P753" s="26"/>
      <c r="Q753" s="28"/>
      <c r="S753" s="26"/>
      <c r="T753" s="28"/>
    </row>
    <row r="754" spans="3:20" s="25" customFormat="1">
      <c r="C754" s="26"/>
      <c r="L754" s="28"/>
      <c r="M754" s="26"/>
      <c r="N754" s="28"/>
      <c r="P754" s="26"/>
      <c r="Q754" s="28"/>
      <c r="S754" s="26"/>
      <c r="T754" s="28"/>
    </row>
    <row r="755" spans="3:20" s="25" customFormat="1">
      <c r="C755" s="26"/>
      <c r="L755" s="28"/>
      <c r="M755" s="26"/>
      <c r="N755" s="28"/>
      <c r="P755" s="26"/>
      <c r="Q755" s="28"/>
      <c r="S755" s="26"/>
      <c r="T755" s="28"/>
    </row>
    <row r="756" spans="3:20" s="25" customFormat="1">
      <c r="C756" s="26"/>
      <c r="L756" s="28"/>
      <c r="M756" s="26"/>
      <c r="N756" s="28"/>
      <c r="P756" s="26"/>
      <c r="Q756" s="28"/>
      <c r="S756" s="26"/>
      <c r="T756" s="28"/>
    </row>
    <row r="757" spans="3:20" s="25" customFormat="1">
      <c r="C757" s="26"/>
      <c r="L757" s="28"/>
      <c r="M757" s="26"/>
      <c r="N757" s="28"/>
      <c r="P757" s="26"/>
      <c r="Q757" s="28"/>
      <c r="S757" s="26"/>
      <c r="T757" s="28"/>
    </row>
    <row r="758" spans="3:20" s="25" customFormat="1">
      <c r="C758" s="26"/>
      <c r="L758" s="28"/>
      <c r="M758" s="26"/>
      <c r="N758" s="28"/>
      <c r="P758" s="26"/>
      <c r="Q758" s="28"/>
      <c r="S758" s="26"/>
      <c r="T758" s="28"/>
    </row>
    <row r="759" spans="3:20" s="25" customFormat="1">
      <c r="C759" s="26"/>
      <c r="L759" s="28"/>
      <c r="M759" s="26"/>
      <c r="N759" s="28"/>
      <c r="P759" s="26"/>
      <c r="Q759" s="28"/>
      <c r="S759" s="26"/>
      <c r="T759" s="28"/>
    </row>
    <row r="760" spans="3:20" s="25" customFormat="1">
      <c r="C760" s="26"/>
      <c r="L760" s="28"/>
      <c r="M760" s="26"/>
      <c r="N760" s="28"/>
      <c r="P760" s="26"/>
      <c r="Q760" s="28"/>
      <c r="S760" s="26"/>
      <c r="T760" s="28"/>
    </row>
    <row r="761" spans="3:20" s="25" customFormat="1">
      <c r="C761" s="26"/>
      <c r="L761" s="28"/>
      <c r="M761" s="26"/>
      <c r="N761" s="28"/>
      <c r="P761" s="26"/>
      <c r="Q761" s="28"/>
      <c r="S761" s="26"/>
      <c r="T761" s="28"/>
    </row>
    <row r="762" spans="3:20" s="25" customFormat="1">
      <c r="C762" s="26"/>
      <c r="L762" s="28"/>
      <c r="M762" s="26"/>
      <c r="N762" s="28"/>
      <c r="P762" s="26"/>
      <c r="Q762" s="28"/>
      <c r="S762" s="26"/>
      <c r="T762" s="28"/>
    </row>
    <row r="763" spans="3:20" s="25" customFormat="1">
      <c r="C763" s="26"/>
      <c r="L763" s="28"/>
      <c r="M763" s="26"/>
      <c r="N763" s="28"/>
      <c r="P763" s="26"/>
      <c r="Q763" s="28"/>
      <c r="S763" s="26"/>
      <c r="T763" s="28"/>
    </row>
    <row r="764" spans="3:20" s="25" customFormat="1">
      <c r="C764" s="26"/>
      <c r="L764" s="28"/>
      <c r="M764" s="26"/>
      <c r="N764" s="28"/>
      <c r="P764" s="26"/>
      <c r="Q764" s="28"/>
      <c r="S764" s="26"/>
      <c r="T764" s="28"/>
    </row>
    <row r="765" spans="3:20" s="25" customFormat="1">
      <c r="C765" s="26"/>
      <c r="L765" s="28"/>
      <c r="M765" s="26"/>
      <c r="N765" s="28"/>
      <c r="P765" s="26"/>
      <c r="Q765" s="28"/>
      <c r="S765" s="26"/>
      <c r="T765" s="28"/>
    </row>
    <row r="766" spans="3:20" s="25" customFormat="1">
      <c r="C766" s="26"/>
      <c r="L766" s="28"/>
      <c r="M766" s="26"/>
      <c r="N766" s="28"/>
      <c r="P766" s="26"/>
      <c r="Q766" s="28"/>
      <c r="S766" s="26"/>
      <c r="T766" s="28"/>
    </row>
    <row r="767" spans="3:20" s="25" customFormat="1">
      <c r="C767" s="26"/>
      <c r="L767" s="28"/>
      <c r="M767" s="26"/>
      <c r="N767" s="28"/>
      <c r="P767" s="26"/>
      <c r="Q767" s="28"/>
      <c r="S767" s="26"/>
      <c r="T767" s="28"/>
    </row>
    <row r="768" spans="3:20" s="25" customFormat="1">
      <c r="C768" s="26"/>
      <c r="L768" s="28"/>
      <c r="M768" s="26"/>
      <c r="N768" s="28"/>
      <c r="P768" s="26"/>
      <c r="Q768" s="28"/>
      <c r="S768" s="26"/>
      <c r="T768" s="28"/>
    </row>
    <row r="769" spans="3:20" s="25" customFormat="1">
      <c r="C769" s="26"/>
      <c r="L769" s="28"/>
      <c r="M769" s="26"/>
      <c r="N769" s="28"/>
      <c r="P769" s="26"/>
      <c r="Q769" s="28"/>
      <c r="S769" s="26"/>
      <c r="T769" s="28"/>
    </row>
    <row r="770" spans="3:20" s="25" customFormat="1">
      <c r="C770" s="26"/>
      <c r="L770" s="28"/>
      <c r="M770" s="26"/>
      <c r="N770" s="28"/>
      <c r="P770" s="26"/>
      <c r="Q770" s="28"/>
      <c r="S770" s="26"/>
      <c r="T770" s="28"/>
    </row>
    <row r="771" spans="3:20" s="25" customFormat="1">
      <c r="C771" s="26"/>
      <c r="L771" s="28"/>
      <c r="M771" s="26"/>
      <c r="N771" s="28"/>
      <c r="P771" s="26"/>
      <c r="Q771" s="28"/>
      <c r="S771" s="26"/>
      <c r="T771" s="28"/>
    </row>
    <row r="772" spans="3:20" s="25" customFormat="1">
      <c r="C772" s="26"/>
      <c r="L772" s="28"/>
      <c r="M772" s="26"/>
      <c r="N772" s="28"/>
      <c r="P772" s="26"/>
      <c r="Q772" s="28"/>
      <c r="S772" s="26"/>
      <c r="T772" s="28"/>
    </row>
    <row r="773" spans="3:20" s="25" customFormat="1">
      <c r="C773" s="26"/>
      <c r="L773" s="28"/>
      <c r="M773" s="26"/>
      <c r="N773" s="28"/>
      <c r="P773" s="26"/>
      <c r="Q773" s="28"/>
      <c r="S773" s="26"/>
      <c r="T773" s="28"/>
    </row>
    <row r="774" spans="3:20" s="25" customFormat="1">
      <c r="C774" s="26"/>
      <c r="L774" s="28"/>
      <c r="M774" s="26"/>
      <c r="N774" s="28"/>
      <c r="P774" s="26"/>
      <c r="Q774" s="28"/>
      <c r="S774" s="26"/>
      <c r="T774" s="28"/>
    </row>
    <row r="775" spans="3:20" s="25" customFormat="1">
      <c r="C775" s="26"/>
      <c r="L775" s="28"/>
      <c r="M775" s="26"/>
      <c r="N775" s="28"/>
      <c r="P775" s="26"/>
      <c r="Q775" s="28"/>
      <c r="S775" s="26"/>
      <c r="T775" s="28"/>
    </row>
    <row r="776" spans="3:20" s="25" customFormat="1">
      <c r="C776" s="26"/>
      <c r="L776" s="28"/>
      <c r="M776" s="26"/>
      <c r="N776" s="28"/>
      <c r="P776" s="26"/>
      <c r="Q776" s="28"/>
      <c r="S776" s="26"/>
      <c r="T776" s="28"/>
    </row>
    <row r="777" spans="3:20" s="25" customFormat="1">
      <c r="C777" s="26"/>
      <c r="L777" s="28"/>
      <c r="M777" s="26"/>
      <c r="N777" s="28"/>
      <c r="P777" s="26"/>
      <c r="Q777" s="28"/>
      <c r="S777" s="26"/>
      <c r="T777" s="28"/>
    </row>
    <row r="778" spans="3:20" s="25" customFormat="1">
      <c r="C778" s="26"/>
      <c r="L778" s="28"/>
      <c r="M778" s="26"/>
      <c r="N778" s="28"/>
      <c r="P778" s="26"/>
      <c r="Q778" s="28"/>
      <c r="S778" s="26"/>
      <c r="T778" s="28"/>
    </row>
    <row r="779" spans="3:20" s="25" customFormat="1">
      <c r="C779" s="26"/>
      <c r="L779" s="28"/>
      <c r="M779" s="26"/>
      <c r="N779" s="28"/>
      <c r="P779" s="26"/>
      <c r="Q779" s="28"/>
      <c r="S779" s="26"/>
      <c r="T779" s="28"/>
    </row>
    <row r="780" spans="3:20" s="25" customFormat="1">
      <c r="C780" s="26"/>
      <c r="L780" s="28"/>
      <c r="M780" s="26"/>
      <c r="N780" s="28"/>
      <c r="P780" s="26"/>
      <c r="Q780" s="28"/>
      <c r="S780" s="26"/>
      <c r="T780" s="28"/>
    </row>
    <row r="781" spans="3:20" s="25" customFormat="1">
      <c r="C781" s="26"/>
      <c r="L781" s="28"/>
      <c r="M781" s="26"/>
      <c r="N781" s="28"/>
      <c r="P781" s="26"/>
      <c r="Q781" s="28"/>
      <c r="S781" s="26"/>
      <c r="T781" s="28"/>
    </row>
    <row r="782" spans="3:20" s="25" customFormat="1">
      <c r="C782" s="26"/>
      <c r="L782" s="28"/>
      <c r="M782" s="26"/>
      <c r="N782" s="28"/>
      <c r="P782" s="26"/>
      <c r="Q782" s="28"/>
      <c r="S782" s="26"/>
      <c r="T782" s="28"/>
    </row>
    <row r="783" spans="3:20" s="25" customFormat="1">
      <c r="C783" s="26"/>
      <c r="L783" s="28"/>
      <c r="M783" s="26"/>
      <c r="N783" s="28"/>
      <c r="P783" s="26"/>
      <c r="Q783" s="28"/>
      <c r="S783" s="26"/>
      <c r="T783" s="28"/>
    </row>
    <row r="784" spans="3:20" s="25" customFormat="1">
      <c r="C784" s="26"/>
      <c r="L784" s="28"/>
      <c r="M784" s="26"/>
      <c r="N784" s="28"/>
      <c r="P784" s="26"/>
      <c r="Q784" s="28"/>
      <c r="S784" s="26"/>
      <c r="T784" s="28"/>
    </row>
    <row r="785" spans="3:20" s="25" customFormat="1">
      <c r="C785" s="26"/>
      <c r="L785" s="28"/>
      <c r="M785" s="26"/>
      <c r="N785" s="28"/>
      <c r="P785" s="26"/>
      <c r="Q785" s="28"/>
      <c r="S785" s="26"/>
      <c r="T785" s="28"/>
    </row>
    <row r="786" spans="3:20" s="25" customFormat="1">
      <c r="C786" s="26"/>
      <c r="L786" s="28"/>
      <c r="M786" s="26"/>
      <c r="N786" s="28"/>
      <c r="P786" s="26"/>
      <c r="Q786" s="28"/>
      <c r="S786" s="26"/>
      <c r="T786" s="28"/>
    </row>
    <row r="787" spans="3:20" s="25" customFormat="1">
      <c r="C787" s="26"/>
      <c r="L787" s="28"/>
      <c r="M787" s="26"/>
      <c r="N787" s="28"/>
      <c r="P787" s="26"/>
      <c r="Q787" s="28"/>
      <c r="S787" s="26"/>
      <c r="T787" s="28"/>
    </row>
    <row r="788" spans="3:20" s="25" customFormat="1">
      <c r="C788" s="26"/>
      <c r="L788" s="28"/>
      <c r="M788" s="26"/>
      <c r="N788" s="28"/>
      <c r="P788" s="26"/>
      <c r="Q788" s="28"/>
      <c r="S788" s="26"/>
      <c r="T788" s="28"/>
    </row>
    <row r="789" spans="3:20" s="25" customFormat="1">
      <c r="C789" s="26"/>
      <c r="L789" s="28"/>
      <c r="M789" s="26"/>
      <c r="N789" s="28"/>
      <c r="P789" s="26"/>
      <c r="Q789" s="28"/>
      <c r="S789" s="26"/>
      <c r="T789" s="28"/>
    </row>
    <row r="790" spans="3:20" s="25" customFormat="1">
      <c r="C790" s="26"/>
      <c r="L790" s="28"/>
      <c r="M790" s="26"/>
      <c r="N790" s="28"/>
      <c r="P790" s="26"/>
      <c r="Q790" s="28"/>
      <c r="S790" s="26"/>
      <c r="T790" s="28"/>
    </row>
    <row r="791" spans="3:20" s="25" customFormat="1">
      <c r="C791" s="26"/>
      <c r="L791" s="28"/>
      <c r="M791" s="26"/>
      <c r="N791" s="28"/>
      <c r="P791" s="26"/>
      <c r="Q791" s="28"/>
      <c r="S791" s="26"/>
      <c r="T791" s="28"/>
    </row>
    <row r="792" spans="3:20" s="25" customFormat="1">
      <c r="C792" s="26"/>
      <c r="L792" s="28"/>
      <c r="M792" s="26"/>
      <c r="N792" s="28"/>
      <c r="P792" s="26"/>
      <c r="Q792" s="28"/>
      <c r="S792" s="26"/>
      <c r="T792" s="28"/>
    </row>
    <row r="793" spans="3:20" s="25" customFormat="1">
      <c r="C793" s="26"/>
      <c r="L793" s="28"/>
      <c r="M793" s="26"/>
      <c r="N793" s="28"/>
      <c r="P793" s="26"/>
      <c r="Q793" s="28"/>
      <c r="S793" s="26"/>
      <c r="T793" s="28"/>
    </row>
    <row r="794" spans="3:20" s="25" customFormat="1">
      <c r="C794" s="26"/>
      <c r="L794" s="28"/>
      <c r="M794" s="26"/>
      <c r="N794" s="28"/>
      <c r="P794" s="26"/>
      <c r="Q794" s="28"/>
      <c r="S794" s="26"/>
      <c r="T794" s="28"/>
    </row>
    <row r="795" spans="3:20" s="25" customFormat="1">
      <c r="C795" s="26"/>
      <c r="L795" s="28"/>
      <c r="M795" s="26"/>
      <c r="N795" s="28"/>
      <c r="P795" s="26"/>
      <c r="Q795" s="28"/>
      <c r="S795" s="26"/>
      <c r="T795" s="28"/>
    </row>
    <row r="796" spans="3:20" s="25" customFormat="1">
      <c r="C796" s="26"/>
      <c r="L796" s="28"/>
      <c r="M796" s="26"/>
      <c r="N796" s="28"/>
      <c r="P796" s="26"/>
      <c r="Q796" s="28"/>
      <c r="S796" s="26"/>
      <c r="T796" s="28"/>
    </row>
    <row r="797" spans="3:20" s="25" customFormat="1">
      <c r="C797" s="26"/>
      <c r="L797" s="28"/>
      <c r="M797" s="26"/>
      <c r="N797" s="28"/>
      <c r="P797" s="26"/>
      <c r="Q797" s="28"/>
      <c r="S797" s="26"/>
      <c r="T797" s="28"/>
    </row>
    <row r="798" spans="3:20" s="25" customFormat="1">
      <c r="C798" s="26"/>
      <c r="L798" s="28"/>
      <c r="M798" s="26"/>
      <c r="N798" s="28"/>
      <c r="P798" s="26"/>
      <c r="Q798" s="28"/>
      <c r="S798" s="26"/>
      <c r="T798" s="28"/>
    </row>
    <row r="799" spans="3:20" s="25" customFormat="1">
      <c r="C799" s="26"/>
      <c r="L799" s="28"/>
      <c r="M799" s="26"/>
      <c r="N799" s="28"/>
      <c r="P799" s="26"/>
      <c r="Q799" s="28"/>
      <c r="S799" s="26"/>
      <c r="T799" s="28"/>
    </row>
    <row r="800" spans="3:20" s="25" customFormat="1">
      <c r="C800" s="26"/>
      <c r="L800" s="28"/>
      <c r="M800" s="26"/>
      <c r="N800" s="28"/>
      <c r="P800" s="26"/>
      <c r="Q800" s="28"/>
      <c r="S800" s="26"/>
      <c r="T800" s="28"/>
    </row>
    <row r="801" spans="3:20" s="25" customFormat="1">
      <c r="C801" s="26"/>
      <c r="L801" s="28"/>
      <c r="M801" s="26"/>
      <c r="N801" s="28"/>
      <c r="P801" s="26"/>
      <c r="Q801" s="28"/>
      <c r="S801" s="26"/>
      <c r="T801" s="28"/>
    </row>
    <row r="802" spans="3:20" s="25" customFormat="1">
      <c r="C802" s="26"/>
      <c r="L802" s="28"/>
      <c r="M802" s="26"/>
      <c r="N802" s="28"/>
      <c r="P802" s="26"/>
      <c r="Q802" s="28"/>
      <c r="S802" s="26"/>
      <c r="T802" s="28"/>
    </row>
    <row r="803" spans="3:20" s="25" customFormat="1">
      <c r="C803" s="26"/>
      <c r="L803" s="28"/>
      <c r="M803" s="26"/>
      <c r="N803" s="28"/>
      <c r="P803" s="26"/>
      <c r="Q803" s="28"/>
      <c r="S803" s="26"/>
      <c r="T803" s="28"/>
    </row>
    <row r="804" spans="3:20" s="25" customFormat="1">
      <c r="C804" s="26"/>
      <c r="L804" s="28"/>
      <c r="M804" s="26"/>
      <c r="N804" s="28"/>
      <c r="P804" s="26"/>
      <c r="Q804" s="28"/>
      <c r="S804" s="26"/>
      <c r="T804" s="28"/>
    </row>
    <row r="805" spans="3:20" s="25" customFormat="1">
      <c r="C805" s="26"/>
      <c r="L805" s="28"/>
      <c r="M805" s="26"/>
      <c r="N805" s="28"/>
      <c r="P805" s="26"/>
      <c r="Q805" s="28"/>
      <c r="S805" s="26"/>
      <c r="T805" s="28"/>
    </row>
    <row r="806" spans="3:20" s="25" customFormat="1">
      <c r="C806" s="26"/>
      <c r="L806" s="28"/>
      <c r="M806" s="26"/>
      <c r="N806" s="28"/>
      <c r="P806" s="26"/>
      <c r="Q806" s="28"/>
      <c r="S806" s="26"/>
      <c r="T806" s="28"/>
    </row>
    <row r="807" spans="3:20" s="25" customFormat="1">
      <c r="C807" s="26"/>
      <c r="L807" s="28"/>
      <c r="M807" s="26"/>
      <c r="N807" s="28"/>
      <c r="P807" s="26"/>
      <c r="Q807" s="28"/>
      <c r="S807" s="26"/>
      <c r="T807" s="28"/>
    </row>
    <row r="808" spans="3:20" s="25" customFormat="1">
      <c r="C808" s="26"/>
      <c r="L808" s="28"/>
      <c r="M808" s="26"/>
      <c r="N808" s="28"/>
      <c r="P808" s="26"/>
      <c r="Q808" s="28"/>
      <c r="S808" s="26"/>
      <c r="T808" s="28"/>
    </row>
    <row r="809" spans="3:20" s="25" customFormat="1">
      <c r="C809" s="26"/>
      <c r="L809" s="28"/>
      <c r="M809" s="26"/>
      <c r="N809" s="28"/>
      <c r="P809" s="26"/>
      <c r="Q809" s="28"/>
      <c r="S809" s="26"/>
      <c r="T809" s="28"/>
    </row>
    <row r="810" spans="3:20" s="25" customFormat="1">
      <c r="C810" s="26"/>
      <c r="L810" s="28"/>
      <c r="M810" s="26"/>
      <c r="N810" s="28"/>
      <c r="P810" s="26"/>
      <c r="Q810" s="28"/>
      <c r="S810" s="26"/>
      <c r="T810" s="28"/>
    </row>
    <row r="811" spans="3:20" s="25" customFormat="1">
      <c r="C811" s="26"/>
      <c r="L811" s="28"/>
      <c r="M811" s="26"/>
      <c r="N811" s="28"/>
      <c r="P811" s="26"/>
      <c r="Q811" s="28"/>
      <c r="S811" s="26"/>
      <c r="T811" s="28"/>
    </row>
    <row r="812" spans="3:20" s="25" customFormat="1">
      <c r="C812" s="26"/>
      <c r="L812" s="28"/>
      <c r="M812" s="26"/>
      <c r="N812" s="28"/>
      <c r="P812" s="26"/>
      <c r="Q812" s="28"/>
      <c r="S812" s="26"/>
      <c r="T812" s="28"/>
    </row>
    <row r="813" spans="3:20" s="25" customFormat="1">
      <c r="C813" s="26"/>
      <c r="L813" s="28"/>
      <c r="M813" s="26"/>
      <c r="N813" s="28"/>
      <c r="P813" s="26"/>
      <c r="Q813" s="28"/>
      <c r="S813" s="26"/>
      <c r="T813" s="28"/>
    </row>
    <row r="814" spans="3:20" s="25" customFormat="1">
      <c r="C814" s="26"/>
      <c r="L814" s="28"/>
      <c r="M814" s="26"/>
      <c r="N814" s="28"/>
      <c r="P814" s="26"/>
      <c r="Q814" s="28"/>
      <c r="S814" s="26"/>
      <c r="T814" s="28"/>
    </row>
    <row r="815" spans="3:20" s="25" customFormat="1">
      <c r="C815" s="26"/>
      <c r="L815" s="28"/>
      <c r="M815" s="26"/>
      <c r="N815" s="28"/>
      <c r="P815" s="26"/>
      <c r="Q815" s="28"/>
      <c r="S815" s="26"/>
      <c r="T815" s="28"/>
    </row>
    <row r="816" spans="3:20" s="25" customFormat="1">
      <c r="C816" s="26"/>
      <c r="L816" s="28"/>
      <c r="M816" s="26"/>
      <c r="N816" s="28"/>
      <c r="P816" s="26"/>
      <c r="Q816" s="28"/>
      <c r="S816" s="26"/>
      <c r="T816" s="28"/>
    </row>
    <row r="817" spans="3:20" s="25" customFormat="1">
      <c r="C817" s="26"/>
      <c r="L817" s="28"/>
      <c r="M817" s="26"/>
      <c r="N817" s="28"/>
      <c r="P817" s="26"/>
      <c r="Q817" s="28"/>
      <c r="S817" s="26"/>
      <c r="T817" s="28"/>
    </row>
    <row r="818" spans="3:20" s="25" customFormat="1">
      <c r="C818" s="26"/>
      <c r="L818" s="28"/>
      <c r="M818" s="26"/>
      <c r="N818" s="28"/>
      <c r="P818" s="26"/>
      <c r="Q818" s="28"/>
      <c r="S818" s="26"/>
      <c r="T818" s="28"/>
    </row>
    <row r="819" spans="3:20" s="25" customFormat="1">
      <c r="C819" s="26"/>
      <c r="L819" s="28"/>
      <c r="M819" s="26"/>
      <c r="N819" s="28"/>
      <c r="P819" s="26"/>
      <c r="Q819" s="28"/>
      <c r="S819" s="26"/>
      <c r="T819" s="28"/>
    </row>
    <row r="820" spans="3:20" s="25" customFormat="1">
      <c r="C820" s="26"/>
      <c r="L820" s="28"/>
      <c r="M820" s="26"/>
      <c r="N820" s="28"/>
      <c r="P820" s="26"/>
      <c r="Q820" s="28"/>
      <c r="S820" s="26"/>
      <c r="T820" s="28"/>
    </row>
    <row r="821" spans="3:20" s="25" customFormat="1">
      <c r="C821" s="26"/>
      <c r="L821" s="28"/>
      <c r="M821" s="26"/>
      <c r="N821" s="28"/>
      <c r="P821" s="26"/>
      <c r="Q821" s="28"/>
      <c r="S821" s="26"/>
      <c r="T821" s="28"/>
    </row>
    <row r="822" spans="3:20" s="25" customFormat="1">
      <c r="C822" s="26"/>
      <c r="L822" s="28"/>
      <c r="M822" s="26"/>
      <c r="N822" s="28"/>
      <c r="P822" s="26"/>
      <c r="Q822" s="28"/>
      <c r="S822" s="26"/>
      <c r="T822" s="28"/>
    </row>
    <row r="823" spans="3:20" s="25" customFormat="1">
      <c r="C823" s="26"/>
      <c r="L823" s="28"/>
      <c r="M823" s="26"/>
      <c r="N823" s="28"/>
      <c r="P823" s="26"/>
      <c r="Q823" s="28"/>
      <c r="S823" s="26"/>
      <c r="T823" s="28"/>
    </row>
    <row r="824" spans="3:20" s="25" customFormat="1">
      <c r="C824" s="26"/>
      <c r="L824" s="28"/>
      <c r="M824" s="26"/>
      <c r="N824" s="28"/>
      <c r="P824" s="26"/>
      <c r="Q824" s="28"/>
      <c r="S824" s="26"/>
      <c r="T824" s="28"/>
    </row>
    <row r="825" spans="3:20" s="25" customFormat="1">
      <c r="C825" s="26"/>
      <c r="L825" s="28"/>
      <c r="M825" s="26"/>
      <c r="N825" s="28"/>
      <c r="P825" s="26"/>
      <c r="Q825" s="28"/>
      <c r="S825" s="26"/>
      <c r="T825" s="28"/>
    </row>
    <row r="826" spans="3:20" s="25" customFormat="1">
      <c r="C826" s="26"/>
      <c r="L826" s="28"/>
      <c r="M826" s="26"/>
      <c r="N826" s="28"/>
      <c r="P826" s="26"/>
      <c r="Q826" s="28"/>
      <c r="S826" s="26"/>
      <c r="T826" s="28"/>
    </row>
    <row r="827" spans="3:20" s="25" customFormat="1">
      <c r="C827" s="26"/>
      <c r="L827" s="28"/>
      <c r="M827" s="26"/>
      <c r="N827" s="28"/>
      <c r="P827" s="26"/>
      <c r="Q827" s="28"/>
      <c r="S827" s="26"/>
      <c r="T827" s="28"/>
    </row>
    <row r="828" spans="3:20" s="25" customFormat="1">
      <c r="C828" s="26"/>
      <c r="L828" s="28"/>
      <c r="M828" s="26"/>
      <c r="N828" s="28"/>
      <c r="P828" s="26"/>
      <c r="Q828" s="28"/>
      <c r="S828" s="26"/>
      <c r="T828" s="28"/>
    </row>
    <row r="829" spans="3:20" s="25" customFormat="1">
      <c r="C829" s="26"/>
      <c r="L829" s="28"/>
      <c r="M829" s="26"/>
      <c r="N829" s="28"/>
      <c r="P829" s="26"/>
      <c r="Q829" s="28"/>
      <c r="S829" s="26"/>
      <c r="T829" s="28"/>
    </row>
    <row r="830" spans="3:20" s="25" customFormat="1">
      <c r="C830" s="26"/>
      <c r="L830" s="28"/>
      <c r="M830" s="26"/>
      <c r="N830" s="28"/>
      <c r="P830" s="26"/>
      <c r="Q830" s="28"/>
      <c r="S830" s="26"/>
      <c r="T830" s="28"/>
    </row>
    <row r="831" spans="3:20" s="25" customFormat="1">
      <c r="C831" s="26"/>
      <c r="L831" s="28"/>
      <c r="M831" s="26"/>
      <c r="N831" s="28"/>
      <c r="P831" s="26"/>
      <c r="Q831" s="28"/>
      <c r="S831" s="26"/>
      <c r="T831" s="28"/>
    </row>
    <row r="832" spans="3:20" s="25" customFormat="1">
      <c r="C832" s="26"/>
      <c r="L832" s="28"/>
      <c r="M832" s="26"/>
      <c r="N832" s="28"/>
      <c r="P832" s="26"/>
      <c r="Q832" s="28"/>
      <c r="S832" s="26"/>
      <c r="T832" s="28"/>
    </row>
    <row r="833" spans="3:20" s="25" customFormat="1">
      <c r="C833" s="26"/>
      <c r="L833" s="28"/>
      <c r="M833" s="26"/>
      <c r="N833" s="28"/>
      <c r="P833" s="26"/>
      <c r="Q833" s="28"/>
      <c r="S833" s="26"/>
      <c r="T833" s="28"/>
    </row>
    <row r="834" spans="3:20" s="25" customFormat="1">
      <c r="C834" s="26"/>
      <c r="L834" s="28"/>
      <c r="M834" s="26"/>
      <c r="N834" s="28"/>
      <c r="P834" s="26"/>
      <c r="Q834" s="28"/>
      <c r="S834" s="26"/>
      <c r="T834" s="28"/>
    </row>
    <row r="835" spans="3:20" s="25" customFormat="1">
      <c r="C835" s="26"/>
      <c r="L835" s="28"/>
      <c r="M835" s="26"/>
      <c r="N835" s="28"/>
      <c r="P835" s="26"/>
      <c r="Q835" s="28"/>
      <c r="S835" s="26"/>
      <c r="T835" s="28"/>
    </row>
    <row r="836" spans="3:20" s="25" customFormat="1">
      <c r="C836" s="26"/>
      <c r="L836" s="28"/>
      <c r="M836" s="26"/>
      <c r="N836" s="28"/>
      <c r="P836" s="26"/>
      <c r="Q836" s="28"/>
      <c r="S836" s="26"/>
      <c r="T836" s="28"/>
    </row>
    <row r="837" spans="3:20" s="25" customFormat="1">
      <c r="C837" s="26"/>
      <c r="L837" s="28"/>
      <c r="M837" s="26"/>
      <c r="N837" s="28"/>
      <c r="P837" s="26"/>
      <c r="Q837" s="28"/>
      <c r="S837" s="26"/>
      <c r="T837" s="28"/>
    </row>
    <row r="838" spans="3:20" s="25" customFormat="1">
      <c r="C838" s="26"/>
      <c r="L838" s="28"/>
      <c r="M838" s="26"/>
      <c r="N838" s="28"/>
      <c r="P838" s="26"/>
      <c r="Q838" s="28"/>
      <c r="S838" s="26"/>
      <c r="T838" s="28"/>
    </row>
    <row r="839" spans="3:20" s="25" customFormat="1">
      <c r="C839" s="26"/>
      <c r="L839" s="28"/>
      <c r="M839" s="26"/>
      <c r="N839" s="28"/>
      <c r="P839" s="26"/>
      <c r="Q839" s="28"/>
      <c r="S839" s="26"/>
      <c r="T839" s="28"/>
    </row>
    <row r="840" spans="3:20" s="25" customFormat="1">
      <c r="C840" s="26"/>
      <c r="L840" s="28"/>
      <c r="M840" s="26"/>
      <c r="N840" s="28"/>
      <c r="P840" s="26"/>
      <c r="Q840" s="28"/>
      <c r="S840" s="26"/>
      <c r="T840" s="28"/>
    </row>
    <row r="841" spans="3:20" s="25" customFormat="1">
      <c r="C841" s="26"/>
      <c r="L841" s="28"/>
      <c r="M841" s="26"/>
      <c r="N841" s="28"/>
      <c r="P841" s="26"/>
      <c r="Q841" s="28"/>
      <c r="S841" s="26"/>
      <c r="T841" s="28"/>
    </row>
    <row r="842" spans="3:20" s="25" customFormat="1">
      <c r="C842" s="26"/>
      <c r="L842" s="28"/>
      <c r="M842" s="26"/>
      <c r="N842" s="28"/>
      <c r="P842" s="26"/>
      <c r="Q842" s="28"/>
      <c r="S842" s="26"/>
      <c r="T842" s="28"/>
    </row>
    <row r="843" spans="3:20" s="25" customFormat="1">
      <c r="C843" s="26"/>
      <c r="L843" s="28"/>
      <c r="M843" s="26"/>
      <c r="N843" s="28"/>
      <c r="P843" s="26"/>
      <c r="Q843" s="28"/>
      <c r="S843" s="26"/>
      <c r="T843" s="28"/>
    </row>
    <row r="844" spans="3:20" s="25" customFormat="1">
      <c r="C844" s="26"/>
      <c r="L844" s="28"/>
      <c r="M844" s="26"/>
      <c r="N844" s="28"/>
      <c r="P844" s="26"/>
      <c r="Q844" s="28"/>
      <c r="S844" s="26"/>
      <c r="T844" s="28"/>
    </row>
    <row r="845" spans="3:20" s="25" customFormat="1">
      <c r="C845" s="26"/>
      <c r="L845" s="28"/>
      <c r="M845" s="26"/>
      <c r="N845" s="28"/>
      <c r="P845" s="26"/>
      <c r="Q845" s="28"/>
      <c r="S845" s="26"/>
      <c r="T845" s="28"/>
    </row>
    <row r="846" spans="3:20" s="25" customFormat="1">
      <c r="C846" s="26"/>
      <c r="L846" s="28"/>
      <c r="M846" s="26"/>
      <c r="N846" s="28"/>
      <c r="P846" s="26"/>
      <c r="Q846" s="28"/>
      <c r="S846" s="26"/>
      <c r="T846" s="28"/>
    </row>
    <row r="847" spans="3:20" s="25" customFormat="1">
      <c r="C847" s="26"/>
      <c r="L847" s="28"/>
      <c r="M847" s="26"/>
      <c r="N847" s="28"/>
      <c r="P847" s="26"/>
      <c r="Q847" s="28"/>
      <c r="S847" s="26"/>
      <c r="T847" s="28"/>
    </row>
    <row r="848" spans="3:20" s="25" customFormat="1">
      <c r="C848" s="26"/>
      <c r="L848" s="28"/>
      <c r="M848" s="26"/>
      <c r="N848" s="28"/>
      <c r="P848" s="26"/>
      <c r="Q848" s="28"/>
      <c r="S848" s="26"/>
      <c r="T848" s="28"/>
    </row>
    <row r="849" spans="3:20" s="25" customFormat="1">
      <c r="C849" s="26"/>
      <c r="L849" s="28"/>
      <c r="M849" s="26"/>
      <c r="N849" s="28"/>
      <c r="P849" s="26"/>
      <c r="Q849" s="28"/>
      <c r="S849" s="26"/>
      <c r="T849" s="28"/>
    </row>
    <row r="850" spans="3:20" s="25" customFormat="1">
      <c r="C850" s="26"/>
      <c r="L850" s="28"/>
      <c r="M850" s="26"/>
      <c r="N850" s="28"/>
      <c r="P850" s="26"/>
      <c r="Q850" s="28"/>
      <c r="S850" s="26"/>
      <c r="T850" s="28"/>
    </row>
    <row r="851" spans="3:20" s="25" customFormat="1">
      <c r="C851" s="26"/>
      <c r="L851" s="28"/>
      <c r="M851" s="26"/>
      <c r="N851" s="28"/>
      <c r="P851" s="26"/>
      <c r="Q851" s="28"/>
      <c r="S851" s="26"/>
      <c r="T851" s="28"/>
    </row>
    <row r="852" spans="3:20" s="25" customFormat="1">
      <c r="C852" s="26"/>
      <c r="L852" s="28"/>
      <c r="M852" s="26"/>
      <c r="N852" s="28"/>
      <c r="P852" s="26"/>
      <c r="Q852" s="28"/>
      <c r="S852" s="26"/>
      <c r="T852" s="28"/>
    </row>
    <row r="853" spans="3:20" s="25" customFormat="1">
      <c r="C853" s="26"/>
      <c r="L853" s="28"/>
      <c r="M853" s="26"/>
      <c r="N853" s="28"/>
      <c r="P853" s="26"/>
      <c r="Q853" s="28"/>
      <c r="S853" s="26"/>
      <c r="T853" s="28"/>
    </row>
    <row r="854" spans="3:20" s="25" customFormat="1">
      <c r="C854" s="26"/>
      <c r="L854" s="28"/>
      <c r="M854" s="26"/>
      <c r="N854" s="28"/>
      <c r="P854" s="26"/>
      <c r="Q854" s="28"/>
      <c r="S854" s="26"/>
      <c r="T854" s="28"/>
    </row>
    <row r="855" spans="3:20" s="25" customFormat="1">
      <c r="C855" s="26"/>
      <c r="L855" s="28"/>
      <c r="M855" s="26"/>
      <c r="N855" s="28"/>
      <c r="P855" s="26"/>
      <c r="Q855" s="28"/>
      <c r="S855" s="26"/>
      <c r="T855" s="28"/>
    </row>
    <row r="856" spans="3:20" s="25" customFormat="1">
      <c r="C856" s="26"/>
      <c r="L856" s="28"/>
      <c r="M856" s="26"/>
      <c r="N856" s="28"/>
      <c r="P856" s="26"/>
      <c r="Q856" s="28"/>
      <c r="S856" s="26"/>
      <c r="T856" s="28"/>
    </row>
    <row r="857" spans="3:20" s="25" customFormat="1">
      <c r="C857" s="26"/>
      <c r="L857" s="28"/>
      <c r="M857" s="26"/>
      <c r="N857" s="28"/>
      <c r="P857" s="26"/>
      <c r="Q857" s="28"/>
      <c r="S857" s="26"/>
      <c r="T857" s="28"/>
    </row>
    <row r="858" spans="3:20" s="25" customFormat="1">
      <c r="C858" s="26"/>
      <c r="L858" s="28"/>
      <c r="M858" s="26"/>
      <c r="N858" s="28"/>
      <c r="P858" s="26"/>
      <c r="Q858" s="28"/>
      <c r="S858" s="26"/>
      <c r="T858" s="28"/>
    </row>
    <row r="859" spans="3:20" s="25" customFormat="1">
      <c r="C859" s="26"/>
      <c r="L859" s="28"/>
      <c r="M859" s="26"/>
      <c r="N859" s="28"/>
      <c r="P859" s="26"/>
      <c r="Q859" s="28"/>
      <c r="S859" s="26"/>
      <c r="T859" s="28"/>
    </row>
    <row r="860" spans="3:20" s="25" customFormat="1">
      <c r="C860" s="26"/>
      <c r="L860" s="28"/>
      <c r="M860" s="26"/>
      <c r="N860" s="28"/>
      <c r="P860" s="26"/>
      <c r="Q860" s="28"/>
      <c r="S860" s="26"/>
      <c r="T860" s="28"/>
    </row>
    <row r="861" spans="3:20" s="25" customFormat="1">
      <c r="C861" s="26"/>
      <c r="L861" s="28"/>
      <c r="M861" s="26"/>
      <c r="N861" s="28"/>
      <c r="P861" s="26"/>
      <c r="Q861" s="28"/>
      <c r="S861" s="26"/>
      <c r="T861" s="28"/>
    </row>
    <row r="862" spans="3:20" s="25" customFormat="1">
      <c r="C862" s="26"/>
      <c r="L862" s="28"/>
      <c r="M862" s="26"/>
      <c r="N862" s="28"/>
      <c r="P862" s="26"/>
      <c r="Q862" s="28"/>
      <c r="S862" s="26"/>
      <c r="T862" s="28"/>
    </row>
    <row r="863" spans="3:20" s="25" customFormat="1">
      <c r="C863" s="26"/>
      <c r="L863" s="28"/>
      <c r="M863" s="26"/>
      <c r="N863" s="28"/>
      <c r="P863" s="26"/>
      <c r="Q863" s="28"/>
      <c r="S863" s="26"/>
      <c r="T863" s="28"/>
    </row>
    <row r="864" spans="3:20" s="25" customFormat="1">
      <c r="C864" s="26"/>
      <c r="L864" s="28"/>
      <c r="M864" s="26"/>
      <c r="N864" s="28"/>
      <c r="P864" s="26"/>
      <c r="Q864" s="28"/>
      <c r="S864" s="26"/>
      <c r="T864" s="28"/>
    </row>
    <row r="865" spans="3:20" s="25" customFormat="1">
      <c r="C865" s="26"/>
      <c r="L865" s="28"/>
      <c r="M865" s="26"/>
      <c r="N865" s="28"/>
      <c r="P865" s="26"/>
      <c r="Q865" s="28"/>
      <c r="S865" s="26"/>
      <c r="T865" s="28"/>
    </row>
    <row r="866" spans="3:20" s="25" customFormat="1">
      <c r="C866" s="26"/>
      <c r="L866" s="28"/>
      <c r="M866" s="26"/>
      <c r="N866" s="28"/>
      <c r="P866" s="26"/>
      <c r="Q866" s="28"/>
      <c r="S866" s="26"/>
      <c r="T866" s="28"/>
    </row>
    <row r="867" spans="3:20" s="25" customFormat="1">
      <c r="C867" s="26"/>
      <c r="L867" s="28"/>
      <c r="M867" s="26"/>
      <c r="N867" s="28"/>
      <c r="P867" s="26"/>
      <c r="Q867" s="28"/>
      <c r="S867" s="26"/>
      <c r="T867" s="28"/>
    </row>
    <row r="868" spans="3:20" s="25" customFormat="1">
      <c r="C868" s="26"/>
      <c r="L868" s="28"/>
      <c r="M868" s="26"/>
      <c r="N868" s="28"/>
      <c r="P868" s="26"/>
      <c r="Q868" s="28"/>
      <c r="S868" s="26"/>
      <c r="T868" s="28"/>
    </row>
    <row r="869" spans="3:20" s="25" customFormat="1">
      <c r="C869" s="26"/>
      <c r="L869" s="28"/>
      <c r="M869" s="26"/>
      <c r="N869" s="28"/>
      <c r="P869" s="26"/>
      <c r="Q869" s="28"/>
      <c r="S869" s="26"/>
      <c r="T869" s="28"/>
    </row>
    <row r="870" spans="3:20" s="25" customFormat="1">
      <c r="C870" s="26"/>
      <c r="L870" s="28"/>
      <c r="M870" s="26"/>
      <c r="N870" s="28"/>
      <c r="P870" s="26"/>
      <c r="Q870" s="28"/>
      <c r="S870" s="26"/>
      <c r="T870" s="28"/>
    </row>
    <row r="871" spans="3:20" s="25" customFormat="1">
      <c r="C871" s="26"/>
      <c r="L871" s="28"/>
      <c r="M871" s="26"/>
      <c r="N871" s="28"/>
      <c r="P871" s="26"/>
      <c r="Q871" s="28"/>
      <c r="S871" s="26"/>
      <c r="T871" s="28"/>
    </row>
    <row r="872" spans="3:20" s="25" customFormat="1">
      <c r="C872" s="26"/>
      <c r="L872" s="28"/>
      <c r="M872" s="26"/>
      <c r="N872" s="28"/>
      <c r="P872" s="26"/>
      <c r="Q872" s="28"/>
      <c r="S872" s="26"/>
      <c r="T872" s="28"/>
    </row>
    <row r="873" spans="3:20" s="25" customFormat="1">
      <c r="C873" s="26"/>
      <c r="L873" s="28"/>
      <c r="M873" s="26"/>
      <c r="N873" s="28"/>
      <c r="P873" s="26"/>
      <c r="Q873" s="28"/>
      <c r="S873" s="26"/>
      <c r="T873" s="28"/>
    </row>
    <row r="874" spans="3:20" s="25" customFormat="1">
      <c r="C874" s="26"/>
      <c r="L874" s="28"/>
      <c r="M874" s="26"/>
      <c r="N874" s="28"/>
      <c r="P874" s="26"/>
      <c r="Q874" s="28"/>
      <c r="S874" s="26"/>
      <c r="T874" s="28"/>
    </row>
    <row r="875" spans="3:20" s="25" customFormat="1">
      <c r="C875" s="26"/>
      <c r="L875" s="28"/>
      <c r="M875" s="26"/>
      <c r="N875" s="28"/>
      <c r="P875" s="26"/>
      <c r="Q875" s="28"/>
      <c r="S875" s="26"/>
      <c r="T875" s="28"/>
    </row>
    <row r="876" spans="3:20" s="25" customFormat="1">
      <c r="C876" s="26"/>
      <c r="L876" s="28"/>
      <c r="M876" s="26"/>
      <c r="N876" s="28"/>
      <c r="P876" s="26"/>
      <c r="Q876" s="28"/>
      <c r="S876" s="26"/>
      <c r="T876" s="28"/>
    </row>
    <row r="877" spans="3:20" s="25" customFormat="1">
      <c r="C877" s="26"/>
      <c r="L877" s="28"/>
      <c r="M877" s="26"/>
      <c r="N877" s="28"/>
      <c r="P877" s="26"/>
      <c r="Q877" s="28"/>
      <c r="S877" s="26"/>
      <c r="T877" s="28"/>
    </row>
    <row r="878" spans="3:20" s="25" customFormat="1">
      <c r="C878" s="26"/>
      <c r="L878" s="28"/>
      <c r="M878" s="26"/>
      <c r="N878" s="28"/>
      <c r="P878" s="26"/>
      <c r="Q878" s="28"/>
      <c r="S878" s="26"/>
      <c r="T878" s="28"/>
    </row>
    <row r="879" spans="3:20" s="25" customFormat="1">
      <c r="C879" s="26"/>
      <c r="L879" s="28"/>
      <c r="M879" s="26"/>
      <c r="N879" s="28"/>
      <c r="P879" s="26"/>
      <c r="Q879" s="28"/>
      <c r="S879" s="26"/>
      <c r="T879" s="28"/>
    </row>
    <row r="880" spans="3:20" s="25" customFormat="1">
      <c r="C880" s="26"/>
      <c r="L880" s="28"/>
      <c r="M880" s="26"/>
      <c r="N880" s="28"/>
      <c r="P880" s="26"/>
      <c r="Q880" s="28"/>
      <c r="S880" s="26"/>
      <c r="T880" s="28"/>
    </row>
    <row r="881" spans="3:20" s="25" customFormat="1">
      <c r="C881" s="26"/>
      <c r="L881" s="28"/>
      <c r="M881" s="26"/>
      <c r="N881" s="28"/>
      <c r="P881" s="26"/>
      <c r="Q881" s="28"/>
      <c r="S881" s="26"/>
      <c r="T881" s="28"/>
    </row>
    <row r="882" spans="3:20" s="25" customFormat="1">
      <c r="C882" s="26"/>
      <c r="L882" s="28"/>
      <c r="M882" s="26"/>
      <c r="N882" s="28"/>
      <c r="P882" s="26"/>
      <c r="Q882" s="28"/>
      <c r="S882" s="26"/>
      <c r="T882" s="28"/>
    </row>
    <row r="883" spans="3:20" s="25" customFormat="1">
      <c r="C883" s="26"/>
      <c r="L883" s="28"/>
      <c r="M883" s="26"/>
      <c r="N883" s="28"/>
      <c r="P883" s="26"/>
      <c r="Q883" s="28"/>
      <c r="S883" s="26"/>
      <c r="T883" s="28"/>
    </row>
    <row r="884" spans="3:20" s="25" customFormat="1">
      <c r="C884" s="26"/>
      <c r="L884" s="28"/>
      <c r="M884" s="26"/>
      <c r="N884" s="28"/>
      <c r="P884" s="26"/>
      <c r="Q884" s="28"/>
      <c r="S884" s="26"/>
      <c r="T884" s="28"/>
    </row>
    <row r="885" spans="3:20" s="25" customFormat="1">
      <c r="C885" s="26"/>
      <c r="L885" s="28"/>
      <c r="M885" s="26"/>
      <c r="N885" s="28"/>
      <c r="P885" s="26"/>
      <c r="Q885" s="28"/>
      <c r="S885" s="26"/>
      <c r="T885" s="28"/>
    </row>
    <row r="886" spans="3:20" s="25" customFormat="1">
      <c r="C886" s="26"/>
      <c r="L886" s="28"/>
      <c r="M886" s="26"/>
      <c r="N886" s="28"/>
      <c r="P886" s="26"/>
      <c r="Q886" s="28"/>
      <c r="S886" s="26"/>
      <c r="T886" s="28"/>
    </row>
    <row r="887" spans="3:20" s="25" customFormat="1">
      <c r="C887" s="26"/>
      <c r="L887" s="28"/>
      <c r="M887" s="26"/>
      <c r="N887" s="28"/>
      <c r="P887" s="26"/>
      <c r="Q887" s="28"/>
      <c r="S887" s="26"/>
      <c r="T887" s="28"/>
    </row>
    <row r="888" spans="3:20" s="25" customFormat="1">
      <c r="C888" s="26"/>
      <c r="L888" s="28"/>
      <c r="M888" s="26"/>
      <c r="N888" s="28"/>
      <c r="P888" s="26"/>
      <c r="Q888" s="28"/>
      <c r="S888" s="26"/>
      <c r="T888" s="28"/>
    </row>
    <row r="889" spans="3:20" s="25" customFormat="1">
      <c r="C889" s="26"/>
      <c r="L889" s="28"/>
      <c r="M889" s="26"/>
      <c r="N889" s="28"/>
      <c r="P889" s="26"/>
      <c r="Q889" s="28"/>
      <c r="S889" s="26"/>
      <c r="T889" s="28"/>
    </row>
    <row r="890" spans="3:20" s="25" customFormat="1">
      <c r="C890" s="26"/>
      <c r="L890" s="28"/>
      <c r="M890" s="26"/>
      <c r="N890" s="28"/>
      <c r="P890" s="26"/>
      <c r="Q890" s="28"/>
      <c r="S890" s="26"/>
      <c r="T890" s="28"/>
    </row>
    <row r="891" spans="3:20" s="25" customFormat="1">
      <c r="C891" s="26"/>
      <c r="L891" s="28"/>
      <c r="M891" s="26"/>
      <c r="N891" s="28"/>
      <c r="P891" s="26"/>
      <c r="Q891" s="28"/>
      <c r="S891" s="26"/>
      <c r="T891" s="28"/>
    </row>
    <row r="892" spans="3:20" s="25" customFormat="1">
      <c r="C892" s="26"/>
      <c r="L892" s="28"/>
      <c r="M892" s="26"/>
      <c r="N892" s="28"/>
      <c r="P892" s="26"/>
      <c r="Q892" s="28"/>
      <c r="S892" s="26"/>
      <c r="T892" s="28"/>
    </row>
    <row r="893" spans="3:20" s="25" customFormat="1">
      <c r="C893" s="26"/>
      <c r="L893" s="28"/>
      <c r="M893" s="26"/>
      <c r="N893" s="28"/>
      <c r="P893" s="26"/>
      <c r="Q893" s="28"/>
      <c r="S893" s="26"/>
      <c r="T893" s="28"/>
    </row>
    <row r="894" spans="3:20" s="25" customFormat="1">
      <c r="C894" s="26"/>
      <c r="L894" s="28"/>
      <c r="M894" s="26"/>
      <c r="N894" s="28"/>
      <c r="P894" s="26"/>
      <c r="Q894" s="28"/>
      <c r="S894" s="26"/>
      <c r="T894" s="28"/>
    </row>
    <row r="895" spans="3:20" s="25" customFormat="1">
      <c r="C895" s="26"/>
      <c r="L895" s="28"/>
      <c r="M895" s="26"/>
      <c r="N895" s="28"/>
      <c r="P895" s="26"/>
      <c r="Q895" s="28"/>
      <c r="S895" s="26"/>
      <c r="T895" s="28"/>
    </row>
    <row r="896" spans="3:20" s="25" customFormat="1">
      <c r="C896" s="26"/>
      <c r="L896" s="28"/>
      <c r="M896" s="26"/>
      <c r="N896" s="28"/>
      <c r="P896" s="26"/>
      <c r="Q896" s="28"/>
      <c r="S896" s="26"/>
      <c r="T896" s="28"/>
    </row>
    <row r="897" spans="3:20" s="25" customFormat="1">
      <c r="C897" s="26"/>
      <c r="L897" s="28"/>
      <c r="M897" s="26"/>
      <c r="N897" s="28"/>
      <c r="P897" s="26"/>
      <c r="Q897" s="28"/>
      <c r="S897" s="26"/>
      <c r="T897" s="28"/>
    </row>
    <row r="898" spans="3:20" s="25" customFormat="1">
      <c r="C898" s="26"/>
      <c r="L898" s="28"/>
      <c r="M898" s="26"/>
      <c r="N898" s="28"/>
      <c r="P898" s="26"/>
      <c r="Q898" s="28"/>
      <c r="S898" s="26"/>
      <c r="T898" s="28"/>
    </row>
    <row r="899" spans="3:20" s="25" customFormat="1">
      <c r="C899" s="26"/>
      <c r="L899" s="28"/>
      <c r="M899" s="26"/>
      <c r="N899" s="28"/>
      <c r="P899" s="26"/>
      <c r="Q899" s="28"/>
      <c r="S899" s="26"/>
      <c r="T899" s="28"/>
    </row>
    <row r="900" spans="3:20" s="25" customFormat="1">
      <c r="C900" s="26"/>
      <c r="L900" s="28"/>
      <c r="M900" s="26"/>
      <c r="N900" s="28"/>
      <c r="P900" s="26"/>
      <c r="Q900" s="28"/>
      <c r="S900" s="26"/>
      <c r="T900" s="28"/>
    </row>
    <row r="901" spans="3:20" s="25" customFormat="1">
      <c r="C901" s="26"/>
      <c r="L901" s="28"/>
      <c r="M901" s="26"/>
      <c r="N901" s="28"/>
      <c r="P901" s="26"/>
      <c r="Q901" s="28"/>
      <c r="S901" s="26"/>
      <c r="T901" s="28"/>
    </row>
    <row r="902" spans="3:20" s="25" customFormat="1">
      <c r="C902" s="26"/>
      <c r="L902" s="28"/>
      <c r="M902" s="26"/>
      <c r="N902" s="28"/>
      <c r="P902" s="26"/>
      <c r="Q902" s="28"/>
      <c r="S902" s="26"/>
      <c r="T902" s="28"/>
    </row>
    <row r="903" spans="3:20" s="25" customFormat="1">
      <c r="C903" s="26"/>
      <c r="L903" s="28"/>
      <c r="M903" s="26"/>
      <c r="N903" s="28"/>
      <c r="P903" s="26"/>
      <c r="Q903" s="28"/>
      <c r="S903" s="26"/>
      <c r="T903" s="28"/>
    </row>
    <row r="904" spans="3:20" s="25" customFormat="1">
      <c r="C904" s="26"/>
      <c r="L904" s="28"/>
      <c r="M904" s="26"/>
      <c r="N904" s="28"/>
      <c r="P904" s="26"/>
      <c r="Q904" s="28"/>
      <c r="S904" s="26"/>
      <c r="T904" s="28"/>
    </row>
    <row r="905" spans="3:20" s="25" customFormat="1">
      <c r="C905" s="26"/>
      <c r="L905" s="28"/>
      <c r="M905" s="26"/>
      <c r="N905" s="28"/>
      <c r="P905" s="26"/>
      <c r="Q905" s="28"/>
      <c r="S905" s="26"/>
      <c r="T905" s="28"/>
    </row>
    <row r="906" spans="3:20" s="25" customFormat="1">
      <c r="C906" s="26"/>
      <c r="L906" s="28"/>
      <c r="M906" s="26"/>
      <c r="N906" s="28"/>
      <c r="P906" s="26"/>
      <c r="Q906" s="28"/>
      <c r="S906" s="26"/>
      <c r="T906" s="28"/>
    </row>
    <row r="907" spans="3:20" s="25" customFormat="1">
      <c r="C907" s="26"/>
      <c r="L907" s="28"/>
      <c r="M907" s="26"/>
      <c r="N907" s="28"/>
      <c r="P907" s="26"/>
      <c r="Q907" s="28"/>
      <c r="S907" s="26"/>
      <c r="T907" s="28"/>
    </row>
    <row r="908" spans="3:20" s="25" customFormat="1">
      <c r="C908" s="26"/>
      <c r="L908" s="28"/>
      <c r="M908" s="26"/>
      <c r="N908" s="28"/>
      <c r="P908" s="26"/>
      <c r="Q908" s="28"/>
      <c r="S908" s="26"/>
      <c r="T908" s="28"/>
    </row>
    <row r="909" spans="3:20" s="25" customFormat="1">
      <c r="C909" s="26"/>
      <c r="L909" s="28"/>
      <c r="M909" s="26"/>
      <c r="N909" s="28"/>
      <c r="P909" s="26"/>
      <c r="Q909" s="28"/>
      <c r="S909" s="26"/>
      <c r="T909" s="28"/>
    </row>
    <row r="910" spans="3:20" s="25" customFormat="1">
      <c r="C910" s="26"/>
      <c r="L910" s="28"/>
      <c r="M910" s="26"/>
      <c r="N910" s="28"/>
      <c r="P910" s="26"/>
      <c r="Q910" s="28"/>
      <c r="S910" s="26"/>
      <c r="T910" s="28"/>
    </row>
    <row r="911" spans="3:20" s="25" customFormat="1">
      <c r="C911" s="26"/>
      <c r="L911" s="28"/>
      <c r="M911" s="26"/>
      <c r="N911" s="28"/>
      <c r="P911" s="26"/>
      <c r="Q911" s="28"/>
      <c r="S911" s="26"/>
      <c r="T911" s="28"/>
    </row>
    <row r="912" spans="3:20" s="25" customFormat="1">
      <c r="C912" s="26"/>
      <c r="L912" s="28"/>
      <c r="M912" s="26"/>
      <c r="N912" s="28"/>
      <c r="P912" s="26"/>
      <c r="Q912" s="28"/>
      <c r="S912" s="26"/>
      <c r="T912" s="28"/>
    </row>
    <row r="913" spans="3:20" s="25" customFormat="1">
      <c r="C913" s="26"/>
      <c r="L913" s="28"/>
      <c r="M913" s="26"/>
      <c r="N913" s="28"/>
      <c r="P913" s="26"/>
      <c r="Q913" s="28"/>
      <c r="S913" s="26"/>
      <c r="T913" s="28"/>
    </row>
    <row r="914" spans="3:20" s="25" customFormat="1">
      <c r="C914" s="26"/>
      <c r="L914" s="28"/>
      <c r="M914" s="26"/>
      <c r="N914" s="28"/>
      <c r="P914" s="26"/>
      <c r="Q914" s="28"/>
      <c r="S914" s="26"/>
      <c r="T914" s="28"/>
    </row>
    <row r="915" spans="3:20" s="25" customFormat="1">
      <c r="C915" s="26"/>
      <c r="L915" s="28"/>
      <c r="M915" s="26"/>
      <c r="N915" s="28"/>
      <c r="P915" s="26"/>
      <c r="Q915" s="28"/>
      <c r="S915" s="26"/>
      <c r="T915" s="28"/>
    </row>
    <row r="916" spans="3:20" s="25" customFormat="1">
      <c r="C916" s="26"/>
      <c r="L916" s="28"/>
      <c r="M916" s="26"/>
      <c r="N916" s="28"/>
      <c r="P916" s="26"/>
      <c r="Q916" s="28"/>
      <c r="S916" s="26"/>
      <c r="T916" s="28"/>
    </row>
    <row r="917" spans="3:20" s="25" customFormat="1">
      <c r="C917" s="26"/>
      <c r="L917" s="28"/>
      <c r="M917" s="26"/>
      <c r="N917" s="28"/>
      <c r="P917" s="26"/>
      <c r="Q917" s="28"/>
      <c r="S917" s="26"/>
      <c r="T917" s="28"/>
    </row>
    <row r="918" spans="3:20" s="25" customFormat="1">
      <c r="C918" s="26"/>
      <c r="L918" s="28"/>
      <c r="M918" s="26"/>
      <c r="N918" s="28"/>
      <c r="P918" s="26"/>
      <c r="Q918" s="28"/>
      <c r="S918" s="26"/>
      <c r="T918" s="28"/>
    </row>
    <row r="919" spans="3:20" s="25" customFormat="1">
      <c r="C919" s="26"/>
      <c r="L919" s="28"/>
      <c r="M919" s="26"/>
      <c r="N919" s="28"/>
      <c r="P919" s="26"/>
      <c r="Q919" s="28"/>
      <c r="S919" s="26"/>
      <c r="T919" s="28"/>
    </row>
    <row r="920" spans="3:20" s="25" customFormat="1">
      <c r="C920" s="26"/>
      <c r="L920" s="28"/>
      <c r="M920" s="26"/>
      <c r="N920" s="28"/>
      <c r="P920" s="26"/>
      <c r="Q920" s="28"/>
      <c r="S920" s="26"/>
      <c r="T920" s="28"/>
    </row>
    <row r="921" spans="3:20" s="25" customFormat="1">
      <c r="C921" s="26"/>
      <c r="L921" s="28"/>
      <c r="M921" s="26"/>
      <c r="N921" s="28"/>
      <c r="P921" s="26"/>
      <c r="Q921" s="28"/>
      <c r="S921" s="26"/>
      <c r="T921" s="28"/>
    </row>
    <row r="922" spans="3:20" s="25" customFormat="1">
      <c r="C922" s="26"/>
      <c r="L922" s="28"/>
      <c r="M922" s="26"/>
      <c r="N922" s="28"/>
      <c r="P922" s="26"/>
      <c r="Q922" s="28"/>
      <c r="S922" s="26"/>
      <c r="T922" s="28"/>
    </row>
    <row r="923" spans="3:20" s="25" customFormat="1">
      <c r="C923" s="26"/>
      <c r="L923" s="28"/>
      <c r="M923" s="26"/>
      <c r="N923" s="28"/>
      <c r="P923" s="26"/>
      <c r="Q923" s="28"/>
      <c r="S923" s="26"/>
      <c r="T923" s="28"/>
    </row>
    <row r="924" spans="3:20" s="25" customFormat="1">
      <c r="C924" s="26"/>
      <c r="L924" s="28"/>
      <c r="M924" s="26"/>
      <c r="N924" s="28"/>
      <c r="P924" s="26"/>
      <c r="Q924" s="28"/>
      <c r="S924" s="26"/>
      <c r="T924" s="28"/>
    </row>
    <row r="925" spans="3:20" s="25" customFormat="1">
      <c r="C925" s="26"/>
      <c r="L925" s="28"/>
      <c r="M925" s="26"/>
      <c r="N925" s="28"/>
      <c r="P925" s="26"/>
      <c r="Q925" s="28"/>
      <c r="S925" s="26"/>
      <c r="T925" s="28"/>
    </row>
    <row r="926" spans="3:20" s="25" customFormat="1">
      <c r="C926" s="26"/>
      <c r="L926" s="28"/>
      <c r="M926" s="26"/>
      <c r="N926" s="28"/>
      <c r="P926" s="26"/>
      <c r="Q926" s="28"/>
      <c r="S926" s="26"/>
      <c r="T926" s="28"/>
    </row>
    <row r="927" spans="3:20" s="25" customFormat="1">
      <c r="C927" s="26"/>
      <c r="L927" s="28"/>
      <c r="M927" s="26"/>
      <c r="N927" s="28"/>
      <c r="P927" s="26"/>
      <c r="Q927" s="28"/>
      <c r="S927" s="26"/>
      <c r="T927" s="28"/>
    </row>
    <row r="928" spans="3:20" s="25" customFormat="1">
      <c r="C928" s="26"/>
      <c r="L928" s="28"/>
      <c r="M928" s="26"/>
      <c r="N928" s="28"/>
      <c r="P928" s="26"/>
      <c r="Q928" s="28"/>
      <c r="S928" s="26"/>
      <c r="T928" s="28"/>
    </row>
    <row r="929" spans="3:20" s="25" customFormat="1">
      <c r="C929" s="26"/>
      <c r="L929" s="28"/>
      <c r="M929" s="26"/>
      <c r="N929" s="28"/>
      <c r="P929" s="26"/>
      <c r="Q929" s="28"/>
      <c r="S929" s="26"/>
      <c r="T929" s="28"/>
    </row>
    <row r="930" spans="3:20" s="25" customFormat="1">
      <c r="C930" s="26"/>
      <c r="L930" s="28"/>
      <c r="M930" s="26"/>
      <c r="N930" s="28"/>
      <c r="P930" s="26"/>
      <c r="Q930" s="28"/>
      <c r="S930" s="26"/>
      <c r="T930" s="28"/>
    </row>
    <row r="931" spans="3:20" s="25" customFormat="1">
      <c r="C931" s="26"/>
      <c r="L931" s="28"/>
      <c r="M931" s="26"/>
      <c r="N931" s="28"/>
      <c r="P931" s="26"/>
      <c r="Q931" s="28"/>
      <c r="S931" s="26"/>
      <c r="T931" s="28"/>
    </row>
    <row r="932" spans="3:20" s="25" customFormat="1">
      <c r="C932" s="26"/>
      <c r="L932" s="28"/>
      <c r="M932" s="26"/>
      <c r="N932" s="28"/>
      <c r="P932" s="26"/>
      <c r="Q932" s="28"/>
      <c r="S932" s="26"/>
      <c r="T932" s="28"/>
    </row>
    <row r="933" spans="3:20" s="25" customFormat="1">
      <c r="C933" s="26"/>
      <c r="L933" s="28"/>
      <c r="M933" s="26"/>
      <c r="N933" s="28"/>
      <c r="P933" s="26"/>
      <c r="Q933" s="28"/>
      <c r="S933" s="26"/>
      <c r="T933" s="28"/>
    </row>
    <row r="934" spans="3:20" s="25" customFormat="1">
      <c r="C934" s="26"/>
      <c r="L934" s="28"/>
      <c r="M934" s="26"/>
      <c r="N934" s="28"/>
      <c r="P934" s="26"/>
      <c r="Q934" s="28"/>
      <c r="S934" s="26"/>
      <c r="T934" s="28"/>
    </row>
    <row r="935" spans="3:20" s="25" customFormat="1">
      <c r="C935" s="26"/>
      <c r="L935" s="28"/>
      <c r="M935" s="26"/>
      <c r="N935" s="28"/>
      <c r="P935" s="26"/>
      <c r="Q935" s="28"/>
      <c r="S935" s="26"/>
      <c r="T935" s="28"/>
    </row>
    <row r="936" spans="3:20" s="25" customFormat="1">
      <c r="C936" s="26"/>
      <c r="L936" s="28"/>
      <c r="M936" s="26"/>
      <c r="N936" s="28"/>
      <c r="P936" s="26"/>
      <c r="Q936" s="28"/>
      <c r="S936" s="26"/>
      <c r="T936" s="28"/>
    </row>
    <row r="937" spans="3:20" s="25" customFormat="1">
      <c r="C937" s="26"/>
      <c r="L937" s="28"/>
      <c r="M937" s="26"/>
      <c r="N937" s="28"/>
      <c r="P937" s="26"/>
      <c r="Q937" s="28"/>
      <c r="S937" s="26"/>
      <c r="T937" s="28"/>
    </row>
    <row r="938" spans="3:20" s="25" customFormat="1">
      <c r="C938" s="26"/>
      <c r="L938" s="28"/>
      <c r="M938" s="26"/>
      <c r="N938" s="28"/>
      <c r="P938" s="26"/>
      <c r="Q938" s="28"/>
      <c r="S938" s="26"/>
      <c r="T938" s="28"/>
    </row>
    <row r="939" spans="3:20" s="25" customFormat="1">
      <c r="C939" s="26"/>
      <c r="L939" s="28"/>
      <c r="M939" s="26"/>
      <c r="N939" s="28"/>
      <c r="P939" s="26"/>
      <c r="Q939" s="28"/>
      <c r="S939" s="26"/>
      <c r="T939" s="28"/>
    </row>
    <row r="940" spans="3:20" s="25" customFormat="1">
      <c r="C940" s="26"/>
      <c r="L940" s="28"/>
      <c r="M940" s="26"/>
      <c r="N940" s="28"/>
      <c r="P940" s="26"/>
      <c r="Q940" s="28"/>
      <c r="S940" s="26"/>
      <c r="T940" s="28"/>
    </row>
    <row r="941" spans="3:20" s="25" customFormat="1">
      <c r="C941" s="26"/>
      <c r="L941" s="28"/>
      <c r="M941" s="26"/>
      <c r="N941" s="28"/>
      <c r="P941" s="26"/>
      <c r="Q941" s="28"/>
      <c r="S941" s="26"/>
      <c r="T941" s="28"/>
    </row>
    <row r="942" spans="3:20" s="25" customFormat="1">
      <c r="C942" s="26"/>
      <c r="L942" s="28"/>
      <c r="M942" s="26"/>
      <c r="N942" s="28"/>
      <c r="P942" s="26"/>
      <c r="Q942" s="28"/>
      <c r="S942" s="26"/>
      <c r="T942" s="28"/>
    </row>
    <row r="943" spans="3:20" s="25" customFormat="1">
      <c r="C943" s="26"/>
      <c r="L943" s="28"/>
      <c r="M943" s="26"/>
      <c r="N943" s="28"/>
      <c r="P943" s="26"/>
      <c r="Q943" s="28"/>
      <c r="S943" s="26"/>
      <c r="T943" s="28"/>
    </row>
    <row r="944" spans="3:20" s="25" customFormat="1">
      <c r="C944" s="26"/>
      <c r="L944" s="28"/>
      <c r="M944" s="26"/>
      <c r="N944" s="28"/>
      <c r="P944" s="26"/>
      <c r="Q944" s="28"/>
      <c r="S944" s="26"/>
      <c r="T944" s="28"/>
    </row>
    <row r="945" spans="3:20" s="25" customFormat="1">
      <c r="C945" s="26"/>
      <c r="L945" s="28"/>
      <c r="M945" s="26"/>
      <c r="N945" s="28"/>
      <c r="P945" s="26"/>
      <c r="Q945" s="28"/>
      <c r="S945" s="26"/>
      <c r="T945" s="28"/>
    </row>
    <row r="946" spans="3:20" s="25" customFormat="1">
      <c r="C946" s="26"/>
      <c r="L946" s="28"/>
      <c r="M946" s="26"/>
      <c r="N946" s="28"/>
      <c r="P946" s="26"/>
      <c r="Q946" s="28"/>
      <c r="S946" s="26"/>
      <c r="T946" s="28"/>
    </row>
  </sheetData>
  <mergeCells count="12">
    <mergeCell ref="L2:T2"/>
    <mergeCell ref="B1:T1"/>
    <mergeCell ref="B14:D14"/>
    <mergeCell ref="E14:K14"/>
    <mergeCell ref="B11:B13"/>
    <mergeCell ref="B2:K2"/>
    <mergeCell ref="E3:F3"/>
    <mergeCell ref="C4:C8"/>
    <mergeCell ref="D4:D8"/>
    <mergeCell ref="D9:D10"/>
    <mergeCell ref="C9:C10"/>
    <mergeCell ref="B4:B10"/>
  </mergeCells>
  <hyperlinks>
    <hyperlink ref="N5" r:id="rId1"/>
  </hyperlinks>
  <printOptions horizontalCentered="1"/>
  <pageMargins left="0.39370078740157483" right="0.39370078740157483" top="0.39370078740157483" bottom="0.39370078740157483" header="0.31496062992125984" footer="0.31496062992125984"/>
  <pageSetup paperSize="121" scale="30" orientation="landscape" r:id="rId2"/>
  <headerFooter>
    <oddFooter>&amp;CPág. &amp;P de &amp;N</oddFooter>
  </headerFooter>
  <rowBreaks count="1" manualBreakCount="1">
    <brk id="8" min="1" max="19"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60" zoomScaleNormal="60" zoomScaleSheetLayoutView="90" workbookViewId="0">
      <selection activeCell="B6" sqref="B6"/>
    </sheetView>
  </sheetViews>
  <sheetFormatPr baseColWidth="10" defaultColWidth="11.42578125" defaultRowHeight="15"/>
  <cols>
    <col min="1" max="1" width="34.85546875" style="18" customWidth="1"/>
    <col min="2" max="2" width="161.5703125" style="18" customWidth="1"/>
    <col min="3" max="3" width="27.140625" style="18" customWidth="1"/>
    <col min="4" max="4" width="14" style="18" bestFit="1" customWidth="1"/>
    <col min="5" max="16384" width="11.42578125" style="18"/>
  </cols>
  <sheetData>
    <row r="1" spans="1:4" s="2" customFormat="1" ht="52.5" customHeight="1">
      <c r="A1" s="31"/>
      <c r="B1" s="31"/>
      <c r="C1" s="31"/>
      <c r="D1" s="31"/>
    </row>
    <row r="2" spans="1:4" s="2" customFormat="1" ht="25.9" customHeight="1">
      <c r="A2" s="309" t="s">
        <v>132</v>
      </c>
      <c r="B2" s="309"/>
      <c r="C2" s="309"/>
      <c r="D2" s="309"/>
    </row>
    <row r="3" spans="1:4" s="2" customFormat="1" ht="12.75">
      <c r="A3" s="31"/>
      <c r="B3" s="31"/>
      <c r="C3" s="31"/>
      <c r="D3" s="31"/>
    </row>
    <row r="4" spans="1:4" s="2" customFormat="1" ht="38.25" customHeight="1">
      <c r="A4" s="32" t="s">
        <v>127</v>
      </c>
      <c r="B4" s="32" t="s">
        <v>128</v>
      </c>
      <c r="C4" s="33" t="s">
        <v>129</v>
      </c>
      <c r="D4" s="32" t="s">
        <v>130</v>
      </c>
    </row>
    <row r="5" spans="1:4" ht="88.5" customHeight="1">
      <c r="A5" s="310">
        <v>42611</v>
      </c>
      <c r="B5" s="61" t="s">
        <v>140</v>
      </c>
      <c r="C5" s="313" t="s">
        <v>131</v>
      </c>
      <c r="D5" s="316">
        <v>3</v>
      </c>
    </row>
    <row r="6" spans="1:4" ht="398.25" customHeight="1">
      <c r="A6" s="311"/>
      <c r="B6" s="62" t="s">
        <v>138</v>
      </c>
      <c r="C6" s="314"/>
      <c r="D6" s="317"/>
    </row>
    <row r="7" spans="1:4" ht="171" customHeight="1">
      <c r="A7" s="311"/>
      <c r="B7" s="62" t="s">
        <v>139</v>
      </c>
      <c r="C7" s="314"/>
      <c r="D7" s="317"/>
    </row>
    <row r="8" spans="1:4" ht="254.25" customHeight="1">
      <c r="A8" s="311"/>
      <c r="B8" s="62" t="s">
        <v>149</v>
      </c>
      <c r="C8" s="314"/>
      <c r="D8" s="317"/>
    </row>
    <row r="9" spans="1:4" ht="88.5" customHeight="1">
      <c r="A9" s="311"/>
      <c r="B9" s="62" t="s">
        <v>141</v>
      </c>
      <c r="C9" s="314"/>
      <c r="D9" s="317"/>
    </row>
    <row r="10" spans="1:4" ht="88.5" customHeight="1">
      <c r="A10" s="311"/>
      <c r="B10" s="63" t="s">
        <v>142</v>
      </c>
      <c r="C10" s="314"/>
      <c r="D10" s="317"/>
    </row>
    <row r="11" spans="1:4" ht="15.75">
      <c r="A11" s="312"/>
      <c r="B11" s="64"/>
      <c r="C11" s="315"/>
      <c r="D11" s="318"/>
    </row>
    <row r="12" spans="1:4" ht="107.25" customHeight="1">
      <c r="A12" s="38">
        <v>42460</v>
      </c>
      <c r="B12" s="39" t="s">
        <v>200</v>
      </c>
      <c r="C12" s="40" t="s">
        <v>131</v>
      </c>
      <c r="D12" s="41">
        <v>2</v>
      </c>
    </row>
    <row r="13" spans="1:4" ht="49.5" customHeight="1">
      <c r="A13" s="34">
        <v>42396</v>
      </c>
      <c r="B13" s="35" t="s">
        <v>133</v>
      </c>
      <c r="C13" s="36" t="s">
        <v>131</v>
      </c>
      <c r="D13" s="37">
        <v>1</v>
      </c>
    </row>
  </sheetData>
  <mergeCells count="4">
    <mergeCell ref="A2:D2"/>
    <mergeCell ref="A5:A11"/>
    <mergeCell ref="C5:C11"/>
    <mergeCell ref="D5:D11"/>
  </mergeCells>
  <printOptions horizontalCentered="1"/>
  <pageMargins left="0.70866141732283472" right="0.70866141732283472" top="0.74803149606299213" bottom="0.74803149606299213" header="0.31496062992125984" footer="0.31496062992125984"/>
  <pageSetup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11</vt:i4>
      </vt:variant>
    </vt:vector>
  </HeadingPairs>
  <TitlesOfParts>
    <vt:vector size="18" baseType="lpstr">
      <vt:lpstr>Portada</vt:lpstr>
      <vt:lpstr>Gestión del Riesgo</vt:lpstr>
      <vt:lpstr>Antitrámites</vt:lpstr>
      <vt:lpstr>Rendición de cuentas</vt:lpstr>
      <vt:lpstr>Atención al ciudadano</vt:lpstr>
      <vt:lpstr>Transparencia</vt:lpstr>
      <vt:lpstr>Control de Cambios</vt:lpstr>
      <vt:lpstr>Antitrámites!Área_de_impresión</vt:lpstr>
      <vt:lpstr>'Atención al ciudadano'!Área_de_impresión</vt:lpstr>
      <vt:lpstr>'Gestión del Riesgo'!Área_de_impresión</vt:lpstr>
      <vt:lpstr>Portada!Área_de_impresión</vt:lpstr>
      <vt:lpstr>'Rendición de cuentas'!Área_de_impresión</vt:lpstr>
      <vt:lpstr>Transparencia!Área_de_impresión</vt:lpstr>
      <vt:lpstr>Antitrámites!Títulos_a_imprimir</vt:lpstr>
      <vt:lpstr>'Atención al ciudadano'!Títulos_a_imprimir</vt:lpstr>
      <vt:lpstr>'Gestión del Riesgo'!Títulos_a_imprimir</vt:lpstr>
      <vt:lpstr>'Rendición de cuentas'!Títulos_a_imprimir</vt:lpstr>
      <vt:lpstr>Transparencia!Títulos_a_imprimir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Yenny Adriana Pereira Oviedo</cp:lastModifiedBy>
  <cp:lastPrinted>2017-01-16T19:13:41Z</cp:lastPrinted>
  <dcterms:created xsi:type="dcterms:W3CDTF">2015-08-27T13:54:28Z</dcterms:created>
  <dcterms:modified xsi:type="dcterms:W3CDTF">2017-01-16T20:20:31Z</dcterms:modified>
</cp:coreProperties>
</file>