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apereira\Documents\institucionales\PLAN ANTICORRUPCIÓN Y DE ATENCIÓN AL CIUDADANO\SEGUIMIENTO PAAC 2017\"/>
    </mc:Choice>
  </mc:AlternateContent>
  <bookViews>
    <workbookView xWindow="0" yWindow="0" windowWidth="28800" windowHeight="12135"/>
  </bookViews>
  <sheets>
    <sheet name="Corrupción" sheetId="24" r:id="rId1"/>
    <sheet name="Matriz de calificación" sheetId="18" r:id="rId2"/>
    <sheet name="Control de Cambios" sheetId="26" r:id="rId3"/>
    <sheet name="Hoja5" sheetId="19" state="hidden" r:id="rId4"/>
  </sheets>
  <externalReferences>
    <externalReference r:id="rId5"/>
    <externalReference r:id="rId6"/>
    <externalReference r:id="rId7"/>
  </externalReferences>
  <definedNames>
    <definedName name="_xlnm._FilterDatabase" localSheetId="0" hidden="1">Corrupción!$B$3:$Y$3</definedName>
    <definedName name="_xlnm.Print_Area" localSheetId="0">Corrupción!$A$1:$AE$16</definedName>
    <definedName name="Control_Existente">[1]Hoja4!$H$3:$H$4</definedName>
    <definedName name="Impacto">[1]Hoja4!$F$3:$F$7</definedName>
    <definedName name="Probabilidad">[1]Hoja4!$E$3:$E$7</definedName>
    <definedName name="Tipo_de_Riesgo">[1]Hoja4!$D$3:$D$9</definedName>
    <definedName name="_xlnm.Print_Titles" localSheetId="0">Corrupción!$1:$3</definedName>
  </definedNames>
  <calcPr calcId="152511"/>
</workbook>
</file>

<file path=xl/calcChain.xml><?xml version="1.0" encoding="utf-8"?>
<calcChain xmlns="http://schemas.openxmlformats.org/spreadsheetml/2006/main">
  <c r="J18" i="24" l="1"/>
  <c r="S17" i="24" l="1"/>
  <c r="J17" i="24"/>
  <c r="S16" i="24" l="1"/>
  <c r="J16" i="24"/>
  <c r="S15" i="24"/>
  <c r="J15" i="24"/>
  <c r="S13" i="24"/>
  <c r="J13" i="24"/>
  <c r="S7" i="24" l="1"/>
  <c r="J7" i="24"/>
  <c r="S6" i="24" l="1"/>
  <c r="S8" i="24"/>
  <c r="J8" i="24"/>
  <c r="J14" i="24"/>
  <c r="J11" i="24"/>
  <c r="J10" i="24"/>
  <c r="S4" i="24"/>
  <c r="J9" i="24"/>
  <c r="S9" i="24"/>
  <c r="J12" i="24"/>
  <c r="J6" i="24"/>
  <c r="J5" i="24"/>
  <c r="J4" i="24"/>
  <c r="S5" i="24"/>
  <c r="S12" i="24"/>
  <c r="S11" i="24"/>
  <c r="S10" i="24"/>
  <c r="S14" i="24"/>
</calcChain>
</file>

<file path=xl/comments1.xml><?xml version="1.0" encoding="utf-8"?>
<comments xmlns="http://schemas.openxmlformats.org/spreadsheetml/2006/main">
  <authors>
    <author>Luisa Fernanda</author>
    <author>Invitado</author>
  </authors>
  <commentList>
    <comment ref="H3"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probablemente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I3" authorId="0" shapeId="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consecuencias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evalúa el impacto.</t>
        </r>
      </text>
    </comment>
    <comment ref="M3" authorId="1" shapeId="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Q3" authorId="0" shapeId="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Moderado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probablemente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R3" authorId="0" shapeId="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consecuencias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evalúa el impacto.</t>
        </r>
      </text>
    </comment>
    <comment ref="S3" authorId="0" shapeId="0">
      <text>
        <r>
          <rPr>
            <b/>
            <sz val="8"/>
            <color indexed="81"/>
            <rFont val="Tahoma"/>
            <family val="2"/>
          </rPr>
          <t xml:space="preserve">URT:
</t>
        </r>
        <r>
          <rPr>
            <sz val="8"/>
            <color indexed="81"/>
            <rFont val="Tahoma"/>
            <family val="2"/>
          </rPr>
          <t>Es el resultado del cruce del impacto y probabilidad</t>
        </r>
      </text>
    </comment>
  </commentList>
</comments>
</file>

<file path=xl/sharedStrings.xml><?xml version="1.0" encoding="utf-8"?>
<sst xmlns="http://schemas.openxmlformats.org/spreadsheetml/2006/main" count="640" uniqueCount="346">
  <si>
    <t>ANÁLISIS</t>
  </si>
  <si>
    <t>MEDIDAS DE RESPUESTA</t>
  </si>
  <si>
    <t>PROCESO</t>
  </si>
  <si>
    <t>DESCRIPCIÓN DE RIESGO</t>
  </si>
  <si>
    <t>CLASE  DE RIESGO</t>
  </si>
  <si>
    <t>AGENTE GENERADOR DE LA CAUSA</t>
  </si>
  <si>
    <t>DESCRIPCIÓN DE LA CAUSA</t>
  </si>
  <si>
    <t>CONSECUENCIAS</t>
  </si>
  <si>
    <t>PROBABILIDAD</t>
  </si>
  <si>
    <t>IMPACTO</t>
  </si>
  <si>
    <t xml:space="preserve">EVALUACIÓN </t>
  </si>
  <si>
    <t>¿EXISTE CONTROL?</t>
  </si>
  <si>
    <t>NOMBRE</t>
  </si>
  <si>
    <t>CLASE DE CONTROL EXISTENTE</t>
  </si>
  <si>
    <t>¿ESTÁN DOCUMENTADOS? (SI/NO)</t>
  </si>
  <si>
    <t>¿SE APLICA?</t>
  </si>
  <si>
    <t>¿ES EFECTIVO?</t>
  </si>
  <si>
    <t>OPCIONES DE MANEJO</t>
  </si>
  <si>
    <t>RESPONSABLES DE PLAN DE MEJORA</t>
  </si>
  <si>
    <t>FECHA INICIAL</t>
  </si>
  <si>
    <t>FECHA FINAL</t>
  </si>
  <si>
    <t>Raro</t>
  </si>
  <si>
    <t>Insignificante</t>
  </si>
  <si>
    <t>Riesgo de Corrupción</t>
  </si>
  <si>
    <t>Riesgo de Cumplimiento</t>
  </si>
  <si>
    <t>Improbable</t>
  </si>
  <si>
    <t>Mayor</t>
  </si>
  <si>
    <t>SI</t>
  </si>
  <si>
    <t>Correctivo</t>
  </si>
  <si>
    <t>Reducir el riesgo</t>
  </si>
  <si>
    <t>Menor</t>
  </si>
  <si>
    <t>Preventiva</t>
  </si>
  <si>
    <t>Riesgo Estratégico</t>
  </si>
  <si>
    <t>Moderado</t>
  </si>
  <si>
    <t>Moderada</t>
  </si>
  <si>
    <t>Riesgo de Imagen</t>
  </si>
  <si>
    <t>Riesgo Financiero</t>
  </si>
  <si>
    <t>Probable</t>
  </si>
  <si>
    <t>Riesgo de Tecnología</t>
  </si>
  <si>
    <t>Riesgo Operativo</t>
  </si>
  <si>
    <t>Casi seguro</t>
  </si>
  <si>
    <t>Catastrófico</t>
  </si>
  <si>
    <t>Preventivo</t>
  </si>
  <si>
    <t>Gestión de comunicaciones G105</t>
  </si>
  <si>
    <t>Gestión de Talento Humano A101</t>
  </si>
  <si>
    <t>Gestión de Administración de Bienes y Servicios A103</t>
  </si>
  <si>
    <t>Gestión Contractual A106</t>
  </si>
  <si>
    <t>Probabilidad</t>
  </si>
  <si>
    <t>Impacto</t>
  </si>
  <si>
    <t>Detrimento patrimonial
Sanciones Legales</t>
  </si>
  <si>
    <t xml:space="preserve">Detrimento Patrimonial </t>
  </si>
  <si>
    <t>Mal uso de los recursos del fondo Caja Menor</t>
  </si>
  <si>
    <t>Extrema</t>
  </si>
  <si>
    <t>Corrupción</t>
  </si>
  <si>
    <t>Baja</t>
  </si>
  <si>
    <t>Alta</t>
  </si>
  <si>
    <t>INSIGNIFICANTE (1)</t>
  </si>
  <si>
    <t>MENOR
(2)</t>
  </si>
  <si>
    <t>MODERADO 
(3)</t>
  </si>
  <si>
    <t>MAYOR 
(4)</t>
  </si>
  <si>
    <t>CATASTRÓFICO
(5)</t>
  </si>
  <si>
    <t>RARO
(1)</t>
  </si>
  <si>
    <t>IMPROBABLE
(2)</t>
  </si>
  <si>
    <t>MODERADA
(3)</t>
  </si>
  <si>
    <t>PROBABLE
(4)</t>
  </si>
  <si>
    <t>CASI SEGURO
(5)</t>
  </si>
  <si>
    <t>E</t>
  </si>
  <si>
    <t>EXTREMA</t>
  </si>
  <si>
    <t>A</t>
  </si>
  <si>
    <t>ALTA</t>
  </si>
  <si>
    <t>M</t>
  </si>
  <si>
    <t>MODERADA</t>
  </si>
  <si>
    <t>B</t>
  </si>
  <si>
    <t>BAJA</t>
  </si>
  <si>
    <t>B: Zona de riesgo Baja: Asumir el riesgo   -   M: Zona de riesgo Moderada: Asumir el riesgo, Reducir el riesgo
A: Zona de riesgo Alta: Reducir el riesgo, Evitar, Compartir o Transferir    -     E: Zona de riesgo Extrema: Reducir el riesgo, Evitar, Compartir o Transferir</t>
  </si>
  <si>
    <t>Tomado de la Guía de Administración del Riesgo. Departamento Administrativo de la Función Pública DAFP, Septiembre de 2011.
Cartilla Estrategia para la construcción del Plan Anticorrupción y Atención al Ciudadano</t>
  </si>
  <si>
    <t>Procesos</t>
  </si>
  <si>
    <t>Tipo_de_Riesgo</t>
  </si>
  <si>
    <t>Opciones_de_Manejo</t>
  </si>
  <si>
    <t>Control_Existente</t>
  </si>
  <si>
    <t>Evaluación</t>
  </si>
  <si>
    <t>Medidas_de_Respuesta</t>
  </si>
  <si>
    <t>Registro</t>
  </si>
  <si>
    <t>Articulación Interinstitucional</t>
  </si>
  <si>
    <t>Evitar</t>
  </si>
  <si>
    <t>RaroInsignificante</t>
  </si>
  <si>
    <t>Asumir el riesgo</t>
  </si>
  <si>
    <t>Estapa Judicial (Gestión de Restitución Ley 1448)</t>
  </si>
  <si>
    <t>Articulación para el Cumplimiento de las Órdenes</t>
  </si>
  <si>
    <t>Reducir</t>
  </si>
  <si>
    <t>RaroMenor</t>
  </si>
  <si>
    <t>Asumir el riesgo, Reducir el riesgo</t>
  </si>
  <si>
    <t>Medidas de Prevención</t>
  </si>
  <si>
    <t>Atención al Ciudadano</t>
  </si>
  <si>
    <t>Compartir</t>
  </si>
  <si>
    <t>RaroModerado</t>
  </si>
  <si>
    <t>Reducir el riesgo, Evitar, Compartir o Transferir</t>
  </si>
  <si>
    <t>Caracterizaciones y Registro</t>
  </si>
  <si>
    <t>Asumir</t>
  </si>
  <si>
    <t>RaroMayor</t>
  </si>
  <si>
    <t>Estapa Judicial (Gestión de Restitución de Derechos Étnicos Territoriales)</t>
  </si>
  <si>
    <t>Cumplimiento Órdenes URT</t>
  </si>
  <si>
    <t>RaroCatastrófico</t>
  </si>
  <si>
    <t>ImprobableInsignificante</t>
  </si>
  <si>
    <t>ImprobableMenor</t>
  </si>
  <si>
    <t>Planeación Estratégica</t>
  </si>
  <si>
    <t>Evaluación Sistema de Control Interno</t>
  </si>
  <si>
    <t>ImprobableModerado</t>
  </si>
  <si>
    <t>Gestión Contractual</t>
  </si>
  <si>
    <t>ImprobableMayor</t>
  </si>
  <si>
    <t>Gestión de Comunicaciones</t>
  </si>
  <si>
    <t>ImprobableCatastrófico</t>
  </si>
  <si>
    <t>Prevención y Gestión de Seguridad</t>
  </si>
  <si>
    <t>Gestión del Conocimiento e Información</t>
  </si>
  <si>
    <t>ModeradaInsignificante</t>
  </si>
  <si>
    <t>Gestión Documental</t>
  </si>
  <si>
    <t>ModeradaMenor</t>
  </si>
  <si>
    <t>Gestión Financiera</t>
  </si>
  <si>
    <t>ModeradaModerado</t>
  </si>
  <si>
    <t>Mejoramiento Continuo</t>
  </si>
  <si>
    <t>Gestión Logística y de Rec. Físicos</t>
  </si>
  <si>
    <t>ModeradaMayor</t>
  </si>
  <si>
    <t>Gestión Talento Humano</t>
  </si>
  <si>
    <t>ModeradaCatastrófico</t>
  </si>
  <si>
    <t>Gestión TIC</t>
  </si>
  <si>
    <t>ProbableInsignificante</t>
  </si>
  <si>
    <t>ProbableMenor</t>
  </si>
  <si>
    <t>ProbableModerado</t>
  </si>
  <si>
    <t>ProbableMayor</t>
  </si>
  <si>
    <t>ProbableCatastrófico</t>
  </si>
  <si>
    <t>Casi seguroInsignificante</t>
  </si>
  <si>
    <t>Casi seguroMenor</t>
  </si>
  <si>
    <t>Casi seguroModerado</t>
  </si>
  <si>
    <t>Casi seguroMayor</t>
  </si>
  <si>
    <t>Casi seguroCatastrófico</t>
  </si>
  <si>
    <t>Gestión  de Convocatorias   M301</t>
  </si>
  <si>
    <t>IDENTIFICACIÓN DEL RIESGO</t>
  </si>
  <si>
    <t>VALORACIÓN</t>
  </si>
  <si>
    <t>Gestión de Recursos Financieros A102</t>
  </si>
  <si>
    <t>Gestión de Información G104</t>
  </si>
  <si>
    <t>Si</t>
  </si>
  <si>
    <t>Grupo de Atención al Ciudadano</t>
  </si>
  <si>
    <t>PERIODO DE SEGUIMIENTO</t>
  </si>
  <si>
    <t>Trimestral</t>
  </si>
  <si>
    <t xml:space="preserve">ACCIONES  PREVENTIVAS A DESARROLLAR  </t>
  </si>
  <si>
    <t>Gestión fortalecimiento de infraestructura de CTeI M304</t>
  </si>
  <si>
    <t>N°</t>
  </si>
  <si>
    <t>OTICs</t>
  </si>
  <si>
    <t>Factor interno: Talento Humano</t>
  </si>
  <si>
    <t>31 de enero de 2017</t>
  </si>
  <si>
    <t>30 de noviembre de 2017</t>
  </si>
  <si>
    <t xml:space="preserve">Factor interno: Talento Humano
Factor interno: 
Recursos tecnológicos
</t>
  </si>
  <si>
    <t>Bajo conocimiento y entendimiento conceptual de temas técnicos relacionados con transparencia y acceso a la información pública.
Insuficiente rigor para la definición y/o seguimiento de procesos y procedimientos 
No se realizan evaluaciones o mediciones que permitan identificar aciertos o desaciertos en las estrategias y tácticas</t>
  </si>
  <si>
    <t>Avance en la conceptualización y ejecución de estrategias de comunicación externas, para promover los programas e iniciativas institucionales con las audiencias de interés.
Resumen de campañas,  principales logros y desaciertos en materia de la gestión de comunicaciones.
Avance en el desarrollo de tácticas de relacionamiento con medios masivos.
Avance en la implementación de una Colciencias más transparente.</t>
  </si>
  <si>
    <t xml:space="preserve">Desconocimiento de los procesos externos para articulación con aliados
Falta de información integrada y oportuna
Complejidad operativa en los procesos para asignación de recursos
Insuficiente integración de herramientas informáticas
Variabilidad de lineamientos políticos
Articulación con actores clave deficiente
Variabilidad temporal de instrumentos en política de CTeI
Atomización de recursos
Recorte de recursos
</t>
  </si>
  <si>
    <t>Factor interno: Direccionamiento estratégico
Factor interno: procesos y procedimientos
Factor interno: sistema de gestión, control y administración
Factor interno: Talento Humano
Factor interno: Tecnológico
Factor externo: grupos de interés</t>
  </si>
  <si>
    <t>Perdida de credibilidad en los procesos de la institución
Omisión de los principios de transparencia
Posibles sanciones disciplinarias y fiscales
Perdida del principio de oportunidad para los demás proponentes de la convocatoria
Deterioro de la imagen institucional
Posibles acciones ciudadanas</t>
  </si>
  <si>
    <t>Equipo Comunicaciones</t>
  </si>
  <si>
    <t>Dirección de Fomento  a la Investigación
Dirección de Desarrollo Tecnológico e Innovación
Dirección de Mentalidad y Cultura
Equipo Internacionalización</t>
  </si>
  <si>
    <t>Avance en la ejecución de los planes operativos de convocatorias</t>
  </si>
  <si>
    <t>31 de enero 2017</t>
  </si>
  <si>
    <t>Factor interno: Direccionamiento estratégico
Factor interno: Tecnológico</t>
  </si>
  <si>
    <t>Revisión del modelo de medición de productos de CTeI de la comunidad en ciencias sociales, humanas y educación
Evaluación de la implementación de ORCID, EUROCRIS y PURE en Colciencias</t>
  </si>
  <si>
    <t>Dirección de Fomento a la Investigación</t>
  </si>
  <si>
    <t>Avance en la revisión del modelo de medición de productos de CTeI de la comunidad en ciencias sociales, humanas y educación
Avance en la evaluación de la implementación de ORCID, EUROCRIS y PURE en Colciencias</t>
  </si>
  <si>
    <t>Talento Humano competente, innovador y motivado. Categoría 5: Contribuir a una Colciencias más transparente.</t>
  </si>
  <si>
    <t>Equipo Talento Humano</t>
  </si>
  <si>
    <t>Factor interno: Talento Humano
Factor externo: Legal</t>
  </si>
  <si>
    <t>Desconocimiento de la normatividad  y requisitos organizacionales aplicables a la gestión del talento humano
Complejidad del tema jurídico
Baja capacidad de respuesta ante los cambios imprevistos relacionados con Talento Humano</t>
  </si>
  <si>
    <t xml:space="preserve">
Incumplimiento de metas y objetivos institucionales por falta de capacidad operativa
Fraude al Tesoro Nacional.
Investigaciones y sanciones legales
</t>
  </si>
  <si>
    <t>Seguimiento y control al cumplimiento de los requisitos de Contribuir a una Colciencias más transparente en lo relacionado con  Selección y vinculación de personal</t>
  </si>
  <si>
    <t>Factor interno: Talento Humano
Factor interno: procesos y procedimientos</t>
  </si>
  <si>
    <t>Alta rotación de personal de apoyo a la gestión administrativa y financiera de la entidad
Falta de autonomía para la adecuada implementación del sistema de gestión de la calidad
No existe integración entre las diferentes plataformas y herramientas tecnológicas o sistemas de información (GINA, SIIF, SUIFP, ORFEO, ofimática)</t>
  </si>
  <si>
    <t>Grupo Financiero y Presupuestal</t>
  </si>
  <si>
    <t>No contar con un sistema administrativo de cartera
Alta rotación de personal de apoyo a la gestión administrativa y financiera de la entidad
Falta de autonomía para la adecuada implementación del sistema de gestión de la calidad</t>
  </si>
  <si>
    <t>Factor interno: Tecnología
Factor interno: Talento Humano</t>
  </si>
  <si>
    <t>Puntos de control del  Procedimiento de Gestión de Cartera
Implementación de base de datos de gestión de cartera unificada de la Entidad</t>
  </si>
  <si>
    <t>Falta de autonomía para la adecuada implementación del sistema de gestión de la calidad</t>
  </si>
  <si>
    <t>Factor: Talento Humano
Factor: procesos y procedimientos</t>
  </si>
  <si>
    <t>Desconocimiento o falta de apropiación de las normas relacionadas con el uso apropiado de bienes públicos
Falta de autonomía para la adecuada implementación del sistema de gestión de la calidad</t>
  </si>
  <si>
    <t>Investigaciones disciplinarias y fiscales
Deterioro en el patrimonio de la entidad</t>
  </si>
  <si>
    <t>Grupo Logística</t>
  </si>
  <si>
    <t>Factor interno: Talento Humano
Factor externo: Legal
Factor interno: procesos y procedimientos</t>
  </si>
  <si>
    <t>Baja capacidad de respuesta ante los cambios imprevistos relacionados con la gestión contractual
Complejidad del tema jurídico
Baja capacidad operativa para garantizar revisiones totales de procesos contractuales
Reprocesos
Desconocimiento de la normatividad</t>
  </si>
  <si>
    <t>Desviación  de recursos públicos
Quejas, reclamos tutelas por procesos contractuales mal realizados
Investigaciones disciplinarias y fiscales
Falta de calidad en la prestación del servicio 
Deterioro de la imagen institucional</t>
  </si>
  <si>
    <t>Puntos de control de los procedimientos de Gestión Contractual
Manual de contratación y supervisión
Elaboración de estudios previos y pliegos de condiciones con requisitos objetivos de selección del contratista que se ajusten a las necesidades propias de la entidad.</t>
  </si>
  <si>
    <t>Secretaría General</t>
  </si>
  <si>
    <t>Baja capacidad de respuesta ante los cambios imprevistos relacionados con la gestión contractual
Complejidad del tema jurídico
Baja capacidad operativa para garantizar revisiones totales de procesos contractuales
Reprocesos
Desconocimiento de la normatividad
Alta rotación del personal de apoyo a la gestión</t>
  </si>
  <si>
    <t xml:space="preserve">
Investigaciones disciplinarias y fiscales
Falta de calidad en la prestación del servicio 
Deterioro de la imagen institucional
Detrimento patrimonial
Incumplimiento de metas y objetivos institucionales</t>
  </si>
  <si>
    <t xml:space="preserve">Puntos de control de los procedimientos de Gestión Contractual
Puntos de control del procedimiento Supervisión de contratos y convenios
Manual de contratación y supervisión
</t>
  </si>
  <si>
    <t>Falta de actualización de la información e información errada en los sistemas (MGI)
Debilidades en algunos aspectos de estructuración de los contratos del FFJC, que dificultan el adecuado seguimiento y evaluación
Sistema de módulo de gestión de información del  FFJC en proceso de mejoramiento
Complejidad del tema jurídico
Desconocimiento de la normatividad
Alta rotación del personal de apoyo a la gestión</t>
  </si>
  <si>
    <t xml:space="preserve">
Investigaciones disciplinarias y fiscales
Deterioro de la imagen institucional
Detrimento patrimonial
Incumplimiento de la misión,  metas y objetivos institucionales
Pérdida de credibilidad de la entidad
Desfinanciación de actividades de CTeI</t>
  </si>
  <si>
    <t>Factor interno: Talento Humano
Factor externo: Legal
Factor interno: tecnológico</t>
  </si>
  <si>
    <t xml:space="preserve">Puntos de control de los documentos asociados al FFJC
Instancias institucionales de revisión y decisión frente a la asignación de recursos del FFJC
Controles MGI 
Manual operativo Fondo Francisco José de Caldas-Fiduprevisora-Colciencias
</t>
  </si>
  <si>
    <t>Avances en la elaboración y divulgación de la guía para la utilización del FFJC
Avances en el mejoramiento de reportes y procesos en el MGI
Avances en la adopción de procesos optimizados del FFJC y gestión contractual
Avances en la identificación y clasificación de los actores en el FFJC</t>
  </si>
  <si>
    <t>Fondo Francisco José de Caldas, instrumento efectivo en la canalización de recursos - 2017. Categoría 1: Guía y divulgación para la utilización del FFJC. Categoría 2: Mejoramiento de reportes y procesos en el MGI. Categoría 3: Adopción de los procesos optimizados del FFJC y Gestión Contractual. Categoría 4: Identificación y clasificación de los actores en el FFJC</t>
  </si>
  <si>
    <t>Posibles interpretaciones erróneas y situaciones que comprometen la imagen de Colciencias.
Inconformidad por parte de la ciudadanía.
Sanciones legales.</t>
  </si>
  <si>
    <t>Seguimiento a los envíos masivos a través de contacto continuo con los mismos
Plan de comunicación institucional
Manual Estrategia Colciencias Avanza
Puntos de control definidos en los procedimientos de Gestión de Comunicaciones</t>
  </si>
  <si>
    <t>Perfiles de los cargos definidos en el manual de funciones
Presentación de pruebas  de competencias ante el DAFP
Validación de la información  de la hoja de vida consignada en SIGEP
Publicación de la hoja de vida en pagina web tanto de Presidencia como de la Entidad para el caso de los cargos de libre nombramiento y remoción.
Puntos de control definidos en el procedimiento Selección y vinculación de personal</t>
  </si>
  <si>
    <t>Con respecto a la actualización del procedimiento de selección y vinculación de personal con los controles definidos:</t>
  </si>
  <si>
    <t>DEPARTAMENTO ADMINISTRATIVO DE CIENCIA, TECNOLOGÍA E INNOVACIÓN - COLCIENCIAS
MAPA DE RIESGOS DE CORRUPCIÓN 2017</t>
  </si>
  <si>
    <t>Gestión de Servicios al SNCTI M104</t>
  </si>
  <si>
    <t>Fortalecer el seguimiento,  control y autocontrol a la ejecución a los planes operativos de las convocatorias</t>
  </si>
  <si>
    <t xml:space="preserve">No disponibilidad de información de referencia en materia de CTeI empleada por el sector público y privado para la toma de decisiones
Inconformidad del ciudadano por la veracidad en la respuesta.
Reprocesos
Deterioro de la imagen institucional.
Posibles sanciones legales contra la Entidad.
Incremento de  solicitudes pendientes por responder. </t>
  </si>
  <si>
    <t>Seguimiento a las peticiones que requieren algún tipo de respuesta y que han sido recibidas a través de los canales de atención dispuestas.
Generación de Manual de Atención al Ciudadano con instrucciones para la gestión de PQRDS en Colciencias.
Identificación de casos de incumplimiento y escalamiento a la instancia interna competente
Verificación de  la respuesta por parte  del propio funcionario, del Director, Gestor o Jefe del Área responsable, en los casos en que sea necesario.
Informes periódicos a la Alta Dirección sobre la respuesta a PQRDS
Puntos de control definidos en los procedimientos del Manual de Servicio al Ciudadano</t>
  </si>
  <si>
    <t>Avance en la validación y puesta en marcha de la solución automatizada para el manejo de PQRDS</t>
  </si>
  <si>
    <t>Cultura y comunicación de cara al ciudadano - 2017, 
Categoría  2: afianzar la cultura de servicio al ciudadano al interior de la entidad. 
Categoría 3: puesta en marcha de solución automatizada. 
Categoría 4: implementación y seguimiento PQRDS</t>
  </si>
  <si>
    <t xml:space="preserve">Puesta en marcha de la solución de automatización del servicio para el manejo de PQRDS </t>
  </si>
  <si>
    <t>1. Factor interno: Talento Humano
2. Factor interno: 
Recursos
3. Factor Interno: Interacción de procesos</t>
  </si>
  <si>
    <t>1. Desconocimiento o falta de apropiación de los lineamientos de seguridad y privacidad de la información
2. Falta de cubrimiento y/o reglamentación interna frente a los requisitos normativos aplicables a la  gestión de la seguridad y privacidad de la información 
2. Falta de recursos humano, tecnológico y financiero para la gestión de la seguridad y privacidad de la información 
3. Desconocimiento de los procesos y poco disposición para apoyar la implementación del MSPI</t>
  </si>
  <si>
    <t>1.2. 3. Uso indebido de la información privilegiada
1.2 Pérdida de credibilidad en la imagen institucional.
1.2 Detrimento patrimonial de la Entidad.
1.2. Sanciones, demandas o acciones legales en contra de la Entidad</t>
  </si>
  <si>
    <t>mayor</t>
  </si>
  <si>
    <t xml:space="preserve">Conceptualizar y ejecutar estrategias de comunicación externas, para promover los programas e iniciativas institucionales con las audiencias de interés.
Desarrollar tácticas de relacionamiento con medios masivos
Implementar los lineamientos de la política de transparencia y acceso a información pública, en lo concerniente a Gestión de Comunicaciones
Generar campañas,  en las que se resuma los principales logros y desaciertos en materia de la gestión de comunicaciones.
</t>
  </si>
  <si>
    <t>Puntos de control definidos en los procedimientos de Gestión de Convocatorias
Seguimientos a la ejecución del plan de convocatorias
Instancias institucionales de revisión y aprobación de requisitos procedimentales
Talleres de diseño y seguimiento de instrumentos de CTeI
Auditorías y seguimientos al proceso Gestión de Convocatorias</t>
  </si>
  <si>
    <t>Manejo de Incompatibilidad de perfiles en SIIF
Puntos de control en los procedimientos de la cadena presupuestal (presupuesto, central de cuentas, contabilidad, tesorería)
Revisiones por parte de la Dirección Administrativa y Financiera y la Coordinación del Grupo Interno de Trabajo de Apoyo Financiero y Presupuestal</t>
  </si>
  <si>
    <t xml:space="preserve">Asegurar la aplicación de los lineamientos de verificación de requisitos para pago </t>
  </si>
  <si>
    <t>Aplicación de los lineamientos de verificación de requisitos para pago, archivando los soportes relacionados con la revisión realizada en las carpetas o expedientes de los contratos o convenios según corresponda.</t>
  </si>
  <si>
    <t>Asegurar el cumplimiento de los lineamientos de convertir a Colciencias en más transparente en lo relacionado con gestión financiera</t>
  </si>
  <si>
    <t>Fortalecer la implementación  y seguimiento de la política de cuentas por cobrar.</t>
  </si>
  <si>
    <t>Avances en el fortalecimiento de la implementación  y seguimiento de la política de cuentas por cobrar.</t>
  </si>
  <si>
    <t>Puntos de control en el procedimiento Manejo de cajas menores
Arqueos periódicos a la caja menor.
Recibos de caja provisionales
Segunda firma de autorización para transferencia bancarias</t>
  </si>
  <si>
    <t>Avances en la generación de lineamientos sobre el correcto uso de los bienes físicos y las instalaciones de la entidad
Avances en el desarrollo de actividades de concientización y apropiación de las instalaciones de la sede y de bienes físicos con los funcionarios y colaboradores de Colciencias</t>
  </si>
  <si>
    <t>Infraestructura física y tecnológica. 
Categoría 2: Concientización y apropiación de las nuevas instalaciones de la sede</t>
  </si>
  <si>
    <t>Realizar avances en la generación de lineamientos sobre el correcto uso de los bienes físicos y las instalaciones de la entidad.
Realizar avances en el desarrollo de actividades de concientización y apropiación de las instalaciones de la sede y de bienes físicos con los funcionarios y colaboradores de Colciencias.</t>
  </si>
  <si>
    <t>Seguimiento a los puntos de control establecidos para evitar un posible direccionamiento de procesos contractuales hacia un proponente o limitar  injustificadamente la participación</t>
  </si>
  <si>
    <t>Fortalecer el seguimiento a los puntos de control establecidos para evitar un posible direccionamiento de procesos contractuales hacia un proponente o limitar  injustificadamente la participación.</t>
  </si>
  <si>
    <t>1. Avances en la recomendación de mecanismos de gestión jurídica y legal al interior de las áreas de la entidad en materia de gestión contractual
2. Fortalecer la adherencia a los procedimientos de  Contratación y Supervisión, presentando informes de Supervisión acorde a los lineamientos de la SEGEL y la normatividad vigente en la materia.</t>
  </si>
  <si>
    <t>1. Cero improvisación. Iniciativa: Recomendar mecanismos de gestión jurídica y legal al interior de las áreas de la entidad
2. Acción de Mejora Adherencia a procedimientos de Contratación y Supervisión. (Acciones AR0019  a la AR 0037, de acuerdo a cada proceso)</t>
  </si>
  <si>
    <t xml:space="preserve">Recomendar mecanismos de gestión jurídica y legal al interior de las áreas de la entidad en materia de gestión contractual
Asegurar la adherencia a los procedimientos de  Contratación y Supervisión, presentando informes de Supervisión acorde a los lineamientos de la SEGEL y la normatividad vigente en la materia.
</t>
  </si>
  <si>
    <t>Dirección Administrativa y Financiera</t>
  </si>
  <si>
    <t xml:space="preserve">Adopción y divulgación de la guía para la utilización del FFJC.
Fortalecer los avances en el mejoramiento de reportes y procesos en el MGI
Asegurar los avances en la adopción de procesos optimizados del FFJC y gestión contractual
Realizar los avances en la identificación y clasificación de los actores en el FFJC
 </t>
  </si>
  <si>
    <t>Gestión Territorial M302</t>
  </si>
  <si>
    <t xml:space="preserve">Implementación y seguimiento del Procedimiento Evaluación de programas y proyectos de CTeI a financiar con recursos del FCTeI del SGR- M302PR02
</t>
  </si>
  <si>
    <t>Evitar el riesgo</t>
  </si>
  <si>
    <t>Equipo Gestión Territorial</t>
  </si>
  <si>
    <t xml:space="preserve">El plan manejo del riesgo se orientan a la formulación y desarrollo de las siguientes acciones:
-Garantizar que antes del inicio de la evaluación los evaluadores hayan suscrito los documentos de confidencialidad y conflictos de intereses. 
-Seguimiento al Administrador del Proyecto frente al cumplimiento de las acciones establecidas en el procedimiento y la normatividad relacionada con el procedimiento de "Evaluación de programas y proyectos de CTeI a financiar con recursos del FCTeI del SGR".  </t>
  </si>
  <si>
    <t xml:space="preserve">
Desviación  de recursos públicos
Quejas, reclamos tutelas por procesos contractuales mal realizados
Investigaciones disciplinarias y fiscales
Falta de calidad en la prestación del servicio 
Deterioro de la imagen institucional</t>
  </si>
  <si>
    <t xml:space="preserve">Puntos de control de los procedimientos de Gestión Contractual
Manual de contratación y supervisión
Elaboración de estudios previos y pliegos de condiciones con requisitos objetivos de selección del contratista que se ajusten a las necesidades propias de la entidad.
</t>
  </si>
  <si>
    <t>Implementar controles, seguimiento y verificación para evitar la suscripción de contratos o convenios sin el cumplimiento de los requisitos legales.</t>
  </si>
  <si>
    <t>Seguimiento a requisitos contractuales a través de listas de verificación, las cuales se archivan en cada expediente.</t>
  </si>
  <si>
    <t xml:space="preserve">Asegurar los controles, seguimiento y verificación para evitar la suscripción de contratos o convenios sin el cumplimiento de los requisitos legales.
 </t>
  </si>
  <si>
    <t>Se toma el reporte cargado por el responsable en el  módulo de Riesgos/Gina
Basado en los planes del objetivo Cultura y comunicación de cara al ciudadano se tienen actividades que le apuntan al desarrollo de una cultura de servicio al interior de la entidad, se evidencian actividades tanto con la alta dirección como con la base para así lograr un conocimiento de los lineamientos del proceso de atención al ciudadano.
Así mismo, desde 2016 se vienen realizando reuniones con OTIC y gestión documental para generar los cambios en la herramienta de ORFEO que fue escogida para manejo de PQRDS ya que no se contaba con el presupuesto para compra de una externa nueva.
Durante este periodo, se han evidenciado ajustes que requieren de tiempo ya que se parte de la base que ORFEO es un sistema de gestión documental y el módulo de PQRDS es un nuevo desarrollo que implica cambios estructurales tanto de la plataforma como del procedimiento.
Aun se encuentra en ajustes y se espera salir a producción en el trimestre 2 de 2017
Se realizó un que da cuenta de las peticiones, quejas, reclamos, denuncias y sugerencias (PQRDS) que llegaron a la entidad durante el trimestre I de 2017 a través de los diferentes canales que la entidad tiene establecidos para el uso por parte de los ciudadanos.
Cabe resaltar en el presente informe que la frecuencia de la respuesta se muestra en un 93.4% del total de las solicitudes se tramitan entre 1-15 días siendo los términos de ley establecidos para el tipo de solicitudes que ingresan a la entidad. Se evidencia un incremento en el plazo 16-30 días donde se incluyeron 1.192 que por fallas técnicas en los formulario de la web, se tramitaron extemporáneamente.
La oportunidad nos refleja la cantidad de días que se toma la entidad para responder e acuerdo con los días estipulados. Aún no se reflejan los casos vencidos ya que el mes de marzo se cierra el 25 de abril donde el mayor porcentaje de casos vencería.
Para el periodo no se evidenciaron reclamos y una queja la cual fue asignada al área responsable para ser analizada y respondida al interesado.</t>
  </si>
  <si>
    <t xml:space="preserve">Se toma el reporte cargado por el responsable en el  módulo de Riesgos/Gina
Se hace seguimiento con corte al 04 de mayo de 2017 al entregable de parte de las áreas sobre los planes operativos quedando apenas 9 planes pendientes de envío distribuidos de las siguiente forma: 1 plan de formación de capital humano (invitación recientemente incorporada al plan aprobado el comdir del 27 de abril de 2017), área responsable Dirección de Fomento a la Investigación,  6 planes de investigación, área responsable Dirección de Fomento a la Investigación,  1 plan de innovación, área responsable Dirección de Desarrollo Tecnológico e Innovación, 1 plan de mentalidad y cultura, área responsable Dirección de Mentalidad y Cultura, 1 planes internacionalización, área responsable Equipo de Internacionalización.  </t>
  </si>
  <si>
    <t>Se toma el reporte cargado por el responsable en el  módulo de Riesgos/Gina.
En relación al indicador ITEP, para la vigencia 2017 se tiene prevista el cumplimiento de 86 ITEMS, de los cuales 64 están cumplidos totalmente y 21 parcialmente a razón que están en desarrollo o en proceso de implementación, por ejemplo Publicación en sitio web evaluaciones de desempeño, Difusión del código de ética o buen gobierno a funcionarios de la entidad, Contratación Pública, entre otras.
En cuanto al proceso de selección de personal, durante el primer trimestre se incorporó una persona al cargo de secretaria ejecutivo código 4210 grado 22, (libre nombramiento y remoción) desarrollando sus funciones en la Subdirección General y el Director de la Entidad, se adjunta el acta de posesión del Director.</t>
  </si>
  <si>
    <t>Se toma el reporte cargado por el responsable en el  módulo de Riesgos/Gina.
Dadas las necesidades de reforzar los conocimientos en Contratación estatal ley 80 de 1993, ley 1150 de 2007 y Decreto 1082 de 2015 se elabora cronograma de actividades para la capacitación la cual enlaza con Videos relacionados con supervisión de contratos, liquidación contratos, estudios previos, cuantías contratación, además se elabora la Evaluación a presentar por el capacitado y el listado de personas a capacitar.
Esta Capacitación se realizará de forma virtual a través del aplicativo VIA.</t>
  </si>
  <si>
    <t>Se toma el reporte cargado por el responsable en el  módulo de Riesgos/Gina.
Se revisó la normatividad y procesos del Fondo Caldas, con el fin de actualizar la guía del mismo, en el mismo sentido se actualizó y se envió a Comunicaciones para su diseño y publicación en Internet
Igualmente, se ajustaron condiciones de control y visualización de operaciones en el MGI, del mismo modo, se revisaron y actualizaron los siguientes reportes:
Reporte 37 CONVENIOS_APORTE_O_CUENTAS_Y_SUBCUENTAS
Reporte 36 CDR_DE_CONVENIOS_APORTE_O_CUENTAS_Y_SUBCUENTAS
Reporte 23 CONTRATOS_O_CONVENIOS_DERIVADOS
Reporte 34 INGRESOS_A_CONVENIOS_APORTE_O_CUENTAS_Y_SUBCUENTAS
Se identificó la necesidad de un reporte que diera la información de todo lo pagado por el Fondo Caldas, de este modo, se diseñó y creo el reporte "213 INFORME DE EGRESOS", en el cual se encuentran todos los egresos mencionados.
En cuanto a la adopción de los procesos optimizados del FFJC y gestión contractual, se preparó el Plan de Capacitación del ajuste del sistema, se revisaron los procedimientos de Elaboración y modificación de Convenios de Aporte, Elaboración y modificación de Contratos Derivados, Liquidaciones de contratos de Aporte y Derivados,  Pagos y desembolsos, Pagos de Evaluadores y Solicitud y modificación de CDR`S, del mismo modo se revisaron y ajustaron los eventos del MGI, en los dos casos con el fin de hacerlos más eficientes y reducir la documentación, estos documentos se enviaron a los desarrolladores del SOFTWARE con el fin de mejorar los procesos en el MGI y conectar al MGI con ORFEO reduciendo la documentación de los procedimientos. Se espera que se puedan hacer pruebas en la tercera semana del mes de Abril de 2017.
Finalmente para la Identificación y Clasificación de los actores en el FFJC, se diseñó una propuesta para evaluar Financieramente a las Entidades que van a recibir financiación por parte del Fondo Caldas, se está preparando un test a las entidades que tienen contratos con el FFJC y que han tenido inconvenientes en su ejecución.</t>
  </si>
  <si>
    <t>Teniendo en cuenta que la concertación del plan de manejo para este riesgo finaliza el 30 de abril de 2017, el reporte iniciará a partir del día 30 de mayo de 2017.</t>
  </si>
  <si>
    <t xml:space="preserve">PLAN DE ACCIÓN RELACIONADO
</t>
  </si>
  <si>
    <t>R4-2017 Posible favorecimiento indebido a terceros derivado de omisiones en el proceso Gestión de Convocatorias en aspectos como: planeación, apertura, cierre, evaluación y publicación de resultados</t>
  </si>
  <si>
    <t xml:space="preserve">R5-2017 Reconocer un actor del SNCTI que no cumpla con los requisitos establecidos por Colciencias </t>
  </si>
  <si>
    <t>R6-2017 Vinculación de  personal sin cumplir el perfil del cargo.</t>
  </si>
  <si>
    <t>R7-2017 Realizar pagos sin el cumplimiento de los requisitos</t>
  </si>
  <si>
    <t>R8-2017 La no causación en la contabilidad de las actas de liquidación en donde se incluye el valor a reintegrar.</t>
  </si>
  <si>
    <t>R9-2017 Utilización de los recursos de la caja menor por parte del responsable para beneficio propio o favorecimiento de terceros</t>
  </si>
  <si>
    <t>R10-2017 Uso indebido de los bienes de la entidad para favorecimiento propio o a terceros</t>
  </si>
  <si>
    <t>R11-2017 Posible direccionamiento de procesos contractuales hacia un proponente o limitar  injustificadamente la participación</t>
  </si>
  <si>
    <t>R12-2017 Autorizar pagos sin el debido cumplimiento de las obligaciones contractuales</t>
  </si>
  <si>
    <t>R13-2017 Asignación indebida de recursos del FFJC en actividades que no están asociadas a CTeI</t>
  </si>
  <si>
    <t>FECHA</t>
  </si>
  <si>
    <t>CAMBIOS</t>
  </si>
  <si>
    <t>ENTE APROBADOR</t>
  </si>
  <si>
    <t>VERSIÓN</t>
  </si>
  <si>
    <t>CDA</t>
  </si>
  <si>
    <t>CONTROL DE CAMBIOS AL PLAN ANTICORRUPCION Y DE ATENCIÓN AL CIUDADANO 2017</t>
  </si>
  <si>
    <t>Aprobación Versión Inicial 00 del Mapa de Riesgos de Corrupción  2017</t>
  </si>
  <si>
    <t>Se aprueba ajuste del del Mapa de Riesgos de Corrupción  2017, de acuerdo a resultado consulta en donde se mejora la formulación de los siguientes riesgos:
R4-2017 Posible favorecimiento indebido a terceros derivado de omisiones en el proceso Gestión de Convocatorias en aspectos como: planeación, apertura, cierre, evaluación y publicación de resultados.
R10-2017 Uso indebido de los bienes de la entidad para favorecimiento propio o a terceros.</t>
  </si>
  <si>
    <t>R52-2017 Celebración de contratos o convenios sin el cumplimiento de los requisitos legales necesarios para su ejecución</t>
  </si>
  <si>
    <t>Se aprueba ajuste del Mapa de Riesgos de Corrupción  2017, de acuerdo a resultado de la divulgación a la comunidad Colciencias, ciudadanía y demás grupos de interés  de la Entidad, propiciando espacios de participación y comentarios al mismo, que permitieron la mejora y enriquecimiento del mismo, identificando dos riesgos más:
R14-2017 Conflicto de intereses de los evaluadores externos, que revisan técnicamente y califican los proyectos que serán financiados con recursos del Fondo de Ciencia, Tecnología e Innovación (páneles de expertos)
R52-2017 Celebración de contratos o convenios sin el cumplimiento de los requisitos legales necesarios para su ejecución
Con esta ajuste los riesgos de corrupción pasan de 13 aprobados en enero de 2017 a 15 con corte a 30 de abril de 2017.</t>
  </si>
  <si>
    <r>
      <t xml:space="preserve">La OCI verifico documentos y concluye que existe pertinencia al interior de la actividad realizada es  conducente a mitigar el riesgo inicialmente establecido; visualizar ene el Link: </t>
    </r>
    <r>
      <rPr>
        <sz val="8"/>
        <color rgb="FF0070C0"/>
        <rFont val="Arial"/>
        <family val="2"/>
      </rPr>
      <t xml:space="preserve">http://colciencias.gov.co/sites/default/files/ckeditor_files/estadisticas-PQRDS-grupo-de-atencion-al-ciudadano-trimestre-1-201%E2%80%8B7%E2%80%8B.pdf , </t>
    </r>
    <r>
      <rPr>
        <sz val="8"/>
        <rFont val="Arial"/>
        <family val="2"/>
      </rPr>
      <t xml:space="preserve">de igual forma en la herramienta GINA, en: </t>
    </r>
    <r>
      <rPr>
        <u/>
        <sz val="8"/>
        <color rgb="FF0070C0"/>
        <rFont val="Arial"/>
        <family val="2"/>
      </rPr>
      <t>http://awa/gina/pln/pln?soa=40&amp;mdl=pln&amp;_sveVrs=78f774a966f3bf7efe06790e7a28f4dea4a584d8&amp;isMyDuities=1&amp;plnId=10187&amp;id=38386&amp;taskId=38386&amp;isMyDuities=1&amp;taskResource=1&amp;__searcher_pos=myTasksResource:0</t>
    </r>
  </si>
  <si>
    <r>
      <t xml:space="preserve">Mediante la verificación y seguimiento al Plan Manejo del Riesgo, la Oficina Control Interno evaluó los reportes realizados a 30-04-2017, estableciendo coherencia con las tareas propuestas al interior del Riesgo identificado y que apunta a mitigar el Riesgo inherente establecido. No obstante se recomienda continuar con la implementación de las tareas propuesta a lo largo de la actual vigencia.  Visualizar reporte al interior del Link: </t>
    </r>
    <r>
      <rPr>
        <u/>
        <sz val="8"/>
        <color rgb="FF0070C0"/>
        <rFont val="Arial"/>
        <family val="2"/>
      </rPr>
      <t>http://awa/gina/rsk/report?soa=2&amp;mdl=rsk&amp;_sveVrs=78f774a966f3bf7efe06790e7a28f4dea4a584d8</t>
    </r>
  </si>
  <si>
    <r>
      <t xml:space="preserve">Mediante la verificación y seguimiento al Plan Manejo del Riesgo, la Oficina Control Interno evaluó los reportes realizados a 30-04-2017, estableciendo coherencia con las tareas propuestas al interior del Riesgo identificado y que apunta a mitigar el Riesgo inherente establecido. No obstante se recomienda continuar con la implementación de las tareas propuesta a lo largo de la actual vigencia.  Visualizar reporte al interior del Link:: </t>
    </r>
    <r>
      <rPr>
        <u/>
        <sz val="8"/>
        <color rgb="FF0070C0"/>
        <rFont val="Arial"/>
        <family val="2"/>
      </rPr>
      <t>http://awa/gina/rsk/report?soa=2&amp;mdl=rsk&amp;_sveVrs=78f774a966f3bf7efe06790e7a28f4dea4a584d8</t>
    </r>
  </si>
  <si>
    <t>Sin Reporte, Riesgo que fue monitoreado en enero de 2017, la OCI recomienda que la OAP, evalúe la causa que dieron lugar al no cumplimiento de fecha programada, toda vez que la OCI fijo para 30-04-207, fecha monitoreo, la cual fue incumplida.</t>
  </si>
  <si>
    <t xml:space="preserve">R2-2017 Incumplimiento a las políticas de seguridad y privacidad de la información que atenten contra la disponibilidad, integridad y confidencialidad de la información </t>
  </si>
  <si>
    <t>SEGUIMIENTO Y MONITOREO DEL RIESGO</t>
  </si>
  <si>
    <t>REPORTES OFICINA ASESORA DE PLANEACIÓN  A 30-04-20217</t>
  </si>
  <si>
    <t>EVALUACION OFICINA DE CONTROL INTERNO A 30-04-2017</t>
  </si>
  <si>
    <t>R1-2017 Incumplimiento en la calidad y oportunidad en la respuesta a PQRDS asociada con: Incongruencia y poca claridad en la calidad, pertinencia y validez de la respuesta elaborada por parte del funcionario o colaborador de la Entidad; Dar respuesta a las peticiones fuera de los términos de ley</t>
  </si>
  <si>
    <t>Se toma el reporte cargado por el responsable en el  módulo de Riesgos/Gina
Para el período correspondiente a abril y junio se generaron 7 campañas de comunicación de las cuales 3 corresponden a semanas temáticas, lo que demuestra el impacto de este formato que se ha ido afianzando y en el que hemos aprendido a "empaquetar" diferentes tácticas de comunicación. Así mismo se cumple el avance del indicador programático, el cual para el trimestre se tenía una meta de 30% y se cumple con el reporte de 7 programas estratégicos priorizados.
Para el reporte de menciones positivas, al 28 de junio de 2017 se han registrado 2.197 menciones positivas, es decir que ya se ha cumplido el 62% de la meta final. El reto planeado para este segundo trimestre era de 1000 menciones positivas y se lograron 1.211 menciones, es decir que la meta se cumplió.
En cuanto al reporte transparencia comunicamos lo que hacemos, durante el segundo trimestre se realizó seguimiento y se mantuvo el cumplimiento de los 7 requisitos del índice de ITEP a cargo del programa comunicamos lo que hacemos.</t>
  </si>
  <si>
    <t xml:space="preserve"> 
Se toma el reporte cargado por el responsable en el  módulo de Riesgos/Gina
Por razones de fuerza mayor, no se logró cumplir con el objetivo de este semestre sobre la entrega del acta de aprobación por el CDA del Manual de uso de las características técnicas con que cuenta la nueva sede.
Para la elaboración de este, era necesario que la Universidad Nacional con ocasión del Contrato de Interventoría Nº 868-2015, suministrará los manuales finales de mobiliario, señalética, obra civil y tecnología, productos de los contratos de Industrias Cruz Hermanos S.A. Nº 891 de 2015 y Universal de Construcciones Nº 819 de 2015, los cuales fueron liquidados el 5 de mayo de 2017 y el 1 de junio de 2017 respectivamente.
Los manuales definitivos de los contratistas antes mencionados fueron recibidos en el Grupo de Apoyo Logístico y Documental en su totalidad el pasado 5 de junio. Hasta el momento se ha adelantado el objetivo, alcance y ámbito de aplicación del manual.
Se espera que con los manuales completos, definitivos y aprobados por la interventoría avancemos y culminemos la tarea.
Nota: Anexo actas de liquidación de los contratos Nº 819 de 2015 y Nº 891 de 2015.
En cuanto a la Dirección Administrativa y Financiera – Grupo de Apoyo Logístico y Documental en su proceso de  Administración de Bienes y Servicios presentó el “Manual de uso de las características técnicas con las que cuenta la nueva sede” ante el comité de desarrollo administrativo – CDA el pasado 17 de julio en la sesión Nº 10 de 2017, el cual fue aprobado. El acta de aprobación se tendrá para el siguiente comité con fecha del 29 de agosto.
El manual aprobado se divide en los siguientes tres tomos:
    Manual de mantenimiento de obra
    Manuales de uso y mantenimiento  mobiliario y señalética
    Manuales de uso y mantenimiento dotación
El objetivo de este manual de uso de las características técnicas con que cuenta la nueva sede, es con el fin de brindar herramientas que generen un ambiente laboral sano y de buenas costumbres de los funcionarios y colaboradores de la Entidad, así como difundir las buenas prácticas y uso de los mismos.
 </t>
  </si>
  <si>
    <t xml:space="preserve">Se toma el reporte cargado por el responsable en el  módulo de Riesgos/Gina
Durante el segundo trimestre de la vigencia 2017, se realizaron 6 Comités de Contratación, en donde se expusieron los procesos de Contratación, se realizó la revisión de los estudios previos en cuanto a coherencia y pertinencia de cada uno de los procesos en curso a cargo de la Entidad, los miembros del comité en ejercicio de sus funciones, hicieron las observaciones necesarias y se solicitaron ajustes requeridos para cada caso.
</t>
  </si>
  <si>
    <t>Se toma el reporte cargado por el responsable en el  módulo de Riesgos/Gina
Los pagos fueron tramitados a través del MGI - Módulo de Gestión de Información – que es la herramienta desarrollada conjuntamente con Fiduprevisora como apoyo a la gestión del Patrimonio Autónomo del Fondo Nacional de Financiamiento para la Ciencia, la Tecnología y la Innovación, Francisco José de Caldas- FFJC, en cumplimiento con lo establecido en el Contrato de Fiducia 401-2014.
La autorización de los pagos se realizó con las verificaciones, revisiones exigidas y con el cumplimiento de los requisitos establecidos contractualmente. Las revisiones y su trazabilidad quedan en el MGI desde el registro del pago hasta su desembolso con los respectivos controles por parte del supervisor del contrato o convenio, de los delegados del FFJC, de los colaboradores de la Fiduciaria.
Durante el período comprendido entre enero y mayo de 2017, fueron elaboradas 257 órdenes de giro a través del MGI, desde el número 385 a la 641, autorizándose pagos por un valor total de $169.315.843.777,63.
De acuerdo con el reporte generado al cierre del 31 de mayo, la Fiduciaria realizó la totalidad de los pagos autorizados hasta la orden de giro 635, por los mismos valores que se ingresaron y tramitaron por el MGI.
Durante el primer Cuatrimestre de 2017, se realiza la verificación de los requisitos aplicables para el pago de cada una de las obligaciones causadas, archivando los soportes relacionados con la revisión realizada en las carpetas o expedientes de los contratos o convenios. La verificación de requisitos, previo al pago, es una actividad obligatoria para la autorización del mismo con lo cual se asegura la implementación de la acción de migración del riesgo.
Así mismo, durante el transcurso del segundo cuatrimestre del año 2017, se realiza la verificación de los requisitos aplicables para el pago de cada una de las obligaciones causadas, archivando los soportes relacionados con la revisión realizada en las carpetas o expedientes de los contratos o convenios.
La verificación de requisitos, previo al pago, es una actividad obligatoria para la autorización del mismo con lo cual se asegura la implementación de la acción de migración del riesgo.</t>
  </si>
  <si>
    <t xml:space="preserve">1.  En el segundo trimestre del año se llevó a cabo reuniones para la revisión del proyecto de las siguientes políticas contables:
Cuentas por pagar
Efectivo y equivalentes al efectivo
Inversiones de administración y liquidez
Efectos en las variaciones en las tasas de cambio
Beneficios a empleados (revisión 2)
Hechos ocurridos después del periodo contable
Provisiones
Cambios en políticas contables, estimaciones y corrección de errores
Presentación de estados financieros
Costos de financiación
Ingresos
Propiedades de inversión
Cuentas por cobrar
Al término de la revisión de las políticas, serán expuestas en el Comité de Desarrollo Administrativo para su aprobación.
2. Por instrucción recibida del Director DAF, mediante correo electrónico del 06 de junio, el día 9 de junio se procedió a realizar un arqueo de caja a la Caja menor de Gastos Generales. El arqueo quedo debidamente documentado mediante el diligenciamiento del formato A103PR01I01F18, el cual adicionalmente cuenta con la relación de los recibos provisionales, el libro de la caja menor y saldos en bancos y caja menor del SIIF Nación al momento del arqueo. El informe con los resultados obtenidos fue enviado al Director DAF en correo electrónico del 9 de junio/17.  Los soportes se encuentran agendados </t>
  </si>
  <si>
    <t xml:space="preserve">Se toma el reporte cargado por el responsable en el  módulo de Riesgos/Gina
Durante el segundo cuatrimestre la SEGEL realizó la revisión de requisitos contractuales a través de las listas de verificación, conforme a lo establecido las listas de chequeo (lista de chequeo unificada A106M01F01 V00) las cuales se encuentran disponibles en cada expediente disponibles su verificación física.
En el mes de junio se formalizo el formato A106PR09F12 de Verificación de hoja de vida de perfil seleccionado Versión 00, con el fin de realizar la confirmación de la información (Formación y experiencia) enviada por las diferentes área de la Entidad en las solicitudes de contratación de prestación de servicios profesionales y de apoyo a la gestión; este documento se encuentra disponible en el Aplicativo GINA 
 </t>
  </si>
  <si>
    <t xml:space="preserve">Se toma el reporte cargado por el responsable en el  módulo de Riesgos/Gina
Con el fin de dar herramientas a los diferentes colaboradores de la entidad y en conjunto con la ESAP (Escuela de administración pública) se programó la capacitación sobre temas de interés general " Tendencias mundiales en servicio, autocontrol y transparencia" dictada por experta en la materia.
Así mismo, luego de realizar las diferentes reuniones para creación del nuevo módulo, que pretende dar una solución de automatización para el manejo de  PQRDS procediendo a la aprobación por parte de la Secretaría General y al inicio de las capacitaciones a las diferentes áreas. Durante el tiempo de aprobación y capacitaciones se detectaron mejoras que están identificadas para ser pasadas después del 4 al área de sistemas para su priorización y ejecución.
Durante al segundo trimestre del año 2017, se atendieron 27.901 PQRDS recibidos a través de los diferentes canales, evidenciando un incremento de 9.284 (49.8%) solicitudes realizadas, siendo el canal más significativo el correo electrónico con el 63.14% de participación al igual que en el trimestre anterior. Lo que evidencia que la ciudadanía presenta preferencia por canales no presenciales.  
El consolidado evidencia que el 89.5% de las solicitudes recibidas con corte al segundo trimestre de 2017 corresponde a peticiones de información general las cuales un 93,25% son tramitadas entre 1 y 3 días.  
Se incrementaron los agradecimientos a la entidad un 33% lo que se puede evidenciar en la encuesta de satisfacción de primer semestre de 2017.
Para el segundo trimestre de 2017 el mayor porcentaje por tipología corresponde a Convocatorias con 49.3%, esto debido a que la entidad abrió 11 convocatorias durante este periodo (779, 780, 781, 782, 783, 784, 785, 786, 787,788, 789) y cerraron 7 convocatorias (768,774, 773, 772, 770, 776, 777) de las que el centro de contacto responde información general de los términos de referencia por sus diferentes canales.
Seguido por Red Scienti con 18.4% que hace referencia a los aplicativos (Cvlac, Gruplac e Institulac) y otras tipologías con 32.3%. </t>
  </si>
  <si>
    <t>Control de acceso de los usuarios a los aplicativos a través de claves y definición de perfiles y permisos.
Control de acceso físico a instalaciones y áreas restringidas de personal y dispositivos móviles.
Control a través de las reglas definidas en el Firewall
Políticas de seguridad y privacidad de la información documentadas
La solicitud de entrega de información se debe realizar a través de comunicaciones oficiales y conforme a los canales de comunicación establecidos por la Entidad.
Puntos de control definidos en los procedimientos de Gestión de Información
Acuerdos de confidencialidad con colaboradores y terceros
Sensibilización en seguridad y privacidad de la información</t>
  </si>
  <si>
    <t>Avanzar en el cumplimiento de la estrategia de Gobierno en Línea en materia de seguridad de la información
Desarrollar  herramientas tecnológicas que apoyen el cumplimiento de las políticas de seguridad y privacidad de la información.
Ejecutar estrategias para dar cumplimiento con los  índices de transparencia de Entidades Públicas, a cargo de la oficina TIC.</t>
  </si>
  <si>
    <t xml:space="preserve">Implementar herramientas tecnológicas que apoyan el cumplimiento de las políticas de seguridad y privacidad de la información.
Avanzar en el cumplimiento de los requisitos del índice de transparencia de Entidades Públicas, a cargo de la oficina TIC.
Avanzar en el cumplimiento de la estrategia de Gobierno en Línea en materia de seguridad y privacidad de la información
</t>
  </si>
  <si>
    <t xml:space="preserve">Gestión e infraestructura TI - 2017. 
Categoría 2: Dotación tecnológica de la entidad
Categoría 4: Contribuir a una Colciencias más transparente
Categoría 5: Contribuir a una Colciencias más moderna. </t>
  </si>
  <si>
    <t>Se toma el reporte cargado por el responsable en el  módulo de Riesgos/Gina.
Se adquirió el licenciamiento de la plataforma GOOGLE, el cual le trajo a la entidad mejoramiento significativo al traer buzones y almacenamiento ilimitado, esto mejora el servicio de correo, almacenamiento en google drive permitiendo así un repositorio donde se puede almacenar información corporativa ilimitadamente.
Se tuvo avance satisfactorio en cuanto a la ejecución y avance de las actividades del plan de adquisiciones de la Oficina de Tecnologías de la Información y las Comunicaciones.
Se dispuso la migración a plataformas en la nube, obteniendo una curva de aprendizaje y de ejecución importante para iniciar los procesos tecnológicos de vanguardia.
Se fortaleció el centro de datos de Colciencias para albergar sistemas de información misionales y de apoyo.
Igualmente, se realizó el proceso de para la adquisición de una cintoteca y cartuchos de cintas magnéticas para el backup, debido a la necesidad de almacenar   almacenar y respaldar información en grandes volúmenes, hacen que los cartuchos de cintas y etiquetas sean de vital importancia en la operación y respaldo de la flexibilización del servicio, 
Se realizó las siguientes actividades:
se realizó la definición de especificaciones técnicas
se realizó estudios de mercados
se realizó los estudios previos
elaboración de la ficha técnica
se realizó la solicitud de CDP
memorandos de solicitud de trámite del proceso y de radicado
respuesta de observaciones de los proponentes
Evaluación técnica del proceso  
Así mismo, de acuerdo con las necesidades de soporte sobre la plataforma de seguridad Checkpoint, se evidenció que era importante volver a contratar este servicio debido a la implementación de nuevos productos y servicios que requieren un expertiz técnico para la configuración de los permisos y reglas en el firewall, así como la asesoría en seguridad para implementar las mejores prácticas en la infraestructura tecnológica.
Se buscaron las entidades a invitar a cotizar, se realizó la ficha técnico-económica y se definieron los perfiles de los ingenieros que deben realizar las actividades con las certificaciones adecuadas y vigentes.
Se procedió a realizar el estudio de mercado con el fin de determinar el presupuesto del proceso. Una vez recibidas las propuestas de cotización se realizaron los estudios previos, se solicitó el CDP,  y se envió a Secretaría, la solicitud para apertura del proceso de mínima cuantía.
Una vez surtido todo el proceso de acuerdo con el cronograma establecido en la invitación pública 02 de 2017, se cerró el proceso el día 24 de marzo, iniciando la evaluación. Se verificó y se evidenció que la firma con el valor más económico no cumplía con los requisitos  términos y económicos exigidos con respecto a las certificaciones; el día 29 de marzo se procede a evaluar la segunda firma, la cual queda técnicamente habilitada. Se está en espera para la adjudicación de este proceso y proceder a la realización de la contratación.
En cuanto a la dotación tecnológica de la entidad, se realiza el proceso para " Contratar el servicio de soporte, mantenimiento preventivo y/o correctivo, que incluye actualización de versiones del software, horas de soporte especializadas, capacitación a usuario final, transferencia de conocimientos, renovación del certificado SSL y extensión de Garantía  del appliance de la solución de firma digital para el Departamento Administrativo de Ciencia, Tecnología e Innovación – COLCIENCIAS"
Se realiza las especificaciones técnicas, se realiza el  estudio de mercado, se revisa el tipo de contratación a realizar, se realizan los estudios previos, solicitud de CDP, justificación de la contratación, se pasa solicitud a Segel, se solicita RP, el contrato resultante es el No. 317 - 2017, con la firma Netco Signer. 
Para la renovación del proxy, 1. se realizan los estudios previos para la renovación de la plataforma de proxy con licenciamiento.
2. Se realizan las especificaciones técnicas del equipo proxy que requiere la entidad para funcionar en HA con el actual.
3. Se realiza anexo técnico para el estudio de mercado.
4.Se envía anexo para cotizaciones a las empresas IT SERVICIOS NEOSECURE y PRACTIKA
5. Se reciben cotizaciones de proveedores y se realiza estudio de mercado por un valor de $ 183.302.741
6. Se inicia con la solicitud de CDP por el valor dado en el estudio de mercado .
Finalmente, para la renovación y adquisición de productos y servicios Google para la entidad (Correo electrónico, Vault for App for Work, bolsa de horas), durante el mes de febrero se evaluaron las necesidades de la entidad con respecto a los buzones de correo, capacidad de los mismos y necesidades de copias de respaldo. Se tomó la decisión de renovar el licenciamiento de Google pasando de la plataforma G-Suite a Google Apps unlimited, con capacidad ilimitada en los buzones, con su respectiva copia de respaldo. Google Vault y bolsa de horas  Así mismo se decidió adquirir 20 licencias adicionales como crecimiento para este año.
Se realizó la solicitud de cotización de productos y servicios Google del Acuerdo Marco de Precios.
Se solicitó a Secretaría General la autorización para el inicio del trámite y se adjunta:
1. Cotización realizada en la plataforma de Colombia Compra Eficiente, con el formato dispuesto para tal fin, la cual contiene la descripción detallada de los elementos que se requieren y sus respectivos precios;
2. Se adjunta la simulación realizada con Google en donde se evidencia el precio máximo de las renovaciones de las licencias.
3. Certificado de Disponibilidad Presupuestal No. 33817, expedido por la Dirección Administrativa y Financiera.
Se abrió el evento en la plataforma de Colombia Compra Eficiente, se surtió todo el proceso y una vez se recibieron las cotizaciones finales, se procedió al cierre y generar la orden de compra la cual se anexa.
Se asignó el proceso a la firma Eforcers y se realizó el recibo de los productos y servicios.</t>
  </si>
  <si>
    <r>
      <t xml:space="preserve">La OCI, verifico reportes efectuados al interior de la herramienta GINA, actividad orientada a realizar seguimiento y evaluación al Plan manejo del Riesgo y considera que los controles y trabajos adelantados, desde la Oficina de sistema son pertinentes y cumplen con los objetivos propuestos, actividad que se visualizo en: </t>
    </r>
    <r>
      <rPr>
        <u/>
        <sz val="8"/>
        <color rgb="FF0070C0"/>
        <rFont val="Arial"/>
        <family val="2"/>
      </rPr>
      <t>http://awa/gina/pln/plnsve?soa=2&amp;mdl=pln&amp;_sveVrs=78f774a966f3bf7efe06790e7a28f4dea4a584d8&amp;isConfig=0&amp;id=10134&amp;is_S=1&amp;stateBaseLine=1&amp;planUser=1&amp;__searcher_pos=PlanSVESoa_srid:42</t>
    </r>
  </si>
  <si>
    <t>Se toma el reporte cargado por el responsable en el  módulo de Riesgos/Gina
Se realizó la renovación de garantías  de las impresoras, Equipos DELL y plataforma de virtualización, lo cual permite garantizar el funcionamiento de cada uno de los equipos utilizados en condiciones optimas. La renovación de la garantía  extendida  de lo  equipos Dell se hizo desde el mes  de  abril, mediante una contratación directa y para ello se solicitó la cotización directamente con el fabricante, como los estudios previos, se solicitó el cdp y se radicó el proceso.
Se avanzó con el proceso de mantenimiento el cual trae a la entidad mejoramiento en los equipos de cómputo  y mayor confiabilidad en la prestación de un mejor servicio, con la adquisición de equipos audiovisuales para fortalecer y dar cobertura a las salas de reuniones de la entidad.
Se adquirió la Cintoteca y las cintas lo cual nos permite respaldar de forma adecuada la información de la entidad; así mismo se dispuso la migración a plataformas en la nube, obteniendo una curva de aprendizaje y de ejecución importante para iniciar los procesos tecnológicos de vanguardia que permiten asegurar la integridad y confidencialidad de la información.
Para la adquisición de una Cintoteca y 188 cintas, se realizaron las siguientes actividades: El estudio  de mercados, La ficha técnica de la cintoteca, Los estudios previos, se inicia el proceso  de mínima cuantía, se  da respuesta  a las observaciones y la  evaluación técnica  del proceso.
Para el proceso de Proxy se realizaron las siguientes actividades:
Estudios previos y ficha técnica. Verificación de las observaciones hechas en los pre-pliegos para la publicación de los estudios previos. Se asiste al comité de contratación con la Secretaria General. Evaluación técnica del oferente que se presentó al proceso IT-servicios donde se evidencia que cumple con el aspecto técnico. Se asiste al comité final de contratación.
En cuanto a la renovación del Licenciamiento VMware, se realizaron las siguientes actividades: Estudio de  mercado, Ficha técnica, estudios  previos, solicitud del cdp, se respondieron las observaciones  al proceso y se realizó  la  evaluación técnica  al proceso.
Finalmente, para Mantenimiento preventivo parque tecnológico -Selecc. Abrev. Menor Cuantía (Segel), se realizaron las siguientes actividades: La ficha técnica para la solicitud de cotizaciones, Se solicitan cotizaciones para el CDP, Se solicita CDP al área Financiera, Estudios previos para el proceso, Se asiste a la citación para elección de proponentes ya que se presentaron 14 y por sorteo quedan 10 y Se realizan las respuestas a las observaciones hechas por los proponentes.</t>
  </si>
  <si>
    <t>R3-2017 Manejo indebido de la información institucional en aspectos como: Revelar información confidencial de la Entidad a terceros; no divulgar información, documentos e informes de interés de la ciudadanía y otros ordenados por los entes de control.</t>
  </si>
  <si>
    <t xml:space="preserve">Comunicamos lo que hacemos. Categoría 1: Gestión de comunicación estratégica. Categoría 6: Relacionamiento con medios de comunicación. Categoría 7: Contribuir a una Colciencias más transparente
Reporte de las acciones emprendidas sobre el manejo indebido de la información institucional en aspectos como: Revelar información confidencial de la Entidad a terceros; no divulgar información, documentos e informes de interés de la ciudadanía y otros ordenados por los entes de control. </t>
  </si>
  <si>
    <t>Se toma el reporte cargado por el responsable en el  módulo de Riesgos/Gina.
Durante el primer trimestre del año 2017, se adelantaron las acciones correspondientes a la difusión de los programas estratégicos de la entidad. Los productos asociados a la gestión se ven reflejados en 5 campañas de comunicación las cuales fueron el resultado del análisis y conceptualización de los temas. Para el periodo reportado se cumple al 100% con los indicadores proyectados que son: emisión de 5 campañas que corresponde a un 21% de avance respecto a la meta anual y comunicación de 5 programas estratégicos los cuales representan el 20% de avance del indicador.
Igualmente, se han registrado 986 menciones positivas, es decir que ya se ha cumplido el 28% de la meta final.
El reto planeado para este primer trimestre es de 750 menciones positivas y se lograron 986 menciones, es decir que la meta se cumplió. Es importante aclarar que se superó la meta debido al gran flujo de publicaciones sobre la apertura del plan anual de Convocatorias 2017 y el nombramiento del nuevo Director de Colciencias que superaron las expectativas.
Y se mantuvo el cumplimiento de los 7 requisitos del índice de ITEP a cargo del programa comunicamos lo que hacemos.</t>
  </si>
  <si>
    <r>
      <t xml:space="preserve">La OCI, verifico reportes efectuados al interior de la herramienta GINA, actividad orientada a realizar seguimiento y evaluación al Plan manejo del Riesgo y considera que los controles y trabajos adelantados, desde la Oficina de sistema son pertinentes y cumplen con los objetivos propuestos, actividad que se visualizo en. </t>
    </r>
    <r>
      <rPr>
        <u/>
        <sz val="8"/>
        <color rgb="FF0070C0"/>
        <rFont val="Arial"/>
        <family val="2"/>
      </rPr>
      <t>http://awa/gina/pln/pln?soa=30&amp;mdl=pln&amp;_sveVrs=78f774a966f3bf7efe06790e7a28f4dea4a584d8&amp;id=38162&amp;categoryId=38162&amp;&amp;float=t&amp;exploreFloat=1&amp;searcherC=1</t>
    </r>
  </si>
  <si>
    <t>Realizar la revisión, consolidación y cargue de los planes operativos de convocatorias
Planes de convocatorias 2017</t>
  </si>
  <si>
    <r>
      <t xml:space="preserve">La OCI, verifico reportes efectuados al interior de la herramienta GINA, actividad orientada a realizar seguimiento y evaluación al Plan manejo del Riesgo y considera que los controles y trabajos adelantados, desde la Oficina de sistema son pertinentes y cumplen con los objetivos propuestos, actividad que se visualizo en: </t>
    </r>
    <r>
      <rPr>
        <u/>
        <sz val="8"/>
        <color rgb="FF0070C0"/>
        <rFont val="Arial"/>
        <family val="2"/>
      </rPr>
      <t>http://awa/gina/pln/pln?soa=40&amp;mdl=pln&amp;_sveVrs=78f774a966f3bf7efe06790e7a28f4dea4a584d8&amp;float=t&amp;plnId=11173&amp;id=85238&amp;__searcher_pos=tasks:0#</t>
    </r>
  </si>
  <si>
    <t>Se toma el reporte cargado por el responsable en el  módulo de Riesgos/Gina
Se evidencia los planes operativos de convocatorias para 2017 cargados en GINA. A 30 de mayo de 2017 hay convocatorias que aún no se abren y no tienen certeza de las fechas de los planes, por lo cual estos planes serán cargados en la medida que se vayan planeando y enviando por parte de las áreas antes de su apertura. Se cargan las convocatorias de las 3 direcciones técnicas y de la Oficina de Internacionalización de Colciencias. 
Luego de hacer la revisión correspondiente en las tareas asociadas a los planes operativos de convocatorias a 30 de Julio de 2017, se puede determinar que existen 206 tareas distribuidas en las diferentes direcciones. 
De forma particular se analiza el siguiente avance en el reporte de avance de las convocatorias, de acuerdo al plan operativo establecido para asegurar el cumplimiento de los controles e hitos establecidos para  evitar un favorecimiento indebido a terceros derivado de omisiones en el proceso Gestión de Convocatorias en aspectos como: planeación, apertura, cierre, evaluación y publicación de resultados:
Plan de Convocatorias DDTI 2017: Existen 70 tareas de las cuales 53 están en desarrollo, 1 finalizada y 16 nuevas.
Plan de Convocatorias DFI 2017: Existen 111 tareas de las cuales 67 están en desarrollo, 4 finalizadas y 40 nuevas.
Plan de Convocatorias DMC 2017: Existen 19 tareas de las cuales 2 están en desarrollo y 17 son nuevas.
Plan de Convocatorias Internacionalización 2017: Existen 6 tareas de las cuales 1 está finalizada  y 5 son nuevas.</t>
  </si>
  <si>
    <t xml:space="preserve">No contar con lineamientos o modelos que permitan un proceso de reconocimiento de actores transparente, objetivo e incluyente que favorezca el fortalecimiento de la calidad y el impacto de la investigación y la transferencia de conocimiento y/o tecnología 
</t>
  </si>
  <si>
    <t xml:space="preserve">Falta de credibilidad en los procesos de reconocimiento por parte de  los actores del SNCTI
Acceso a beneficios por parte de actores  que no cumplen las condiciones necesarios para tal fin
No garantizar procesos  transparentes, objetivos e incluyentes para el reconocimiento de actores </t>
  </si>
  <si>
    <t>*  Política de Reconocimiento de Actores
* Política de publicaciones científicas Publindex
*  Modelo de reconocimiento y medición de grupos e investigadores
*  Guías Técnicas de autoevaluación y evaluación para el reconocimiento de centros
* Guía Técnica para el reconocimiento de las unidades de I+D+i de empresa
*  Procedimiento de reconocimiento de actores
*  Control social asociado al proceso de reconocimiento de actores del SNCTI (Revisión de requisitos y actividades para el reconocimiento de actores, formulario SIGP)
*  Aval por parte de las personas jurídicas a: grupos de investigación, hojas de vida, centros y revistas  para la validación y verificación de la información registrada en la plataforma SCIENTI
*  Puntos de control definidos en los procedimientos de Gestión Fortalecimiento de infraestructura de CTeI.</t>
  </si>
  <si>
    <t xml:space="preserve">Consolidación de modelos cienciométricos para los actores del SNCTI. Categoría: 'Convocatoria reconocimiento de grupos de investigación e investigadores 2017
Categoría: 'Convocatoria de reconocimiento de actores del SNCTI  (Nueva Política) Centros de Investigación (ventanilla abierta)
Programa estratégico: "Incremento de la visibilidad e impacto de las publicaciones científicas colombianas"
Categoría: Servicio permanente de homologación de revistas especializadas de CTeI - Publindex
Categoría: Indexación de revistas especializadas en CTeI
1. Construcción de la guía técnica para reconocimiento de Unidades de I+D+i de Empresas
2. Construcción de la guía técnica para reconocimiento de Oficinas regionales de transferencia de tecnológica OTRI e incubadoras </t>
  </si>
  <si>
    <t xml:space="preserve">Se toma el reporte cargado por el responsable en el  módulo de Riesgos/Gina
-Se participó en la construcción tanto de las guías de Autoevaluación y de evaluadores, como los demás documentos correspondientes al proceso.
-Se configuró un comité técnico para diseñar la agenda del foro, conformado por:  Francisco Gutiérrez Sanín; Sara Victoria Alvarado; Francisco Cajiao; Dr. Óscar Gualdrón; Liliana Castro e Ingrid Rueda.  
Se realizaron reuniones donde el comité definió objeto y metodología del Foro. Se determinó el perfil de los invitados al evento.
En las reuniones también se definió la agenda del evento.
</t>
  </si>
  <si>
    <r>
      <t xml:space="preserve">Se hizo verificación a la a herramienta GINA, se estableció que las acciones  reportadas son coherentes y cumplen con los objetivos establecidos para mitigar el Riesgo inicialmente establecido. ver el Link: </t>
    </r>
    <r>
      <rPr>
        <u/>
        <sz val="8"/>
        <color rgb="FF0070C0"/>
        <rFont val="Arial"/>
        <family val="2"/>
      </rPr>
      <t>http://awa/gina/rsk/report?soa=2&amp;mdl=rsk&amp;_sveVrs=78f774a966f3bf7efe06790e7a28f4dea4a584d8</t>
    </r>
  </si>
  <si>
    <t xml:space="preserve">Se toma el reporte cargado por el responsable en el  módulo de Riesgos/Gina
1. En  Junio de 2017 y luego de 3 meses de la apertura del proceso, se tienen 17 Centros de Investigación diligenciando el formulario correspondiente para solicitar el reconocimiento. Hasta el momento no se han radicado solicitudes.
Igualmente, se realizó la invitación a los expertos internacionales mediante carta enviada por correo electrónico. La respuesta de la totalidad de los expertos invitados fue negativa teniendo en cuenta el corto tiempo en el que se requería su presencia en Colombia.  Esta situación derivó en la necesidad de realizar una nueva planeación y concertar una nueva fecha de realización de Foro. Como conclusión de reunión con el Director de Fomento, el Foro quedó programado para el mes de Agosto. 
2. En relación construcción de la guía técnica para reconocimiento de Unidades de I+D+i de Empresas se evidencia que la misma fue construida, revisada, aprobada y cargada en GINA y página web el 12 de Julio de 2017, con el código M304PR04G09.
</t>
  </si>
  <si>
    <t>Se toma el reporte cargado por el responsable en el  módulo de Riesgos/Gina
Los ingresos nuevos se registraron desde el mes de marzo de 2017 donde se reporta el ingreso de 4 personas dos en marzo y dos en abril; se revisan los documentos de estudios y experiencia laboral dando cumplimiento con los requisitos solicitados para ocupar el cargo asignadas.   Los funcionarios activos de planta  son (113) ciento trece y los contratistas son (332) trescientos treinta y dos para un total de colaboradores en la entidad de (443) cuatrocientos cuarenta y tres al 30 de abril de 2017.
En el primer cuatrimestre se registraron 4 ingresos.   Se validó la información telefónicamente y se contactaron las Universidades relacionadas en los soportes de hoja de vida y se realizó la solicitud de verificación de datos  por escrito.
Universidades Sergio Arboleda, Carrera Profesional y Magister de Jorge Bunch.
Universidad Libertadores, Carrera Profesional de Maribel Robayo.
Universidad Externado, Magister Maribel Robayo.
La canditada Andrea Rodríguez presenta diploma de Bachiller el cual es corroborado telefónicamente y soporte suficiente para aplicar al cargo.
Para el caso del Dr. Ocampo los estudios son de EEUU y su nombramiento lo realiza la Presidencia de  la Republica directamente, por lo tanto la validación se realiza en Presidencia.
Se realizaron llamadas a las 26 empresas relacionadas en las certificaciones aportadas por los candidatos Jorge Bunch, Maribel Robayo y Andrea Rodríguez, de las cuales 18 empresas confirmaron telefónicamente, de los contactos fallidos se solicito información por correo electrónico.</t>
  </si>
  <si>
    <t>No existe evidencia de reporte a 30-04-2017,  que le permita a la OCI evaluar el avance de la implementación de acciones de acciones que conduzcan a mitigar el Riesgo. El Riesgo fue monitoreado  el 05-01-2017, con fecha de corte 30-12-2016 recomendando  continuar con acciones tendiente a mitigar el Riesgo implícito. En tal sentido la OAP debe pronunciarse  sobre el no cumplimiento, toda vez que este Riesgo se encuentra con Plan Manejo de Riesgo desde la vigencia anterior.</t>
  </si>
  <si>
    <t>1. FFJC: Conciliación del informe de contratos liquidados y valores por reintegrar y el balance contable 
2. Financiera: Actas de conciliación de cartera.</t>
  </si>
  <si>
    <t>Se toma el reporte cargado por el responsable en el  módulo de Riesgos/Gina
En el mes de marzo se realizó la revisión de dos políticas contables (cuentas por pagar y efectivo y equivalentes al efectivo) en el marco de norma internacional, con el equipo asesor de la Dirección Administrativa y Financiera.  Durante el periodo se estableció el cronograma de revisión de las políticas NICSP y se estableció el plan de depuración contable, con el fin de efectuar el saneamiento de las partidas contables con miras a la implementación de las normas internacionales.</t>
  </si>
  <si>
    <t>Se toma el reporte cargado por el responsable en el  módulo de Riesgos/Gina
Se presenta reporte de  la Conciliación del informe de contratos liquidados y valores por reintegrar y el balance contable 1er Cuatrimestre con corte al mes de Abril de 2017.
Se anexa en la plataforma GINA la conciliación de los valores por reintegrar de las actas de liquidación del mes de Mayo de 2017.
Igualmente, se realizó el acta mensual de entrega, revisión y contabilización  de 44 obligaciones con acta de liquidación legalizada que hacen parte de la cartera con corte a 31 de marzo de 2017, 41 obligaciones con acta de liquidación legalizada que hacen parte de la cartera con corte a 30 de abril de 2017 y 44 obligaciones con acta de liquidación legalizada que hacen parte de la cartera con corte a 31 de mayo de 2017.
Se realizó el acta mensual de entrega, revisión y contabilización de 48 obligaciones con acta de liquidación legalizada que hacen parte de la cartera con corte a 30 de junio de 2017</t>
  </si>
  <si>
    <t>Fortalecer la implementación  y seguimiento de la política de  efectivo y equivalentes al efectivo - control a caja menor.
Realizar un proceso de sensibilización al interior del Grupo Financiero y Presupuestal sobre la adecuada administración de las cajas menores</t>
  </si>
  <si>
    <t>Avances en el fortalecimiento de la implementación  y seguimiento  a la política de efectivo y equivalentes al efectivo - control a caja menor.
Avances en el proceso de sensibilización al interior del Grupo Financiero y Presupuestal sobre la adecuada administración de las cajas menores</t>
  </si>
  <si>
    <t xml:space="preserve">
1.  Avances en el fortalecimiento de la implementación  y seguimiento  a la política de efectivo y equivalentes al efectivo - control a caja menor.
2. Arqueos periódicos a caja menor.</t>
  </si>
  <si>
    <t>Se toma el reporte cargado por el responsable en el  módulo de Riesgos/Gina.
En el mes de marzo se realizó la revisión de dos políticas contables (cuentas por pagar y efectivo y equivalentes al efectivo) en el marco de norma internacional, con el equipo asesor de la Dirección Administrativa y Financiera.  Durante el periodo se estableció el cronograma de revisión de las políticas NICSP y se estableció el plan de depuración contable, con el fin de efectuar el saneamiento de las partidas contables con miras a la implementación de las normas internacionales.</t>
  </si>
  <si>
    <t xml:space="preserve">Puntos de control del procedimiento Administración de recursos físicos 
Inventario anual 
Ordenes de salida de equipos
Servicio de Seguridad y Vigilancia Privada
Control de impresiones con código
Hoja de vida vehículo - recorrido </t>
  </si>
  <si>
    <t>Se toma el reporte cargado por el responsable en el  módulo de Riesgos/Gina.
-Durante el primer trimestre se realizaron dos mesas de trabajo con las personas responsables de esta tarea, donde se definieron los temas a desarrollar en el manual. La información con la cual se trabajó el avance del manual fue basada en borradores iniciales suministrados por el contratista Industrias Cruz Hermanos S.A. (Contrato Nº 891-2015).
Se anexan los siguiente documentos como soporte del avance:
1. Acta de reunión.
2. Avance del Manual de las características técnicas con que cuenta la nueva sede.
3. Manual de mantenimiento - Universal de Construcciones.
4. Manual de uso y conservación Universal de Construcciones.
-Se realiza presentación de los sistemas que se implementaran en la nueva sede.
-Se inicia con el manual de las adecuaciones tecnológicas de Luminaria, Videoconferencia, Video Wall y carteleras digitales.</t>
  </si>
  <si>
    <t>Seguimiento a través de los informes del Comité de Evaluación y Actas Comité de Contratación, de conformidad con las cuantías de contratación establecidas</t>
  </si>
  <si>
    <r>
      <rPr>
        <sz val="8"/>
        <rFont val="Arial"/>
        <family val="2"/>
      </rPr>
      <t>Mediante la verificación y seguimiento al Plan Manejo del Riesgo, la Oficina Control Interno evaluó los reportes realizados a 30-04-2017, estableciendo coherencia con las tareas propuestas al interior del Riesgo identificado y que apunta a mitigar el Riesgo inherente establecido. No obstante se recomienda continuar con la implementación de las tareas propuesta a lo largo de la actual vigencia.  Visualizar reporte al interior del Link</t>
    </r>
    <r>
      <rPr>
        <u/>
        <sz val="8"/>
        <color theme="10"/>
        <rFont val="Arial"/>
        <family val="2"/>
      </rPr>
      <t>:</t>
    </r>
    <r>
      <rPr>
        <u/>
        <sz val="8"/>
        <color rgb="FF0070C0"/>
        <rFont val="Arial"/>
        <family val="2"/>
      </rPr>
      <t xml:space="preserve"> http://awa/gina/plan/pln?soa=40&amp;mdl=pln&amp;_sveVrs=78f774a966f3bf7efe06790e7a28f4dea4a584d8&amp;float=t&amp;plnId=11173&amp;id=85304&amp;__searcher_pos=tasks:0#</t>
    </r>
  </si>
  <si>
    <r>
      <rPr>
        <b/>
        <sz val="8"/>
        <rFont val="Arial"/>
        <family val="2"/>
      </rPr>
      <t>Se toma el reporte cargado por el responsable en el  módulo de Riesgos/Gina
SEGEL:</t>
    </r>
    <r>
      <rPr>
        <sz val="8"/>
        <rFont val="Arial"/>
        <family val="2"/>
      </rPr>
      <t xml:space="preserve"> Se incorporan los informes de las capacitaciones del primer y segundo trimestre, las cuales se desarrollaron individualmente a los funcionarios y colaboradores de la Entidad en los puestos de trabajo para mayor comodidad y facilitar la comprensión del contenido.
</t>
    </r>
    <r>
      <rPr>
        <b/>
        <sz val="8"/>
        <rFont val="Arial"/>
        <family val="2"/>
      </rPr>
      <t xml:space="preserve">
Gestión de Capital Humano: </t>
    </r>
    <r>
      <rPr>
        <sz val="8"/>
        <rFont val="Arial"/>
        <family val="2"/>
      </rPr>
      <t xml:space="preserve">Para el primer semestre de 2017 no se llevaron a cabo actividades de capacitación para los supervisores del área de Formación de Alto Nivel. En el transcurso del segundo cuatrimestre del año 2017 se adelantaron las siguientes acciones:
Se realizó una versión final a la base de datos PMO, la cual proporcionará información fundamental para dar trámite a los procesos de liquidación pendientes, revisión de prórrogas y estado en general de los convenios y contratos relacionados con el área de Formación de Alto Nivel. 
Se vinculó al área una persona para hacer la revisión general de todos contratos a cargo del Grupo de Formación de Alto Nivel con el fin de consolidar una base de datos que de cuenta de toda la información relacionada con los convenios y el estado en que se encuentran.  Se revisa el formato de verificación del área técnica de los reportes de ejecución de los convenios con colfuturo para que sean incluidos en el sistema de gestión de calidad.
Se solicita a Segel que la capacitación de supervisión sea extendida a todas las personas que hacen parte del grupo y que apoyan el ejercicio de la supervisión.  
</t>
    </r>
    <r>
      <rPr>
        <b/>
        <sz val="8"/>
        <rFont val="Arial"/>
        <family val="2"/>
      </rPr>
      <t xml:space="preserve">
Gestión de Convocatorias DMC:  </t>
    </r>
    <r>
      <rPr>
        <sz val="8"/>
        <rFont val="Arial"/>
        <family val="2"/>
      </rPr>
      <t xml:space="preserve">La DMC hizo seguimiento y control a través de los Comités Técnicos del 30 de Marzo y 30 de mayo de 2017, en el cual se presenta el estado de contratación y convenios de la DMC, vigente y  vencida .
Se anexan las actas en donde se presenta el Estado de Contratación y Convenios de la DMC.  Se asistió al curso de preparación para la Certificación en PMO realizada en los meses de Abril y Mayo de 2017, como delegadas se contó con la participación de dos integrantes del Programa  Jóvenes Investigadores de la DMC.
</t>
    </r>
    <r>
      <rPr>
        <b/>
        <sz val="8"/>
        <rFont val="Arial"/>
        <family val="2"/>
      </rPr>
      <t xml:space="preserve">Gestión de Convocatorias-DDTI:  </t>
    </r>
    <r>
      <rPr>
        <sz val="8"/>
        <rFont val="Arial"/>
        <family val="2"/>
      </rPr>
      <t xml:space="preserve">Se realizó una base de datos unificada para toda la dirección, con la información de los contratos y su estado, de igual manera se revisa en los comités de dirección técnica el avance de los contratos y la evaluación de los informes de avance por parte de las estrategias y el equipo técnico de la DDTI. Esta base de datos se encuentra disponible en google Drive para consulta y actualización de todos los funcionarios de la dirección. Así mismo se hace invitación a Grupo TIC para capacitaciones de SEGEL respecto a los tipos de contratación y Convenios en MGI.
</t>
    </r>
    <r>
      <rPr>
        <b/>
        <sz val="8"/>
        <rFont val="Arial"/>
        <family val="2"/>
      </rPr>
      <t xml:space="preserve">Gestión de Convocatorias-DFI:  </t>
    </r>
    <r>
      <rPr>
        <sz val="8"/>
        <rFont val="Arial"/>
        <family val="2"/>
      </rPr>
      <t xml:space="preserve">Se viene adelantando la tarea sobre alertas y riesgos pero a la fecha sigue en construcción. Para el primer período de año presente, la Dirección de Fomento unificó mediante una base de datos la información de los contratos vigentes y en ejecución, por medio la cual efectúa los controles para la supervisión. Cada programa como responsable, alimenta la base que se encuentra en el piloto de PMO, el cual establece metas de cumplimiento con las que mantienen un seguimiento que es reportado al Director Técnico y si lo requiere lo revisa el comité técnico de la DFI. 
</t>
    </r>
    <r>
      <rPr>
        <b/>
        <sz val="8"/>
        <rFont val="Arial"/>
        <family val="2"/>
      </rPr>
      <t xml:space="preserve">
Gestión de Cooperación Internacional:  </t>
    </r>
    <r>
      <rPr>
        <sz val="8"/>
        <rFont val="Arial"/>
        <family val="2"/>
      </rPr>
      <t xml:space="preserve">Se adelantaron las siguientes acciones con el fin de establecer los controles para asegurar que los supervisores de la Oficina de Internacionalización efectúen los seguimientos e informes requeridos, acorde con las directrices de la SEGEL y la normatividad vigente en la materia:
-En la ruta Waira "O"/Internacional/2017/Liquidaciones 2017, se encuentra un archivo por cada uno de los supervisores del área, donde se actualiza constantemente la información de los contratos asignados a cada integrante del equipo.
-Se envió según requerimiento la lista de chequeo para la liquidación de contratos y convenio para realizar el trámite correspondiente.
-Se anexa ejemplos de los diferentes correos enviados con el fin de mantener informados a los supervisores del estado y/o actividades realizadas para contratos puntuales.
Igualmente, durante el período se llevaron a cabo las siguientes acciones con el fin de garantizar la asistencia del personal involucrado en la supervisión de contratos a los espacios de capacitación y socialización que desarrolle la SEGEL y demás instancias:
·  El 17 de enero se realizó el envío del nuevo formato "A106PR16MO3 Compendio modelos ejercicio supervisión V02" a todo el equipo de internacionalización.
·  El lunes 06 de febrero de 2017 se realizó una reunión con el grupo de planeación, como parte de la capacitación de Calidad y documentación para la supervisión de los contratos del área, donde se expusieron los comentarios sobre el formato anteriormente propuesto. De igual manera se socializó la presentación entregada por planeación sobre los procedimientos de supervisión y liquidación de contratos y convenios entregada en esta reunión.
·  El 02 de marzo se reenvío el formato "INFORME DE SUPERVISIÓN PARA CONTRATOS Y CONVENIOS INTERNACIONALIZACIÓN" a todo el equipo, el cual se encuentra dentro de los formatos A106PR16MO3.
·  El 07 de marzo se reenvío presentación sobre los procedimientos de supervisión y liquidación de contratos y convenios, a personal que no pudo estar presente en la capacitación recibida.
A su vez, se fortalece la comunicación y coordinación con los cooperantes y se establecen acuerdos en cuanto a plazos de la convocatoria.
</t>
    </r>
    <r>
      <rPr>
        <b/>
        <sz val="8"/>
        <rFont val="Arial"/>
        <family val="2"/>
      </rPr>
      <t xml:space="preserve">Gestión de la Información:  </t>
    </r>
    <r>
      <rPr>
        <sz val="8"/>
        <rFont val="Arial"/>
        <family val="2"/>
      </rPr>
      <t xml:space="preserve">Los controles que establece La Oficina TIC para realizar el seguimiento de las contrataciones en el Dpto. es según lo indican las directrices de SEGEL es a través del formato de Supervisión que es indispensable para el pago de los mismos.  Además de llevar un seguimiento en Excel de los pagos realizados. 
Debido a que es una gran cantidad de contratos se relacionan las rutas donde se encuentran: 
O:\OSI\Contratación\Interventoria\Contratos\2017
O:\OSI\Contratación\Interventoria\Contratistas\CONTRATISTAS
Se realizaron comités y las siguientes socializaciones para revisión de los Estudios Previos correspondiente a los procesos de: 
- Adquisición de Cintoteca (Invitación Publica de Mínima Cuantía)
- Prestación de servicio especializado en Checkpoint (Invitación Publica de Mínima Cuantía)
- Renovación de Garantías Firma Digital (Contratación Directa) 
- Soporte y Desarrollo especializado sistema SIGP
Se asistió a capacitación sobre Convenios Marco realizado por MINTIC 
</t>
    </r>
    <r>
      <rPr>
        <b/>
        <sz val="8"/>
        <rFont val="Arial"/>
        <family val="2"/>
      </rPr>
      <t xml:space="preserve">
Gestión de la Innovación:  </t>
    </r>
    <r>
      <rPr>
        <sz val="8"/>
        <rFont val="Arial"/>
        <family val="2"/>
      </rPr>
      <t xml:space="preserve">Se estructuró una base de datos unificada para toda la dirección, con la información de los contratos y su estado, de igual manera en forma periódica se revisa en Comité de dirección Técnica el avance de cada uno de los contratos y la evaluación de los informes de avance por parte de las estrategias y el equipo técnico de la DDTI. Esta base de datos se encuentra disponible en google Drive para consulta y actualización de todos los funcionarios de la dirección.
Con el fin de garantizar la asistencia del personal involucrado en la supervisión de contratos a las capacitaciones de Secretaria General, desde la Dirección de Desarrollo Tecnológico e Innovación, se ha impartido la directriz de la asistencia a estos espacios por parte de los equipos de trabajo.
Para este fin el director técnico solicita la asistencia, y días posteriores nuevamente se recuerda la necesidad de la asistencia por parte del personal involucrado en las actividades de seguimiento y supervisión.
Para el primer cuatrimestre del 2017, la Secretaria General ha programado la capacitación del procedimiento para responder Peticiones, Quejas, Reclamos, Denuncias y Sugerencias – PQRDS, con el fin de cumplir con los términos de ley y de supervisión de contratos.
Se anexa invitación y recordatorio de la capacitación a los equipos de la DDTI y el listado de asistencia, resaltando aquellas personas que pertenecen a la DDTI, en cumplimiento de acciones que mitiguen el riesgo de emitir avales, respuestas o autorizaciones sin el debido cumplimiento. 
</t>
    </r>
    <r>
      <rPr>
        <b/>
        <sz val="8"/>
        <rFont val="Arial"/>
        <family val="2"/>
      </rPr>
      <t xml:space="preserve">
Gestión Mentalidad y Cultura:  </t>
    </r>
    <r>
      <rPr>
        <sz val="8"/>
        <rFont val="Arial"/>
        <family val="2"/>
      </rPr>
      <t xml:space="preserve">La DMC hizo seguimiento y control a través de los Comités Técnicos del 30 de Marzo y 30 de mayo de 2017, en el cual se presenta el estado de contratación y convenios de la DMC, vigente y  vencida .
- De acuerdo con la reunión realizada el día 30 de Mayo de 2017 con la OAP para el tema de  optimización de los riesgos de los procesos a cargo de la Dirección de Mentalidad y Cultura. Se definió lo siguiente:
- Revisar la propuesta presentada en la reunión con la OAP de los riesgos asociados a la DMC. Esta tarea se hizo mediante correo electrónico el 31 de mayo de 2017 (se remite pantallazo de la revisión efectuada por el equipo de la DMC dando respuesta y aprobación).
- Organizar la reunión con los supervisores de la DMC con el fin de socializar el Plan de Supervisión. En este sentido, se solicitó en Comité Técnico del 06 de Junio de 2017 "aprobación de las reuniones con e fin de capacitar a los supervisores de los Programas de la DMC para dar cumplimiento a la optimización del riesgo".
- El día 13 de Junio de 2017 se realiza la primera reunión de Capacitación con los supervisores del programa de Apropiación Social.
</t>
    </r>
    <r>
      <rPr>
        <b/>
        <sz val="8"/>
        <rFont val="Arial"/>
        <family val="2"/>
      </rPr>
      <t xml:space="preserve">Gestión Orientación del SNCTI: </t>
    </r>
    <r>
      <rPr>
        <sz val="8"/>
        <rFont val="Arial"/>
        <family val="2"/>
      </rPr>
      <t xml:space="preserve">-Con el fin de hacer seguimiento a las obligaciones de los contratistas del Grupo Interno de Apoyo Financiero y Presupuestal, se realizó un cronograma en donde se estableció las fechas de entrega oportuna de informes y actividades establecidas, la periodicidad, plazos de entrega, y los responsables, de acuerdo a cada uno de los procesos de la cadena en la financiera, como lo son:
    Presupuesto regalías
    Presupuesto Nación
    Tesorería
    Contabilidad
    Viáticos
    Cartera
De acuerdo al cronograma establecido se hace seguimiento mensual del cumplimiento oportuno de las tareas asignadas
-En el transcurso del primer cuatrimestre, no se ha programado para la financiera espacios de capacitación y socialización desarrollados por SEGEL y demás instancias, en lo relacionado a la supervisión de contratos.
</t>
    </r>
    <r>
      <rPr>
        <b/>
        <sz val="8"/>
        <rFont val="Arial"/>
        <family val="2"/>
      </rPr>
      <t xml:space="preserve">Gestión Recursos Financieros-FFJC:  </t>
    </r>
    <r>
      <rPr>
        <sz val="8"/>
        <rFont val="Arial"/>
        <family val="2"/>
      </rPr>
      <t xml:space="preserve">La autorización de los pagos se realizó con las verificaciones, revisiones exigidas y con el cumplimiento de los requisitos establecidos contractualmente. Las revisiones y su trazabilidad quedan en el MGI desde el registro del pago hasta su desembolso con los respectivos controles por parte del supervisor del contrato o convenio, de los delegados del FFJC, de los colaboradores de la Fiduciaria.
Durante el período comprendido entre enero y mayo de 2017, fueron elaboradas 257 órdenes de giro a través del MGI, desde el número 385 a la 641, autorizándose pagos por un valor total de $169.315.843.777,63.
</t>
    </r>
    <r>
      <rPr>
        <b/>
        <sz val="8"/>
        <rFont val="Arial"/>
        <family val="2"/>
      </rPr>
      <t xml:space="preserve">
Gestión Territorial: </t>
    </r>
    <r>
      <rPr>
        <sz val="8"/>
        <rFont val="Arial"/>
        <family val="2"/>
      </rPr>
      <t xml:space="preserve">
-Con el fin de homologar conceptos y generar un protocolo al interior de la entidad, los supervisores se reunieron a definir aspectos mínimos y básicos del proceso de supervisión y lo que respecta al proceso de revisión y validación de los informes mensuales  y especialmente el informe final, el cual debe contener todos los soportes de la ejecución de las actividades contractuales y las rutas para encontrar dichas evidencias. Es por esto que este proceso, se realiza con mayor mesura y más detalle.
-En torno a garantizar la participación del personal involucrado en la supervisión de contratos a los espacios de capacitación  y socialización que desarrolle la SEGEL y demás  instancias, se informa que para el primer semestre de 2017, no fue posible atender el llamado a capacitación en la fecha indicada por SEGEL, por lo cual se  requirió por medio escrito la realización de una jornada exclusiva para el personal de Gestión  Territorial, la cual no fue posible realizar  en este semestre. Sin embargo se  realizó  una reunión de trabajo entre los  supervisores del área para abordar  otros  aspectos del proceso de  supervisión,  y quedamos  atentos a realizar la capacitación lo antes posible. Así mismo se  informa que es de conocimiento para los  supervisores, los manuales que reposan en Gina  sobre el proceso de supervisión de contratos.</t>
    </r>
  </si>
  <si>
    <t xml:space="preserve">Se toma el reporte cargado por el responsable en el  módulo de Riesgos/Gina
Se actualizó la guía en Internet, de acuerdo con las actualizaciones del Reglamento y el Manual de Operaciones del Fondo, la guía se puede ver en el link  http://colciencias.gov.co/sites/default/files/guia-fondo-caldas.pdf
Igualmente, se puso en producción el desarrollo de la mejora en el Proceso de Solicitud de Elaboración y Modificación de Convenios de Aporte el cual consistió en la reducción de 33 pasos en el MGI a 7 y la comunicación con ORFEO con el fin de que ene l MGI ya no se carguen documentos sino únicamente en el ORFEO.
Para los nuevos procesos del MGI, se capacitó a los asistentes en los el cual a partir del 15 de Junio está comunicado directamente con ORFEO en el proceso de Elaboración y Modificación de Convenios de Aporte, la capacitación se centró en el ingreso de los convenios en el MGI, la creación de expedientes, la tipicación de los anexos en ORFEO y los nuevos pasos en el MGI, en general los funcionarios participaron, presentaron inquietudes y recibieron afablemente el nuevo desarrollo, resaltando el aporte en la reducción de procesos y autorizaciones y aprobando muy favorablemente el nuevo proceso
También se realizaron reuniones con las áreas técnicas identificando algunos parámetros mínimos que éstas realizan para evaluar las entidades y se sugiere el aplicarlo a todos los proyectos, con algunos cambios en los valores mínimos de los indicadores.
 </t>
  </si>
  <si>
    <t>R14-2017 Conflicto de intereses de los evaluadores externos, que revisan técnicamente y califican los proyectos que serán financiados con recursos del Fondo de Ciencia, Tecnología e Innovación (paneles de expertos)</t>
  </si>
  <si>
    <t>En ocasiones los evaluadores  no se apegan a lo definido en el procedimiento de Evaluación de programas y proyectos de CTeI a financiar con recursos del FCTeI, generando conflicto de intereses al participar en la definición, formulación y estructuración del programa o proyecto a evaluar.</t>
  </si>
  <si>
    <t xml:space="preserve">
Programas o proyectos evaluados bajo criterios que no corresponda a los estándares técnicos y objetivos, definidos en la normatividad y procedimientos para este proceso.</t>
  </si>
  <si>
    <t>Ejecutar estrategias para evitar  situaciones relacionadas con conflicto de intereses de los evaluadores externos, se afecte la objetividad de la revisión  técnica  y calificación de los proyectos susceptibles a ser financiados con recursos del Fondo de Ciencia, Tecnología e Innovación (paneles de expertos)</t>
  </si>
  <si>
    <t>Evitar que debido a situaciones relacionadas con conflicto de intereses de los evaluadores externos, se afecte la objetividad de la revisión  técnica  y calificación de los proyectos susceptibles a ser financiados con recursos del Fondo de Ciencia, Tecnología e Innovación (paneles de expertos)</t>
  </si>
  <si>
    <t>Se toma el reporte cargado por el responsable en el  módulo de Riesgos/Gina
En la vigencia 2017  en su primer  cuatrimestre, se realizó la  evaluación de 10 proyectos lo cual se  realizó basado en el procedimiento actual de la entidad para este proceso. Para tal fin se le solicitó a todos los evaluadores que participaron en el panel, la firma en el acuerdo de confidencialidad  y  la  declaración de no conflicto de  intereses, con el fin de contar  con una medida preventiva para el proceso previo al envió de la información confidencial y así cumplir con los  esquemas previstos en el plan anticorrupción de la entidad.</t>
  </si>
  <si>
    <t xml:space="preserve">Se toma el reporte cargado por el responsable en el  módulo de Riesgos/Gina.
Durante en primer cuatrimestre la SEGEL realizó la revisión de requisitos contractuales a través de las listas de verificación, las cuales se encuentran disponibles en cada expediente disponibles su verificación física.
Es de aclarar que las listas de chequeo se encuentran cargadas en el Aplicativo GINA </t>
  </si>
  <si>
    <t>REPORTES  OFICINA ASESORA DE PLANEACIÓN A 31-08-2017</t>
  </si>
  <si>
    <t>EVALUACION  OFICINA DE CONTROL INTERNO A 31-08-2017</t>
  </si>
  <si>
    <t>Carencia de una solución de automatización del servicio para el manejo de  PQRDS
Falta de una cultura de servicio al ciudadano al interior de la entidad, que afiance y promueva la calidad, pertinencia y validez en la respuesta a  PQRDS basados en la normatividad y procedimientos establecidos
Insuficiente seguimiento que permita efectuar un análisis de casos por canal, tipo de solicitud y oportunidad de respuesta</t>
  </si>
  <si>
    <t xml:space="preserve"> </t>
  </si>
  <si>
    <r>
      <t xml:space="preserve">Las actividades programadas por el líder del proceso, se evaluaron separadamente, y se concluye que estas apuntan a mitigar el Riesgo inicialmente establecido; se generaron siete campañas de comunicación de las cuales tres corresponden a semanas temáticas, lo que demuestra el impacto de este formato que se ha ido afianzando y en el que la entidad esta  aprendido a "empaquetar" diferentes tácticas de comunicación.  Ver </t>
    </r>
    <r>
      <rPr>
        <u/>
        <sz val="8"/>
        <color rgb="FF0070C0"/>
        <rFont val="Arial"/>
        <family val="2"/>
      </rPr>
      <t xml:space="preserve">en:http://awa/gina/rsk/risk?soa=7&amp;mdl=rsk&amp;_sveVrs=78f774a966f3bf7efe06790e7a28f4dea4a584d8&amp;id=10754 </t>
    </r>
    <r>
      <rPr>
        <sz val="8"/>
        <color rgb="FF0070C0"/>
        <rFont val="Arial"/>
        <family val="2"/>
      </rPr>
      <t xml:space="preserve"> </t>
    </r>
    <r>
      <rPr>
        <sz val="8"/>
        <rFont val="Arial"/>
        <family val="2"/>
      </rPr>
      <t xml:space="preserve">de igual forma visualizar e: </t>
    </r>
    <r>
      <rPr>
        <u/>
        <sz val="8"/>
        <color rgb="FF0070C0"/>
        <rFont val="Arial"/>
        <family val="2"/>
      </rPr>
      <t xml:space="preserve">http://www.colciencias.gov.co/sala_de_prensa . </t>
    </r>
    <r>
      <rPr>
        <sz val="8"/>
        <rFont val="Arial"/>
        <family val="2"/>
      </rPr>
      <t xml:space="preserve"> No obstante los controles se deben manter, garantizando asi, reducir el riesgo inicialamente establecido.</t>
    </r>
  </si>
  <si>
    <r>
      <t xml:space="preserve">Las tareas reportadas se evaluaron y estas son coherentes con las actividades propuestas por los dueños de los proceos, toda vez que este Riesgo es transversal a cada una de la direcciónes técnicas de la entidad. Ver en </t>
    </r>
    <r>
      <rPr>
        <u/>
        <sz val="8"/>
        <color rgb="FF0070C0"/>
        <rFont val="Arial"/>
        <family val="2"/>
      </rPr>
      <t xml:space="preserve">http://awa/gina/rsk/user?soa=23&amp;mdl=rsk&amp;_sveVrs=78f774a966f3bf7efe06790e7a28f4dea4a584d8&amp;rskMgtId=6474&amp;id=10755. </t>
    </r>
    <r>
      <rPr>
        <sz val="8"/>
        <color rgb="FF0070C0"/>
        <rFont val="Arial"/>
        <family val="2"/>
      </rPr>
      <t xml:space="preserve"> De igual forma en : </t>
    </r>
    <r>
      <rPr>
        <u/>
        <sz val="8"/>
        <color rgb="FF0070C0"/>
        <rFont val="Arial"/>
        <family val="2"/>
      </rPr>
      <t>http://www.colciencias.gov.co/convocatorias</t>
    </r>
    <r>
      <rPr>
        <sz val="8"/>
        <color rgb="FF0070C0"/>
        <rFont val="Arial"/>
        <family val="2"/>
      </rPr>
      <t xml:space="preserve"> </t>
    </r>
    <r>
      <rPr>
        <sz val="8"/>
        <rFont val="Arial"/>
        <family val="2"/>
      </rPr>
      <t>Por ser un riesgo sensible, el cual es transversal a las areas técnicas de la entidad; la OCI recomienda se continue con los controles establecidos inicialmente; el Riesgo Residual se debe mantener.</t>
    </r>
  </si>
  <si>
    <r>
      <t xml:space="preserve">Se hizo zverificación a la aherramienta GINA, se establecio que las acciones  reportadas son coherentes y cumplen con los objetivos establecidos para mitigar el Riesgo inicialmente establecido. ver el Link: </t>
    </r>
    <r>
      <rPr>
        <u/>
        <sz val="8"/>
        <color rgb="FF0070C0"/>
        <rFont val="Arial"/>
        <family val="2"/>
      </rPr>
      <t>http://awa/gina/rsk/report?soa=2&amp;mdl=rsk&amp;_sveVrs=78f774a966f3bf7efe06790e7a28f4dea4a584d8</t>
    </r>
  </si>
  <si>
    <r>
      <t xml:space="preserve">Se hizo zverificación a la aherramienta GINA, se establecio que las acciones  reportadas son coherentes y cumplen con los objetivos establecidos para mitigar el Riesgo inicialmente establecido. ver el Link: </t>
    </r>
    <r>
      <rPr>
        <u/>
        <sz val="8"/>
        <color rgb="FF0070C0"/>
        <rFont val="Arial"/>
        <family val="2"/>
      </rPr>
      <t>http://awa/gina/doc/usrdoc?soa=12&amp;mdl=doc&amp;_sveVrs=78f774a966f3bf7efe06790e7a28f4dea4a584d8&amp;docId=663&amp;__searcher_pos=s_documents:11#</t>
    </r>
    <r>
      <rPr>
        <sz val="8"/>
        <rFont val="Arial"/>
        <family val="2"/>
      </rPr>
      <t xml:space="preserve">  Adicionalmente se realizo la consulta necesaria para verificar requisitos fijados al interior de cada cargo que fue provehido durante el primer semestre de 2017. Acciones pertinenetes que conducen a mitigar el riesgo inicialmente establecido. no obstante la OCI recomienda mantener los controles inicialmente establecidos. El procedmientoa actualizado data de 21-12-2016 y corresponde a la versión No 5</t>
    </r>
  </si>
  <si>
    <r>
      <t xml:space="preserve">La Oficina de Control Interno verifico reportes efectuados al interior de la herramienta GINA, se establece coherencia para mitigar el Riesgo inicialmente establecido en: </t>
    </r>
    <r>
      <rPr>
        <u/>
        <sz val="8"/>
        <color rgb="FF0070C0"/>
        <rFont val="Arial"/>
        <family val="2"/>
      </rPr>
      <t>http://awa/gina/rsk/risk?soa=7&amp;mdl=rsk&amp;_sveVrs=78f774a966f3bf7efe06790e7a28f4dea4a584d8&amp;id=1871</t>
    </r>
    <r>
      <rPr>
        <sz val="8"/>
        <color rgb="FF0070C0"/>
        <rFont val="Arial"/>
        <family val="2"/>
      </rPr>
      <t xml:space="preserve"> </t>
    </r>
    <r>
      <rPr>
        <sz val="8"/>
        <rFont val="Arial"/>
        <family val="2"/>
      </rPr>
      <t>No obstgante los controles establecidos deben continuar, con lo cual se garantiza que el riesgo inicialmente establecido se mantega bajo control.</t>
    </r>
  </si>
  <si>
    <r>
      <t xml:space="preserve">Mediante la verificación y seguimiento  la Oficina Control Interno evaluó los reportes realizados a 31-08-2017; estableció  coherencia con las tareas propuestas.  De igual forma recomienda que por ser un Riesgo transversal, el adecuado uso de los bienes fisicos y las instalaciones de la entidad, debe ser una prioridad de los funcionarios y colaboradores para manter en optimas condiciones la nueva sede de la entidad. La Dirección de Gestion de recursos y Logistica debe ser la lider para que reporte a la OAP, los avances y cumplimiento de tareas que permitan mitigar el Riesgo establecido, esto en razon a que es un Riesgo transversal que cubre toda la aentidad. Ver en: </t>
    </r>
    <r>
      <rPr>
        <u/>
        <sz val="8"/>
        <color rgb="FF0070C0"/>
        <rFont val="Arial"/>
        <family val="2"/>
      </rPr>
      <t>http://awa/gina/doc/searchers?soa=1&amp;mdl=doc&amp;_sveVrs=78f774a966f3bf7efe06790e7a28f4dea4a584d8&amp;mis=doc1</t>
    </r>
  </si>
  <si>
    <r>
      <t xml:space="preserve">La Oficina de Control Interno observa avances significativos, los cuales se orientan a mitigar el Riesgo inicialmente establecido, no obstante se requiere   un control permanente al interior de cada una de las actividades que se realizan en el Fondo Francisco Jose de Caldas; garantizado mitigación del Riesgo establecido.  En el el Link se puede visutalizar el cumplimiento de tareas propuestas: &lt;a </t>
    </r>
    <r>
      <rPr>
        <u/>
        <sz val="8"/>
        <color rgb="FF0070C0"/>
        <rFont val="Arial"/>
        <family val="2"/>
      </rPr>
      <t>href="http://awa/gina/doc/searchers?soa=1&amp;mdl=doc&amp;_sveVrs=78f774a966f3bf7efe06790e7a28f4dea4a584d8&amp;mis=doc1" type="Reference"&gt;http://awa/gina/doc/searchers?soa=1&amp;amp;mdl=doc&amp;amp;_sveVrs=78f774a966f3bf7efe06790e7a28f4dea4a584d8&amp;amp;mis=doc1&lt;/a&gt;.</t>
    </r>
  </si>
  <si>
    <t>A la fecha de monitoreo del Riesgo identificado, la Oficina de Control Interno no evidencio acciones encaminadas a dar cumplimiento de las actividades propuestas; en tal sentido se recomienda que la Oficina Asesora de Planeación, líder del SGC; establezca las causas que dieron origen al no reporte de la actividad programada.</t>
  </si>
  <si>
    <t>Los usuarios que tienen acceso a la información SIIF, han sido asignados  de acuerdo al perfil de operación, cumpliendo con los protocolos establecidos para tal fin por la administración de SIIF Nación; el Riesgo se encuentra bajo control. En tal sentido la OCI, recomienda continuar con los controles establecidos, garantizado de esta forma el control del Riesgo inicialmente establecido. No obstante la OAP describe las tareas realizadas para realizar los pagos al interior del FFJC.  Mediante monitoreo no se evidencio reporte alguno por parte del líder del procedimiento.</t>
  </si>
  <si>
    <t>El Reporte realizado no mitiga el Riesgo identificado; en tal sentido la OCI considera que las liquidaciones son una actividad permanente, donde se presentarán saldos a reintegrar y el número de liquidaciones se encuentra en aumento, es necesario que se adopten mecanismos que le permitan a la entidad tener bajo control la liquidación de contratos, control que de no hacerse, estaría colocando a la entidad en riesgo con el reintegro de recursos no utilizados. Por consiguiente la comunicación entre el área financiera y secretaria General, debe ser fluida para que mediante mecanismos de control los recursos que se establezcan al interior de las liquidaciones sean incorporados oportunamente al Tesoro Nacional. En tal sentido recomienda a la OAP verificar y direccionar el Riesgo identificado inicialmente y conjuntamente con el área financiera establecer acciones que den cuenta de la mitigación del Riesgo establecido.</t>
  </si>
  <si>
    <r>
      <t xml:space="preserve">A agosto 31 de 2017, realizaron 6 Comités de Contratación, hubo socializacion de los procesos y se revisaron los estudios  previos en cuanto a coherencia y pertinencia de cada uno de los procesos, los miembros del comité en ejercicio de sus funciones, hicieron las observaciones necesarias y se solicitaron ajustes requeridos para cada caso. De Igual forma adjuntaron las actas del comité como medio probatorio de lo actuado. Ver en: </t>
    </r>
    <r>
      <rPr>
        <u/>
        <sz val="8"/>
        <color theme="10"/>
        <rFont val="Arial"/>
        <family val="2"/>
      </rPr>
      <t>:</t>
    </r>
    <r>
      <rPr>
        <u/>
        <sz val="8"/>
        <color rgb="FF0070C0"/>
        <rFont val="Arial"/>
        <family val="2"/>
      </rPr>
      <t>http://awa/gina/pln/pln?soa=40&amp;mdl=pln&amp;_sveVrs=78f774a966f3bf7efe06790e7a28f4dea4a584d8&amp;float=t&amp;plnId=11173&amp;id=85304&amp;__searcher_pos=tasks:0#</t>
    </r>
  </si>
  <si>
    <r>
      <t xml:space="preserve">Las tareas reportadas son coherentes  las actividades realizadas, visualiza en: </t>
    </r>
    <r>
      <rPr>
        <u/>
        <sz val="8"/>
        <color rgb="FF0070C0"/>
        <rFont val="Arial"/>
        <family val="2"/>
      </rPr>
      <t>http://awa/gina/rsk/risk?soa=7&amp;mdl=rsk&amp;_sveVrs=78f774a966f3bf7efe06790e7a28f4dea4a584d8&amp;id=10752</t>
    </r>
    <r>
      <rPr>
        <sz val="8"/>
        <color rgb="FF0070C0"/>
        <rFont val="Arial"/>
        <family val="2"/>
      </rPr>
      <t xml:space="preserve"> </t>
    </r>
    <r>
      <rPr>
        <sz val="8"/>
        <rFont val="Arial"/>
        <family val="2"/>
      </rPr>
      <t xml:space="preserve">de igual forma ver en: </t>
    </r>
    <r>
      <rPr>
        <u/>
        <sz val="8"/>
        <color rgb="FF0070C0"/>
        <rFont val="Arial"/>
        <family val="2"/>
      </rPr>
      <t xml:space="preserve">http://www.colciencias.gov.co/colciencias/planeacion_y_gestion/planeacion_gestion_adquisicion_list.  </t>
    </r>
    <r>
      <rPr>
        <sz val="8"/>
        <color rgb="FF0070C0"/>
        <rFont val="Arial"/>
        <family val="2"/>
      </rPr>
      <t xml:space="preserve"> </t>
    </r>
    <r>
      <rPr>
        <sz val="8"/>
        <rFont val="Arial"/>
        <family val="2"/>
      </rPr>
      <t xml:space="preserve"> No obstante la OCI, recomienda  mantener el Riesgo con con los controles establecidos y mediante seguimiento por parte de la OAP, verificar el cumplimiento oportuno de las tareas propuestas; la adquisición de la cintoteca y 188 cintas están orientadas a generar seguridad de la información de la entidad. No obstante la tarea que se fijaron inicialmente, fue la puesta en marca y la implementación de herramientas tecnológicas que coadyuven al mantenimiento de la seguridad de la información tecnológica de la entidad. Actividad que se debe cumplir al finalizar la actual vigencia. </t>
    </r>
  </si>
  <si>
    <r>
      <t xml:space="preserve">Las actividades reportadas son coherentes y apuntan a mitigar el Riesgo establecido inicialmente; los reportes se hicieron oportunamente  y se pueden  visualizar en el Link: </t>
    </r>
    <r>
      <rPr>
        <u/>
        <sz val="8"/>
        <color rgb="FF0070C0"/>
        <rFont val="Arial"/>
        <family val="2"/>
      </rPr>
      <t>http://www.colciencias.gov.co/sites/default/files/ckeditor_files/Informe%20de%20PQRS%20y%20%20Satisfacci%C3%B3n%20II%20Trimestre%202017.pd</t>
    </r>
    <r>
      <rPr>
        <sz val="8"/>
        <color rgb="FF0070C0"/>
        <rFont val="Arial"/>
        <family val="2"/>
      </rPr>
      <t xml:space="preserve">f, </t>
    </r>
    <r>
      <rPr>
        <sz val="8"/>
        <rFont val="Arial"/>
        <family val="2"/>
      </rPr>
      <t>y</t>
    </r>
    <r>
      <rPr>
        <sz val="8"/>
        <color rgb="FF0070C0"/>
        <rFont val="Arial"/>
        <family val="2"/>
      </rPr>
      <t xml:space="preserve">  </t>
    </r>
    <r>
      <rPr>
        <u/>
        <sz val="8"/>
        <color rgb="FF0070C0"/>
        <rFont val="Arial"/>
        <family val="2"/>
      </rPr>
      <t>http://www.colciencias.gov.co/sites/default/files/ckeditor_files/Encuesta%20Satisfacci%C3%B3n%20I%20Sem%202017%20Publicar.pdf,</t>
    </r>
    <r>
      <rPr>
        <sz val="8"/>
        <rFont val="Arial"/>
        <family val="2"/>
      </rPr>
      <t xml:space="preserve"> de  igual forma en la herramienta GINA, en: </t>
    </r>
    <r>
      <rPr>
        <u/>
        <sz val="8"/>
        <color rgb="FF0070C0"/>
        <rFont val="Arial"/>
        <family val="2"/>
      </rPr>
      <t xml:space="preserve">http://awa/gina/pln/pln?soa=40&amp;mdl=pln&amp;_sveVrs=78f774a966f3bf7efe06790e7a28f4dea4a584d8&amp;isMyDuities=1&amp;plnId=10187&amp;id=38386&amp;taskId=38386&amp;isMyDuities=1&amp;taskResource=1&amp;__searcher_pos=myTasksResource:0 </t>
    </r>
    <r>
      <rPr>
        <sz val="8"/>
        <color rgb="FF0070C0"/>
        <rFont val="Arial"/>
        <family val="2"/>
      </rPr>
      <t xml:space="preserve">  </t>
    </r>
    <r>
      <rPr>
        <sz val="8"/>
        <rFont val="Arial"/>
        <family val="2"/>
      </rPr>
      <t>La Oficina de Control Interno recomienda ejercer monitoreo permanente para evaluar la implementación a través de ORFEO, el manejo de las PQRDS, que recibe a diario la entidad; evaluación que se debe realizar periódicamente, garantizando la respuesta oportuna de las peticiones, quejas y reclamos recibidas por la entidad.</t>
    </r>
  </si>
  <si>
    <t>De acuerdo al reporte, la Oficina de Control Interno recomienda que el Manual de Contratación y Supervisión, identificado con el código del SGC No A106M01, se debe socializar con los supervisores de los contratos que ha celebrado la entidad; el Riesgo identificado es transversal a cada uno de los procesos Misionales y de apoyo de la entidad; situación que dificulta su evaluación por los diferentes usuarios “Internos y Externos” que requieren la información. Los artículos 83 y 84 del Estatuto Anticorrupción “Ley 1474 de 2011”, se deben difundir ampliamente, artículos que establecen funciones y obligaciones de los supervisores de los contratos. 
La fecha de reporte de las acciones planificadas, establecida por los dueños del proceso “06-30-2017”, no se cumplió y en tal sentido; la Oficina de Control Interno considera que el Riesgo Identificado no se ha mitigado y la probabilidad e impacto implícito en el riesgo es Extrema.  Adicionalmente se recomienda que la evaluación del riesgo se haga separadamente y que la Oficina Asesora de Planeación consolide los reportes que hagan los dueños de los procesos y suban a la herramienta GINA, un documento consolidado, donde se visualice el grado de cumplimiento en forma transversal.</t>
  </si>
  <si>
    <t>TAREA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</si>
</sst>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ddd\,\ dd&quot; de &quot;mmmm&quot; de &quot;yyyy;@"/>
  </numFmts>
  <fonts count="36" x14ac:knownFonts="1">
    <font>
      <sz val="11"/>
      <color theme="1"/>
      <name val="Calibri"/>
      <family val="2"/>
      <scheme val="minor"/>
    </font>
    <font>
      <sz val="10"/>
      <name val="Arial"/>
      <family val="2"/>
    </font>
    <font>
      <sz val="8"/>
      <color indexed="81"/>
      <name val="Tahoma"/>
      <family val="2"/>
    </font>
    <font>
      <sz val="9"/>
      <color indexed="81"/>
      <name val="Tahoma"/>
      <family val="2"/>
    </font>
    <font>
      <b/>
      <sz val="8"/>
      <color indexed="81"/>
      <name val="Tahoma"/>
      <family val="2"/>
    </font>
    <font>
      <b/>
      <sz val="9"/>
      <color indexed="81"/>
      <name val="Tahoma"/>
      <family val="2"/>
    </font>
    <font>
      <sz val="11"/>
      <name val="Calibri"/>
      <family val="2"/>
      <scheme val="minor"/>
    </font>
    <font>
      <b/>
      <sz val="11"/>
      <color theme="1"/>
      <name val="Calibri"/>
      <family val="2"/>
      <scheme val="minor"/>
    </font>
    <font>
      <sz val="11"/>
      <color indexed="8"/>
      <name val="Calibri"/>
      <family val="2"/>
    </font>
    <font>
      <b/>
      <sz val="11"/>
      <color indexed="8"/>
      <name val="Calibri"/>
      <family val="2"/>
    </font>
    <font>
      <sz val="11"/>
      <name val="Calibri"/>
      <family val="2"/>
    </font>
    <font>
      <b/>
      <sz val="10"/>
      <color indexed="8"/>
      <name val="Calibri"/>
      <family val="2"/>
    </font>
    <font>
      <sz val="11"/>
      <color indexed="9"/>
      <name val="Calibri"/>
      <family val="2"/>
    </font>
    <font>
      <sz val="10"/>
      <color indexed="8"/>
      <name val="Calibri"/>
      <family val="2"/>
    </font>
    <font>
      <sz val="8"/>
      <color indexed="8"/>
      <name val="Calibri"/>
      <family val="2"/>
    </font>
    <font>
      <b/>
      <sz val="11"/>
      <name val="Calibri"/>
      <family val="2"/>
      <scheme val="minor"/>
    </font>
    <font>
      <b/>
      <sz val="16"/>
      <name val="Arial Narrow"/>
      <family val="2"/>
    </font>
    <font>
      <b/>
      <sz val="9"/>
      <name val="Arial Narrow"/>
      <family val="2"/>
    </font>
    <font>
      <sz val="9"/>
      <name val="Calibri"/>
      <family val="2"/>
      <scheme val="minor"/>
    </font>
    <font>
      <sz val="10"/>
      <color theme="1"/>
      <name val="Arial"/>
      <family val="2"/>
    </font>
    <font>
      <b/>
      <sz val="14"/>
      <color theme="0"/>
      <name val="Arial"/>
      <family val="2"/>
    </font>
    <font>
      <b/>
      <sz val="12"/>
      <color theme="0"/>
      <name val="Arial"/>
      <family val="2"/>
    </font>
    <font>
      <sz val="11"/>
      <name val="Arial"/>
      <family val="2"/>
    </font>
    <font>
      <b/>
      <sz val="11"/>
      <name val="Arial"/>
      <family val="2"/>
    </font>
    <font>
      <sz val="12"/>
      <color theme="1"/>
      <name val="Arial"/>
      <family val="2"/>
    </font>
    <font>
      <sz val="8"/>
      <name val="Arial"/>
      <family val="2"/>
    </font>
    <font>
      <sz val="8"/>
      <color rgb="FF0070C0"/>
      <name val="Arial"/>
      <family val="2"/>
    </font>
    <font>
      <u/>
      <sz val="8"/>
      <color rgb="FF0070C0"/>
      <name val="Arial"/>
      <family val="2"/>
    </font>
    <font>
      <u/>
      <sz val="11"/>
      <color theme="10"/>
      <name val="Calibri"/>
      <family val="2"/>
      <scheme val="minor"/>
    </font>
    <font>
      <u/>
      <sz val="8"/>
      <color theme="10"/>
      <name val="Arial"/>
      <family val="2"/>
    </font>
    <font>
      <b/>
      <sz val="16"/>
      <name val="Calibri"/>
      <family val="2"/>
      <scheme val="minor"/>
    </font>
    <font>
      <b/>
      <sz val="11"/>
      <name val="Arial Narrow"/>
      <family val="2"/>
    </font>
    <font>
      <b/>
      <sz val="8"/>
      <name val="Arial"/>
      <family val="2"/>
    </font>
    <font>
      <sz val="8"/>
      <color theme="1"/>
      <name val="Arial"/>
      <family val="2"/>
    </font>
    <font>
      <sz val="9"/>
      <color rgb="FFFF0000"/>
      <name val="Calibri"/>
      <family val="2"/>
      <scheme val="minor"/>
    </font>
    <font>
      <b/>
      <sz val="9"/>
      <color rgb="FFFF0000"/>
      <name val="Calibri"/>
      <family val="2"/>
      <scheme val="minor"/>
    </font>
  </fonts>
  <fills count="19">
    <fill>
      <patternFill patternType="none"/>
    </fill>
    <fill>
      <patternFill patternType="gray125"/>
    </fill>
    <fill>
      <patternFill patternType="solid">
        <fgColor theme="6" tint="0.39997558519241921"/>
        <bgColor indexed="64"/>
      </patternFill>
    </fill>
    <fill>
      <patternFill patternType="solid">
        <fgColor indexed="65"/>
        <bgColor theme="0"/>
      </patternFill>
    </fill>
    <fill>
      <patternFill patternType="solid">
        <fgColor theme="9" tint="0.59999389629810485"/>
        <bgColor indexed="31"/>
      </patternFill>
    </fill>
    <fill>
      <patternFill patternType="solid">
        <fgColor indexed="57"/>
        <bgColor indexed="21"/>
      </patternFill>
    </fill>
    <fill>
      <patternFill patternType="solid">
        <fgColor indexed="13"/>
        <bgColor indexed="34"/>
      </patternFill>
    </fill>
    <fill>
      <patternFill patternType="solid">
        <fgColor indexed="52"/>
        <bgColor indexed="51"/>
      </patternFill>
    </fill>
    <fill>
      <patternFill patternType="solid">
        <fgColor indexed="10"/>
        <bgColor indexed="16"/>
      </patternFill>
    </fill>
    <fill>
      <patternFill patternType="solid">
        <fgColor indexed="53"/>
        <bgColor indexed="52"/>
      </patternFill>
    </fill>
    <fill>
      <patternFill patternType="solid">
        <fgColor rgb="FF00B05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939B"/>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bgColor theme="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0" fontId="1" fillId="0" borderId="0"/>
    <xf numFmtId="0" fontId="8" fillId="0" borderId="0"/>
    <xf numFmtId="0" fontId="28" fillId="0" borderId="0" applyNumberFormat="0" applyFill="0" applyBorder="0" applyAlignment="0" applyProtection="0"/>
  </cellStyleXfs>
  <cellXfs count="113">
    <xf numFmtId="0" fontId="0" fillId="0" borderId="0" xfId="0"/>
    <xf numFmtId="0" fontId="6" fillId="0" borderId="0" xfId="0" applyFont="1" applyAlignment="1">
      <alignment wrapText="1"/>
    </xf>
    <xf numFmtId="0" fontId="0" fillId="0" borderId="0" xfId="0" applyAlignment="1"/>
    <xf numFmtId="0" fontId="8" fillId="0" borderId="0" xfId="3" applyFont="1"/>
    <xf numFmtId="0" fontId="10" fillId="0" borderId="0" xfId="3" applyFont="1"/>
    <xf numFmtId="0" fontId="12" fillId="0" borderId="0" xfId="3" applyFont="1" applyFill="1"/>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4" xfId="3" applyFont="1" applyBorder="1"/>
    <xf numFmtId="0" fontId="8" fillId="0" borderId="3" xfId="3" applyFont="1" applyBorder="1"/>
    <xf numFmtId="0" fontId="8" fillId="0" borderId="5" xfId="3" applyFont="1" applyBorder="1"/>
    <xf numFmtId="0" fontId="8" fillId="0" borderId="0" xfId="3" applyFont="1" applyBorder="1"/>
    <xf numFmtId="0" fontId="13" fillId="8" borderId="2" xfId="3" applyFont="1" applyFill="1" applyBorder="1" applyAlignment="1">
      <alignment horizontal="center" vertical="center"/>
    </xf>
    <xf numFmtId="0" fontId="11" fillId="0" borderId="6" xfId="3" applyFont="1" applyBorder="1"/>
    <xf numFmtId="0" fontId="11" fillId="0" borderId="5" xfId="3" applyFont="1" applyBorder="1"/>
    <xf numFmtId="0" fontId="13" fillId="0" borderId="0" xfId="3" applyFont="1"/>
    <xf numFmtId="0" fontId="13" fillId="9" borderId="2" xfId="3" applyFont="1" applyFill="1" applyBorder="1" applyAlignment="1">
      <alignment horizontal="center" vertical="center"/>
    </xf>
    <xf numFmtId="0" fontId="13" fillId="6" borderId="2" xfId="3" applyFont="1" applyFill="1" applyBorder="1" applyAlignment="1">
      <alignment horizontal="center" vertical="center"/>
    </xf>
    <xf numFmtId="0" fontId="13" fillId="0" borderId="7" xfId="3" applyFont="1" applyBorder="1"/>
    <xf numFmtId="0" fontId="13" fillId="5" borderId="2" xfId="3" applyFont="1" applyFill="1" applyBorder="1" applyAlignment="1">
      <alignment horizontal="center" vertical="center"/>
    </xf>
    <xf numFmtId="0" fontId="8" fillId="0" borderId="8" xfId="3" applyFont="1" applyBorder="1"/>
    <xf numFmtId="0" fontId="8" fillId="0" borderId="8" xfId="3" applyFont="1" applyBorder="1" applyAlignment="1">
      <alignment horizontal="center" vertical="center"/>
    </xf>
    <xf numFmtId="0" fontId="8" fillId="0" borderId="0" xfId="3" applyFont="1" applyBorder="1" applyAlignment="1">
      <alignment horizontal="center" vertical="center"/>
    </xf>
    <xf numFmtId="0" fontId="7" fillId="0" borderId="0" xfId="0" applyFont="1" applyAlignment="1"/>
    <xf numFmtId="0" fontId="8" fillId="0" borderId="0" xfId="3" applyFont="1" applyFill="1" applyBorder="1" applyAlignment="1">
      <alignment vertical="center"/>
    </xf>
    <xf numFmtId="0" fontId="6" fillId="0" borderId="0" xfId="0" applyFont="1"/>
    <xf numFmtId="0" fontId="18" fillId="0" borderId="0" xfId="0" applyFont="1"/>
    <xf numFmtId="0" fontId="6"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vertical="center"/>
    </xf>
    <xf numFmtId="0" fontId="16" fillId="3" borderId="0" xfId="0" applyFont="1" applyFill="1" applyBorder="1" applyAlignment="1">
      <alignment vertical="center" wrapText="1"/>
    </xf>
    <xf numFmtId="0" fontId="18" fillId="0" borderId="0" xfId="0" applyFont="1" applyFill="1" applyAlignment="1">
      <alignment horizontal="center" vertical="center" wrapText="1"/>
    </xf>
    <xf numFmtId="0" fontId="18" fillId="0" borderId="0" xfId="0" applyFont="1" applyFill="1"/>
    <xf numFmtId="0" fontId="15" fillId="0" borderId="0" xfId="0" applyFont="1" applyFill="1" applyBorder="1" applyAlignment="1">
      <alignment vertical="center" wrapText="1"/>
    </xf>
    <xf numFmtId="0" fontId="19" fillId="0" borderId="0" xfId="0" applyFont="1"/>
    <xf numFmtId="0" fontId="21" fillId="14" borderId="24" xfId="0" applyFont="1" applyFill="1" applyBorder="1" applyAlignment="1">
      <alignment horizontal="center" vertical="center"/>
    </xf>
    <xf numFmtId="0" fontId="21" fillId="14" borderId="24" xfId="0" applyFont="1" applyFill="1" applyBorder="1" applyAlignment="1">
      <alignment horizontal="center" vertical="center" wrapText="1"/>
    </xf>
    <xf numFmtId="0" fontId="24" fillId="0" borderId="0" xfId="0" applyFont="1"/>
    <xf numFmtId="0" fontId="0" fillId="15" borderId="0" xfId="0" applyFill="1"/>
    <xf numFmtId="164" fontId="22" fillId="0" borderId="1"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164" fontId="22" fillId="15" borderId="25" xfId="0" applyNumberFormat="1" applyFont="1" applyFill="1" applyBorder="1" applyAlignment="1">
      <alignment horizontal="center" vertical="center"/>
    </xf>
    <xf numFmtId="0" fontId="22" fillId="15" borderId="25" xfId="0" applyFont="1" applyFill="1" applyBorder="1" applyAlignment="1">
      <alignment horizontal="center" vertical="center"/>
    </xf>
    <xf numFmtId="0" fontId="23" fillId="15" borderId="25" xfId="0" applyFont="1" applyFill="1" applyBorder="1" applyAlignment="1">
      <alignment horizontal="center" vertical="center"/>
    </xf>
    <xf numFmtId="0" fontId="22" fillId="0" borderId="1" xfId="0" applyFont="1" applyBorder="1" applyAlignment="1">
      <alignment horizontal="justify" vertical="center" wrapText="1"/>
    </xf>
    <xf numFmtId="0" fontId="25" fillId="0" borderId="19" xfId="0" applyFont="1" applyFill="1" applyBorder="1" applyAlignment="1">
      <alignment horizontal="center" vertical="center"/>
    </xf>
    <xf numFmtId="0" fontId="25" fillId="0" borderId="20" xfId="0" applyFont="1" applyBorder="1" applyAlignment="1">
      <alignment horizontal="center" vertical="center" wrapText="1"/>
    </xf>
    <xf numFmtId="0" fontId="25" fillId="0" borderId="20" xfId="0" applyFont="1" applyBorder="1" applyAlignment="1">
      <alignment horizontal="justify" vertical="center" wrapText="1"/>
    </xf>
    <xf numFmtId="0" fontId="25" fillId="0" borderId="20" xfId="0" applyFont="1" applyBorder="1" applyAlignment="1" applyProtection="1">
      <alignment horizontal="center" vertical="center" wrapText="1"/>
    </xf>
    <xf numFmtId="0" fontId="25" fillId="11" borderId="20" xfId="0" applyFont="1" applyFill="1" applyBorder="1" applyAlignment="1">
      <alignment horizontal="center" vertical="center" wrapText="1"/>
    </xf>
    <xf numFmtId="0" fontId="25" fillId="0" borderId="9" xfId="0" applyFont="1" applyFill="1" applyBorder="1" applyAlignment="1">
      <alignment horizontal="center" vertical="center"/>
    </xf>
    <xf numFmtId="0" fontId="25" fillId="0" borderId="1" xfId="0" applyFont="1" applyBorder="1" applyAlignment="1">
      <alignment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pplyProtection="1">
      <alignment horizontal="center" vertical="center" wrapText="1"/>
    </xf>
    <xf numFmtId="0" fontId="25" fillId="0" borderId="1"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xf>
    <xf numFmtId="0" fontId="25" fillId="3" borderId="1" xfId="0" applyFont="1" applyFill="1" applyBorder="1" applyAlignment="1" applyProtection="1">
      <alignment horizontal="justify" vertical="center" wrapText="1"/>
      <protection locked="0"/>
    </xf>
    <xf numFmtId="0" fontId="25" fillId="3" borderId="1" xfId="0" applyFont="1" applyFill="1" applyBorder="1" applyAlignment="1" applyProtection="1">
      <alignment horizontal="center" vertical="center" wrapText="1"/>
      <protection locked="0"/>
    </xf>
    <xf numFmtId="0" fontId="25" fillId="0" borderId="1" xfId="3"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xf numFmtId="0" fontId="25" fillId="0" borderId="1" xfId="0" applyFont="1" applyFill="1" applyBorder="1" applyAlignment="1">
      <alignment vertical="center" wrapText="1"/>
    </xf>
    <xf numFmtId="0" fontId="25" fillId="0" borderId="11" xfId="0" applyFont="1" applyFill="1" applyBorder="1" applyAlignment="1">
      <alignment horizontal="center" vertical="center"/>
    </xf>
    <xf numFmtId="0" fontId="25" fillId="0" borderId="12" xfId="0" applyFont="1" applyFill="1" applyBorder="1" applyAlignment="1">
      <alignment vertical="center" wrapText="1"/>
    </xf>
    <xf numFmtId="0" fontId="25" fillId="3" borderId="12" xfId="0" applyFont="1" applyFill="1" applyBorder="1" applyAlignment="1" applyProtection="1">
      <alignment horizontal="justify" vertical="center" wrapText="1"/>
      <protection locked="0"/>
    </xf>
    <xf numFmtId="0" fontId="25" fillId="0" borderId="12" xfId="0" applyFont="1" applyBorder="1" applyAlignment="1">
      <alignment horizontal="center" vertical="center" wrapText="1"/>
    </xf>
    <xf numFmtId="0" fontId="25" fillId="0" borderId="12" xfId="0" applyFont="1" applyBorder="1" applyAlignment="1">
      <alignment horizontal="justify" vertical="center" wrapText="1"/>
    </xf>
    <xf numFmtId="0" fontId="25" fillId="0" borderId="12" xfId="0" applyFont="1" applyBorder="1" applyAlignment="1" applyProtection="1">
      <alignment horizontal="center" vertical="center" wrapText="1"/>
    </xf>
    <xf numFmtId="0" fontId="25" fillId="0" borderId="12" xfId="0" applyFont="1" applyFill="1" applyBorder="1" applyAlignment="1">
      <alignment horizontal="justify"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pplyProtection="1">
      <alignment horizontal="center" vertical="center" wrapText="1"/>
    </xf>
    <xf numFmtId="0" fontId="25" fillId="16" borderId="1" xfId="0" applyFont="1" applyFill="1" applyBorder="1" applyAlignment="1">
      <alignment horizontal="justify" vertical="center" wrapText="1"/>
    </xf>
    <xf numFmtId="0" fontId="25" fillId="15" borderId="1" xfId="0" applyFont="1" applyFill="1" applyBorder="1" applyAlignment="1">
      <alignment horizontal="justify" vertical="center" wrapText="1"/>
    </xf>
    <xf numFmtId="0" fontId="29" fillId="16" borderId="1" xfId="4" applyFont="1" applyFill="1" applyBorder="1" applyAlignment="1">
      <alignment horizontal="justify" vertical="center" wrapText="1"/>
    </xf>
    <xf numFmtId="0" fontId="25" fillId="16" borderId="20" xfId="0" applyFont="1" applyFill="1" applyBorder="1" applyAlignment="1">
      <alignment horizontal="justify" vertical="center" wrapText="1"/>
    </xf>
    <xf numFmtId="0" fontId="25" fillId="16" borderId="12" xfId="0" applyFont="1" applyFill="1" applyBorder="1" applyAlignment="1">
      <alignment horizontal="justify" vertical="center" wrapText="1"/>
    </xf>
    <xf numFmtId="0" fontId="33" fillId="0" borderId="12" xfId="0" applyFont="1" applyFill="1" applyBorder="1" applyAlignment="1">
      <alignment horizontal="justify"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29" xfId="0" applyFont="1" applyFill="1" applyBorder="1" applyAlignment="1">
      <alignment horizontal="center" vertical="center" textRotation="90" wrapText="1"/>
    </xf>
    <xf numFmtId="0" fontId="17" fillId="2" borderId="26" xfId="0" applyFont="1" applyFill="1" applyBorder="1" applyAlignment="1">
      <alignment horizontal="center" vertical="center" wrapText="1"/>
    </xf>
    <xf numFmtId="0" fontId="31" fillId="12" borderId="26" xfId="0" applyFont="1" applyFill="1" applyBorder="1" applyAlignment="1">
      <alignment horizontal="center" vertical="center" wrapText="1"/>
    </xf>
    <xf numFmtId="0" fontId="31" fillId="13" borderId="26" xfId="0" applyFont="1" applyFill="1" applyBorder="1" applyAlignment="1">
      <alignment horizontal="center" vertical="center" wrapText="1"/>
    </xf>
    <xf numFmtId="0" fontId="25" fillId="16" borderId="21" xfId="0" applyFont="1" applyFill="1" applyBorder="1" applyAlignment="1">
      <alignment horizontal="justify" vertical="center" wrapText="1"/>
    </xf>
    <xf numFmtId="0" fontId="25" fillId="16" borderId="10" xfId="0" applyFont="1" applyFill="1" applyBorder="1" applyAlignment="1">
      <alignment horizontal="justify" vertical="center" wrapText="1"/>
    </xf>
    <xf numFmtId="0" fontId="34" fillId="15" borderId="0" xfId="0" applyFont="1" applyFill="1" applyAlignment="1">
      <alignment horizontal="center" vertical="center" wrapText="1"/>
    </xf>
    <xf numFmtId="0" fontId="35" fillId="15" borderId="0" xfId="0" applyFont="1" applyFill="1" applyAlignment="1">
      <alignment wrapText="1"/>
    </xf>
    <xf numFmtId="0" fontId="25" fillId="18" borderId="20" xfId="0" applyFont="1" applyFill="1" applyBorder="1" applyAlignment="1" applyProtection="1">
      <alignment horizontal="justify" vertical="center" wrapText="1"/>
      <protection locked="0"/>
    </xf>
    <xf numFmtId="0" fontId="30" fillId="10" borderId="17"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18" xfId="0" applyFont="1" applyFill="1" applyBorder="1" applyAlignment="1">
      <alignment horizontal="center" vertical="center"/>
    </xf>
    <xf numFmtId="0" fontId="6" fillId="3" borderId="0" xfId="0" applyFont="1" applyFill="1" applyBorder="1" applyAlignment="1">
      <alignment horizontal="center"/>
    </xf>
    <xf numFmtId="0" fontId="30" fillId="10" borderId="14" xfId="0" applyFont="1" applyFill="1" applyBorder="1" applyAlignment="1">
      <alignment horizontal="center" vertical="center"/>
    </xf>
    <xf numFmtId="0" fontId="30" fillId="10" borderId="15" xfId="0" applyFont="1" applyFill="1" applyBorder="1" applyAlignment="1">
      <alignment horizontal="center" vertical="center"/>
    </xf>
    <xf numFmtId="0" fontId="30" fillId="10" borderId="16" xfId="0" applyFont="1" applyFill="1" applyBorder="1" applyAlignment="1">
      <alignment horizontal="center" vertical="center"/>
    </xf>
    <xf numFmtId="0" fontId="16" fillId="3" borderId="13" xfId="0" applyFont="1" applyFill="1" applyBorder="1" applyAlignment="1">
      <alignment horizontal="center" vertical="center" wrapText="1"/>
    </xf>
    <xf numFmtId="0" fontId="30" fillId="10" borderId="22" xfId="0" applyFont="1" applyFill="1" applyBorder="1" applyAlignment="1">
      <alignment horizontal="center" vertical="center" wrapText="1"/>
    </xf>
    <xf numFmtId="0" fontId="30" fillId="10" borderId="23" xfId="0" applyFont="1" applyFill="1" applyBorder="1" applyAlignment="1">
      <alignment horizontal="center" vertical="center" wrapText="1"/>
    </xf>
    <xf numFmtId="0" fontId="30" fillId="17" borderId="22" xfId="0" applyFont="1" applyFill="1" applyBorder="1" applyAlignment="1">
      <alignment horizontal="center" vertical="center" wrapText="1"/>
    </xf>
    <xf numFmtId="0" fontId="30" fillId="17" borderId="23" xfId="0" applyFont="1" applyFill="1" applyBorder="1" applyAlignment="1">
      <alignment horizontal="center" vertical="center" wrapText="1"/>
    </xf>
    <xf numFmtId="0" fontId="30" fillId="17" borderId="27" xfId="0" applyFont="1" applyFill="1" applyBorder="1" applyAlignment="1">
      <alignment horizontal="center" vertical="center" wrapText="1"/>
    </xf>
    <xf numFmtId="0" fontId="9" fillId="8" borderId="2" xfId="3" applyFont="1" applyFill="1" applyBorder="1" applyAlignment="1">
      <alignment horizontal="center" vertical="center"/>
    </xf>
    <xf numFmtId="0" fontId="14" fillId="0" borderId="0" xfId="3" applyFont="1" applyBorder="1" applyAlignment="1">
      <alignment horizontal="center" wrapText="1"/>
    </xf>
    <xf numFmtId="0" fontId="9" fillId="7" borderId="2" xfId="3" applyFont="1" applyFill="1" applyBorder="1" applyAlignment="1">
      <alignment horizontal="center" vertical="center"/>
    </xf>
    <xf numFmtId="0" fontId="11" fillId="0" borderId="2" xfId="3" applyFont="1" applyFill="1" applyBorder="1" applyAlignment="1">
      <alignment horizontal="center" vertical="center" wrapText="1"/>
    </xf>
    <xf numFmtId="0" fontId="9" fillId="6" borderId="2" xfId="3" applyFont="1" applyFill="1" applyBorder="1" applyAlignment="1">
      <alignment horizontal="center" vertical="center"/>
    </xf>
    <xf numFmtId="0" fontId="9" fillId="5" borderId="2" xfId="3" applyFont="1" applyFill="1" applyBorder="1" applyAlignment="1">
      <alignment horizontal="center" vertical="center"/>
    </xf>
    <xf numFmtId="0" fontId="9" fillId="4" borderId="2" xfId="3" applyFont="1" applyFill="1" applyBorder="1" applyAlignment="1">
      <alignment horizontal="center" vertical="center"/>
    </xf>
    <xf numFmtId="0" fontId="20" fillId="14" borderId="1" xfId="0" applyFont="1" applyFill="1" applyBorder="1" applyAlignment="1">
      <alignment horizontal="center" vertical="center" wrapText="1"/>
    </xf>
  </cellXfs>
  <cellStyles count="5">
    <cellStyle name="Excel Built-in Normal" xfId="3"/>
    <cellStyle name="Hipervínculo" xfId="4" builtinId="8"/>
    <cellStyle name="Normal" xfId="0" builtinId="0"/>
    <cellStyle name="Normal 2" xfId="2"/>
    <cellStyle name="Normal 3" xfId="1"/>
  </cellStyles>
  <dxfs count="72">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99216</xdr:colOff>
      <xdr:row>0</xdr:row>
      <xdr:rowOff>35717</xdr:rowOff>
    </xdr:from>
    <xdr:to>
      <xdr:col>5</xdr:col>
      <xdr:colOff>503465</xdr:colOff>
      <xdr:row>1</xdr:row>
      <xdr:rowOff>12990</xdr:rowOff>
    </xdr:to>
    <xdr:pic>
      <xdr:nvPicPr>
        <xdr:cNvPr id="3" name="2 Imagen" descr="Departamento Administrativo de Ciencia, Tecnología e Innovación. COLCIENCIAS">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16" y="35717"/>
          <a:ext cx="5030678" cy="105965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4212167</xdr:colOff>
      <xdr:row>0</xdr:row>
      <xdr:rowOff>74084</xdr:rowOff>
    </xdr:from>
    <xdr:to>
      <xdr:col>1</xdr:col>
      <xdr:colOff>6699250</xdr:colOff>
      <xdr:row>0</xdr:row>
      <xdr:rowOff>607461</xdr:rowOff>
    </xdr:to>
    <xdr:pic>
      <xdr:nvPicPr>
        <xdr:cNvPr id="2" name="12 Imagen" descr="graficacion-01.png">
          <a:extLst>
            <a:ext uri="{FF2B5EF4-FFF2-40B4-BE49-F238E27FC236}">
              <a16:creationId xmlns:a16="http://schemas.microsoft.com/office/drawing/2014/main" xmlns=""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99" t="78611" r="24102"/>
        <a:stretch/>
      </xdr:blipFill>
      <xdr:spPr>
        <a:xfrm>
          <a:off x="6536267" y="74084"/>
          <a:ext cx="2487083" cy="5333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LCIENCIAS/dpyate/INSTITUCIONALES/DIANA%20YATE%20VIRGUES/2016/PLAN%20ANTICORRUPCI&#211;N%20Y%20DE%20ATENCI&#211;N%20AL%20CIUDADANO/Matriz%20de%20riesgos%20de%20Corrupci&#243;n%20201601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sus/Downloads/Matriz%20de%20riesgos%20Colciencias%20consolidada-ste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cell r="L3" t="str">
            <v>RaroInsignificante</v>
          </cell>
          <cell r="M3" t="str">
            <v>Baja</v>
          </cell>
        </row>
        <row r="4">
          <cell r="D4" t="str">
            <v>Riesgo de Cumplimiento</v>
          </cell>
          <cell r="E4" t="str">
            <v>Improbable</v>
          </cell>
          <cell r="F4" t="str">
            <v>Menor</v>
          </cell>
          <cell r="H4" t="str">
            <v>Correctivo</v>
          </cell>
          <cell r="L4" t="str">
            <v>RaroMenor</v>
          </cell>
          <cell r="M4" t="str">
            <v>Baja</v>
          </cell>
        </row>
        <row r="5">
          <cell r="D5" t="str">
            <v>Riesgo de Imagen</v>
          </cell>
          <cell r="E5" t="str">
            <v>Moderada</v>
          </cell>
          <cell r="F5" t="str">
            <v>Moderado</v>
          </cell>
          <cell r="L5" t="str">
            <v>RaroModerado</v>
          </cell>
          <cell r="M5" t="str">
            <v>Moderada</v>
          </cell>
        </row>
        <row r="6">
          <cell r="D6" t="str">
            <v>Riesgo de Tecnología</v>
          </cell>
          <cell r="E6" t="str">
            <v>Probable</v>
          </cell>
          <cell r="F6" t="str">
            <v>Mayor</v>
          </cell>
          <cell r="L6" t="str">
            <v>RaroMayor</v>
          </cell>
          <cell r="M6" t="str">
            <v>Alta</v>
          </cell>
        </row>
        <row r="7">
          <cell r="D7" t="str">
            <v>Riesgo Estratégico</v>
          </cell>
          <cell r="E7" t="str">
            <v>Casi seguro</v>
          </cell>
          <cell r="F7" t="str">
            <v>Catastrófico</v>
          </cell>
          <cell r="L7" t="str">
            <v>RaroCatastrófico</v>
          </cell>
          <cell r="M7" t="str">
            <v>Alta</v>
          </cell>
        </row>
        <row r="8">
          <cell r="D8" t="str">
            <v>Riesgo Financiero</v>
          </cell>
          <cell r="L8" t="str">
            <v>ImprobableInsignificante</v>
          </cell>
          <cell r="M8" t="str">
            <v>Baja</v>
          </cell>
        </row>
        <row r="9">
          <cell r="D9" t="str">
            <v>Riesgo Operativo</v>
          </cell>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a"/>
      <sheetName val="Revisadas"/>
      <sheetName val="Convocatorias"/>
      <sheetName val="Gestión de bienes y servicios"/>
      <sheetName val="Talento Humano"/>
      <sheetName val="Gestión de recursos financieros"/>
      <sheetName val="Internacional"/>
      <sheetName val="Contractual"/>
      <sheetName val="Jurídica"/>
      <sheetName val="Gestión documental"/>
      <sheetName val="Publindex"/>
      <sheetName val="Grupos"/>
      <sheetName val="Gestión de información"/>
      <sheetName val="Gestión Capital Humano"/>
      <sheetName val="Servicios al Sistema"/>
      <sheetName val="Gestión de Comunicaciones"/>
      <sheetName val="Corrupción"/>
      <sheetName val="Matriz de calificación"/>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L3" t="str">
            <v>RaroInsignificante</v>
          </cell>
          <cell r="M3" t="str">
            <v>Baja</v>
          </cell>
        </row>
        <row r="4">
          <cell r="L4" t="str">
            <v>RaroMenor</v>
          </cell>
          <cell r="M4" t="str">
            <v>Baja</v>
          </cell>
        </row>
        <row r="5">
          <cell r="L5" t="str">
            <v>RaroModerado</v>
          </cell>
          <cell r="M5" t="str">
            <v>Moderada</v>
          </cell>
        </row>
        <row r="6">
          <cell r="L6" t="str">
            <v>RaroMayor</v>
          </cell>
          <cell r="M6" t="str">
            <v>Alta</v>
          </cell>
        </row>
        <row r="7">
          <cell r="L7" t="str">
            <v>RaroCatastrófico</v>
          </cell>
          <cell r="M7" t="str">
            <v>Alta</v>
          </cell>
        </row>
        <row r="8">
          <cell r="L8" t="str">
            <v>ImprobableInsignificante</v>
          </cell>
          <cell r="M8" t="str">
            <v>Baja</v>
          </cell>
        </row>
        <row r="9">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a"/>
      <sheetName val="Revisadas"/>
      <sheetName val="Convocatorias"/>
      <sheetName val="Gestión de bienes y servicios"/>
      <sheetName val="Talento Humano"/>
      <sheetName val="Gestión de recursos financieros"/>
      <sheetName val="Internacional"/>
      <sheetName val="Contractual"/>
      <sheetName val="Jurídica"/>
      <sheetName val="Gestión documental"/>
      <sheetName val="Publindex"/>
      <sheetName val="Grupos"/>
      <sheetName val="Gestión de información"/>
      <sheetName val="Gestión Capital Humano"/>
      <sheetName val="Servicios al Sistema"/>
      <sheetName val="Gestión de Comunicaciones"/>
      <sheetName val="Beneficios tributarios"/>
      <sheetName val="Matriz de calificación"/>
      <sheetName val="Hoja5"/>
      <sheetName val="Ondas"/>
      <sheetName val="Gestión de recur financieros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L3" t="str">
            <v>RaroInsignificante</v>
          </cell>
          <cell r="M3" t="str">
            <v>Baja</v>
          </cell>
        </row>
        <row r="4">
          <cell r="L4" t="str">
            <v>RaroMenor</v>
          </cell>
          <cell r="M4" t="str">
            <v>Baja</v>
          </cell>
        </row>
        <row r="5">
          <cell r="L5" t="str">
            <v>RaroModerado</v>
          </cell>
          <cell r="M5" t="str">
            <v>Moderada</v>
          </cell>
        </row>
        <row r="6">
          <cell r="L6" t="str">
            <v>RaroMayor</v>
          </cell>
          <cell r="M6" t="str">
            <v>Alta</v>
          </cell>
        </row>
        <row r="7">
          <cell r="L7" t="str">
            <v>RaroCatastrófico</v>
          </cell>
          <cell r="M7" t="str">
            <v>Alta</v>
          </cell>
        </row>
        <row r="8">
          <cell r="L8" t="str">
            <v>ImprobableInsignificante</v>
          </cell>
          <cell r="M8" t="str">
            <v>Baja</v>
          </cell>
        </row>
        <row r="9">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awa/gina/pln/pln?soa=40&amp;mdl=pln&amp;_sveVrs=78f774a966f3bf7efe06790e7a28f4dea4a584d8&amp;float=t&amp;plnId=11173&amp;id=85304&amp;__searcher_pos=tasks:0" TargetMode="External"/><Relationship Id="rId1" Type="http://schemas.openxmlformats.org/officeDocument/2006/relationships/hyperlink" Target="http://awa/gina/pln/pln?soa=40&amp;mdl=pln&amp;_sveVrs=78f774a966f3bf7efe06790e7a28f4dea4a584d8&amp;float=t&amp;plnId=11173&amp;id=85304&amp;__searcher_pos=tasks:0"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8"/>
  <sheetViews>
    <sheetView showGridLines="0" tabSelected="1" zoomScale="80" zoomScaleNormal="80" zoomScaleSheetLayoutView="20" workbookViewId="0">
      <selection activeCell="E4" sqref="E4"/>
    </sheetView>
  </sheetViews>
  <sheetFormatPr baseColWidth="10" defaultColWidth="11.42578125" defaultRowHeight="15" x14ac:dyDescent="0.25"/>
  <cols>
    <col min="1" max="1" width="4.85546875" style="29" customWidth="1"/>
    <col min="2" max="2" width="12.42578125" style="25" customWidth="1"/>
    <col min="3" max="3" width="23.85546875" style="28" customWidth="1"/>
    <col min="4" max="4" width="12.28515625" style="28" customWidth="1"/>
    <col min="5" max="5" width="16" style="28" customWidth="1"/>
    <col min="6" max="6" width="22.140625" style="25" customWidth="1"/>
    <col min="7" max="7" width="24" style="25" customWidth="1"/>
    <col min="8" max="9" width="9.28515625" style="1" customWidth="1"/>
    <col min="10" max="10" width="11" style="1" customWidth="1"/>
    <col min="11" max="11" width="9.85546875" style="25" customWidth="1"/>
    <col min="12" max="12" width="37.28515625" style="25" customWidth="1"/>
    <col min="13" max="13" width="13.140625" style="25" customWidth="1"/>
    <col min="14" max="14" width="8.85546875" style="25" customWidth="1"/>
    <col min="15" max="15" width="8.28515625" style="25" customWidth="1"/>
    <col min="16" max="16" width="8.85546875" style="25" customWidth="1"/>
    <col min="17" max="18" width="8.5703125" style="1" customWidth="1"/>
    <col min="19" max="19" width="8.7109375" style="25" customWidth="1"/>
    <col min="20" max="20" width="8.28515625" style="25" customWidth="1"/>
    <col min="21" max="21" width="25.7109375" style="25" customWidth="1"/>
    <col min="22" max="22" width="19.140625" style="25" customWidth="1"/>
    <col min="23" max="23" width="13.28515625" style="25" customWidth="1"/>
    <col min="24" max="24" width="9.42578125" style="25" customWidth="1"/>
    <col min="25" max="25" width="9.5703125" style="25" customWidth="1"/>
    <col min="26" max="26" width="36.42578125" style="27" customWidth="1"/>
    <col min="27" max="27" width="43.7109375" style="27" customWidth="1"/>
    <col min="28" max="28" width="62.7109375" style="27" customWidth="1"/>
    <col min="29" max="29" width="41" style="27" customWidth="1"/>
    <col min="30" max="30" width="91.42578125" style="27" customWidth="1"/>
    <col min="31" max="31" width="65.42578125" style="27" customWidth="1"/>
    <col min="32" max="32" width="11.42578125" style="25" customWidth="1"/>
    <col min="33" max="33" width="15.28515625" style="25" customWidth="1"/>
    <col min="34" max="16384" width="11.42578125" style="25"/>
  </cols>
  <sheetData>
    <row r="1" spans="1:33" ht="85.5" customHeight="1" thickBot="1" x14ac:dyDescent="0.3">
      <c r="B1" s="95"/>
      <c r="C1" s="95"/>
      <c r="D1" s="95"/>
      <c r="E1" s="99" t="s">
        <v>200</v>
      </c>
      <c r="F1" s="99"/>
      <c r="G1" s="99"/>
      <c r="H1" s="99"/>
      <c r="I1" s="99"/>
      <c r="J1" s="99"/>
      <c r="K1" s="99"/>
      <c r="L1" s="99"/>
      <c r="M1" s="99"/>
      <c r="N1" s="99"/>
      <c r="O1" s="99"/>
      <c r="P1" s="99"/>
      <c r="Q1" s="99"/>
      <c r="R1" s="99"/>
      <c r="S1" s="99"/>
      <c r="T1" s="99"/>
      <c r="U1" s="99"/>
      <c r="V1" s="99"/>
      <c r="W1" s="99"/>
      <c r="X1" s="99"/>
      <c r="Y1" s="99"/>
      <c r="Z1" s="99"/>
      <c r="AA1" s="99"/>
      <c r="AB1" s="99"/>
      <c r="AC1" s="99"/>
      <c r="AD1" s="99"/>
      <c r="AE1" s="99"/>
      <c r="AF1" s="30"/>
    </row>
    <row r="2" spans="1:33" ht="44.25" customHeight="1" thickBot="1" x14ac:dyDescent="0.3">
      <c r="A2" s="96" t="s">
        <v>136</v>
      </c>
      <c r="B2" s="97"/>
      <c r="C2" s="97"/>
      <c r="D2" s="97"/>
      <c r="E2" s="97"/>
      <c r="F2" s="97"/>
      <c r="G2" s="98"/>
      <c r="H2" s="92" t="s">
        <v>0</v>
      </c>
      <c r="I2" s="93"/>
      <c r="J2" s="93"/>
      <c r="K2" s="94" t="s">
        <v>137</v>
      </c>
      <c r="L2" s="94"/>
      <c r="M2" s="94"/>
      <c r="N2" s="94"/>
      <c r="O2" s="94"/>
      <c r="P2" s="94"/>
      <c r="Q2" s="94"/>
      <c r="R2" s="94"/>
      <c r="S2" s="94"/>
      <c r="T2" s="100" t="s">
        <v>1</v>
      </c>
      <c r="U2" s="101"/>
      <c r="V2" s="101"/>
      <c r="W2" s="101"/>
      <c r="X2" s="101"/>
      <c r="Y2" s="101"/>
      <c r="Z2" s="101"/>
      <c r="AA2" s="101"/>
      <c r="AB2" s="102" t="s">
        <v>273</v>
      </c>
      <c r="AC2" s="103"/>
      <c r="AD2" s="103"/>
      <c r="AE2" s="104"/>
      <c r="AF2" s="33"/>
    </row>
    <row r="3" spans="1:33" s="26" customFormat="1" ht="58.5" customHeight="1" thickBot="1" x14ac:dyDescent="0.25">
      <c r="A3" s="81" t="s">
        <v>146</v>
      </c>
      <c r="B3" s="82" t="s">
        <v>2</v>
      </c>
      <c r="C3" s="82" t="s">
        <v>3</v>
      </c>
      <c r="D3" s="82" t="s">
        <v>4</v>
      </c>
      <c r="E3" s="82" t="s">
        <v>5</v>
      </c>
      <c r="F3" s="82" t="s">
        <v>6</v>
      </c>
      <c r="G3" s="82" t="s">
        <v>7</v>
      </c>
      <c r="H3" s="83" t="s">
        <v>8</v>
      </c>
      <c r="I3" s="83" t="s">
        <v>9</v>
      </c>
      <c r="J3" s="83" t="s">
        <v>10</v>
      </c>
      <c r="K3" s="83" t="s">
        <v>11</v>
      </c>
      <c r="L3" s="83" t="s">
        <v>12</v>
      </c>
      <c r="M3" s="82" t="s">
        <v>13</v>
      </c>
      <c r="N3" s="83" t="s">
        <v>14</v>
      </c>
      <c r="O3" s="83" t="s">
        <v>15</v>
      </c>
      <c r="P3" s="83" t="s">
        <v>16</v>
      </c>
      <c r="Q3" s="83" t="s">
        <v>8</v>
      </c>
      <c r="R3" s="83" t="s">
        <v>9</v>
      </c>
      <c r="S3" s="83" t="s">
        <v>10</v>
      </c>
      <c r="T3" s="83" t="s">
        <v>17</v>
      </c>
      <c r="U3" s="82" t="s">
        <v>144</v>
      </c>
      <c r="V3" s="82" t="s">
        <v>18</v>
      </c>
      <c r="W3" s="82" t="s">
        <v>142</v>
      </c>
      <c r="X3" s="82" t="s">
        <v>19</v>
      </c>
      <c r="Y3" s="82" t="s">
        <v>20</v>
      </c>
      <c r="Z3" s="82" t="s">
        <v>345</v>
      </c>
      <c r="AA3" s="84" t="s">
        <v>247</v>
      </c>
      <c r="AB3" s="85" t="s">
        <v>274</v>
      </c>
      <c r="AC3" s="86" t="s">
        <v>275</v>
      </c>
      <c r="AD3" s="85" t="s">
        <v>327</v>
      </c>
      <c r="AE3" s="86" t="s">
        <v>328</v>
      </c>
    </row>
    <row r="4" spans="1:33" s="26" customFormat="1" ht="409.5" customHeight="1" x14ac:dyDescent="0.2">
      <c r="A4" s="47">
        <v>1</v>
      </c>
      <c r="B4" s="48" t="s">
        <v>201</v>
      </c>
      <c r="C4" s="91" t="s">
        <v>276</v>
      </c>
      <c r="D4" s="48" t="s">
        <v>23</v>
      </c>
      <c r="E4" s="48" t="s">
        <v>151</v>
      </c>
      <c r="F4" s="49" t="s">
        <v>329</v>
      </c>
      <c r="G4" s="48" t="s">
        <v>203</v>
      </c>
      <c r="H4" s="48" t="s">
        <v>37</v>
      </c>
      <c r="I4" s="48" t="s">
        <v>41</v>
      </c>
      <c r="J4" s="50" t="str">
        <f>IF(AND(H4&lt;&gt;"",I4&lt;&gt;""),VLOOKUP(H4&amp;I4,Hoja5!$L3:$M27,2,FALSE),"")</f>
        <v>Extrema</v>
      </c>
      <c r="K4" s="48" t="s">
        <v>140</v>
      </c>
      <c r="L4" s="49" t="s">
        <v>204</v>
      </c>
      <c r="M4" s="48" t="s">
        <v>31</v>
      </c>
      <c r="N4" s="48" t="s">
        <v>140</v>
      </c>
      <c r="O4" s="48" t="s">
        <v>140</v>
      </c>
      <c r="P4" s="48" t="s">
        <v>140</v>
      </c>
      <c r="Q4" s="48" t="s">
        <v>37</v>
      </c>
      <c r="R4" s="48" t="s">
        <v>26</v>
      </c>
      <c r="S4" s="51" t="str">
        <f>IF(AND(Q4&lt;&gt;"",R4&lt;&gt;""),VLOOKUP(Q4&amp;R4,Hoja5!L4:M28,2,FALSE),"")</f>
        <v>Extrema</v>
      </c>
      <c r="T4" s="48" t="s">
        <v>29</v>
      </c>
      <c r="U4" s="49" t="s">
        <v>207</v>
      </c>
      <c r="V4" s="48" t="s">
        <v>141</v>
      </c>
      <c r="W4" s="48" t="s">
        <v>143</v>
      </c>
      <c r="X4" s="48" t="s">
        <v>149</v>
      </c>
      <c r="Y4" s="48" t="s">
        <v>150</v>
      </c>
      <c r="Z4" s="49" t="s">
        <v>205</v>
      </c>
      <c r="AA4" s="49" t="s">
        <v>206</v>
      </c>
      <c r="AB4" s="49" t="s">
        <v>241</v>
      </c>
      <c r="AC4" s="78" t="s">
        <v>268</v>
      </c>
      <c r="AD4" s="49" t="s">
        <v>283</v>
      </c>
      <c r="AE4" s="87" t="s">
        <v>343</v>
      </c>
      <c r="AF4" s="90"/>
    </row>
    <row r="5" spans="1:33" s="26" customFormat="1" ht="409.5" customHeight="1" x14ac:dyDescent="0.2">
      <c r="A5" s="52">
        <v>2</v>
      </c>
      <c r="B5" s="53" t="s">
        <v>139</v>
      </c>
      <c r="C5" s="54" t="s">
        <v>272</v>
      </c>
      <c r="D5" s="55" t="s">
        <v>23</v>
      </c>
      <c r="E5" s="55" t="s">
        <v>208</v>
      </c>
      <c r="F5" s="54" t="s">
        <v>209</v>
      </c>
      <c r="G5" s="55" t="s">
        <v>210</v>
      </c>
      <c r="H5" s="55" t="s">
        <v>37</v>
      </c>
      <c r="I5" s="55" t="s">
        <v>41</v>
      </c>
      <c r="J5" s="56" t="str">
        <f>IF(AND(H5&lt;&gt;"",I5&lt;&gt;""),VLOOKUP(H5&amp;I5,Hoja5!$L3:$M27,2,FALSE),"")</f>
        <v>Extrema</v>
      </c>
      <c r="K5" s="57" t="s">
        <v>140</v>
      </c>
      <c r="L5" s="54" t="s">
        <v>284</v>
      </c>
      <c r="M5" s="55" t="s">
        <v>42</v>
      </c>
      <c r="N5" s="58" t="s">
        <v>27</v>
      </c>
      <c r="O5" s="58" t="s">
        <v>27</v>
      </c>
      <c r="P5" s="58" t="s">
        <v>27</v>
      </c>
      <c r="Q5" s="55" t="s">
        <v>37</v>
      </c>
      <c r="R5" s="55" t="s">
        <v>211</v>
      </c>
      <c r="S5" s="56" t="str">
        <f>IF(AND(Q5&lt;&gt;"",R5&lt;&gt;""),VLOOKUP(Q5&amp;R5,[1]Hoja4!$L$3:$M$27,2,FALSE),"")</f>
        <v>Extrema</v>
      </c>
      <c r="T5" s="59" t="s">
        <v>29</v>
      </c>
      <c r="U5" s="54" t="s">
        <v>285</v>
      </c>
      <c r="V5" s="55" t="s">
        <v>147</v>
      </c>
      <c r="W5" s="55" t="s">
        <v>143</v>
      </c>
      <c r="X5" s="59" t="s">
        <v>149</v>
      </c>
      <c r="Y5" s="59" t="s">
        <v>150</v>
      </c>
      <c r="Z5" s="54" t="s">
        <v>286</v>
      </c>
      <c r="AA5" s="54" t="s">
        <v>287</v>
      </c>
      <c r="AB5" s="54" t="s">
        <v>288</v>
      </c>
      <c r="AC5" s="75" t="s">
        <v>289</v>
      </c>
      <c r="AD5" s="54" t="s">
        <v>290</v>
      </c>
      <c r="AE5" s="88" t="s">
        <v>342</v>
      </c>
      <c r="AF5" s="89"/>
    </row>
    <row r="6" spans="1:33" s="26" customFormat="1" ht="335.25" customHeight="1" x14ac:dyDescent="0.2">
      <c r="A6" s="52">
        <v>3</v>
      </c>
      <c r="B6" s="53" t="s">
        <v>43</v>
      </c>
      <c r="C6" s="54" t="s">
        <v>291</v>
      </c>
      <c r="D6" s="55" t="s">
        <v>23</v>
      </c>
      <c r="E6" s="55" t="s">
        <v>148</v>
      </c>
      <c r="F6" s="54" t="s">
        <v>152</v>
      </c>
      <c r="G6" s="55" t="s">
        <v>196</v>
      </c>
      <c r="H6" s="55" t="s">
        <v>34</v>
      </c>
      <c r="I6" s="55" t="s">
        <v>26</v>
      </c>
      <c r="J6" s="56" t="str">
        <f>IF(AND(H6&lt;&gt;"",I6&lt;&gt;""),VLOOKUP(H6&amp;I6,Hoja5!$L3:$M27,2,FALSE),"")</f>
        <v>Extrema</v>
      </c>
      <c r="K6" s="57" t="s">
        <v>27</v>
      </c>
      <c r="L6" s="54" t="s">
        <v>197</v>
      </c>
      <c r="M6" s="55" t="s">
        <v>31</v>
      </c>
      <c r="N6" s="58" t="s">
        <v>27</v>
      </c>
      <c r="O6" s="58" t="s">
        <v>27</v>
      </c>
      <c r="P6" s="58" t="s">
        <v>27</v>
      </c>
      <c r="Q6" s="55" t="s">
        <v>25</v>
      </c>
      <c r="R6" s="55" t="s">
        <v>26</v>
      </c>
      <c r="S6" s="56" t="str">
        <f>IF(AND(Q6&lt;&gt;"",R6&lt;&gt;""),VLOOKUP(Q6&amp;R6,[1]Hoja4!$L$3:$M$27,2,FALSE),"")</f>
        <v>Alta</v>
      </c>
      <c r="T6" s="59" t="s">
        <v>29</v>
      </c>
      <c r="U6" s="54" t="s">
        <v>212</v>
      </c>
      <c r="V6" s="55" t="s">
        <v>157</v>
      </c>
      <c r="W6" s="55" t="s">
        <v>143</v>
      </c>
      <c r="X6" s="59" t="s">
        <v>160</v>
      </c>
      <c r="Y6" s="59" t="s">
        <v>150</v>
      </c>
      <c r="Z6" s="54" t="s">
        <v>153</v>
      </c>
      <c r="AA6" s="54" t="s">
        <v>292</v>
      </c>
      <c r="AB6" s="54" t="s">
        <v>293</v>
      </c>
      <c r="AC6" s="54" t="s">
        <v>294</v>
      </c>
      <c r="AD6" s="54" t="s">
        <v>277</v>
      </c>
      <c r="AE6" s="88" t="s">
        <v>331</v>
      </c>
      <c r="AG6" s="26" t="s">
        <v>330</v>
      </c>
    </row>
    <row r="7" spans="1:33" s="26" customFormat="1" ht="298.5" customHeight="1" x14ac:dyDescent="0.2">
      <c r="A7" s="52">
        <v>4</v>
      </c>
      <c r="B7" s="53" t="s">
        <v>135</v>
      </c>
      <c r="C7" s="60" t="s">
        <v>248</v>
      </c>
      <c r="D7" s="55" t="s">
        <v>23</v>
      </c>
      <c r="E7" s="61" t="s">
        <v>155</v>
      </c>
      <c r="F7" s="60" t="s">
        <v>154</v>
      </c>
      <c r="G7" s="61" t="s">
        <v>156</v>
      </c>
      <c r="H7" s="55" t="s">
        <v>37</v>
      </c>
      <c r="I7" s="55" t="s">
        <v>41</v>
      </c>
      <c r="J7" s="56" t="str">
        <f>IF(AND(H7&lt;&gt;"",I7&lt;&gt;""),VLOOKUP(H7&amp;I7,Hoja5!$L2:$M26,2,FALSE),"")</f>
        <v>Extrema</v>
      </c>
      <c r="K7" s="55" t="s">
        <v>140</v>
      </c>
      <c r="L7" s="54" t="s">
        <v>213</v>
      </c>
      <c r="M7" s="55" t="s">
        <v>31</v>
      </c>
      <c r="N7" s="55" t="s">
        <v>27</v>
      </c>
      <c r="O7" s="55" t="s">
        <v>27</v>
      </c>
      <c r="P7" s="55" t="s">
        <v>27</v>
      </c>
      <c r="Q7" s="55" t="s">
        <v>34</v>
      </c>
      <c r="R7" s="55" t="s">
        <v>41</v>
      </c>
      <c r="S7" s="56" t="str">
        <f>IF(AND(Q7&lt;&gt;"",R7&lt;&gt;""),VLOOKUP(Q7&amp;R7,[1]Hoja4!$L$3:$M$27,2,FALSE),"")</f>
        <v>Extrema</v>
      </c>
      <c r="T7" s="55" t="s">
        <v>29</v>
      </c>
      <c r="U7" s="54" t="s">
        <v>202</v>
      </c>
      <c r="V7" s="55" t="s">
        <v>158</v>
      </c>
      <c r="W7" s="55" t="s">
        <v>143</v>
      </c>
      <c r="X7" s="59" t="s">
        <v>160</v>
      </c>
      <c r="Y7" s="59" t="s">
        <v>150</v>
      </c>
      <c r="Z7" s="54" t="s">
        <v>159</v>
      </c>
      <c r="AA7" s="54" t="s">
        <v>295</v>
      </c>
      <c r="AB7" s="54" t="s">
        <v>242</v>
      </c>
      <c r="AC7" s="75" t="s">
        <v>296</v>
      </c>
      <c r="AD7" s="54" t="s">
        <v>297</v>
      </c>
      <c r="AE7" s="88" t="s">
        <v>332</v>
      </c>
    </row>
    <row r="8" spans="1:33" s="26" customFormat="1" ht="238.5" customHeight="1" x14ac:dyDescent="0.2">
      <c r="A8" s="52">
        <v>5</v>
      </c>
      <c r="B8" s="53" t="s">
        <v>145</v>
      </c>
      <c r="C8" s="60" t="s">
        <v>249</v>
      </c>
      <c r="D8" s="55" t="s">
        <v>23</v>
      </c>
      <c r="E8" s="55" t="s">
        <v>161</v>
      </c>
      <c r="F8" s="54" t="s">
        <v>298</v>
      </c>
      <c r="G8" s="55" t="s">
        <v>299</v>
      </c>
      <c r="H8" s="55" t="s">
        <v>37</v>
      </c>
      <c r="I8" s="55" t="s">
        <v>26</v>
      </c>
      <c r="J8" s="56" t="str">
        <f>IF(AND(H8&lt;&gt;"",I8&lt;&gt;""),VLOOKUP(H8&amp;I8,Hoja5!$L3:$M27,2,FALSE),"")</f>
        <v>Extrema</v>
      </c>
      <c r="K8" s="55" t="s">
        <v>27</v>
      </c>
      <c r="L8" s="54" t="s">
        <v>300</v>
      </c>
      <c r="M8" s="55" t="s">
        <v>42</v>
      </c>
      <c r="N8" s="55" t="s">
        <v>27</v>
      </c>
      <c r="O8" s="55" t="s">
        <v>27</v>
      </c>
      <c r="P8" s="55" t="s">
        <v>27</v>
      </c>
      <c r="Q8" s="55" t="s">
        <v>37</v>
      </c>
      <c r="R8" s="55" t="s">
        <v>26</v>
      </c>
      <c r="S8" s="56" t="str">
        <f>IF(AND(Q8&lt;&gt;"",R8&lt;&gt;""),VLOOKUP(Q8&amp;R8,Hoja5!$L3:$M27,2,FALSE),"")</f>
        <v>Extrema</v>
      </c>
      <c r="T8" s="55" t="s">
        <v>29</v>
      </c>
      <c r="U8" s="54" t="s">
        <v>162</v>
      </c>
      <c r="V8" s="55" t="s">
        <v>163</v>
      </c>
      <c r="W8" s="55" t="s">
        <v>143</v>
      </c>
      <c r="X8" s="59" t="s">
        <v>160</v>
      </c>
      <c r="Y8" s="59" t="s">
        <v>150</v>
      </c>
      <c r="Z8" s="54" t="s">
        <v>164</v>
      </c>
      <c r="AA8" s="54" t="s">
        <v>301</v>
      </c>
      <c r="AB8" s="54" t="s">
        <v>302</v>
      </c>
      <c r="AC8" s="75" t="s">
        <v>303</v>
      </c>
      <c r="AD8" s="54" t="s">
        <v>304</v>
      </c>
      <c r="AE8" s="88" t="s">
        <v>333</v>
      </c>
    </row>
    <row r="9" spans="1:33" s="26" customFormat="1" ht="297.75" customHeight="1" x14ac:dyDescent="0.2">
      <c r="A9" s="52">
        <v>6</v>
      </c>
      <c r="B9" s="53" t="s">
        <v>44</v>
      </c>
      <c r="C9" s="60" t="s">
        <v>250</v>
      </c>
      <c r="D9" s="55" t="s">
        <v>23</v>
      </c>
      <c r="E9" s="62" t="s">
        <v>167</v>
      </c>
      <c r="F9" s="54" t="s">
        <v>168</v>
      </c>
      <c r="G9" s="55" t="s">
        <v>169</v>
      </c>
      <c r="H9" s="55" t="s">
        <v>34</v>
      </c>
      <c r="I9" s="62" t="s">
        <v>41</v>
      </c>
      <c r="J9" s="56" t="str">
        <f>IF(AND(H9&lt;&gt;"",I9&lt;&gt;""),VLOOKUP(H9&amp;I9,[2]Hoja5!$L3:$M27,2,FALSE),"")</f>
        <v>Extrema</v>
      </c>
      <c r="K9" s="55" t="s">
        <v>27</v>
      </c>
      <c r="L9" s="54" t="s">
        <v>198</v>
      </c>
      <c r="M9" s="55" t="s">
        <v>31</v>
      </c>
      <c r="N9" s="55" t="s">
        <v>27</v>
      </c>
      <c r="O9" s="55" t="s">
        <v>27</v>
      </c>
      <c r="P9" s="55" t="s">
        <v>27</v>
      </c>
      <c r="Q9" s="55" t="s">
        <v>25</v>
      </c>
      <c r="R9" s="62" t="s">
        <v>41</v>
      </c>
      <c r="S9" s="55" t="str">
        <f>IF(AND(Q9&lt;&gt;"",R9&lt;&gt;""),VLOOKUP(Q9&amp;R9,[1]Hoja4!$L$3:$M$27,2,FALSE),"")</f>
        <v>Extrema</v>
      </c>
      <c r="T9" s="55" t="s">
        <v>29</v>
      </c>
      <c r="U9" s="54" t="s">
        <v>170</v>
      </c>
      <c r="V9" s="55" t="s">
        <v>166</v>
      </c>
      <c r="W9" s="55" t="s">
        <v>143</v>
      </c>
      <c r="X9" s="59" t="s">
        <v>160</v>
      </c>
      <c r="Y9" s="59" t="s">
        <v>150</v>
      </c>
      <c r="Z9" s="54" t="s">
        <v>199</v>
      </c>
      <c r="AA9" s="54" t="s">
        <v>165</v>
      </c>
      <c r="AB9" s="54" t="s">
        <v>243</v>
      </c>
      <c r="AC9" s="75" t="s">
        <v>269</v>
      </c>
      <c r="AD9" s="54" t="s">
        <v>305</v>
      </c>
      <c r="AE9" s="88" t="s">
        <v>334</v>
      </c>
    </row>
    <row r="10" spans="1:33" s="26" customFormat="1" ht="359.25" customHeight="1" x14ac:dyDescent="0.2">
      <c r="A10" s="52">
        <v>7</v>
      </c>
      <c r="B10" s="53" t="s">
        <v>138</v>
      </c>
      <c r="C10" s="60" t="s">
        <v>251</v>
      </c>
      <c r="D10" s="55" t="s">
        <v>23</v>
      </c>
      <c r="E10" s="62" t="s">
        <v>171</v>
      </c>
      <c r="F10" s="54" t="s">
        <v>172</v>
      </c>
      <c r="G10" s="55" t="s">
        <v>49</v>
      </c>
      <c r="H10" s="62" t="s">
        <v>34</v>
      </c>
      <c r="I10" s="62" t="s">
        <v>41</v>
      </c>
      <c r="J10" s="56" t="str">
        <f>IF(AND(H10&lt;&gt;"",I10&lt;&gt;""),VLOOKUP(H10&amp;I10,Hoja5!$L13:$M27,2,FALSE),"")</f>
        <v>Extrema</v>
      </c>
      <c r="K10" s="55" t="s">
        <v>27</v>
      </c>
      <c r="L10" s="54" t="s">
        <v>214</v>
      </c>
      <c r="M10" s="55" t="s">
        <v>31</v>
      </c>
      <c r="N10" s="55" t="s">
        <v>27</v>
      </c>
      <c r="O10" s="55" t="s">
        <v>27</v>
      </c>
      <c r="P10" s="55" t="s">
        <v>27</v>
      </c>
      <c r="Q10" s="62" t="s">
        <v>25</v>
      </c>
      <c r="R10" s="62" t="s">
        <v>26</v>
      </c>
      <c r="S10" s="56" t="str">
        <f>IF(AND(Q10&lt;&gt;"",R10&lt;&gt;""),VLOOKUP(Q10&amp;R10,[3]Hoja5!$L$3:$M$27,2,FALSE),"")</f>
        <v>Alta</v>
      </c>
      <c r="T10" s="55" t="s">
        <v>29</v>
      </c>
      <c r="U10" s="54" t="s">
        <v>217</v>
      </c>
      <c r="V10" s="55" t="s">
        <v>173</v>
      </c>
      <c r="W10" s="55" t="s">
        <v>143</v>
      </c>
      <c r="X10" s="59" t="s">
        <v>160</v>
      </c>
      <c r="Y10" s="59" t="s">
        <v>150</v>
      </c>
      <c r="Z10" s="54" t="s">
        <v>215</v>
      </c>
      <c r="AA10" s="54" t="s">
        <v>216</v>
      </c>
      <c r="AB10" s="64" t="s">
        <v>246</v>
      </c>
      <c r="AC10" s="54" t="s">
        <v>306</v>
      </c>
      <c r="AD10" s="64" t="s">
        <v>280</v>
      </c>
      <c r="AE10" s="75" t="s">
        <v>339</v>
      </c>
    </row>
    <row r="11" spans="1:33" s="26" customFormat="1" ht="231" customHeight="1" x14ac:dyDescent="0.2">
      <c r="A11" s="52">
        <v>8</v>
      </c>
      <c r="B11" s="53" t="s">
        <v>138</v>
      </c>
      <c r="C11" s="60" t="s">
        <v>252</v>
      </c>
      <c r="D11" s="55" t="s">
        <v>23</v>
      </c>
      <c r="E11" s="62" t="s">
        <v>175</v>
      </c>
      <c r="F11" s="54" t="s">
        <v>174</v>
      </c>
      <c r="G11" s="55" t="s">
        <v>50</v>
      </c>
      <c r="H11" s="55" t="s">
        <v>37</v>
      </c>
      <c r="I11" s="62" t="s">
        <v>26</v>
      </c>
      <c r="J11" s="56" t="str">
        <f>IF(AND(H11&lt;&gt;"",I11&lt;&gt;""),VLOOKUP(H11&amp;I11,Hoja5!$L3:$M27,2,FALSE),"")</f>
        <v>Extrema</v>
      </c>
      <c r="K11" s="55" t="s">
        <v>27</v>
      </c>
      <c r="L11" s="54" t="s">
        <v>176</v>
      </c>
      <c r="M11" s="55" t="s">
        <v>31</v>
      </c>
      <c r="N11" s="55" t="s">
        <v>27</v>
      </c>
      <c r="O11" s="55" t="s">
        <v>27</v>
      </c>
      <c r="P11" s="55" t="s">
        <v>27</v>
      </c>
      <c r="Q11" s="55" t="s">
        <v>34</v>
      </c>
      <c r="R11" s="62" t="s">
        <v>26</v>
      </c>
      <c r="S11" s="56" t="str">
        <f>IF(AND(Q11&lt;&gt;"",R11&lt;&gt;""),VLOOKUP(Q11&amp;R11,[3]Hoja5!$L$3:$M$27,2,FALSE),"")</f>
        <v>Extrema</v>
      </c>
      <c r="T11" s="55" t="s">
        <v>29</v>
      </c>
      <c r="U11" s="54" t="s">
        <v>218</v>
      </c>
      <c r="V11" s="55" t="s">
        <v>173</v>
      </c>
      <c r="W11" s="55" t="s">
        <v>143</v>
      </c>
      <c r="X11" s="59" t="s">
        <v>160</v>
      </c>
      <c r="Y11" s="59" t="s">
        <v>150</v>
      </c>
      <c r="Z11" s="54" t="s">
        <v>219</v>
      </c>
      <c r="AA11" s="54" t="s">
        <v>307</v>
      </c>
      <c r="AB11" s="54" t="s">
        <v>308</v>
      </c>
      <c r="AC11" s="75" t="s">
        <v>269</v>
      </c>
      <c r="AD11" s="54" t="s">
        <v>309</v>
      </c>
      <c r="AE11" s="75" t="s">
        <v>340</v>
      </c>
    </row>
    <row r="12" spans="1:33" s="26" customFormat="1" ht="299.25" customHeight="1" x14ac:dyDescent="0.2">
      <c r="A12" s="52">
        <v>9</v>
      </c>
      <c r="B12" s="53" t="s">
        <v>138</v>
      </c>
      <c r="C12" s="60" t="s">
        <v>253</v>
      </c>
      <c r="D12" s="55" t="s">
        <v>23</v>
      </c>
      <c r="E12" s="55" t="s">
        <v>178</v>
      </c>
      <c r="F12" s="54" t="s">
        <v>177</v>
      </c>
      <c r="G12" s="55" t="s">
        <v>51</v>
      </c>
      <c r="H12" s="62" t="s">
        <v>34</v>
      </c>
      <c r="I12" s="62" t="s">
        <v>41</v>
      </c>
      <c r="J12" s="56" t="str">
        <f>IF(AND(H12&lt;&gt;"",I12&lt;&gt;""),VLOOKUP(H12&amp;I12,Hoja5!L3:M27,2,FALSE),"")</f>
        <v>Extrema</v>
      </c>
      <c r="K12" s="55" t="s">
        <v>27</v>
      </c>
      <c r="L12" s="54" t="s">
        <v>220</v>
      </c>
      <c r="M12" s="55" t="s">
        <v>31</v>
      </c>
      <c r="N12" s="55" t="s">
        <v>27</v>
      </c>
      <c r="O12" s="55" t="s">
        <v>27</v>
      </c>
      <c r="P12" s="55" t="s">
        <v>27</v>
      </c>
      <c r="Q12" s="62" t="s">
        <v>34</v>
      </c>
      <c r="R12" s="55" t="s">
        <v>41</v>
      </c>
      <c r="S12" s="56" t="str">
        <f>IF(AND(Q12&lt;&gt;"",R12&lt;&gt;""),VLOOKUP(Q12&amp;R12,[3]Hoja5!$L$3:$M$27,2,FALSE),"")</f>
        <v>Extrema</v>
      </c>
      <c r="T12" s="55" t="s">
        <v>29</v>
      </c>
      <c r="U12" s="54" t="s">
        <v>310</v>
      </c>
      <c r="V12" s="55" t="s">
        <v>173</v>
      </c>
      <c r="W12" s="55" t="s">
        <v>143</v>
      </c>
      <c r="X12" s="59" t="s">
        <v>160</v>
      </c>
      <c r="Y12" s="59" t="s">
        <v>150</v>
      </c>
      <c r="Z12" s="54" t="s">
        <v>311</v>
      </c>
      <c r="AA12" s="54" t="s">
        <v>312</v>
      </c>
      <c r="AB12" s="54" t="s">
        <v>313</v>
      </c>
      <c r="AC12" s="75" t="s">
        <v>269</v>
      </c>
      <c r="AD12" s="76" t="s">
        <v>281</v>
      </c>
      <c r="AE12" s="88" t="s">
        <v>335</v>
      </c>
    </row>
    <row r="13" spans="1:33" s="32" customFormat="1" ht="360.75" thickBot="1" x14ac:dyDescent="0.25">
      <c r="A13" s="52">
        <v>10</v>
      </c>
      <c r="B13" s="63" t="s">
        <v>45</v>
      </c>
      <c r="C13" s="60" t="s">
        <v>254</v>
      </c>
      <c r="D13" s="63" t="s">
        <v>53</v>
      </c>
      <c r="E13" s="63" t="s">
        <v>171</v>
      </c>
      <c r="F13" s="64" t="s">
        <v>179</v>
      </c>
      <c r="G13" s="63" t="s">
        <v>180</v>
      </c>
      <c r="H13" s="62" t="s">
        <v>37</v>
      </c>
      <c r="I13" s="62" t="s">
        <v>26</v>
      </c>
      <c r="J13" s="56" t="str">
        <f>IF(AND(H13&lt;&gt;"",I13&lt;&gt;""),VLOOKUP(H13&amp;I13,Hoja5!L5:M29,2,FALSE),"")</f>
        <v>Extrema</v>
      </c>
      <c r="K13" s="57" t="s">
        <v>140</v>
      </c>
      <c r="L13" s="64" t="s">
        <v>314</v>
      </c>
      <c r="M13" s="63" t="s">
        <v>31</v>
      </c>
      <c r="N13" s="63" t="s">
        <v>140</v>
      </c>
      <c r="O13" s="63" t="s">
        <v>140</v>
      </c>
      <c r="P13" s="63" t="s">
        <v>140</v>
      </c>
      <c r="Q13" s="63" t="s">
        <v>34</v>
      </c>
      <c r="R13" s="62" t="s">
        <v>26</v>
      </c>
      <c r="S13" s="56" t="str">
        <f>IF(AND(Q13&lt;&gt;"",R13&lt;&gt;""),VLOOKUP(Q13&amp;R13,[1]Hoja4!$L$3:$M$27,2,FALSE),"")</f>
        <v>Extrema</v>
      </c>
      <c r="T13" s="63" t="s">
        <v>29</v>
      </c>
      <c r="U13" s="64" t="s">
        <v>223</v>
      </c>
      <c r="V13" s="63" t="s">
        <v>181</v>
      </c>
      <c r="W13" s="63" t="s">
        <v>143</v>
      </c>
      <c r="X13" s="59" t="s">
        <v>160</v>
      </c>
      <c r="Y13" s="59" t="s">
        <v>150</v>
      </c>
      <c r="Z13" s="64" t="s">
        <v>221</v>
      </c>
      <c r="AA13" s="64" t="s">
        <v>222</v>
      </c>
      <c r="AB13" s="54" t="s">
        <v>315</v>
      </c>
      <c r="AC13" s="75" t="s">
        <v>270</v>
      </c>
      <c r="AD13" s="54" t="s">
        <v>278</v>
      </c>
      <c r="AE13" s="88" t="s">
        <v>336</v>
      </c>
      <c r="AF13" s="31"/>
    </row>
    <row r="14" spans="1:33" s="26" customFormat="1" ht="258.75" customHeight="1" thickBot="1" x14ac:dyDescent="0.25">
      <c r="A14" s="52">
        <v>11</v>
      </c>
      <c r="B14" s="65" t="s">
        <v>46</v>
      </c>
      <c r="C14" s="60" t="s">
        <v>255</v>
      </c>
      <c r="D14" s="55" t="s">
        <v>23</v>
      </c>
      <c r="E14" s="55" t="s">
        <v>182</v>
      </c>
      <c r="F14" s="54" t="s">
        <v>183</v>
      </c>
      <c r="G14" s="55" t="s">
        <v>184</v>
      </c>
      <c r="H14" s="55" t="s">
        <v>37</v>
      </c>
      <c r="I14" s="55" t="s">
        <v>41</v>
      </c>
      <c r="J14" s="56" t="str">
        <f>IF(AND(H14&lt;&gt;"",I14&lt;&gt;""),VLOOKUP(H14&amp;I14,Hoja5!L6:M30,2,FALSE),"")</f>
        <v>Extrema</v>
      </c>
      <c r="K14" s="55" t="s">
        <v>27</v>
      </c>
      <c r="L14" s="64" t="s">
        <v>185</v>
      </c>
      <c r="M14" s="55" t="s">
        <v>31</v>
      </c>
      <c r="N14" s="55" t="s">
        <v>27</v>
      </c>
      <c r="O14" s="55" t="s">
        <v>27</v>
      </c>
      <c r="P14" s="55" t="s">
        <v>27</v>
      </c>
      <c r="Q14" s="55" t="s">
        <v>37</v>
      </c>
      <c r="R14" s="55" t="s">
        <v>26</v>
      </c>
      <c r="S14" s="56" t="str">
        <f>IF(AND(Q14&lt;&gt;"",R14&lt;&gt;""),VLOOKUP(Q14&amp;R14,[1]Hoja4!$L$3:$M$27,2,FALSE),"")</f>
        <v>Extrema</v>
      </c>
      <c r="T14" s="55" t="s">
        <v>29</v>
      </c>
      <c r="U14" s="54" t="s">
        <v>225</v>
      </c>
      <c r="V14" s="63" t="s">
        <v>186</v>
      </c>
      <c r="W14" s="55" t="s">
        <v>143</v>
      </c>
      <c r="X14" s="59" t="s">
        <v>160</v>
      </c>
      <c r="Y14" s="59" t="s">
        <v>150</v>
      </c>
      <c r="Z14" s="54" t="s">
        <v>224</v>
      </c>
      <c r="AA14" s="54" t="s">
        <v>316</v>
      </c>
      <c r="AB14" s="64" t="s">
        <v>246</v>
      </c>
      <c r="AC14" s="77" t="s">
        <v>317</v>
      </c>
      <c r="AD14" s="64" t="s">
        <v>279</v>
      </c>
      <c r="AE14" s="87" t="s">
        <v>341</v>
      </c>
    </row>
    <row r="15" spans="1:33" s="26" customFormat="1" ht="409.5" customHeight="1" thickBot="1" x14ac:dyDescent="0.25">
      <c r="A15" s="52">
        <v>12</v>
      </c>
      <c r="B15" s="65" t="s">
        <v>46</v>
      </c>
      <c r="C15" s="60" t="s">
        <v>256</v>
      </c>
      <c r="D15" s="55" t="s">
        <v>23</v>
      </c>
      <c r="E15" s="55" t="s">
        <v>182</v>
      </c>
      <c r="F15" s="54" t="s">
        <v>187</v>
      </c>
      <c r="G15" s="55" t="s">
        <v>188</v>
      </c>
      <c r="H15" s="55" t="s">
        <v>37</v>
      </c>
      <c r="I15" s="55" t="s">
        <v>41</v>
      </c>
      <c r="J15" s="56" t="str">
        <f>IF(AND(H15&lt;&gt;"",I15&lt;&gt;""),VLOOKUP(H15&amp;I15,Hoja5!L7:M31,2,FALSE),"")</f>
        <v>Extrema</v>
      </c>
      <c r="K15" s="55" t="s">
        <v>27</v>
      </c>
      <c r="L15" s="64" t="s">
        <v>189</v>
      </c>
      <c r="M15" s="55" t="s">
        <v>31</v>
      </c>
      <c r="N15" s="55" t="s">
        <v>27</v>
      </c>
      <c r="O15" s="55" t="s">
        <v>27</v>
      </c>
      <c r="P15" s="55" t="s">
        <v>27</v>
      </c>
      <c r="Q15" s="55" t="s">
        <v>37</v>
      </c>
      <c r="R15" s="55" t="s">
        <v>26</v>
      </c>
      <c r="S15" s="56" t="str">
        <f>IF(AND(Q15&lt;&gt;"",R15&lt;&gt;""),VLOOKUP(Q15&amp;R15,[1]Hoja4!$L$3:$M$27,2,FALSE),"")</f>
        <v>Extrema</v>
      </c>
      <c r="T15" s="55" t="s">
        <v>29</v>
      </c>
      <c r="U15" s="54" t="s">
        <v>228</v>
      </c>
      <c r="V15" s="63" t="s">
        <v>186</v>
      </c>
      <c r="W15" s="55" t="s">
        <v>143</v>
      </c>
      <c r="X15" s="59" t="s">
        <v>160</v>
      </c>
      <c r="Y15" s="59" t="s">
        <v>150</v>
      </c>
      <c r="Z15" s="54" t="s">
        <v>226</v>
      </c>
      <c r="AA15" s="54" t="s">
        <v>227</v>
      </c>
      <c r="AB15" s="54" t="s">
        <v>244</v>
      </c>
      <c r="AC15" s="75" t="s">
        <v>269</v>
      </c>
      <c r="AD15" s="54" t="s">
        <v>318</v>
      </c>
      <c r="AE15" s="87" t="s">
        <v>344</v>
      </c>
    </row>
    <row r="16" spans="1:33" s="26" customFormat="1" ht="409.5" customHeight="1" thickBot="1" x14ac:dyDescent="0.25">
      <c r="A16" s="52">
        <v>13</v>
      </c>
      <c r="B16" s="65" t="s">
        <v>138</v>
      </c>
      <c r="C16" s="60" t="s">
        <v>257</v>
      </c>
      <c r="D16" s="55" t="s">
        <v>23</v>
      </c>
      <c r="E16" s="55" t="s">
        <v>192</v>
      </c>
      <c r="F16" s="54" t="s">
        <v>190</v>
      </c>
      <c r="G16" s="55" t="s">
        <v>191</v>
      </c>
      <c r="H16" s="55" t="s">
        <v>37</v>
      </c>
      <c r="I16" s="55" t="s">
        <v>41</v>
      </c>
      <c r="J16" s="56" t="str">
        <f>IF(AND(H16&lt;&gt;"",I16&lt;&gt;""),VLOOKUP(H16&amp;I16,Hoja5!L8:M32,2,FALSE),"")</f>
        <v>Extrema</v>
      </c>
      <c r="K16" s="55" t="s">
        <v>27</v>
      </c>
      <c r="L16" s="64" t="s">
        <v>193</v>
      </c>
      <c r="M16" s="55" t="s">
        <v>31</v>
      </c>
      <c r="N16" s="55" t="s">
        <v>27</v>
      </c>
      <c r="O16" s="55" t="s">
        <v>27</v>
      </c>
      <c r="P16" s="55" t="s">
        <v>27</v>
      </c>
      <c r="Q16" s="55" t="s">
        <v>34</v>
      </c>
      <c r="R16" s="55" t="s">
        <v>41</v>
      </c>
      <c r="S16" s="56" t="str">
        <f>IF(AND(Q16&lt;&gt;"",R16&lt;&gt;""),VLOOKUP(Q16&amp;R16,[1]Hoja4!$L$3:$M$27,2,FALSE),"")</f>
        <v>Extrema</v>
      </c>
      <c r="T16" s="55" t="s">
        <v>29</v>
      </c>
      <c r="U16" s="54" t="s">
        <v>230</v>
      </c>
      <c r="V16" s="63" t="s">
        <v>229</v>
      </c>
      <c r="W16" s="55" t="s">
        <v>143</v>
      </c>
      <c r="X16" s="59" t="s">
        <v>160</v>
      </c>
      <c r="Y16" s="59" t="s">
        <v>150</v>
      </c>
      <c r="Z16" s="54" t="s">
        <v>194</v>
      </c>
      <c r="AA16" s="54" t="s">
        <v>195</v>
      </c>
      <c r="AB16" s="54" t="s">
        <v>245</v>
      </c>
      <c r="AC16" s="75" t="s">
        <v>269</v>
      </c>
      <c r="AD16" s="54" t="s">
        <v>319</v>
      </c>
      <c r="AE16" s="87" t="s">
        <v>337</v>
      </c>
    </row>
    <row r="17" spans="1:31" ht="135.75" thickBot="1" x14ac:dyDescent="0.3">
      <c r="A17" s="52">
        <v>14</v>
      </c>
      <c r="B17" s="65" t="s">
        <v>231</v>
      </c>
      <c r="C17" s="60" t="s">
        <v>320</v>
      </c>
      <c r="D17" s="55" t="s">
        <v>23</v>
      </c>
      <c r="E17" s="55" t="s">
        <v>148</v>
      </c>
      <c r="F17" s="54" t="s">
        <v>321</v>
      </c>
      <c r="G17" s="55" t="s">
        <v>322</v>
      </c>
      <c r="H17" s="55" t="s">
        <v>34</v>
      </c>
      <c r="I17" s="55" t="s">
        <v>41</v>
      </c>
      <c r="J17" s="56" t="str">
        <f>IF(AND(H17&lt;&gt;"",I17&lt;&gt;""),VLOOKUP(H17&amp;I17,Hoja5!L9:M33,2,FALSE),"")</f>
        <v>Extrema</v>
      </c>
      <c r="K17" s="55" t="s">
        <v>27</v>
      </c>
      <c r="L17" s="64" t="s">
        <v>232</v>
      </c>
      <c r="M17" s="55" t="s">
        <v>31</v>
      </c>
      <c r="N17" s="55" t="s">
        <v>27</v>
      </c>
      <c r="O17" s="55" t="s">
        <v>27</v>
      </c>
      <c r="P17" s="55" t="s">
        <v>27</v>
      </c>
      <c r="Q17" s="55" t="s">
        <v>25</v>
      </c>
      <c r="R17" s="55" t="s">
        <v>41</v>
      </c>
      <c r="S17" s="56" t="str">
        <f>IF(AND(Q17&lt;&gt;"",R17&lt;&gt;""),VLOOKUP(Q17&amp;R17,[1]Hoja4!$L$3:$M$27,2,FALSE),"")</f>
        <v>Extrema</v>
      </c>
      <c r="T17" s="55" t="s">
        <v>233</v>
      </c>
      <c r="U17" s="54" t="s">
        <v>323</v>
      </c>
      <c r="V17" s="63" t="s">
        <v>234</v>
      </c>
      <c r="W17" s="55" t="s">
        <v>143</v>
      </c>
      <c r="X17" s="59" t="s">
        <v>160</v>
      </c>
      <c r="Y17" s="59" t="s">
        <v>150</v>
      </c>
      <c r="Z17" s="54" t="s">
        <v>324</v>
      </c>
      <c r="AA17" s="54" t="s">
        <v>235</v>
      </c>
      <c r="AB17" s="64" t="s">
        <v>246</v>
      </c>
      <c r="AC17" s="75" t="s">
        <v>271</v>
      </c>
      <c r="AD17" s="64" t="s">
        <v>325</v>
      </c>
      <c r="AE17" s="87" t="s">
        <v>338</v>
      </c>
    </row>
    <row r="18" spans="1:31" ht="409.6" customHeight="1" thickBot="1" x14ac:dyDescent="0.3">
      <c r="A18" s="66">
        <v>15</v>
      </c>
      <c r="B18" s="67" t="s">
        <v>46</v>
      </c>
      <c r="C18" s="68" t="s">
        <v>266</v>
      </c>
      <c r="D18" s="69" t="s">
        <v>23</v>
      </c>
      <c r="E18" s="69" t="s">
        <v>182</v>
      </c>
      <c r="F18" s="70" t="s">
        <v>183</v>
      </c>
      <c r="G18" s="69" t="s">
        <v>236</v>
      </c>
      <c r="H18" s="69" t="s">
        <v>37</v>
      </c>
      <c r="I18" s="69" t="s">
        <v>41</v>
      </c>
      <c r="J18" s="71" t="str">
        <f>IF(AND(H18&lt;&gt;"",I18&lt;&gt;""),VLOOKUP(H18&amp;I18,Hoja5!L10:M34,2,FALSE),"")</f>
        <v>Extrema</v>
      </c>
      <c r="K18" s="69" t="s">
        <v>27</v>
      </c>
      <c r="L18" s="72" t="s">
        <v>237</v>
      </c>
      <c r="M18" s="69" t="s">
        <v>31</v>
      </c>
      <c r="N18" s="69" t="s">
        <v>27</v>
      </c>
      <c r="O18" s="69" t="s">
        <v>27</v>
      </c>
      <c r="P18" s="69" t="s">
        <v>27</v>
      </c>
      <c r="Q18" s="69" t="s">
        <v>25</v>
      </c>
      <c r="R18" s="69" t="s">
        <v>41</v>
      </c>
      <c r="S18" s="71" t="s">
        <v>52</v>
      </c>
      <c r="T18" s="69" t="s">
        <v>233</v>
      </c>
      <c r="U18" s="70" t="s">
        <v>240</v>
      </c>
      <c r="V18" s="73" t="s">
        <v>186</v>
      </c>
      <c r="W18" s="69" t="s">
        <v>143</v>
      </c>
      <c r="X18" s="74" t="s">
        <v>160</v>
      </c>
      <c r="Y18" s="74" t="s">
        <v>150</v>
      </c>
      <c r="Z18" s="70" t="s">
        <v>238</v>
      </c>
      <c r="AA18" s="70" t="s">
        <v>239</v>
      </c>
      <c r="AB18" s="70" t="s">
        <v>326</v>
      </c>
      <c r="AC18" s="79" t="s">
        <v>269</v>
      </c>
      <c r="AD18" s="80" t="s">
        <v>282</v>
      </c>
      <c r="AE18" s="87" t="s">
        <v>338</v>
      </c>
    </row>
  </sheetData>
  <protectedRanges>
    <protectedRange sqref="E7" name="Rango1_3_1_1"/>
    <protectedRange sqref="F7" name="Rango1_3_1_1_1"/>
  </protectedRanges>
  <mergeCells count="7">
    <mergeCell ref="H2:J2"/>
    <mergeCell ref="K2:S2"/>
    <mergeCell ref="B1:D1"/>
    <mergeCell ref="A2:G2"/>
    <mergeCell ref="E1:AE1"/>
    <mergeCell ref="T2:AA2"/>
    <mergeCell ref="AB2:AE2"/>
  </mergeCells>
  <conditionalFormatting sqref="J5:J6 J8 J10:J12">
    <cfRule type="cellIs" dxfId="71" priority="234" operator="equal">
      <formula>"Extrema"</formula>
    </cfRule>
    <cfRule type="cellIs" dxfId="70" priority="235" operator="equal">
      <formula>"Alta"</formula>
    </cfRule>
    <cfRule type="cellIs" dxfId="69" priority="236" operator="equal">
      <formula>"Moderada"</formula>
    </cfRule>
    <cfRule type="cellIs" dxfId="68" priority="237" operator="equal">
      <formula>"Baja"</formula>
    </cfRule>
  </conditionalFormatting>
  <conditionalFormatting sqref="S14 S6 S10:S12">
    <cfRule type="cellIs" dxfId="67" priority="213" operator="equal">
      <formula>"Baja"</formula>
    </cfRule>
    <cfRule type="cellIs" dxfId="66" priority="214" operator="equal">
      <formula>"Moderada"</formula>
    </cfRule>
    <cfRule type="cellIs" dxfId="65" priority="215" operator="equal">
      <formula>"Alta"</formula>
    </cfRule>
    <cfRule type="cellIs" dxfId="64" priority="216" operator="equal">
      <formula>"Extrema"</formula>
    </cfRule>
  </conditionalFormatting>
  <conditionalFormatting sqref="S5">
    <cfRule type="cellIs" dxfId="63" priority="161" operator="equal">
      <formula>"Extrema"</formula>
    </cfRule>
    <cfRule type="cellIs" dxfId="62" priority="162" operator="equal">
      <formula>"Alta"</formula>
    </cfRule>
    <cfRule type="cellIs" dxfId="61" priority="163" operator="equal">
      <formula>"Moderada"</formula>
    </cfRule>
    <cfRule type="cellIs" dxfId="60" priority="164" operator="equal">
      <formula>"Baja"</formula>
    </cfRule>
  </conditionalFormatting>
  <conditionalFormatting sqref="J9">
    <cfRule type="cellIs" dxfId="59" priority="101" operator="equal">
      <formula>"Extrema"</formula>
    </cfRule>
    <cfRule type="cellIs" dxfId="58" priority="102" operator="equal">
      <formula>"Alta"</formula>
    </cfRule>
    <cfRule type="cellIs" dxfId="57" priority="103" operator="equal">
      <formula>"Moderada"</formula>
    </cfRule>
    <cfRule type="cellIs" dxfId="56" priority="104" operator="equal">
      <formula>"Baja"</formula>
    </cfRule>
  </conditionalFormatting>
  <conditionalFormatting sqref="S9">
    <cfRule type="cellIs" dxfId="55" priority="97" operator="equal">
      <formula>"Extrema"</formula>
    </cfRule>
    <cfRule type="cellIs" dxfId="54" priority="98" operator="equal">
      <formula>"Moderada"</formula>
    </cfRule>
    <cfRule type="cellIs" dxfId="53" priority="99" operator="equal">
      <formula>"Alta"</formula>
    </cfRule>
    <cfRule type="cellIs" dxfId="52" priority="100" operator="equal">
      <formula>"Bajo"</formula>
    </cfRule>
  </conditionalFormatting>
  <conditionalFormatting sqref="J14">
    <cfRule type="cellIs" dxfId="51" priority="85" operator="equal">
      <formula>"Extrema"</formula>
    </cfRule>
    <cfRule type="cellIs" dxfId="50" priority="86" operator="equal">
      <formula>"Alta"</formula>
    </cfRule>
    <cfRule type="cellIs" dxfId="49" priority="87" operator="equal">
      <formula>"Moderada"</formula>
    </cfRule>
    <cfRule type="cellIs" dxfId="48" priority="88" operator="equal">
      <formula>"Baja"</formula>
    </cfRule>
  </conditionalFormatting>
  <conditionalFormatting sqref="S8">
    <cfRule type="cellIs" dxfId="47" priority="61" operator="equal">
      <formula>"Extrema"</formula>
    </cfRule>
    <cfRule type="cellIs" dxfId="46" priority="62" operator="equal">
      <formula>"Alta"</formula>
    </cfRule>
    <cfRule type="cellIs" dxfId="45" priority="63" operator="equal">
      <formula>"Moderada"</formula>
    </cfRule>
    <cfRule type="cellIs" dxfId="44" priority="64" operator="equal">
      <formula>"Baja"</formula>
    </cfRule>
  </conditionalFormatting>
  <conditionalFormatting sqref="J4">
    <cfRule type="cellIs" dxfId="43" priority="57" operator="equal">
      <formula>"Extrema"</formula>
    </cfRule>
    <cfRule type="cellIs" dxfId="42" priority="58" operator="equal">
      <formula>"Alta"</formula>
    </cfRule>
    <cfRule type="cellIs" dxfId="41" priority="59" operator="equal">
      <formula>"Moderada"</formula>
    </cfRule>
    <cfRule type="cellIs" dxfId="40" priority="60" operator="equal">
      <formula>"Baja"</formula>
    </cfRule>
  </conditionalFormatting>
  <conditionalFormatting sqref="J7">
    <cfRule type="cellIs" dxfId="39" priority="45" operator="equal">
      <formula>"Extrema"</formula>
    </cfRule>
    <cfRule type="cellIs" dxfId="38" priority="46" operator="equal">
      <formula>"Alta"</formula>
    </cfRule>
    <cfRule type="cellIs" dxfId="37" priority="47" operator="equal">
      <formula>"Moderada"</formula>
    </cfRule>
    <cfRule type="cellIs" dxfId="36" priority="48" operator="equal">
      <formula>"Baja"</formula>
    </cfRule>
  </conditionalFormatting>
  <conditionalFormatting sqref="S7">
    <cfRule type="cellIs" dxfId="35" priority="41" operator="equal">
      <formula>"Baja"</formula>
    </cfRule>
    <cfRule type="cellIs" dxfId="34" priority="42" operator="equal">
      <formula>"Moderada"</formula>
    </cfRule>
    <cfRule type="cellIs" dxfId="33" priority="43" operator="equal">
      <formula>"Alta"</formula>
    </cfRule>
    <cfRule type="cellIs" dxfId="32" priority="44" operator="equal">
      <formula>"Extrema"</formula>
    </cfRule>
  </conditionalFormatting>
  <conditionalFormatting sqref="J13">
    <cfRule type="cellIs" dxfId="31" priority="37" operator="equal">
      <formula>"Extrema"</formula>
    </cfRule>
    <cfRule type="cellIs" dxfId="30" priority="38" operator="equal">
      <formula>"Alta"</formula>
    </cfRule>
    <cfRule type="cellIs" dxfId="29" priority="39" operator="equal">
      <formula>"Moderada"</formula>
    </cfRule>
    <cfRule type="cellIs" dxfId="28" priority="40" operator="equal">
      <formula>"Baja"</formula>
    </cfRule>
  </conditionalFormatting>
  <conditionalFormatting sqref="S13">
    <cfRule type="cellIs" dxfId="27" priority="33" operator="equal">
      <formula>"Baja"</formula>
    </cfRule>
    <cfRule type="cellIs" dxfId="26" priority="34" operator="equal">
      <formula>"Moderada"</formula>
    </cfRule>
    <cfRule type="cellIs" dxfId="25" priority="35" operator="equal">
      <formula>"Alta"</formula>
    </cfRule>
    <cfRule type="cellIs" dxfId="24" priority="36" operator="equal">
      <formula>"Extrema"</formula>
    </cfRule>
  </conditionalFormatting>
  <conditionalFormatting sqref="S15">
    <cfRule type="cellIs" dxfId="23" priority="29" operator="equal">
      <formula>"Baja"</formula>
    </cfRule>
    <cfRule type="cellIs" dxfId="22" priority="30" operator="equal">
      <formula>"Moderada"</formula>
    </cfRule>
    <cfRule type="cellIs" dxfId="21" priority="31" operator="equal">
      <formula>"Alta"</formula>
    </cfRule>
    <cfRule type="cellIs" dxfId="20" priority="32" operator="equal">
      <formula>"Extrema"</formula>
    </cfRule>
  </conditionalFormatting>
  <conditionalFormatting sqref="J15">
    <cfRule type="cellIs" dxfId="19" priority="25" operator="equal">
      <formula>"Extrema"</formula>
    </cfRule>
    <cfRule type="cellIs" dxfId="18" priority="26" operator="equal">
      <formula>"Alta"</formula>
    </cfRule>
    <cfRule type="cellIs" dxfId="17" priority="27" operator="equal">
      <formula>"Moderada"</formula>
    </cfRule>
    <cfRule type="cellIs" dxfId="16" priority="28" operator="equal">
      <formula>"Baja"</formula>
    </cfRule>
  </conditionalFormatting>
  <conditionalFormatting sqref="S16">
    <cfRule type="cellIs" dxfId="15" priority="13" operator="equal">
      <formula>"Baja"</formula>
    </cfRule>
    <cfRule type="cellIs" dxfId="14" priority="14" operator="equal">
      <formula>"Moderada"</formula>
    </cfRule>
    <cfRule type="cellIs" dxfId="13" priority="15" operator="equal">
      <formula>"Alta"</formula>
    </cfRule>
    <cfRule type="cellIs" dxfId="12" priority="16" operator="equal">
      <formula>"Extrema"</formula>
    </cfRule>
  </conditionalFormatting>
  <conditionalFormatting sqref="J16">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S17:S18">
    <cfRule type="cellIs" dxfId="7" priority="5" operator="equal">
      <formula>"Baja"</formula>
    </cfRule>
    <cfRule type="cellIs" dxfId="6" priority="6" operator="equal">
      <formula>"Moderada"</formula>
    </cfRule>
    <cfRule type="cellIs" dxfId="5" priority="7" operator="equal">
      <formula>"Alta"</formula>
    </cfRule>
    <cfRule type="cellIs" dxfId="4" priority="8" operator="equal">
      <formula>"Extrema"</formula>
    </cfRule>
  </conditionalFormatting>
  <conditionalFormatting sqref="J17:J18">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4">
    <dataValidation type="list" allowBlank="1" showInputMessage="1" showErrorMessage="1" errorTitle="ERROR !!!" error="Por favor elija la opción SI o NO dentro de la lista desplegable._x000a__x000a_Gracias." sqref="N5:P6">
      <formula1>"SI,NO"</formula1>
    </dataValidation>
    <dataValidation type="list" allowBlank="1" showInputMessage="1" showErrorMessage="1" sqref="K6">
      <formula1>"SI,NO"</formula1>
    </dataValidation>
    <dataValidation type="list" allowBlank="1" showInputMessage="1" showErrorMessage="1" sqref="I9 R9">
      <formula1>$B$76:$B$80</formula1>
    </dataValidation>
    <dataValidation type="list" allowBlank="1" showInputMessage="1" showErrorMessage="1" sqref="H12 H10 Q10 Q12">
      <formula1>$B$31:$B$35</formula1>
    </dataValidation>
  </dataValidations>
  <hyperlinks>
    <hyperlink ref="AC14" r:id="rId1" display="http://awa/gina/pln/pln?soa=40&amp;mdl=pln&amp;_sveVrs=78f774a966f3bf7efe06790e7a28f4dea4a584d8&amp;float=t&amp;plnId=11173&amp;id=85304&amp;__searcher_pos=tasks:0#"/>
    <hyperlink ref="AE14" r:id="rId2" display="http://awa/gina/pln/pln?soa=40&amp;mdl=pln&amp;_sveVrs=78f774a966f3bf7efe06790e7a28f4dea4a584d8&amp;float=t&amp;plnId=11173&amp;id=85304&amp;__searcher_pos=tasks:0#"/>
  </hyperlinks>
  <printOptions horizontalCentered="1"/>
  <pageMargins left="0" right="0" top="0.35433070866141736" bottom="0.35433070866141736" header="0.31496062992125984" footer="0.31496062992125984"/>
  <pageSetup paperSize="5" scale="40" orientation="landscape" r:id="rId3"/>
  <headerFooter>
    <oddFooter>&amp;CPág. &amp;P de &amp;N</oddFooter>
  </headerFooter>
  <rowBreaks count="1" manualBreakCount="1">
    <brk id="9" max="2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I24"/>
  <sheetViews>
    <sheetView showGridLines="0" topLeftCell="A10" workbookViewId="0">
      <selection activeCell="V32" sqref="V32"/>
    </sheetView>
  </sheetViews>
  <sheetFormatPr baseColWidth="10" defaultColWidth="9.28515625" defaultRowHeight="15" x14ac:dyDescent="0.25"/>
  <cols>
    <col min="1" max="35" width="3.7109375" customWidth="1"/>
  </cols>
  <sheetData>
    <row r="1" spans="3:35" ht="18" customHeight="1" x14ac:dyDescent="0.25"/>
    <row r="4" spans="3:35" ht="24.75" customHeight="1" x14ac:dyDescent="0.25">
      <c r="C4" s="3"/>
      <c r="D4" s="3"/>
      <c r="E4" s="3"/>
      <c r="F4" s="111" t="s">
        <v>8</v>
      </c>
      <c r="G4" s="111"/>
      <c r="H4" s="111"/>
      <c r="I4" s="111"/>
      <c r="J4" s="111"/>
      <c r="K4" s="111"/>
      <c r="L4" s="111" t="s">
        <v>9</v>
      </c>
      <c r="M4" s="111"/>
      <c r="N4" s="111"/>
      <c r="O4" s="111"/>
      <c r="P4" s="111"/>
      <c r="Q4" s="111"/>
      <c r="R4" s="111"/>
      <c r="S4" s="111"/>
      <c r="T4" s="111"/>
      <c r="U4" s="111"/>
      <c r="V4" s="111"/>
      <c r="W4" s="111"/>
      <c r="X4" s="111"/>
      <c r="Y4" s="111"/>
      <c r="Z4" s="111"/>
      <c r="AA4" s="111"/>
      <c r="AB4" s="111"/>
      <c r="AC4" s="111"/>
      <c r="AD4" s="111"/>
      <c r="AE4" s="111"/>
      <c r="AF4" s="3"/>
      <c r="AG4" s="3"/>
      <c r="AH4" s="3"/>
      <c r="AI4" s="4"/>
    </row>
    <row r="5" spans="3:35" ht="45" customHeight="1" x14ac:dyDescent="0.25">
      <c r="C5" s="3"/>
      <c r="D5" s="3"/>
      <c r="E5" s="3"/>
      <c r="F5" s="111"/>
      <c r="G5" s="111"/>
      <c r="H5" s="111"/>
      <c r="I5" s="111"/>
      <c r="J5" s="111"/>
      <c r="K5" s="111"/>
      <c r="L5" s="108" t="s">
        <v>56</v>
      </c>
      <c r="M5" s="108"/>
      <c r="N5" s="108"/>
      <c r="O5" s="108"/>
      <c r="P5" s="108" t="s">
        <v>57</v>
      </c>
      <c r="Q5" s="108"/>
      <c r="R5" s="108"/>
      <c r="S5" s="108"/>
      <c r="T5" s="108" t="s">
        <v>58</v>
      </c>
      <c r="U5" s="108"/>
      <c r="V5" s="108"/>
      <c r="W5" s="108"/>
      <c r="X5" s="108" t="s">
        <v>59</v>
      </c>
      <c r="Y5" s="108"/>
      <c r="Z5" s="108"/>
      <c r="AA5" s="108"/>
      <c r="AB5" s="108" t="s">
        <v>60</v>
      </c>
      <c r="AC5" s="108"/>
      <c r="AD5" s="108"/>
      <c r="AE5" s="108"/>
      <c r="AF5" s="3"/>
      <c r="AG5" s="3"/>
      <c r="AH5" s="3"/>
      <c r="AI5" s="5" t="s">
        <v>52</v>
      </c>
    </row>
    <row r="6" spans="3:35" ht="30.75" customHeight="1" x14ac:dyDescent="0.25">
      <c r="C6" s="3"/>
      <c r="D6" s="3"/>
      <c r="E6" s="3"/>
      <c r="F6" s="108" t="s">
        <v>61</v>
      </c>
      <c r="G6" s="108"/>
      <c r="H6" s="108"/>
      <c r="I6" s="108"/>
      <c r="J6" s="108"/>
      <c r="K6" s="108"/>
      <c r="L6" s="110">
        <v>1</v>
      </c>
      <c r="M6" s="110"/>
      <c r="N6" s="110"/>
      <c r="O6" s="110"/>
      <c r="P6" s="110">
        <v>2</v>
      </c>
      <c r="Q6" s="110"/>
      <c r="R6" s="110"/>
      <c r="S6" s="110"/>
      <c r="T6" s="109">
        <v>3</v>
      </c>
      <c r="U6" s="109"/>
      <c r="V6" s="109"/>
      <c r="W6" s="109"/>
      <c r="X6" s="107">
        <v>4</v>
      </c>
      <c r="Y6" s="107"/>
      <c r="Z6" s="107"/>
      <c r="AA6" s="107"/>
      <c r="AB6" s="107">
        <v>5</v>
      </c>
      <c r="AC6" s="107"/>
      <c r="AD6" s="107"/>
      <c r="AE6" s="107"/>
      <c r="AF6" s="3"/>
      <c r="AG6" s="3"/>
      <c r="AH6" s="3"/>
      <c r="AI6" s="5" t="s">
        <v>55</v>
      </c>
    </row>
    <row r="7" spans="3:35" ht="30.75" customHeight="1" x14ac:dyDescent="0.25">
      <c r="C7" s="3"/>
      <c r="D7" s="3"/>
      <c r="E7" s="3"/>
      <c r="F7" s="108"/>
      <c r="G7" s="108"/>
      <c r="H7" s="108"/>
      <c r="I7" s="108"/>
      <c r="J7" s="108"/>
      <c r="K7" s="108"/>
      <c r="L7" s="110"/>
      <c r="M7" s="110"/>
      <c r="N7" s="110"/>
      <c r="O7" s="110"/>
      <c r="P7" s="110"/>
      <c r="Q7" s="110"/>
      <c r="R7" s="110"/>
      <c r="S7" s="110"/>
      <c r="T7" s="109"/>
      <c r="U7" s="109"/>
      <c r="V7" s="109"/>
      <c r="W7" s="109"/>
      <c r="X7" s="107"/>
      <c r="Y7" s="107"/>
      <c r="Z7" s="107"/>
      <c r="AA7" s="107"/>
      <c r="AB7" s="107"/>
      <c r="AC7" s="107"/>
      <c r="AD7" s="107"/>
      <c r="AE7" s="107"/>
      <c r="AF7" s="3"/>
      <c r="AG7" s="3"/>
      <c r="AH7" s="3"/>
      <c r="AI7" s="5" t="s">
        <v>34</v>
      </c>
    </row>
    <row r="8" spans="3:35" ht="30.75" customHeight="1" x14ac:dyDescent="0.25">
      <c r="C8" s="3"/>
      <c r="D8" s="3"/>
      <c r="E8" s="3"/>
      <c r="F8" s="108" t="s">
        <v>62</v>
      </c>
      <c r="G8" s="108"/>
      <c r="H8" s="108"/>
      <c r="I8" s="108"/>
      <c r="J8" s="108"/>
      <c r="K8" s="108"/>
      <c r="L8" s="110">
        <v>2</v>
      </c>
      <c r="M8" s="110"/>
      <c r="N8" s="110"/>
      <c r="O8" s="110"/>
      <c r="P8" s="110">
        <v>4</v>
      </c>
      <c r="Q8" s="110"/>
      <c r="R8" s="110"/>
      <c r="S8" s="110"/>
      <c r="T8" s="109">
        <v>6</v>
      </c>
      <c r="U8" s="109"/>
      <c r="V8" s="109"/>
      <c r="W8" s="109"/>
      <c r="X8" s="107">
        <v>8</v>
      </c>
      <c r="Y8" s="107"/>
      <c r="Z8" s="107">
        <v>8</v>
      </c>
      <c r="AA8" s="107"/>
      <c r="AB8" s="105">
        <v>10</v>
      </c>
      <c r="AC8" s="105"/>
      <c r="AD8" s="105"/>
      <c r="AE8" s="105"/>
      <c r="AF8" s="3"/>
      <c r="AG8" s="3"/>
      <c r="AH8" s="3"/>
      <c r="AI8" s="5" t="s">
        <v>54</v>
      </c>
    </row>
    <row r="9" spans="3:35" ht="30.75" customHeight="1" x14ac:dyDescent="0.25">
      <c r="C9" s="3"/>
      <c r="D9" s="3"/>
      <c r="E9" s="3"/>
      <c r="F9" s="108"/>
      <c r="G9" s="108"/>
      <c r="H9" s="108"/>
      <c r="I9" s="108"/>
      <c r="J9" s="108"/>
      <c r="K9" s="108"/>
      <c r="L9" s="110"/>
      <c r="M9" s="110"/>
      <c r="N9" s="110"/>
      <c r="O9" s="110"/>
      <c r="P9" s="110"/>
      <c r="Q9" s="110"/>
      <c r="R9" s="110"/>
      <c r="S9" s="110"/>
      <c r="T9" s="109"/>
      <c r="U9" s="109"/>
      <c r="V9" s="109"/>
      <c r="W9" s="109"/>
      <c r="X9" s="107"/>
      <c r="Y9" s="107"/>
      <c r="Z9" s="107"/>
      <c r="AA9" s="107"/>
      <c r="AB9" s="105"/>
      <c r="AC9" s="105"/>
      <c r="AD9" s="105"/>
      <c r="AE9" s="105"/>
      <c r="AF9" s="3"/>
      <c r="AG9" s="3"/>
      <c r="AH9" s="3"/>
      <c r="AI9" s="5"/>
    </row>
    <row r="10" spans="3:35" ht="30.75" customHeight="1" x14ac:dyDescent="0.25">
      <c r="C10" s="3"/>
      <c r="D10" s="3"/>
      <c r="E10" s="3"/>
      <c r="F10" s="108" t="s">
        <v>63</v>
      </c>
      <c r="G10" s="108"/>
      <c r="H10" s="108"/>
      <c r="I10" s="108"/>
      <c r="J10" s="108"/>
      <c r="K10" s="108"/>
      <c r="L10" s="110">
        <v>3</v>
      </c>
      <c r="M10" s="110"/>
      <c r="N10" s="110"/>
      <c r="O10" s="110"/>
      <c r="P10" s="109">
        <v>6</v>
      </c>
      <c r="Q10" s="109"/>
      <c r="R10" s="109"/>
      <c r="S10" s="109"/>
      <c r="T10" s="107">
        <v>9</v>
      </c>
      <c r="U10" s="107"/>
      <c r="V10" s="107"/>
      <c r="W10" s="107"/>
      <c r="X10" s="105">
        <v>12</v>
      </c>
      <c r="Y10" s="105"/>
      <c r="Z10" s="105"/>
      <c r="AA10" s="105"/>
      <c r="AB10" s="105">
        <v>15</v>
      </c>
      <c r="AC10" s="105"/>
      <c r="AD10" s="105"/>
      <c r="AE10" s="105"/>
      <c r="AF10" s="3"/>
      <c r="AG10" s="3"/>
      <c r="AH10" s="3"/>
      <c r="AI10" s="5"/>
    </row>
    <row r="11" spans="3:35" ht="30.75" customHeight="1" x14ac:dyDescent="0.25">
      <c r="C11" s="3"/>
      <c r="D11" s="3"/>
      <c r="E11" s="3"/>
      <c r="F11" s="108"/>
      <c r="G11" s="108"/>
      <c r="H11" s="108"/>
      <c r="I11" s="108"/>
      <c r="J11" s="108"/>
      <c r="K11" s="108"/>
      <c r="L11" s="110"/>
      <c r="M11" s="110"/>
      <c r="N11" s="110"/>
      <c r="O11" s="110"/>
      <c r="P11" s="109"/>
      <c r="Q11" s="109"/>
      <c r="R11" s="109"/>
      <c r="S11" s="109"/>
      <c r="T11" s="107"/>
      <c r="U11" s="107"/>
      <c r="V11" s="107"/>
      <c r="W11" s="107"/>
      <c r="X11" s="105"/>
      <c r="Y11" s="105"/>
      <c r="Z11" s="105"/>
      <c r="AA11" s="105"/>
      <c r="AB11" s="105"/>
      <c r="AC11" s="105"/>
      <c r="AD11" s="105"/>
      <c r="AE11" s="105"/>
      <c r="AF11" s="3"/>
      <c r="AG11" s="3"/>
      <c r="AH11" s="3"/>
      <c r="AI11" s="4"/>
    </row>
    <row r="12" spans="3:35" ht="30.75" customHeight="1" x14ac:dyDescent="0.25">
      <c r="C12" s="3"/>
      <c r="D12" s="3"/>
      <c r="E12" s="3"/>
      <c r="F12" s="108" t="s">
        <v>64</v>
      </c>
      <c r="G12" s="108"/>
      <c r="H12" s="108"/>
      <c r="I12" s="108"/>
      <c r="J12" s="108"/>
      <c r="K12" s="108"/>
      <c r="L12" s="109">
        <v>4</v>
      </c>
      <c r="M12" s="109"/>
      <c r="N12" s="109"/>
      <c r="O12" s="109"/>
      <c r="P12" s="107">
        <v>8</v>
      </c>
      <c r="Q12" s="107"/>
      <c r="R12" s="107"/>
      <c r="S12" s="107"/>
      <c r="T12" s="107">
        <v>12</v>
      </c>
      <c r="U12" s="107"/>
      <c r="V12" s="107"/>
      <c r="W12" s="107"/>
      <c r="X12" s="105">
        <v>16</v>
      </c>
      <c r="Y12" s="105"/>
      <c r="Z12" s="105"/>
      <c r="AA12" s="105"/>
      <c r="AB12" s="105">
        <v>20</v>
      </c>
      <c r="AC12" s="105"/>
      <c r="AD12" s="105"/>
      <c r="AE12" s="105"/>
      <c r="AF12" s="3"/>
      <c r="AG12" s="3"/>
      <c r="AH12" s="3"/>
      <c r="AI12" s="4"/>
    </row>
    <row r="13" spans="3:35" ht="30.75" customHeight="1" x14ac:dyDescent="0.25">
      <c r="C13" s="3"/>
      <c r="D13" s="3"/>
      <c r="E13" s="3"/>
      <c r="F13" s="108"/>
      <c r="G13" s="108"/>
      <c r="H13" s="108"/>
      <c r="I13" s="108"/>
      <c r="J13" s="108"/>
      <c r="K13" s="108"/>
      <c r="L13" s="109"/>
      <c r="M13" s="109"/>
      <c r="N13" s="109"/>
      <c r="O13" s="109"/>
      <c r="P13" s="107"/>
      <c r="Q13" s="107"/>
      <c r="R13" s="107"/>
      <c r="S13" s="107"/>
      <c r="T13" s="107"/>
      <c r="U13" s="107"/>
      <c r="V13" s="107"/>
      <c r="W13" s="107"/>
      <c r="X13" s="105"/>
      <c r="Y13" s="105"/>
      <c r="Z13" s="105"/>
      <c r="AA13" s="105"/>
      <c r="AB13" s="105"/>
      <c r="AC13" s="105"/>
      <c r="AD13" s="105"/>
      <c r="AE13" s="105"/>
      <c r="AF13" s="3"/>
      <c r="AG13" s="3"/>
      <c r="AH13" s="3"/>
      <c r="AI13" s="4"/>
    </row>
    <row r="14" spans="3:35" ht="30.75" customHeight="1" x14ac:dyDescent="0.25">
      <c r="C14" s="3"/>
      <c r="D14" s="3"/>
      <c r="E14" s="3"/>
      <c r="F14" s="108" t="s">
        <v>65</v>
      </c>
      <c r="G14" s="108"/>
      <c r="H14" s="108"/>
      <c r="I14" s="108"/>
      <c r="J14" s="108"/>
      <c r="K14" s="108"/>
      <c r="L14" s="107">
        <v>5</v>
      </c>
      <c r="M14" s="107"/>
      <c r="N14" s="107"/>
      <c r="O14" s="107"/>
      <c r="P14" s="107">
        <v>10</v>
      </c>
      <c r="Q14" s="107"/>
      <c r="R14" s="107"/>
      <c r="S14" s="107"/>
      <c r="T14" s="105">
        <v>15</v>
      </c>
      <c r="U14" s="105"/>
      <c r="V14" s="105"/>
      <c r="W14" s="105"/>
      <c r="X14" s="105">
        <v>20</v>
      </c>
      <c r="Y14" s="105"/>
      <c r="Z14" s="105"/>
      <c r="AA14" s="105"/>
      <c r="AB14" s="105">
        <v>25</v>
      </c>
      <c r="AC14" s="105"/>
      <c r="AD14" s="105"/>
      <c r="AE14" s="105"/>
      <c r="AF14" s="3"/>
      <c r="AG14" s="3"/>
      <c r="AH14" s="3"/>
      <c r="AI14" s="4"/>
    </row>
    <row r="15" spans="3:35" ht="30.75" customHeight="1" x14ac:dyDescent="0.25">
      <c r="C15" s="3"/>
      <c r="D15" s="3"/>
      <c r="E15" s="3"/>
      <c r="F15" s="108"/>
      <c r="G15" s="108"/>
      <c r="H15" s="108"/>
      <c r="I15" s="108"/>
      <c r="J15" s="108"/>
      <c r="K15" s="108"/>
      <c r="L15" s="107"/>
      <c r="M15" s="107"/>
      <c r="N15" s="107"/>
      <c r="O15" s="107"/>
      <c r="P15" s="107"/>
      <c r="Q15" s="107"/>
      <c r="R15" s="107"/>
      <c r="S15" s="107"/>
      <c r="T15" s="105"/>
      <c r="U15" s="105"/>
      <c r="V15" s="105"/>
      <c r="W15" s="105"/>
      <c r="X15" s="105"/>
      <c r="Y15" s="105"/>
      <c r="Z15" s="105"/>
      <c r="AA15" s="105"/>
      <c r="AB15" s="105"/>
      <c r="AC15" s="105"/>
      <c r="AD15" s="105"/>
      <c r="AE15" s="105"/>
      <c r="AF15" s="3"/>
      <c r="AG15" s="3"/>
      <c r="AH15" s="3"/>
      <c r="AI15" s="4"/>
    </row>
    <row r="16" spans="3:35" x14ac:dyDescent="0.25">
      <c r="C16" s="3"/>
      <c r="D16" s="3"/>
      <c r="E16" s="3"/>
      <c r="F16" s="3"/>
      <c r="G16" s="3"/>
      <c r="H16" s="6"/>
      <c r="I16" s="7"/>
      <c r="J16" s="8"/>
      <c r="K16" s="9"/>
      <c r="L16" s="9"/>
      <c r="M16" s="8"/>
      <c r="N16" s="9"/>
      <c r="O16" s="9"/>
      <c r="P16" s="8"/>
      <c r="Q16" s="9"/>
      <c r="R16" s="9"/>
      <c r="S16" s="8"/>
      <c r="T16" s="9"/>
      <c r="U16" s="9"/>
      <c r="V16" s="9"/>
      <c r="W16" s="3"/>
      <c r="X16" s="3"/>
      <c r="Y16" s="3"/>
      <c r="Z16" s="3"/>
      <c r="AA16" s="3"/>
      <c r="AB16" s="3"/>
      <c r="AC16" s="3"/>
      <c r="AD16" s="3"/>
      <c r="AE16" s="3"/>
      <c r="AF16" s="3"/>
      <c r="AG16" s="3"/>
      <c r="AH16" s="3"/>
      <c r="AI16" s="3"/>
    </row>
    <row r="17" spans="3:35" x14ac:dyDescent="0.25">
      <c r="C17" s="3"/>
      <c r="D17" s="3"/>
      <c r="E17" s="3"/>
      <c r="F17" s="3"/>
      <c r="G17" s="3"/>
      <c r="H17" s="10"/>
      <c r="I17" s="11"/>
      <c r="J17" s="3"/>
      <c r="K17" s="3"/>
      <c r="L17" s="12" t="s">
        <v>66</v>
      </c>
      <c r="M17" s="13" t="s">
        <v>67</v>
      </c>
      <c r="N17" s="14"/>
      <c r="O17" s="15"/>
      <c r="P17" s="16" t="s">
        <v>68</v>
      </c>
      <c r="Q17" s="13" t="s">
        <v>69</v>
      </c>
      <c r="R17" s="14"/>
      <c r="S17" s="15"/>
      <c r="T17" s="17" t="s">
        <v>70</v>
      </c>
      <c r="U17" s="13" t="s">
        <v>71</v>
      </c>
      <c r="V17" s="18"/>
      <c r="W17" s="15"/>
      <c r="X17" s="19" t="s">
        <v>72</v>
      </c>
      <c r="Y17" s="13" t="s">
        <v>73</v>
      </c>
      <c r="Z17" s="15"/>
      <c r="AA17" s="3"/>
      <c r="AB17" s="3"/>
      <c r="AC17" s="3"/>
      <c r="AD17" s="3"/>
      <c r="AE17" s="3"/>
      <c r="AF17" s="3"/>
      <c r="AG17" s="3"/>
      <c r="AH17" s="3"/>
      <c r="AI17" s="3"/>
    </row>
    <row r="18" spans="3:35" x14ac:dyDescent="0.25">
      <c r="C18" s="3"/>
      <c r="D18" s="3"/>
      <c r="E18" s="3"/>
      <c r="F18" s="3"/>
      <c r="G18" s="3"/>
      <c r="H18" s="20"/>
      <c r="I18" s="8"/>
      <c r="J18" s="7"/>
      <c r="K18" s="21"/>
      <c r="L18" s="20"/>
      <c r="M18" s="8"/>
      <c r="N18" s="20"/>
      <c r="O18" s="20"/>
      <c r="P18" s="8"/>
      <c r="Q18" s="20"/>
      <c r="R18" s="20"/>
      <c r="S18" s="8"/>
      <c r="T18" s="20"/>
      <c r="U18" s="20"/>
      <c r="V18" s="20"/>
      <c r="W18" s="3"/>
      <c r="X18" s="3"/>
      <c r="Y18" s="3"/>
      <c r="Z18" s="3"/>
      <c r="AA18" s="3"/>
      <c r="AB18" s="3"/>
      <c r="AC18" s="3"/>
      <c r="AD18" s="3"/>
      <c r="AE18" s="3"/>
      <c r="AF18" s="3"/>
      <c r="AG18" s="3"/>
      <c r="AH18" s="3"/>
      <c r="AI18" s="3"/>
    </row>
    <row r="19" spans="3:35" x14ac:dyDescent="0.25">
      <c r="C19" s="106" t="s">
        <v>74</v>
      </c>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row>
    <row r="20" spans="3:35" x14ac:dyDescent="0.25">
      <c r="C20" s="3"/>
      <c r="D20" s="3"/>
      <c r="E20" s="3"/>
      <c r="F20" s="3"/>
      <c r="G20" s="3"/>
      <c r="H20" s="11"/>
      <c r="I20" s="11"/>
      <c r="J20" s="22"/>
      <c r="K20" s="22"/>
      <c r="L20" s="11"/>
      <c r="M20" s="11"/>
      <c r="N20" s="11"/>
      <c r="O20" s="11"/>
      <c r="P20" s="11"/>
      <c r="Q20" s="11"/>
      <c r="R20" s="11"/>
      <c r="S20" s="11"/>
      <c r="T20" s="11"/>
      <c r="U20" s="11"/>
      <c r="V20" s="11"/>
      <c r="W20" s="3"/>
      <c r="X20" s="3"/>
      <c r="Y20" s="3"/>
      <c r="Z20" s="3"/>
      <c r="AA20" s="3"/>
      <c r="AB20" s="3"/>
      <c r="AC20" s="3"/>
      <c r="AD20" s="3"/>
      <c r="AE20" s="3"/>
      <c r="AF20" s="3"/>
      <c r="AG20" s="3"/>
      <c r="AH20" s="3"/>
      <c r="AI20" s="3"/>
    </row>
    <row r="21" spans="3:35" x14ac:dyDescent="0.25">
      <c r="C21" s="3"/>
      <c r="D21" s="3"/>
      <c r="E21" s="3"/>
      <c r="F21" s="3"/>
      <c r="G21" s="3"/>
      <c r="H21" s="20"/>
      <c r="I21" s="8"/>
      <c r="J21" s="7"/>
      <c r="K21" s="7"/>
      <c r="L21" s="8"/>
      <c r="M21" s="8"/>
      <c r="N21" s="8"/>
      <c r="O21" s="8"/>
      <c r="P21" s="8"/>
      <c r="Q21" s="8"/>
      <c r="R21" s="8"/>
      <c r="S21" s="8"/>
      <c r="T21" s="8"/>
      <c r="U21" s="8"/>
      <c r="V21" s="8"/>
      <c r="W21" s="3"/>
      <c r="X21" s="3"/>
      <c r="Y21" s="3"/>
      <c r="Z21" s="3"/>
      <c r="AA21" s="3"/>
      <c r="AB21" s="3"/>
      <c r="AC21" s="3"/>
      <c r="AD21" s="3"/>
      <c r="AE21" s="3"/>
      <c r="AF21" s="3"/>
      <c r="AG21" s="3"/>
      <c r="AH21" s="3"/>
      <c r="AI21" s="3"/>
    </row>
    <row r="22" spans="3:35" x14ac:dyDescent="0.25">
      <c r="C22" s="106" t="s">
        <v>75</v>
      </c>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row>
    <row r="23" spans="3:35" x14ac:dyDescent="0.25">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3:35" x14ac:dyDescent="0.25">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sheetData>
  <mergeCells count="64">
    <mergeCell ref="AB7:AE7"/>
    <mergeCell ref="F4:K5"/>
    <mergeCell ref="L4:AE4"/>
    <mergeCell ref="L5:O5"/>
    <mergeCell ref="P5:S5"/>
    <mergeCell ref="T5:W5"/>
    <mergeCell ref="X5:AA5"/>
    <mergeCell ref="AB5:AE5"/>
    <mergeCell ref="X8:AA8"/>
    <mergeCell ref="L7:O7"/>
    <mergeCell ref="P7:S7"/>
    <mergeCell ref="T7:W7"/>
    <mergeCell ref="X7:AA7"/>
    <mergeCell ref="AB8:AE8"/>
    <mergeCell ref="L9:O9"/>
    <mergeCell ref="P9:S9"/>
    <mergeCell ref="T9:W9"/>
    <mergeCell ref="F6:K7"/>
    <mergeCell ref="L6:O6"/>
    <mergeCell ref="P6:S6"/>
    <mergeCell ref="T6:W6"/>
    <mergeCell ref="X6:AA6"/>
    <mergeCell ref="AB6:AE6"/>
    <mergeCell ref="X9:AA9"/>
    <mergeCell ref="AB9:AE9"/>
    <mergeCell ref="F8:K9"/>
    <mergeCell ref="L8:O8"/>
    <mergeCell ref="P8:S8"/>
    <mergeCell ref="T8:W8"/>
    <mergeCell ref="F10:K11"/>
    <mergeCell ref="L10:O10"/>
    <mergeCell ref="P10:S10"/>
    <mergeCell ref="T10:W10"/>
    <mergeCell ref="X10:AA10"/>
    <mergeCell ref="AB10:AE10"/>
    <mergeCell ref="L11:O11"/>
    <mergeCell ref="P11:S11"/>
    <mergeCell ref="T11:W11"/>
    <mergeCell ref="X11:AA11"/>
    <mergeCell ref="AB11:AE11"/>
    <mergeCell ref="F12:K13"/>
    <mergeCell ref="L12:O12"/>
    <mergeCell ref="P12:S12"/>
    <mergeCell ref="T12:W12"/>
    <mergeCell ref="X12:AA12"/>
    <mergeCell ref="AB12:AE12"/>
    <mergeCell ref="L13:O13"/>
    <mergeCell ref="P13:S13"/>
    <mergeCell ref="T13:W13"/>
    <mergeCell ref="X13:AA13"/>
    <mergeCell ref="AB13:AE13"/>
    <mergeCell ref="AB14:AE14"/>
    <mergeCell ref="C22:AI22"/>
    <mergeCell ref="L15:O15"/>
    <mergeCell ref="P15:S15"/>
    <mergeCell ref="T15:W15"/>
    <mergeCell ref="X15:AA15"/>
    <mergeCell ref="AB15:AE15"/>
    <mergeCell ref="C19:AI19"/>
    <mergeCell ref="F14:K15"/>
    <mergeCell ref="L14:O14"/>
    <mergeCell ref="P14:S14"/>
    <mergeCell ref="T14:W14"/>
    <mergeCell ref="X14:AA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topLeftCell="A4" zoomScale="110" zoomScaleNormal="110" zoomScaleSheetLayoutView="90" workbookViewId="0">
      <selection activeCell="F6" sqref="F6"/>
    </sheetView>
  </sheetViews>
  <sheetFormatPr baseColWidth="10" defaultColWidth="11.42578125" defaultRowHeight="15" x14ac:dyDescent="0.2"/>
  <cols>
    <col min="1" max="1" width="34.85546875" style="37" customWidth="1"/>
    <col min="2" max="2" width="161.5703125" style="37" customWidth="1"/>
    <col min="3" max="3" width="27.140625" style="37" customWidth="1"/>
    <col min="4" max="4" width="14" style="37" bestFit="1" customWidth="1"/>
    <col min="5" max="16384" width="11.42578125" style="37"/>
  </cols>
  <sheetData>
    <row r="1" spans="1:4" s="34" customFormat="1" ht="52.5" customHeight="1" x14ac:dyDescent="0.2"/>
    <row r="2" spans="1:4" s="34" customFormat="1" ht="25.9" customHeight="1" x14ac:dyDescent="0.2">
      <c r="A2" s="112" t="s">
        <v>263</v>
      </c>
      <c r="B2" s="112"/>
      <c r="C2" s="112"/>
      <c r="D2" s="112"/>
    </row>
    <row r="3" spans="1:4" s="34" customFormat="1" ht="12.75" x14ac:dyDescent="0.2"/>
    <row r="4" spans="1:4" s="34" customFormat="1" ht="38.25" customHeight="1" x14ac:dyDescent="0.2">
      <c r="A4" s="35" t="s">
        <v>258</v>
      </c>
      <c r="B4" s="35" t="s">
        <v>259</v>
      </c>
      <c r="C4" s="36" t="s">
        <v>260</v>
      </c>
      <c r="D4" s="35" t="s">
        <v>261</v>
      </c>
    </row>
    <row r="5" spans="1:4" ht="60" customHeight="1" x14ac:dyDescent="0.25">
      <c r="A5" s="43"/>
      <c r="B5" s="38"/>
      <c r="C5" s="44"/>
      <c r="D5" s="45"/>
    </row>
    <row r="6" spans="1:4" ht="170.25" customHeight="1" x14ac:dyDescent="0.2">
      <c r="A6" s="39">
        <v>42864</v>
      </c>
      <c r="B6" s="46" t="s">
        <v>267</v>
      </c>
      <c r="C6" s="41" t="s">
        <v>262</v>
      </c>
      <c r="D6" s="42">
        <v>2</v>
      </c>
    </row>
    <row r="7" spans="1:4" ht="114.75" customHeight="1" x14ac:dyDescent="0.2">
      <c r="A7" s="39">
        <v>42765</v>
      </c>
      <c r="B7" s="46" t="s">
        <v>265</v>
      </c>
      <c r="C7" s="41" t="s">
        <v>262</v>
      </c>
      <c r="D7" s="42">
        <v>1</v>
      </c>
    </row>
    <row r="8" spans="1:4" ht="71.25" customHeight="1" x14ac:dyDescent="0.2">
      <c r="A8" s="40">
        <v>42759</v>
      </c>
      <c r="B8" s="46" t="s">
        <v>264</v>
      </c>
      <c r="C8" s="41" t="s">
        <v>262</v>
      </c>
      <c r="D8" s="42">
        <v>0</v>
      </c>
    </row>
  </sheetData>
  <mergeCells count="1">
    <mergeCell ref="A2:D2"/>
  </mergeCells>
  <printOptions horizontalCentered="1"/>
  <pageMargins left="0.70866141732283472" right="0.70866141732283472" top="0.74803149606299213" bottom="0.74803149606299213" header="0.31496062992125984" footer="0.31496062992125984"/>
  <pageSetup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7"/>
  <sheetViews>
    <sheetView topLeftCell="F4" workbookViewId="0">
      <selection activeCell="O6" sqref="O6"/>
    </sheetView>
  </sheetViews>
  <sheetFormatPr baseColWidth="10" defaultColWidth="11.42578125" defaultRowHeight="15" x14ac:dyDescent="0.25"/>
  <cols>
    <col min="1" max="2" width="11.42578125" style="2"/>
    <col min="3" max="4" width="11.42578125" style="2" customWidth="1"/>
    <col min="5" max="5" width="12.28515625" style="2" bestFit="1" customWidth="1"/>
    <col min="6" max="6" width="21.28515625" style="2" customWidth="1"/>
    <col min="7" max="7" width="24.85546875" style="2" customWidth="1"/>
    <col min="8" max="9" width="11.42578125" style="2"/>
    <col min="10" max="10" width="12.28515625" style="2" bestFit="1" customWidth="1"/>
    <col min="11" max="11" width="13" style="2" bestFit="1" customWidth="1"/>
    <col min="12" max="12" width="31.5703125" style="2" customWidth="1"/>
    <col min="13" max="13" width="21.42578125" style="2" customWidth="1"/>
    <col min="14" max="16384" width="11.42578125" style="2"/>
  </cols>
  <sheetData>
    <row r="2" spans="2:16" x14ac:dyDescent="0.25">
      <c r="B2" s="23" t="s">
        <v>76</v>
      </c>
      <c r="C2" s="23" t="s">
        <v>76</v>
      </c>
      <c r="D2" s="23" t="s">
        <v>77</v>
      </c>
      <c r="E2" s="23" t="s">
        <v>47</v>
      </c>
      <c r="F2" s="23" t="s">
        <v>48</v>
      </c>
      <c r="G2" s="23" t="s">
        <v>78</v>
      </c>
      <c r="H2" s="23" t="s">
        <v>79</v>
      </c>
      <c r="J2" s="23" t="s">
        <v>47</v>
      </c>
      <c r="K2" s="23" t="s">
        <v>48</v>
      </c>
      <c r="L2" s="23" t="s">
        <v>80</v>
      </c>
      <c r="O2" s="23" t="s">
        <v>81</v>
      </c>
    </row>
    <row r="3" spans="2:16" x14ac:dyDescent="0.25">
      <c r="B3" s="2" t="s">
        <v>82</v>
      </c>
      <c r="C3" s="2" t="s">
        <v>83</v>
      </c>
      <c r="D3" s="2" t="s">
        <v>23</v>
      </c>
      <c r="E3" s="24" t="s">
        <v>21</v>
      </c>
      <c r="F3" s="24" t="s">
        <v>22</v>
      </c>
      <c r="G3" s="2" t="s">
        <v>84</v>
      </c>
      <c r="H3" s="2" t="s">
        <v>42</v>
      </c>
      <c r="J3" s="24" t="s">
        <v>21</v>
      </c>
      <c r="K3" s="24" t="s">
        <v>22</v>
      </c>
      <c r="L3" s="2" t="s">
        <v>85</v>
      </c>
      <c r="M3" s="2" t="s">
        <v>54</v>
      </c>
      <c r="O3" s="2" t="s">
        <v>54</v>
      </c>
      <c r="P3" s="2" t="s">
        <v>86</v>
      </c>
    </row>
    <row r="4" spans="2:16" x14ac:dyDescent="0.25">
      <c r="B4" s="2" t="s">
        <v>87</v>
      </c>
      <c r="C4" s="2" t="s">
        <v>88</v>
      </c>
      <c r="D4" s="2" t="s">
        <v>24</v>
      </c>
      <c r="E4" s="24" t="s">
        <v>25</v>
      </c>
      <c r="F4" s="24" t="s">
        <v>30</v>
      </c>
      <c r="G4" s="2" t="s">
        <v>89</v>
      </c>
      <c r="H4" s="2" t="s">
        <v>28</v>
      </c>
      <c r="J4" s="24" t="s">
        <v>25</v>
      </c>
      <c r="K4" s="24" t="s">
        <v>30</v>
      </c>
      <c r="L4" s="2" t="s">
        <v>90</v>
      </c>
      <c r="M4" s="2" t="s">
        <v>54</v>
      </c>
      <c r="O4" s="2" t="s">
        <v>34</v>
      </c>
      <c r="P4" s="2" t="s">
        <v>91</v>
      </c>
    </row>
    <row r="5" spans="2:16" x14ac:dyDescent="0.25">
      <c r="B5" s="2" t="s">
        <v>92</v>
      </c>
      <c r="C5" s="2" t="s">
        <v>93</v>
      </c>
      <c r="D5" s="2" t="s">
        <v>35</v>
      </c>
      <c r="E5" s="24" t="s">
        <v>34</v>
      </c>
      <c r="F5" s="24" t="s">
        <v>33</v>
      </c>
      <c r="G5" s="2" t="s">
        <v>94</v>
      </c>
      <c r="J5" s="24" t="s">
        <v>34</v>
      </c>
      <c r="K5" s="24" t="s">
        <v>33</v>
      </c>
      <c r="L5" s="2" t="s">
        <v>95</v>
      </c>
      <c r="M5" s="2" t="s">
        <v>34</v>
      </c>
      <c r="O5" s="2" t="s">
        <v>55</v>
      </c>
      <c r="P5" s="2" t="s">
        <v>96</v>
      </c>
    </row>
    <row r="6" spans="2:16" x14ac:dyDescent="0.25">
      <c r="B6" s="2" t="s">
        <v>97</v>
      </c>
      <c r="C6" s="2" t="s">
        <v>97</v>
      </c>
      <c r="D6" s="2" t="s">
        <v>38</v>
      </c>
      <c r="E6" s="24" t="s">
        <v>37</v>
      </c>
      <c r="F6" s="24" t="s">
        <v>26</v>
      </c>
      <c r="G6" s="2" t="s">
        <v>98</v>
      </c>
      <c r="J6" s="24" t="s">
        <v>37</v>
      </c>
      <c r="K6" s="24" t="s">
        <v>26</v>
      </c>
      <c r="L6" s="2" t="s">
        <v>99</v>
      </c>
      <c r="M6" s="2" t="s">
        <v>55</v>
      </c>
      <c r="O6" s="2" t="s">
        <v>52</v>
      </c>
      <c r="P6" s="2" t="s">
        <v>96</v>
      </c>
    </row>
    <row r="7" spans="2:16" x14ac:dyDescent="0.25">
      <c r="B7" s="2" t="s">
        <v>100</v>
      </c>
      <c r="C7" s="2" t="s">
        <v>101</v>
      </c>
      <c r="D7" s="2" t="s">
        <v>32</v>
      </c>
      <c r="E7" s="24" t="s">
        <v>40</v>
      </c>
      <c r="F7" s="24" t="s">
        <v>41</v>
      </c>
      <c r="G7" s="24"/>
      <c r="J7" s="24" t="s">
        <v>40</v>
      </c>
      <c r="K7" s="24" t="s">
        <v>41</v>
      </c>
      <c r="L7" s="2" t="s">
        <v>102</v>
      </c>
      <c r="M7" s="2" t="s">
        <v>55</v>
      </c>
    </row>
    <row r="8" spans="2:16" x14ac:dyDescent="0.25">
      <c r="B8" s="2" t="s">
        <v>101</v>
      </c>
      <c r="C8" s="2" t="s">
        <v>100</v>
      </c>
      <c r="D8" s="2" t="s">
        <v>36</v>
      </c>
      <c r="L8" s="2" t="s">
        <v>103</v>
      </c>
      <c r="M8" s="2" t="s">
        <v>54</v>
      </c>
    </row>
    <row r="9" spans="2:16" x14ac:dyDescent="0.25">
      <c r="B9" s="2" t="s">
        <v>88</v>
      </c>
      <c r="C9" s="2" t="s">
        <v>87</v>
      </c>
      <c r="D9" s="2" t="s">
        <v>39</v>
      </c>
      <c r="L9" s="2" t="s">
        <v>104</v>
      </c>
      <c r="M9" s="2" t="s">
        <v>54</v>
      </c>
    </row>
    <row r="10" spans="2:16" x14ac:dyDescent="0.25">
      <c r="B10" s="2" t="s">
        <v>105</v>
      </c>
      <c r="C10" s="2" t="s">
        <v>106</v>
      </c>
      <c r="L10" s="2" t="s">
        <v>107</v>
      </c>
      <c r="M10" s="2" t="s">
        <v>34</v>
      </c>
    </row>
    <row r="11" spans="2:16" x14ac:dyDescent="0.25">
      <c r="B11" s="2" t="s">
        <v>83</v>
      </c>
      <c r="C11" s="2" t="s">
        <v>108</v>
      </c>
      <c r="L11" s="2" t="s">
        <v>109</v>
      </c>
      <c r="M11" s="2" t="s">
        <v>55</v>
      </c>
    </row>
    <row r="12" spans="2:16" x14ac:dyDescent="0.25">
      <c r="B12" s="2" t="s">
        <v>110</v>
      </c>
      <c r="C12" s="2" t="s">
        <v>110</v>
      </c>
      <c r="L12" s="2" t="s">
        <v>111</v>
      </c>
      <c r="M12" s="2" t="s">
        <v>52</v>
      </c>
    </row>
    <row r="13" spans="2:16" x14ac:dyDescent="0.25">
      <c r="B13" s="2" t="s">
        <v>112</v>
      </c>
      <c r="C13" s="2" t="s">
        <v>113</v>
      </c>
      <c r="L13" s="2" t="s">
        <v>114</v>
      </c>
      <c r="M13" s="2" t="s">
        <v>54</v>
      </c>
    </row>
    <row r="14" spans="2:16" x14ac:dyDescent="0.25">
      <c r="B14" s="2" t="s">
        <v>93</v>
      </c>
      <c r="C14" s="2" t="s">
        <v>115</v>
      </c>
      <c r="L14" s="2" t="s">
        <v>116</v>
      </c>
      <c r="M14" s="2" t="s">
        <v>34</v>
      </c>
    </row>
    <row r="15" spans="2:16" x14ac:dyDescent="0.25">
      <c r="B15" s="2" t="s">
        <v>113</v>
      </c>
      <c r="C15" s="2" t="s">
        <v>117</v>
      </c>
      <c r="L15" s="2" t="s">
        <v>118</v>
      </c>
      <c r="M15" s="2" t="s">
        <v>55</v>
      </c>
    </row>
    <row r="16" spans="2:16" x14ac:dyDescent="0.25">
      <c r="B16" s="2" t="s">
        <v>119</v>
      </c>
      <c r="C16" s="2" t="s">
        <v>120</v>
      </c>
      <c r="L16" s="2" t="s">
        <v>121</v>
      </c>
      <c r="M16" s="2" t="s">
        <v>52</v>
      </c>
    </row>
    <row r="17" spans="2:13" x14ac:dyDescent="0.25">
      <c r="B17" s="2" t="s">
        <v>115</v>
      </c>
      <c r="C17" s="2" t="s">
        <v>122</v>
      </c>
      <c r="L17" s="2" t="s">
        <v>123</v>
      </c>
      <c r="M17" s="2" t="s">
        <v>52</v>
      </c>
    </row>
    <row r="18" spans="2:13" x14ac:dyDescent="0.25">
      <c r="B18" s="2" t="s">
        <v>124</v>
      </c>
      <c r="C18" s="2" t="s">
        <v>124</v>
      </c>
      <c r="L18" s="2" t="s">
        <v>125</v>
      </c>
      <c r="M18" s="2" t="s">
        <v>34</v>
      </c>
    </row>
    <row r="19" spans="2:13" x14ac:dyDescent="0.25">
      <c r="B19" s="2" t="s">
        <v>122</v>
      </c>
      <c r="C19" s="2" t="s">
        <v>92</v>
      </c>
      <c r="L19" s="2" t="s">
        <v>126</v>
      </c>
      <c r="M19" s="2" t="s">
        <v>55</v>
      </c>
    </row>
    <row r="20" spans="2:13" x14ac:dyDescent="0.25">
      <c r="B20" s="2" t="s">
        <v>108</v>
      </c>
      <c r="C20" s="2" t="s">
        <v>119</v>
      </c>
      <c r="L20" s="2" t="s">
        <v>127</v>
      </c>
      <c r="M20" s="2" t="s">
        <v>55</v>
      </c>
    </row>
    <row r="21" spans="2:13" x14ac:dyDescent="0.25">
      <c r="B21" s="2" t="s">
        <v>117</v>
      </c>
      <c r="C21" s="2" t="s">
        <v>105</v>
      </c>
      <c r="L21" s="2" t="s">
        <v>128</v>
      </c>
      <c r="M21" s="2" t="s">
        <v>52</v>
      </c>
    </row>
    <row r="22" spans="2:13" x14ac:dyDescent="0.25">
      <c r="B22" s="2" t="s">
        <v>120</v>
      </c>
      <c r="C22" s="2" t="s">
        <v>112</v>
      </c>
      <c r="L22" s="2" t="s">
        <v>129</v>
      </c>
      <c r="M22" s="2" t="s">
        <v>52</v>
      </c>
    </row>
    <row r="23" spans="2:13" x14ac:dyDescent="0.25">
      <c r="B23" s="2" t="s">
        <v>106</v>
      </c>
      <c r="C23" s="2" t="s">
        <v>82</v>
      </c>
      <c r="L23" s="2" t="s">
        <v>130</v>
      </c>
      <c r="M23" s="2" t="s">
        <v>55</v>
      </c>
    </row>
    <row r="24" spans="2:13" x14ac:dyDescent="0.25">
      <c r="L24" s="2" t="s">
        <v>131</v>
      </c>
      <c r="M24" s="2" t="s">
        <v>55</v>
      </c>
    </row>
    <row r="25" spans="2:13" x14ac:dyDescent="0.25">
      <c r="L25" s="2" t="s">
        <v>132</v>
      </c>
      <c r="M25" s="2" t="s">
        <v>52</v>
      </c>
    </row>
    <row r="26" spans="2:13" x14ac:dyDescent="0.25">
      <c r="L26" s="2" t="s">
        <v>133</v>
      </c>
      <c r="M26" s="2" t="s">
        <v>52</v>
      </c>
    </row>
    <row r="27" spans="2:13" x14ac:dyDescent="0.25">
      <c r="L27" s="2" t="s">
        <v>134</v>
      </c>
      <c r="M27" s="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Corrupción</vt:lpstr>
      <vt:lpstr>Matriz de calificación</vt:lpstr>
      <vt:lpstr>Control de Cambios</vt:lpstr>
      <vt:lpstr>Hoja5</vt:lpstr>
      <vt:lpstr>Corrupción!Área_de_impresión</vt:lpstr>
      <vt:lpstr>Corrupción!Títulos_a_imprimir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Yenny Adriana Pereira Oviedo</cp:lastModifiedBy>
  <cp:lastPrinted>2017-09-04T14:12:10Z</cp:lastPrinted>
  <dcterms:created xsi:type="dcterms:W3CDTF">2014-12-15T18:53:48Z</dcterms:created>
  <dcterms:modified xsi:type="dcterms:W3CDTF">2017-09-13T16:01:56Z</dcterms:modified>
</cp:coreProperties>
</file>