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monroy\Google Drive\27. Planeación institucional\2016\3. PINV\1. Plan inversiones versiones\V-8 26-dic-16\"/>
    </mc:Choice>
  </mc:AlternateContent>
  <bookViews>
    <workbookView xWindow="0" yWindow="0" windowWidth="28800" windowHeight="12435" activeTab="2"/>
  </bookViews>
  <sheets>
    <sheet name="Portada" sheetId="5" r:id="rId1"/>
    <sheet name="Presentación" sheetId="4" r:id="rId2"/>
    <sheet name="PLAN DE INVERSIONES" sheetId="1" r:id="rId3"/>
  </sheets>
  <externalReferences>
    <externalReference r:id="rId4"/>
  </externalReferences>
  <definedNames>
    <definedName name="_xlnm.Print_Area" localSheetId="2">'PLAN DE INVERSIONES'!$A$1:$L$58</definedName>
    <definedName name="_xlnm.Print_Area" localSheetId="1">Presentación!$A$1:$G$30</definedName>
    <definedName name="_xlnm.Print_Titles" localSheetId="2">'PLAN DE INVERSIONES'!$1:$6</definedName>
    <definedName name="Z_174A2EF9_B040_4AC2_9A69_ACC64BAE66F9_.wvu.PrintArea" localSheetId="1" hidden="1">Presentación!$A$1:$G$25</definedName>
    <definedName name="Z_174A2EF9_B040_4AC2_9A69_ACC64BAE66F9_.wvu.Rows" localSheetId="1" hidden="1">Presentación!$4:$4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" l="1"/>
  <c r="I55" i="1" l="1"/>
  <c r="H55" i="1"/>
  <c r="J54" i="1"/>
  <c r="J55" i="1" l="1"/>
  <c r="J44" i="1"/>
  <c r="J45" i="1"/>
  <c r="J46" i="1"/>
  <c r="J47" i="1"/>
  <c r="J48" i="1"/>
  <c r="J49" i="1"/>
  <c r="J43" i="1"/>
  <c r="G19" i="1" l="1"/>
  <c r="H50" i="1" l="1"/>
  <c r="I50" i="1"/>
  <c r="J50" i="1" l="1"/>
  <c r="I42" i="1"/>
  <c r="J37" i="1"/>
  <c r="J38" i="1" l="1"/>
  <c r="J39" i="1"/>
  <c r="J40" i="1"/>
  <c r="J41" i="1"/>
  <c r="J33" i="1"/>
  <c r="J31" i="1"/>
  <c r="J29" i="1"/>
  <c r="J27" i="1"/>
  <c r="J28" i="1"/>
  <c r="J26" i="1"/>
  <c r="J25" i="1"/>
  <c r="J42" i="1" l="1"/>
  <c r="H42" i="1"/>
  <c r="I36" i="1"/>
  <c r="J36" i="1"/>
  <c r="H36" i="1"/>
  <c r="I34" i="1"/>
  <c r="J34" i="1"/>
  <c r="H34" i="1"/>
  <c r="I30" i="1"/>
  <c r="H30" i="1"/>
  <c r="J23" i="1"/>
  <c r="J30" i="1" s="1"/>
  <c r="I17" i="1"/>
  <c r="J17" i="1"/>
  <c r="H17" i="1"/>
  <c r="I14" i="1"/>
  <c r="J14" i="1"/>
  <c r="H14" i="1"/>
  <c r="I9" i="1"/>
  <c r="J9" i="1"/>
  <c r="H9" i="1"/>
  <c r="G23" i="1"/>
  <c r="J56" i="1" l="1"/>
  <c r="I56" i="1"/>
  <c r="H56" i="1"/>
</calcChain>
</file>

<file path=xl/sharedStrings.xml><?xml version="1.0" encoding="utf-8"?>
<sst xmlns="http://schemas.openxmlformats.org/spreadsheetml/2006/main" count="144" uniqueCount="130">
  <si>
    <t>OBJETIVO ESTRATÉGICO</t>
  </si>
  <si>
    <t>ÁREA RESPONSABLE</t>
  </si>
  <si>
    <t>CÓDIGO DEL  PROYECTO DE  INVERSIÓN</t>
  </si>
  <si>
    <t>PROYECTO DE INVERSIÓN</t>
  </si>
  <si>
    <t>ACTIVIDADES DEL GASTO</t>
  </si>
  <si>
    <t>INDICADOR</t>
  </si>
  <si>
    <t>META SUIFP</t>
  </si>
  <si>
    <t>RECURSOS FINANCIEROS</t>
  </si>
  <si>
    <t>OBSERVACIONES</t>
  </si>
  <si>
    <t>MODIFICACIONES</t>
  </si>
  <si>
    <t>DISPONIBLE</t>
  </si>
  <si>
    <t>Subtotal</t>
  </si>
  <si>
    <t>Convertir a
COLCIENCIAS
en Ágil, Moderna
y Transparente</t>
  </si>
  <si>
    <t>Generar vínculos
entre los actores
del SNCTI y
actores
internacionales
estrategicos</t>
  </si>
  <si>
    <t>Generar una
cultura que
valore y gestione
el conocimiento y
la innovación</t>
  </si>
  <si>
    <t>Mejorar la calidad
y el impacto de la
investigación y la
transferencia de
conocimiento y
tecnología</t>
  </si>
  <si>
    <t>Promover el
desarrollo
tecnológico y la
innovación como
motor de
crecimiento
empresarial y del
emprendimiento</t>
  </si>
  <si>
    <t>Desarrollar sistema e institucionalidad habilitante para la CTeI
Convertir a COLCIENCIAS en Ágil, Moderna y Transparente</t>
  </si>
  <si>
    <t>Convertir a COLCIENCIAS en Ágil, Moderna y Transparente</t>
  </si>
  <si>
    <t>112-1000-2</t>
  </si>
  <si>
    <t>Adecuar y dotatar los espacios internos de la sede adquirida de acuerdo con los requerimientos tecnicos</t>
  </si>
  <si>
    <t>Puestos de trabajo instalados y operando</t>
  </si>
  <si>
    <t xml:space="preserve">Gastos asociados al proyecto </t>
  </si>
  <si>
    <t xml:space="preserve">Numero de pagos realizados </t>
  </si>
  <si>
    <t>310-1000-1</t>
  </si>
  <si>
    <t>Promover la circulación de conocimiento y prácticas innovadoras en un escenario global</t>
  </si>
  <si>
    <t>Numero de movilidades realizadas entre países de Europa, América Latina y Colombia</t>
  </si>
  <si>
    <t>Promover la participación de investigadores e innovadores en proyectos con reconocidas instituciones alemanas</t>
  </si>
  <si>
    <t>Conformación de grupos tándem de investigación</t>
  </si>
  <si>
    <t xml:space="preserve">Participación de Colombia en el ámbito internacional, con miras a promover el avance de la Ciencia, Tecnología e Innovación </t>
  </si>
  <si>
    <t>Eventos internacionales con autoridades en CTeI</t>
  </si>
  <si>
    <t>Numero de cuotas pagadas</t>
  </si>
  <si>
    <t>310-1000-4</t>
  </si>
  <si>
    <t>Financiar becas-pasantías para el desarrollo de propuestas de investigación por parte de jóvenes investigadores</t>
  </si>
  <si>
    <t>310-1000-12</t>
  </si>
  <si>
    <t>Apoyar financieramente, programas, proyectos, actividades e iniciativas del programa Ondas</t>
  </si>
  <si>
    <t>Niños y jóvenes apoyados</t>
  </si>
  <si>
    <t>Diseñar e implementar instrumentos de comunicación para una mejor comprensión y apropiación de la CTI (Difusión)</t>
  </si>
  <si>
    <t>Número de Personas sensibilizadas</t>
  </si>
  <si>
    <t>Diseñar e implementar instrumentos y/o procesos para acercar la CTI a la cotidianidad,  a partir de la participación ciudadana, el intercambio de conocimiento, el diálogo de saberes, la co-creación y el trabajo colaborativo (Atrévete)</t>
  </si>
  <si>
    <t>Diseñar e implementar espacios y ambientes propicios,  para la promoción de una cultura, el aprendizaje constante y el diálogo alrededor de la CTeI (Centros de Ciencia)</t>
  </si>
  <si>
    <t>310-1000-2</t>
  </si>
  <si>
    <t>Apoyar la financiaciación de es estudios de maestria en el exterior en áreas generales a través del programa "crédito-beca" con Colfuturo</t>
  </si>
  <si>
    <t xml:space="preserve"> Créditos educativos condonables para la realización de estudios de maestria en el exterior Otorgados</t>
  </si>
  <si>
    <t>Apoyar la financiaciación de es estudios de doctorado en el exterior en áreas generales a través del programa "crédito-beca" con Colfuturo</t>
  </si>
  <si>
    <t xml:space="preserve"> Créditos educativos condonables para la realización de estudios de doctorado en el exterior Otorgados</t>
  </si>
  <si>
    <t>Financiar estudios de doctorado en Colombia*</t>
  </si>
  <si>
    <t xml:space="preserve"> Créditos educativos condonables para la realización de estudios de doctorado en Colombia otorgados</t>
  </si>
  <si>
    <t>Financiar estudios de doctorado en el exterior*</t>
  </si>
  <si>
    <t>Desembolsos realizados de cohortes   2012, 2013, 2014, 2015</t>
  </si>
  <si>
    <t>Compromisos presupuestales realizados con  FFJC</t>
  </si>
  <si>
    <t>Redistribución y priorizacion de recursos - Trámites de liberación</t>
  </si>
  <si>
    <t>Liberación de cupos de vigencias futuras cohorte 2014 y 2015</t>
  </si>
  <si>
    <t xml:space="preserve">Proyectos de investigación con componente doctoral </t>
  </si>
  <si>
    <t>Numero de proyectos apoyados</t>
  </si>
  <si>
    <t>410-1000-108</t>
  </si>
  <si>
    <t>Consolidación de modelos cienciométricos para los actores del SNCTI</t>
  </si>
  <si>
    <t>Documento del nuevo Modelo de Medición Grupos de Investigación e Investigadores  - implementado</t>
  </si>
  <si>
    <t>Acceso a información científica especializada</t>
  </si>
  <si>
    <t xml:space="preserve">Contratos suscritos </t>
  </si>
  <si>
    <t>Apoyar programas y/o proyectos de generación de conocimiento en CTeI</t>
  </si>
  <si>
    <t>Progroyectos y/o  programas apoyados</t>
  </si>
  <si>
    <t>630-300-1</t>
  </si>
  <si>
    <t>Apoyar financiera y tecnicamente los programas y proyectos de investigación en salud</t>
  </si>
  <si>
    <t>Programas y Proyectos Cofinanciados en líneas prioritarias en salud</t>
  </si>
  <si>
    <t>410-1000-109</t>
  </si>
  <si>
    <t>Empresas inscritas en los pactos</t>
  </si>
  <si>
    <t xml:space="preserve">Empresas apoyadas en procesos de innovación </t>
  </si>
  <si>
    <t>Desarrollar capacidades de transferencia tecnológica - OTRIS</t>
  </si>
  <si>
    <t>Licenciamientos tecnológicos</t>
  </si>
  <si>
    <t>Identificar y apoyar proyectos potencialmente  suceptibles de solitar patentes</t>
  </si>
  <si>
    <t>Registros de patentes solicitadas por residentes en oficina nacional</t>
  </si>
  <si>
    <t>520-1000-1</t>
  </si>
  <si>
    <t>Apoyar las actividades de movilidad, eventos y seguimiento de la Entidad</t>
  </si>
  <si>
    <t xml:space="preserve"> Eventos de CTI Realizados</t>
  </si>
  <si>
    <t>Apoyar actividades y eventos que contrubuyan al objetivo estraégico de AMT</t>
  </si>
  <si>
    <t>Actividades o Programas apoyados</t>
  </si>
  <si>
    <t>Facilitar el recurso humano requerido para el fortalecimiento de las areas tecnicas de la Entidad</t>
  </si>
  <si>
    <t>Areas técnicas Apoyadas a través de la contraración de personal requerido</t>
  </si>
  <si>
    <t>Realizar auditoria y evaluación al proyecto de crédito con Banca Multilateral</t>
  </si>
  <si>
    <t>Auditorias y evaluaciones realizadas</t>
  </si>
  <si>
    <t>Desarrollar estrategias de comunicaciones de la Entidad</t>
  </si>
  <si>
    <t>Campañas desarrolladas</t>
  </si>
  <si>
    <t>Eventos apoyados</t>
  </si>
  <si>
    <t>520-1000-3</t>
  </si>
  <si>
    <t>Diseñar, implementar, y/o llevar a cabo la evolución de los componentes del Sistema de Información Integral (SII) de Colciencias</t>
  </si>
  <si>
    <t>Avance en la construccion del SII y su contenido</t>
  </si>
  <si>
    <t>Fortalecer la plataforma tecnológica y de telecomunicaciones de Colciencias -Adecuación nueva sede, en términos de TIC 2016</t>
  </si>
  <si>
    <t>Porcentaje de migracion de la infraestructura tecnologica</t>
  </si>
  <si>
    <t>Fortalecer la plataforma tecnológica y de telecomunicaciones de Colciencias - Dotación de administración de TIC</t>
  </si>
  <si>
    <t xml:space="preserve">Numero de contratos suscritos </t>
  </si>
  <si>
    <r>
      <rPr>
        <b/>
        <sz val="9"/>
        <rFont val="Arial"/>
        <family val="2"/>
      </rPr>
      <t>Adquisición sede</t>
    </r>
    <r>
      <rPr>
        <sz val="9"/>
        <rFont val="Arial"/>
        <family val="2"/>
      </rPr>
      <t xml:space="preserve"> departamento administrativo de ciencia tecnología e innovación Colciencias en Bogotá </t>
    </r>
    <r>
      <rPr>
        <b/>
        <sz val="9"/>
        <color rgb="FFFF0000"/>
        <rFont val="Arial"/>
        <family val="2"/>
      </rPr>
      <t>(*)</t>
    </r>
  </si>
  <si>
    <r>
      <t>Apoyo fortalecimiento de la</t>
    </r>
    <r>
      <rPr>
        <b/>
        <sz val="9"/>
        <rFont val="Arial"/>
        <family val="2"/>
      </rPr>
      <t xml:space="preserve"> transferencia internacional </t>
    </r>
    <r>
      <rPr>
        <sz val="9"/>
        <rFont val="Arial"/>
        <family val="2"/>
      </rPr>
      <t>de conocimiento a los actores del SNCTI nivel nacional</t>
    </r>
  </si>
  <si>
    <r>
      <t>Implantación de una estrategia para el aprovechamiento de</t>
    </r>
    <r>
      <rPr>
        <b/>
        <sz val="9"/>
        <rFont val="Arial"/>
        <family val="2"/>
      </rPr>
      <t xml:space="preserve"> jóvenes talentos para la investigación.</t>
    </r>
  </si>
  <si>
    <r>
      <t>Apoyo al fomento y desarrollo de la</t>
    </r>
    <r>
      <rPr>
        <b/>
        <sz val="9"/>
        <rFont val="Arial"/>
        <family val="2"/>
      </rPr>
      <t xml:space="preserve"> apropiación social</t>
    </r>
    <r>
      <rPr>
        <sz val="9"/>
        <rFont val="Arial"/>
        <family val="2"/>
      </rPr>
      <t xml:space="preserve"> de la ciencia la tecnología y la innovación - ASCTI- nivel nacional</t>
    </r>
  </si>
  <si>
    <r>
      <rPr>
        <b/>
        <sz val="9"/>
        <rFont val="Arial"/>
        <family val="2"/>
      </rPr>
      <t>Capacitación de recursos</t>
    </r>
    <r>
      <rPr>
        <sz val="9"/>
        <rFont val="Arial"/>
        <family val="2"/>
      </rPr>
      <t xml:space="preserve"> humanos para la investigación. </t>
    </r>
    <r>
      <rPr>
        <b/>
        <sz val="9"/>
        <color rgb="FFFF0000"/>
        <rFont val="Arial"/>
        <family val="2"/>
      </rPr>
      <t>(*)</t>
    </r>
  </si>
  <si>
    <r>
      <t xml:space="preserve">Apoyo financiero y técnico al </t>
    </r>
    <r>
      <rPr>
        <b/>
        <sz val="9"/>
        <rFont val="Arial"/>
        <family val="2"/>
      </rPr>
      <t>fortalecimiento de las capacidades</t>
    </r>
    <r>
      <rPr>
        <sz val="9"/>
        <rFont val="Arial"/>
        <family val="2"/>
      </rPr>
      <t xml:space="preserve"> institucionales del sistema nacional de ciencia tecnología e innovación nacional</t>
    </r>
  </si>
  <si>
    <r>
      <t>Aportes al</t>
    </r>
    <r>
      <rPr>
        <b/>
        <sz val="9"/>
        <rFont val="Arial"/>
        <family val="2"/>
      </rPr>
      <t xml:space="preserve"> Fondo de Investigación en Salud</t>
    </r>
    <r>
      <rPr>
        <sz val="9"/>
        <rFont val="Arial"/>
        <family val="2"/>
      </rPr>
      <t xml:space="preserve"> artículo 42 literal b Ley 643 de 2001  </t>
    </r>
    <r>
      <rPr>
        <b/>
        <sz val="9"/>
        <color rgb="FFFF0000"/>
        <rFont val="Arial"/>
        <family val="2"/>
      </rPr>
      <t>(*)</t>
    </r>
  </si>
  <si>
    <r>
      <t>Apoyo  a la</t>
    </r>
    <r>
      <rPr>
        <b/>
        <sz val="9"/>
        <rFont val="Arial"/>
        <family val="2"/>
      </rPr>
      <t xml:space="preserve"> innovación </t>
    </r>
    <r>
      <rPr>
        <sz val="9"/>
        <rFont val="Arial"/>
        <family val="2"/>
      </rPr>
      <t>y el desarrollo productivo  de Colombia</t>
    </r>
  </si>
  <si>
    <r>
      <t xml:space="preserve">Identificar capacidades de las empresas en proceso de Innovación a través del programa </t>
    </r>
    <r>
      <rPr>
        <b/>
        <sz val="9"/>
        <rFont val="Arial"/>
        <family val="2"/>
      </rPr>
      <t>"Pactos por la Innovación"</t>
    </r>
  </si>
  <si>
    <r>
      <t xml:space="preserve">Aunar esfiuerzos para incrementar el número de empresas con capacidades de innovación aplicada para aumentar la competitividad regional a través de </t>
    </r>
    <r>
      <rPr>
        <b/>
        <sz val="9"/>
        <rFont val="Arial"/>
        <family val="2"/>
      </rPr>
      <t>"alianzas para la innovación"</t>
    </r>
  </si>
  <si>
    <r>
      <rPr>
        <b/>
        <sz val="9"/>
        <rFont val="Arial"/>
        <family val="2"/>
      </rPr>
      <t>Administración sistema</t>
    </r>
    <r>
      <rPr>
        <sz val="9"/>
        <rFont val="Arial"/>
        <family val="2"/>
      </rPr>
      <t xml:space="preserve"> nacional de ciencia y tecnología</t>
    </r>
  </si>
  <si>
    <t>Dirección Adminstrativa y Financiera</t>
  </si>
  <si>
    <t>Equipo de Internacionalización</t>
  </si>
  <si>
    <t>Dirección de mentalidad y cultura para la Ciencia, la Tecnología y la innovación</t>
  </si>
  <si>
    <t>Dirección de Fomento a la Investigación</t>
  </si>
  <si>
    <t>Dirección de Desarrollo Tecnológico e Innovación</t>
  </si>
  <si>
    <t>Oficina de Tecnologías de la Información y comunicaciones TIC</t>
  </si>
  <si>
    <t xml:space="preserve">TOTAL </t>
  </si>
  <si>
    <t xml:space="preserve"> (*) Proyectos con recursos aplazados</t>
  </si>
  <si>
    <t>APROPIACIÓN VIGENTE</t>
  </si>
  <si>
    <t>Número de jóvenes investigadores apoyados</t>
  </si>
  <si>
    <t>Financiar becas de movilidad internacional para la inserción académica de estudiantes de pregrado por el programa "Nexo Global"</t>
  </si>
  <si>
    <t>Número de jóvenes apoyados</t>
  </si>
  <si>
    <r>
      <t>Desarrollar componentes clave que impulsen la creación y consolildación de</t>
    </r>
    <r>
      <rPr>
        <b/>
        <sz val="9"/>
        <rFont val="Arial"/>
        <family val="2"/>
      </rPr>
      <t xml:space="preserve"> sistemas básicos de innovación en las empresas.</t>
    </r>
  </si>
  <si>
    <t>PLAN ANUAL DE INVERSIÓN</t>
  </si>
  <si>
    <r>
      <rPr>
        <b/>
        <sz val="11"/>
        <color theme="1"/>
        <rFont val="Arial"/>
        <family val="2"/>
      </rPr>
      <t>CÓDIGO:</t>
    </r>
    <r>
      <rPr>
        <sz val="11"/>
        <color theme="1"/>
        <rFont val="Arial"/>
        <family val="2"/>
      </rPr>
      <t xml:space="preserve"> G101PR01F10</t>
    </r>
  </si>
  <si>
    <r>
      <rPr>
        <b/>
        <sz val="11"/>
        <color theme="1"/>
        <rFont val="Arial"/>
        <family val="2"/>
      </rPr>
      <t>VERSIÓN:</t>
    </r>
    <r>
      <rPr>
        <sz val="11"/>
        <color theme="1"/>
        <rFont val="Arial"/>
        <family val="2"/>
      </rPr>
      <t xml:space="preserve"> 00</t>
    </r>
  </si>
  <si>
    <r>
      <rPr>
        <b/>
        <sz val="11"/>
        <color theme="1"/>
        <rFont val="Arial"/>
        <family val="2"/>
      </rPr>
      <t>FECHA:</t>
    </r>
    <r>
      <rPr>
        <sz val="11"/>
        <color theme="1"/>
        <rFont val="Arial"/>
        <family val="2"/>
      </rPr>
      <t xml:space="preserve"> 2016-07-11</t>
    </r>
  </si>
  <si>
    <t>Implementar y mantener un sistema de monitoreo y evaluacion adecuado</t>
  </si>
  <si>
    <t>Estudios apoyados</t>
  </si>
  <si>
    <t>Nov 10. Le envie correo e a Hilda diciendo que haga la solcitud y justificacion para presentar al COMDIR</t>
  </si>
  <si>
    <t>Implementar el marco de referencia de arquitectura empresarial para la gestión de TI</t>
  </si>
  <si>
    <t>Avance en plan para implementar mejores prácticas de gobierno y gestión de servicios de TI</t>
  </si>
  <si>
    <r>
      <t xml:space="preserve">Implantación y desarrollo del </t>
    </r>
    <r>
      <rPr>
        <b/>
        <sz val="9"/>
        <rFont val="Arial"/>
        <family val="2"/>
      </rPr>
      <t>sistema de información</t>
    </r>
    <r>
      <rPr>
        <sz val="9"/>
        <rFont val="Arial"/>
        <family val="2"/>
      </rPr>
      <t xml:space="preserve"> nacional y territorial SNCT.</t>
    </r>
  </si>
  <si>
    <t>Los saldos se originaron una vez se ejeuctaron la totalidad de los compromisos en el cumplimiento de la actividades programadas, lo cual permite destinar los recursos a la estrategia de comunicaciones (eventos y ediciones especiales) con el fin de financiar parte de lo requerido en el primer trimestre del 2017</t>
  </si>
  <si>
    <t>PRESENTACIÓN PLAN ANUAL DE INVERSIONES 2016</t>
  </si>
  <si>
    <t xml:space="preserve">De acuerdo con lo planteado en el Plan Estratégico Institucional (PEI) 2015-2018 se establecen para la vigencia 2016 los proyectos a través de los cuales se ejecuta el componente de inversión del Presupuesto General de la Nación (PGN) y que fueron estalecidos en el Decreto de Liquidación del Presupuesto (Decrero 2550 de diciembre 30/2015). 
Este instrumento registra además la forma en que los proyectos de inversión, mediante la ejecución presupuestal de sus actividades y el cumplimiento de las metas previstas, contribuyen al cumplimiento de los objetivos institucionales.
</t>
  </si>
  <si>
    <t>En la versión 8:</t>
  </si>
  <si>
    <t>En el proyecto de inversión “Administración sistema nacional de ciencia y tecnología”
1. Se reducen $ 134,2millones en las siguientes actividades y montos así:
- Apoyar las actividades de movilidad, eventos y seguimiento de la Entidad $ 94,7 mill
- Apoyar actividades y eventos que contribuyan al objetivo estratégico de AMT $ 2,1mill
- Facilitar el recurso humano requerido para el fortalecimiento de las áreas técnicas de la Entidad $37,3 mill
2. Adicionar $ 134,2 millones a la actividad “Desarrollar estrategias de comunicaciones de la Entidad".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</si>
</sst>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&quot;$&quot;* #,##0_-;\-&quot;$&quot;* #,##0_-;_-&quot;$&quot;* &quot;-&quot;??_-;_-@_-"/>
    <numFmt numFmtId="165" formatCode="_(* #,##0.00_);_(* \(#,##0.00\);_(* &quot;-&quot;??_);_(@_)"/>
    <numFmt numFmtId="166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1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39B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09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2" borderId="0" xfId="0" applyFont="1" applyFill="1"/>
    <xf numFmtId="0" fontId="2" fillId="0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6" fontId="6" fillId="2" borderId="12" xfId="1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horizontal="right" vertical="center"/>
    </xf>
    <xf numFmtId="166" fontId="6" fillId="2" borderId="12" xfId="1" applyNumberFormat="1" applyFont="1" applyFill="1" applyBorder="1" applyAlignment="1">
      <alignment vertical="center" wrapText="1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9" fontId="6" fillId="2" borderId="12" xfId="0" applyNumberFormat="1" applyFont="1" applyFill="1" applyBorder="1" applyAlignment="1">
      <alignment horizontal="right" vertical="center" wrapText="1"/>
    </xf>
    <xf numFmtId="0" fontId="9" fillId="2" borderId="14" xfId="0" applyFont="1" applyFill="1" applyBorder="1"/>
    <xf numFmtId="0" fontId="9" fillId="2" borderId="15" xfId="0" applyFont="1" applyFill="1" applyBorder="1"/>
    <xf numFmtId="0" fontId="3" fillId="3" borderId="12" xfId="0" applyFont="1" applyFill="1" applyBorder="1" applyAlignment="1" applyProtection="1">
      <alignment horizontal="left" vertical="center" wrapText="1"/>
      <protection locked="0"/>
    </xf>
    <xf numFmtId="0" fontId="3" fillId="3" borderId="12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right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/>
    </xf>
    <xf numFmtId="164" fontId="12" fillId="2" borderId="12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0" xfId="0" applyFill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18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164" fontId="1" fillId="0" borderId="0" xfId="0" applyNumberFormat="1" applyFont="1"/>
    <xf numFmtId="164" fontId="6" fillId="2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43" fontId="1" fillId="2" borderId="0" xfId="2" applyFont="1" applyFill="1"/>
    <xf numFmtId="3" fontId="0" fillId="0" borderId="0" xfId="0" applyNumberFormat="1"/>
    <xf numFmtId="0" fontId="6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wrapText="1"/>
    </xf>
    <xf numFmtId="0" fontId="6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justify"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0" fillId="0" borderId="0" xfId="0" applyNumberFormat="1" applyFill="1" applyBorder="1" applyAlignment="1">
      <alignment horizontal="left" vertical="center" wrapText="1"/>
    </xf>
    <xf numFmtId="0" fontId="14" fillId="5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justify"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Fill="1" applyBorder="1" applyAlignment="1">
      <alignment horizontal="justify" vertical="center" wrapText="1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3" borderId="22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>
      <alignment horizontal="center" vertical="center" readingOrder="1"/>
    </xf>
    <xf numFmtId="0" fontId="4" fillId="2" borderId="12" xfId="0" applyFont="1" applyFill="1" applyBorder="1" applyAlignment="1">
      <alignment horizontal="center" vertical="center" wrapText="1" readingOrder="1"/>
    </xf>
    <xf numFmtId="0" fontId="6" fillId="2" borderId="1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16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 readingOrder="1"/>
    </xf>
    <xf numFmtId="0" fontId="8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justify" vertical="center" wrapText="1"/>
    </xf>
    <xf numFmtId="49" fontId="2" fillId="2" borderId="39" xfId="0" applyNumberFormat="1" applyFont="1" applyFill="1" applyBorder="1" applyAlignment="1">
      <alignment horizontal="justify" vertical="center" wrapText="1"/>
    </xf>
    <xf numFmtId="49" fontId="2" fillId="2" borderId="17" xfId="0" applyNumberFormat="1" applyFont="1" applyFill="1" applyBorder="1" applyAlignment="1">
      <alignment horizontal="justify" vertical="center" wrapText="1"/>
    </xf>
    <xf numFmtId="0" fontId="1" fillId="2" borderId="12" xfId="0" applyFont="1" applyFill="1" applyBorder="1" applyAlignment="1">
      <alignment horizontal="center"/>
    </xf>
    <xf numFmtId="0" fontId="16" fillId="3" borderId="32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wrapText="1"/>
    </xf>
    <xf numFmtId="0" fontId="16" fillId="3" borderId="3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 wrapText="1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2" defaultPivotStyle="PivotStyleLight16"/>
  <colors>
    <mruColors>
      <color rgb="FF0091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5</xdr:row>
      <xdr:rowOff>76200</xdr:rowOff>
    </xdr:from>
    <xdr:to>
      <xdr:col>9</xdr:col>
      <xdr:colOff>400050</xdr:colOff>
      <xdr:row>14</xdr:row>
      <xdr:rowOff>95250</xdr:rowOff>
    </xdr:to>
    <xdr:cxnSp macro="">
      <xdr:nvCxnSpPr>
        <xdr:cNvPr id="2" name="AutoShape 4"/>
        <xdr:cNvCxnSpPr>
          <a:cxnSpLocks noChangeShapeType="1"/>
        </xdr:cNvCxnSpPr>
      </xdr:nvCxnSpPr>
      <xdr:spPr bwMode="auto">
        <a:xfrm>
          <a:off x="5438775" y="1038225"/>
          <a:ext cx="0" cy="17335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oneCellAnchor>
    <xdr:from>
      <xdr:col>5</xdr:col>
      <xdr:colOff>695325</xdr:colOff>
      <xdr:row>44</xdr:row>
      <xdr:rowOff>133350</xdr:rowOff>
    </xdr:from>
    <xdr:ext cx="76200" cy="438150"/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3009900" y="7915275"/>
          <a:ext cx="76200" cy="438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7</xdr:col>
      <xdr:colOff>47063</xdr:colOff>
      <xdr:row>4</xdr:row>
      <xdr:rowOff>33056</xdr:rowOff>
    </xdr:from>
    <xdr:to>
      <xdr:col>9</xdr:col>
      <xdr:colOff>28015</xdr:colOff>
      <xdr:row>8</xdr:row>
      <xdr:rowOff>71156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3723713" y="804581"/>
          <a:ext cx="1343027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3600" b="0" i="0" u="none" strike="noStrike" baseline="0">
              <a:solidFill>
                <a:sysClr val="windowText" lastClr="000000"/>
              </a:solidFill>
              <a:latin typeface="Arial Narrow" pitchFamily="34" charset="0"/>
              <a:cs typeface="Times New Roman"/>
            </a:rPr>
            <a:t>2016</a:t>
          </a:r>
        </a:p>
        <a:p>
          <a:pPr algn="l" rtl="0">
            <a:defRPr sz="1000"/>
          </a:pPr>
          <a:endParaRPr lang="en-US" sz="3600" b="0" i="0" u="none" strike="noStrike" baseline="0">
            <a:solidFill>
              <a:sysClr val="windowText" lastClr="000000"/>
            </a:solidFill>
            <a:latin typeface="Arial Narrow" pitchFamily="34" charset="0"/>
            <a:cs typeface="Times New Roman"/>
          </a:endParaRPr>
        </a:p>
      </xdr:txBody>
    </xdr:sp>
    <xdr:clientData/>
  </xdr:twoCellAnchor>
  <xdr:twoCellAnchor>
    <xdr:from>
      <xdr:col>2</xdr:col>
      <xdr:colOff>184358</xdr:colOff>
      <xdr:row>33</xdr:row>
      <xdr:rowOff>67005</xdr:rowOff>
    </xdr:from>
    <xdr:to>
      <xdr:col>8</xdr:col>
      <xdr:colOff>474030</xdr:colOff>
      <xdr:row>37</xdr:row>
      <xdr:rowOff>158373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898733" y="5943930"/>
          <a:ext cx="3852022" cy="853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800" b="0" i="0" u="none" strike="noStrike" baseline="0">
              <a:solidFill>
                <a:sysClr val="windowText" lastClr="000000"/>
              </a:solidFill>
              <a:latin typeface="Arial Narrow"/>
            </a:rPr>
            <a:t>Versión 08</a:t>
          </a:r>
        </a:p>
        <a:p>
          <a:pPr algn="ctr" rtl="0">
            <a:defRPr sz="1000"/>
          </a:pPr>
          <a:r>
            <a:rPr lang="en-US" sz="1800" b="0" i="0" u="none" strike="noStrike" baseline="0">
              <a:solidFill>
                <a:sysClr val="windowText" lastClr="000000"/>
              </a:solidFill>
              <a:latin typeface="Arial Narrow"/>
            </a:rPr>
            <a:t>Diciembre 26 de 2016</a:t>
          </a:r>
        </a:p>
      </xdr:txBody>
    </xdr:sp>
    <xdr:clientData/>
  </xdr:twoCellAnchor>
  <xdr:twoCellAnchor>
    <xdr:from>
      <xdr:col>1</xdr:col>
      <xdr:colOff>485775</xdr:colOff>
      <xdr:row>14</xdr:row>
      <xdr:rowOff>95250</xdr:rowOff>
    </xdr:from>
    <xdr:to>
      <xdr:col>9</xdr:col>
      <xdr:colOff>400050</xdr:colOff>
      <xdr:row>14</xdr:row>
      <xdr:rowOff>95250</xdr:rowOff>
    </xdr:to>
    <xdr:cxnSp macro="">
      <xdr:nvCxnSpPr>
        <xdr:cNvPr id="6" name="AutoShape 10"/>
        <xdr:cNvCxnSpPr>
          <a:cxnSpLocks noChangeShapeType="1"/>
        </xdr:cNvCxnSpPr>
      </xdr:nvCxnSpPr>
      <xdr:spPr bwMode="auto">
        <a:xfrm flipH="1">
          <a:off x="657225" y="2771775"/>
          <a:ext cx="47815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163606</xdr:colOff>
      <xdr:row>18</xdr:row>
      <xdr:rowOff>30256</xdr:rowOff>
    </xdr:from>
    <xdr:to>
      <xdr:col>9</xdr:col>
      <xdr:colOff>434229</xdr:colOff>
      <xdr:row>26</xdr:row>
      <xdr:rowOff>159684</xdr:rowOff>
    </xdr:to>
    <xdr:sp macro="" textlink="">
      <xdr:nvSpPr>
        <xdr:cNvPr id="7" name="Rectangle 11"/>
        <xdr:cNvSpPr>
          <a:spLocks noChangeArrowheads="1"/>
        </xdr:cNvSpPr>
      </xdr:nvSpPr>
      <xdr:spPr bwMode="auto">
        <a:xfrm>
          <a:off x="335056" y="3240181"/>
          <a:ext cx="5137898" cy="1653428"/>
        </a:xfrm>
        <a:prstGeom prst="rect">
          <a:avLst/>
        </a:prstGeom>
        <a:solidFill>
          <a:srgbClr val="00919B"/>
        </a:solidFill>
        <a:ln w="38100">
          <a:noFill/>
          <a:miter lim="800000"/>
          <a:headEnd/>
          <a:tailEnd/>
        </a:ln>
        <a:effectLst>
          <a:outerShdw dist="28398" dir="3806097" algn="ctr" rotWithShape="0">
            <a:srgbClr val="7F7F7F">
              <a:alpha val="50000"/>
            </a:srgbClr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n-US" sz="2400" b="0" i="0" u="none" strike="noStrike" baseline="0">
            <a:solidFill>
              <a:srgbClr val="FFFFFF"/>
            </a:solidFill>
            <a:latin typeface="Arial Narrow"/>
          </a:endParaRPr>
        </a:p>
        <a:p>
          <a:pPr algn="ctr" rtl="0">
            <a:defRPr sz="1000"/>
          </a:pPr>
          <a:r>
            <a:rPr lang="en-US" sz="2400" b="1" i="0" u="none" strike="noStrike" baseline="0">
              <a:solidFill>
                <a:srgbClr val="FFFFFF"/>
              </a:solidFill>
              <a:latin typeface="Arial Narrow"/>
            </a:rPr>
            <a:t>PLAN ANUAL DE INVERSIONES</a:t>
          </a:r>
        </a:p>
        <a:p>
          <a:pPr algn="ctr" rtl="0">
            <a:defRPr sz="1000"/>
          </a:pPr>
          <a:r>
            <a:rPr lang="en-US" sz="2400" b="1" i="0" u="none" strike="noStrike" baseline="0">
              <a:solidFill>
                <a:srgbClr val="FFFFFF"/>
              </a:solidFill>
              <a:latin typeface="Arial Narrow"/>
            </a:rPr>
            <a:t>2016</a:t>
          </a:r>
        </a:p>
        <a:p>
          <a:pPr algn="ctr" rtl="0">
            <a:defRPr sz="1000"/>
          </a:pPr>
          <a:endParaRPr lang="en-US" sz="2400" b="0" i="0" u="none" strike="noStrike" baseline="0">
            <a:solidFill>
              <a:srgbClr val="FFFFFF"/>
            </a:solidFill>
            <a:latin typeface="Arial Narrow"/>
          </a:endParaRPr>
        </a:p>
      </xdr:txBody>
    </xdr:sp>
    <xdr:clientData/>
  </xdr:twoCellAnchor>
  <xdr:twoCellAnchor>
    <xdr:from>
      <xdr:col>9</xdr:col>
      <xdr:colOff>400050</xdr:colOff>
      <xdr:row>33</xdr:row>
      <xdr:rowOff>66675</xdr:rowOff>
    </xdr:from>
    <xdr:to>
      <xdr:col>9</xdr:col>
      <xdr:colOff>400050</xdr:colOff>
      <xdr:row>43</xdr:row>
      <xdr:rowOff>104775</xdr:rowOff>
    </xdr:to>
    <xdr:cxnSp macro="">
      <xdr:nvCxnSpPr>
        <xdr:cNvPr id="8" name="AutoShape 12"/>
        <xdr:cNvCxnSpPr>
          <a:cxnSpLocks noChangeShapeType="1"/>
        </xdr:cNvCxnSpPr>
      </xdr:nvCxnSpPr>
      <xdr:spPr bwMode="auto">
        <a:xfrm>
          <a:off x="5438775" y="5943600"/>
          <a:ext cx="0" cy="17526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485775</xdr:colOff>
      <xdr:row>30</xdr:row>
      <xdr:rowOff>95250</xdr:rowOff>
    </xdr:from>
    <xdr:to>
      <xdr:col>9</xdr:col>
      <xdr:colOff>400050</xdr:colOff>
      <xdr:row>30</xdr:row>
      <xdr:rowOff>95250</xdr:rowOff>
    </xdr:to>
    <xdr:cxnSp macro="">
      <xdr:nvCxnSpPr>
        <xdr:cNvPr id="9" name="AutoShape 13"/>
        <xdr:cNvCxnSpPr>
          <a:cxnSpLocks noChangeShapeType="1"/>
        </xdr:cNvCxnSpPr>
      </xdr:nvCxnSpPr>
      <xdr:spPr bwMode="auto">
        <a:xfrm flipH="1">
          <a:off x="657225" y="5400675"/>
          <a:ext cx="47815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9</xdr:col>
      <xdr:colOff>400050</xdr:colOff>
      <xdr:row>30</xdr:row>
      <xdr:rowOff>95250</xdr:rowOff>
    </xdr:from>
    <xdr:to>
      <xdr:col>9</xdr:col>
      <xdr:colOff>400050</xdr:colOff>
      <xdr:row>43</xdr:row>
      <xdr:rowOff>104775</xdr:rowOff>
    </xdr:to>
    <xdr:cxnSp macro="">
      <xdr:nvCxnSpPr>
        <xdr:cNvPr id="10" name="AutoShape 14"/>
        <xdr:cNvCxnSpPr>
          <a:cxnSpLocks noChangeShapeType="1"/>
        </xdr:cNvCxnSpPr>
      </xdr:nvCxnSpPr>
      <xdr:spPr bwMode="auto">
        <a:xfrm>
          <a:off x="5438775" y="5400675"/>
          <a:ext cx="0" cy="2295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 editAs="oneCell">
    <xdr:from>
      <xdr:col>2</xdr:col>
      <xdr:colOff>190500</xdr:colOff>
      <xdr:row>41</xdr:row>
      <xdr:rowOff>179917</xdr:rowOff>
    </xdr:from>
    <xdr:to>
      <xdr:col>8</xdr:col>
      <xdr:colOff>498475</xdr:colOff>
      <xdr:row>46</xdr:row>
      <xdr:rowOff>46567</xdr:rowOff>
    </xdr:to>
    <xdr:pic>
      <xdr:nvPicPr>
        <xdr:cNvPr id="11" name="Imagen 10" descr="Departamento Administrativo de Ciencia, Tecnología e Innovación. COLCIENCI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7390342"/>
          <a:ext cx="387032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66675</xdr:rowOff>
    </xdr:from>
    <xdr:to>
      <xdr:col>1</xdr:col>
      <xdr:colOff>4229100</xdr:colOff>
      <xdr:row>2</xdr:row>
      <xdr:rowOff>98594</xdr:rowOff>
    </xdr:to>
    <xdr:pic>
      <xdr:nvPicPr>
        <xdr:cNvPr id="2" name="Imagen 1" descr="http://www.colciencias.gov.co/sites/default/files/files/logo-colciencias-lemagobierno_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6675"/>
          <a:ext cx="4410075" cy="10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244475</xdr:rowOff>
    </xdr:from>
    <xdr:to>
      <xdr:col>2</xdr:col>
      <xdr:colOff>771525</xdr:colOff>
      <xdr:row>2</xdr:row>
      <xdr:rowOff>99075</xdr:rowOff>
    </xdr:to>
    <xdr:pic>
      <xdr:nvPicPr>
        <xdr:cNvPr id="2" name="Imagen 1" descr="Departamento Administrativo de Ciencia, Tecnología e Innovación. COLCIENCI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44475"/>
          <a:ext cx="3013075" cy="47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monroy/Downloads/SEGUIMIENTO%20INVERSION%203o.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P INVERSION"/>
    </sheetNames>
    <sheetDataSet>
      <sheetData sheetId="0">
        <row r="20">
          <cell r="G20">
            <v>305800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19B"/>
  </sheetPr>
  <dimension ref="B1:J49"/>
  <sheetViews>
    <sheetView view="pageBreakPreview" zoomScale="85" zoomScaleNormal="90" zoomScaleSheetLayoutView="85" workbookViewId="0">
      <selection activeCell="K32" sqref="K32"/>
    </sheetView>
  </sheetViews>
  <sheetFormatPr baseColWidth="10" defaultColWidth="11.42578125" defaultRowHeight="15" x14ac:dyDescent="0.25"/>
  <cols>
    <col min="1" max="1" width="2.5703125" style="29" customWidth="1"/>
    <col min="2" max="2" width="8.140625" style="29" customWidth="1"/>
    <col min="3" max="5" width="8" style="29" customWidth="1"/>
    <col min="6" max="6" width="11.42578125" style="29"/>
    <col min="7" max="8" width="9" style="29" customWidth="1"/>
    <col min="9" max="16384" width="11.42578125" style="29"/>
  </cols>
  <sheetData>
    <row r="1" spans="2:10" x14ac:dyDescent="0.25">
      <c r="B1" s="28"/>
      <c r="C1" s="28"/>
      <c r="D1" s="28"/>
      <c r="E1" s="28"/>
      <c r="F1" s="28"/>
      <c r="G1" s="28"/>
      <c r="H1" s="28"/>
      <c r="I1" s="28"/>
      <c r="J1" s="28"/>
    </row>
    <row r="2" spans="2:10" ht="15.75" thickBot="1" x14ac:dyDescent="0.3">
      <c r="B2" s="28"/>
      <c r="C2" s="28"/>
      <c r="D2" s="28"/>
      <c r="E2" s="28"/>
      <c r="F2" s="28"/>
      <c r="G2" s="28"/>
      <c r="H2" s="28"/>
      <c r="I2" s="28"/>
      <c r="J2" s="28"/>
    </row>
    <row r="3" spans="2:10" x14ac:dyDescent="0.25">
      <c r="B3" s="30"/>
      <c r="C3" s="31"/>
      <c r="D3" s="31"/>
      <c r="E3" s="31"/>
      <c r="F3" s="31"/>
      <c r="G3" s="31"/>
      <c r="H3" s="31"/>
      <c r="I3" s="31"/>
      <c r="J3" s="32"/>
    </row>
    <row r="4" spans="2:10" x14ac:dyDescent="0.25">
      <c r="B4" s="33"/>
      <c r="C4" s="28"/>
      <c r="D4" s="28"/>
      <c r="E4" s="28"/>
      <c r="F4" s="28"/>
      <c r="G4" s="28"/>
      <c r="H4" s="28"/>
      <c r="I4" s="28"/>
      <c r="J4" s="34"/>
    </row>
    <row r="5" spans="2:10" x14ac:dyDescent="0.25">
      <c r="B5" s="33"/>
      <c r="C5" s="28"/>
      <c r="D5" s="28"/>
      <c r="E5" s="28"/>
      <c r="F5" s="28"/>
      <c r="G5" s="28"/>
      <c r="H5" s="28"/>
      <c r="I5" s="28"/>
      <c r="J5" s="34"/>
    </row>
    <row r="6" spans="2:10" x14ac:dyDescent="0.25">
      <c r="B6" s="33"/>
      <c r="C6" s="28"/>
      <c r="D6" s="28"/>
      <c r="E6" s="28"/>
      <c r="F6" s="28"/>
      <c r="G6" s="28"/>
      <c r="H6" s="28"/>
      <c r="I6" s="28"/>
      <c r="J6" s="34"/>
    </row>
    <row r="7" spans="2:10" x14ac:dyDescent="0.25">
      <c r="B7" s="33"/>
      <c r="C7" s="28"/>
      <c r="D7" s="28"/>
      <c r="E7" s="28"/>
      <c r="F7" s="28"/>
      <c r="G7" s="28"/>
      <c r="H7" s="28"/>
      <c r="I7" s="28"/>
      <c r="J7" s="34"/>
    </row>
    <row r="8" spans="2:10" x14ac:dyDescent="0.25">
      <c r="B8" s="33"/>
      <c r="C8" s="28"/>
      <c r="D8" s="28"/>
      <c r="E8" s="28"/>
      <c r="F8" s="28"/>
      <c r="G8" s="28"/>
      <c r="H8" s="28"/>
      <c r="I8" s="28"/>
      <c r="J8" s="34"/>
    </row>
    <row r="9" spans="2:10" x14ac:dyDescent="0.25">
      <c r="B9" s="33"/>
      <c r="C9" s="28"/>
      <c r="D9" s="28"/>
      <c r="E9" s="28"/>
      <c r="F9" s="28"/>
      <c r="G9" s="28"/>
      <c r="H9" s="28"/>
      <c r="I9" s="28"/>
      <c r="J9" s="34"/>
    </row>
    <row r="10" spans="2:10" x14ac:dyDescent="0.25">
      <c r="B10" s="33"/>
      <c r="C10" s="28"/>
      <c r="D10" s="28"/>
      <c r="E10" s="28"/>
      <c r="F10" s="28"/>
      <c r="G10" s="28"/>
      <c r="H10" s="28"/>
      <c r="I10" s="28"/>
      <c r="J10" s="34"/>
    </row>
    <row r="11" spans="2:10" x14ac:dyDescent="0.25">
      <c r="B11" s="33"/>
      <c r="C11" s="28"/>
      <c r="D11" s="28"/>
      <c r="E11" s="28"/>
      <c r="F11" s="28"/>
      <c r="G11" s="28"/>
      <c r="H11" s="28"/>
      <c r="I11" s="28"/>
      <c r="J11" s="34"/>
    </row>
    <row r="12" spans="2:10" x14ac:dyDescent="0.25">
      <c r="B12" s="33"/>
      <c r="C12" s="28"/>
      <c r="D12" s="28"/>
      <c r="E12" s="28"/>
      <c r="F12" s="28"/>
      <c r="G12" s="28"/>
      <c r="H12" s="28"/>
      <c r="I12" s="28"/>
      <c r="J12" s="34"/>
    </row>
    <row r="13" spans="2:10" x14ac:dyDescent="0.25">
      <c r="B13" s="33"/>
      <c r="C13" s="28"/>
      <c r="D13" s="28"/>
      <c r="E13" s="28"/>
      <c r="F13" s="28"/>
      <c r="G13" s="28"/>
      <c r="H13" s="28"/>
      <c r="I13" s="28"/>
      <c r="J13" s="34"/>
    </row>
    <row r="14" spans="2:10" x14ac:dyDescent="0.25">
      <c r="B14" s="33"/>
      <c r="C14" s="28"/>
      <c r="D14" s="28"/>
      <c r="E14" s="28"/>
      <c r="F14" s="28"/>
      <c r="G14" s="28"/>
      <c r="H14" s="28"/>
      <c r="I14" s="28"/>
      <c r="J14" s="34"/>
    </row>
    <row r="15" spans="2:10" x14ac:dyDescent="0.25">
      <c r="B15" s="33"/>
      <c r="C15" s="28"/>
      <c r="D15" s="28"/>
      <c r="E15" s="28"/>
      <c r="F15" s="28"/>
      <c r="G15" s="28"/>
      <c r="H15" s="28"/>
      <c r="I15" s="28"/>
      <c r="J15" s="34"/>
    </row>
    <row r="16" spans="2:10" ht="6" customHeight="1" x14ac:dyDescent="0.25">
      <c r="B16" s="33"/>
      <c r="C16" s="28"/>
      <c r="D16" s="28"/>
      <c r="E16" s="28"/>
      <c r="F16" s="28"/>
      <c r="G16" s="28"/>
      <c r="H16" s="28"/>
      <c r="I16" s="28"/>
      <c r="J16" s="34"/>
    </row>
    <row r="17" spans="2:10" ht="6" customHeight="1" x14ac:dyDescent="0.25">
      <c r="B17" s="33"/>
      <c r="C17" s="28"/>
      <c r="D17" s="28"/>
      <c r="E17" s="28"/>
      <c r="F17" s="28"/>
      <c r="G17" s="28"/>
      <c r="H17" s="28"/>
      <c r="I17" s="28"/>
      <c r="J17" s="34"/>
    </row>
    <row r="18" spans="2:10" x14ac:dyDescent="0.25">
      <c r="B18" s="33"/>
      <c r="C18" s="28"/>
      <c r="D18" s="28"/>
      <c r="E18" s="28"/>
      <c r="F18" s="28"/>
      <c r="G18" s="28"/>
      <c r="H18" s="28"/>
      <c r="I18" s="28"/>
      <c r="J18" s="34"/>
    </row>
    <row r="19" spans="2:10" x14ac:dyDescent="0.25">
      <c r="B19" s="33"/>
      <c r="C19" s="28"/>
      <c r="D19" s="28"/>
      <c r="E19" s="28"/>
      <c r="F19" s="28"/>
      <c r="G19" s="28"/>
      <c r="H19" s="28"/>
      <c r="I19" s="28"/>
      <c r="J19" s="34"/>
    </row>
    <row r="20" spans="2:10" x14ac:dyDescent="0.25">
      <c r="B20" s="33"/>
      <c r="C20" s="28"/>
      <c r="D20" s="28"/>
      <c r="E20" s="28"/>
      <c r="F20" s="28"/>
      <c r="G20" s="28"/>
      <c r="H20" s="28"/>
      <c r="I20" s="28"/>
      <c r="J20" s="34"/>
    </row>
    <row r="21" spans="2:10" x14ac:dyDescent="0.25">
      <c r="B21" s="33"/>
      <c r="C21" s="28"/>
      <c r="D21" s="28"/>
      <c r="E21" s="28"/>
      <c r="F21" s="28"/>
      <c r="G21" s="28"/>
      <c r="H21" s="28"/>
      <c r="I21" s="28"/>
      <c r="J21" s="34"/>
    </row>
    <row r="22" spans="2:10" x14ac:dyDescent="0.25">
      <c r="B22" s="33"/>
      <c r="C22" s="28"/>
      <c r="D22" s="28"/>
      <c r="E22" s="28"/>
      <c r="F22" s="28"/>
      <c r="G22" s="28"/>
      <c r="H22" s="28"/>
      <c r="I22" s="28"/>
      <c r="J22" s="34"/>
    </row>
    <row r="23" spans="2:10" x14ac:dyDescent="0.25">
      <c r="B23" s="33"/>
      <c r="C23" s="28"/>
      <c r="D23" s="28"/>
      <c r="E23" s="28"/>
      <c r="F23" s="28"/>
      <c r="G23" s="28"/>
      <c r="H23" s="28"/>
      <c r="I23" s="28"/>
      <c r="J23" s="34"/>
    </row>
    <row r="24" spans="2:10" x14ac:dyDescent="0.25">
      <c r="B24" s="33"/>
      <c r="C24" s="28"/>
      <c r="D24" s="28"/>
      <c r="E24" s="28"/>
      <c r="F24" s="28"/>
      <c r="G24" s="28"/>
      <c r="H24" s="28"/>
      <c r="I24" s="28"/>
      <c r="J24" s="34"/>
    </row>
    <row r="25" spans="2:10" x14ac:dyDescent="0.25">
      <c r="B25" s="33"/>
      <c r="C25" s="28"/>
      <c r="D25" s="28"/>
      <c r="E25" s="28"/>
      <c r="F25" s="28"/>
      <c r="G25" s="28"/>
      <c r="H25" s="28"/>
      <c r="I25" s="28"/>
      <c r="J25" s="34"/>
    </row>
    <row r="26" spans="2:10" x14ac:dyDescent="0.25">
      <c r="B26" s="33"/>
      <c r="C26" s="28"/>
      <c r="D26" s="28"/>
      <c r="E26" s="28"/>
      <c r="F26" s="28"/>
      <c r="G26" s="28"/>
      <c r="H26" s="28"/>
      <c r="I26" s="28"/>
      <c r="J26" s="34"/>
    </row>
    <row r="27" spans="2:10" x14ac:dyDescent="0.25">
      <c r="B27" s="33"/>
      <c r="C27" s="28"/>
      <c r="D27" s="28"/>
      <c r="E27" s="28"/>
      <c r="F27" s="28"/>
      <c r="G27" s="28"/>
      <c r="H27" s="28"/>
      <c r="I27" s="28"/>
      <c r="J27" s="34"/>
    </row>
    <row r="28" spans="2:10" x14ac:dyDescent="0.25">
      <c r="B28" s="33"/>
      <c r="C28" s="28"/>
      <c r="D28" s="28"/>
      <c r="E28" s="28"/>
      <c r="F28" s="28"/>
      <c r="G28" s="28"/>
      <c r="H28" s="28"/>
      <c r="I28" s="28"/>
      <c r="J28" s="34"/>
    </row>
    <row r="29" spans="2:10" ht="7.5" customHeight="1" x14ac:dyDescent="0.25">
      <c r="B29" s="33"/>
      <c r="C29" s="28"/>
      <c r="D29" s="28"/>
      <c r="E29" s="28"/>
      <c r="F29" s="28"/>
      <c r="G29" s="28"/>
      <c r="H29" s="28"/>
      <c r="I29" s="28"/>
      <c r="J29" s="34"/>
    </row>
    <row r="30" spans="2:10" ht="7.5" customHeight="1" x14ac:dyDescent="0.25">
      <c r="B30" s="33"/>
      <c r="C30" s="28"/>
      <c r="D30" s="28"/>
      <c r="E30" s="28"/>
      <c r="F30" s="28"/>
      <c r="G30" s="28"/>
      <c r="H30" s="28"/>
      <c r="I30" s="28"/>
      <c r="J30" s="34"/>
    </row>
    <row r="31" spans="2:10" x14ac:dyDescent="0.25">
      <c r="B31" s="33"/>
      <c r="C31" s="28"/>
      <c r="D31" s="28"/>
      <c r="E31" s="28"/>
      <c r="F31" s="28"/>
      <c r="G31" s="28"/>
      <c r="H31" s="28"/>
      <c r="I31" s="28"/>
      <c r="J31" s="34"/>
    </row>
    <row r="32" spans="2:10" x14ac:dyDescent="0.25">
      <c r="B32" s="33"/>
      <c r="C32" s="28"/>
      <c r="D32" s="28"/>
      <c r="E32" s="28"/>
      <c r="F32" s="28"/>
      <c r="G32" s="28"/>
      <c r="H32" s="28"/>
      <c r="I32" s="28"/>
      <c r="J32" s="34"/>
    </row>
    <row r="33" spans="2:10" x14ac:dyDescent="0.25">
      <c r="B33" s="33"/>
      <c r="C33" s="28"/>
      <c r="D33" s="28"/>
      <c r="E33" s="28"/>
      <c r="F33" s="28"/>
      <c r="G33" s="28"/>
      <c r="H33" s="28"/>
      <c r="I33" s="28"/>
      <c r="J33" s="34"/>
    </row>
    <row r="34" spans="2:10" x14ac:dyDescent="0.25">
      <c r="B34" s="33"/>
      <c r="C34" s="28"/>
      <c r="D34" s="28"/>
      <c r="E34" s="28"/>
      <c r="F34" s="28"/>
      <c r="G34" s="28"/>
      <c r="H34" s="28"/>
      <c r="I34" s="28"/>
      <c r="J34" s="34"/>
    </row>
    <row r="35" spans="2:10" x14ac:dyDescent="0.25">
      <c r="B35" s="33"/>
      <c r="C35" s="28"/>
      <c r="D35" s="28"/>
      <c r="E35" s="28"/>
      <c r="F35" s="28"/>
      <c r="G35" s="28"/>
      <c r="H35" s="28"/>
      <c r="I35" s="28"/>
      <c r="J35" s="34"/>
    </row>
    <row r="36" spans="2:10" x14ac:dyDescent="0.25">
      <c r="B36" s="33"/>
      <c r="C36" s="28"/>
      <c r="D36" s="28"/>
      <c r="E36" s="28"/>
      <c r="F36" s="28"/>
      <c r="G36" s="28"/>
      <c r="H36" s="28"/>
      <c r="I36" s="28"/>
      <c r="J36" s="34"/>
    </row>
    <row r="37" spans="2:10" x14ac:dyDescent="0.25">
      <c r="B37" s="33"/>
      <c r="C37" s="28"/>
      <c r="D37" s="28"/>
      <c r="E37" s="28"/>
      <c r="F37" s="28"/>
      <c r="G37" s="28"/>
      <c r="H37" s="28"/>
      <c r="I37" s="28"/>
      <c r="J37" s="34"/>
    </row>
    <row r="38" spans="2:10" x14ac:dyDescent="0.25">
      <c r="B38" s="33"/>
      <c r="C38" s="28"/>
      <c r="D38" s="28"/>
      <c r="E38" s="28"/>
      <c r="F38" s="28"/>
      <c r="G38" s="28"/>
      <c r="H38" s="28"/>
      <c r="I38" s="28"/>
      <c r="J38" s="34"/>
    </row>
    <row r="39" spans="2:10" x14ac:dyDescent="0.25">
      <c r="B39" s="33"/>
      <c r="C39" s="28"/>
      <c r="D39" s="28"/>
      <c r="E39" s="28"/>
      <c r="F39" s="28"/>
      <c r="G39" s="28"/>
      <c r="H39" s="28"/>
      <c r="I39" s="28"/>
      <c r="J39" s="34"/>
    </row>
    <row r="40" spans="2:10" ht="7.5" customHeight="1" x14ac:dyDescent="0.25">
      <c r="B40" s="33"/>
      <c r="C40" s="28"/>
      <c r="D40" s="28"/>
      <c r="E40" s="28"/>
      <c r="F40" s="28"/>
      <c r="G40" s="28"/>
      <c r="H40" s="28"/>
      <c r="I40" s="28"/>
      <c r="J40" s="34"/>
    </row>
    <row r="41" spans="2:10" ht="7.5" customHeight="1" x14ac:dyDescent="0.25">
      <c r="B41" s="33"/>
      <c r="C41" s="28"/>
      <c r="D41" s="28"/>
      <c r="E41" s="28"/>
      <c r="F41" s="28"/>
      <c r="G41" s="28"/>
      <c r="H41" s="28"/>
      <c r="I41" s="28"/>
      <c r="J41" s="34"/>
    </row>
    <row r="42" spans="2:10" x14ac:dyDescent="0.25">
      <c r="B42" s="33"/>
      <c r="C42" s="28"/>
      <c r="D42" s="28"/>
      <c r="E42" s="28"/>
      <c r="F42" s="28"/>
      <c r="G42" s="28"/>
      <c r="H42" s="28"/>
      <c r="I42" s="28"/>
      <c r="J42" s="34"/>
    </row>
    <row r="43" spans="2:10" x14ac:dyDescent="0.25">
      <c r="B43" s="33"/>
      <c r="C43" s="28"/>
      <c r="D43" s="28"/>
      <c r="E43" s="28"/>
      <c r="F43" s="28"/>
      <c r="G43" s="28"/>
      <c r="H43" s="28"/>
      <c r="I43" s="28"/>
      <c r="J43" s="34"/>
    </row>
    <row r="44" spans="2:10" x14ac:dyDescent="0.25">
      <c r="B44" s="33"/>
      <c r="C44" s="28"/>
      <c r="D44" s="28"/>
      <c r="E44" s="28"/>
      <c r="F44" s="28"/>
      <c r="G44" s="28"/>
      <c r="H44" s="28"/>
      <c r="I44" s="28"/>
      <c r="J44" s="34"/>
    </row>
    <row r="45" spans="2:10" x14ac:dyDescent="0.25">
      <c r="B45" s="33"/>
      <c r="C45" s="28"/>
      <c r="D45" s="28"/>
      <c r="E45" s="28"/>
      <c r="F45" s="28"/>
      <c r="G45" s="28"/>
      <c r="H45" s="28"/>
      <c r="I45" s="28"/>
      <c r="J45" s="34"/>
    </row>
    <row r="46" spans="2:10" x14ac:dyDescent="0.25">
      <c r="B46" s="33"/>
      <c r="C46" s="28"/>
      <c r="D46" s="28"/>
      <c r="E46" s="28"/>
      <c r="F46" s="28"/>
      <c r="G46" s="28"/>
      <c r="H46" s="28"/>
      <c r="I46" s="28"/>
      <c r="J46" s="34"/>
    </row>
    <row r="47" spans="2:10" x14ac:dyDescent="0.25">
      <c r="B47" s="33"/>
      <c r="C47" s="28"/>
      <c r="D47" s="28"/>
      <c r="E47" s="28"/>
      <c r="F47" s="28"/>
      <c r="G47" s="28"/>
      <c r="H47" s="28"/>
      <c r="I47" s="28"/>
      <c r="J47" s="34"/>
    </row>
    <row r="48" spans="2:10" ht="15.75" thickBot="1" x14ac:dyDescent="0.3">
      <c r="B48" s="35"/>
      <c r="C48" s="36"/>
      <c r="D48" s="36"/>
      <c r="E48" s="36"/>
      <c r="F48" s="36"/>
      <c r="G48" s="36"/>
      <c r="H48" s="36"/>
      <c r="I48" s="36"/>
      <c r="J48" s="37"/>
    </row>
    <row r="49" spans="2:10" x14ac:dyDescent="0.25">
      <c r="B49" s="28"/>
      <c r="C49" s="28"/>
      <c r="D49" s="28"/>
      <c r="E49" s="28"/>
      <c r="F49" s="28"/>
      <c r="G49" s="28"/>
      <c r="H49" s="28"/>
      <c r="I49" s="28"/>
      <c r="J49" s="2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19B"/>
    <pageSetUpPr fitToPage="1"/>
  </sheetPr>
  <dimension ref="B2:F55"/>
  <sheetViews>
    <sheetView view="pageBreakPreview" zoomScale="130" zoomScaleNormal="115" zoomScaleSheetLayoutView="130" workbookViewId="0">
      <selection activeCell="B30" sqref="B30:F30"/>
    </sheetView>
  </sheetViews>
  <sheetFormatPr baseColWidth="10" defaultColWidth="11.42578125" defaultRowHeight="15" x14ac:dyDescent="0.25"/>
  <cols>
    <col min="1" max="1" width="5.7109375" style="29" customWidth="1"/>
    <col min="2" max="2" width="81" style="29" customWidth="1"/>
    <col min="3" max="5" width="11.42578125" style="29"/>
    <col min="6" max="6" width="5" style="29" customWidth="1"/>
    <col min="7" max="7" width="4.28515625" style="29" customWidth="1"/>
    <col min="8" max="16384" width="11.42578125" style="29"/>
  </cols>
  <sheetData>
    <row r="2" spans="2:6" ht="61.9" customHeight="1" x14ac:dyDescent="0.25"/>
    <row r="3" spans="2:6" x14ac:dyDescent="0.25">
      <c r="B3"/>
    </row>
    <row r="4" spans="2:6" ht="9" customHeight="1" x14ac:dyDescent="0.25"/>
    <row r="5" spans="2:6" ht="29.25" customHeight="1" x14ac:dyDescent="0.25">
      <c r="B5" s="59" t="s">
        <v>126</v>
      </c>
      <c r="C5" s="59"/>
      <c r="D5" s="59"/>
      <c r="E5" s="59"/>
      <c r="F5" s="59"/>
    </row>
    <row r="6" spans="2:6" ht="29.25" customHeight="1" x14ac:dyDescent="0.25">
      <c r="B6" s="52"/>
      <c r="C6" s="52"/>
      <c r="D6" s="52"/>
      <c r="E6" s="52"/>
      <c r="F6" s="52"/>
    </row>
    <row r="7" spans="2:6" ht="232.5" customHeight="1" x14ac:dyDescent="0.25">
      <c r="B7" s="60" t="s">
        <v>127</v>
      </c>
      <c r="C7" s="60"/>
      <c r="D7" s="60"/>
      <c r="E7" s="60"/>
      <c r="F7" s="60"/>
    </row>
    <row r="8" spans="2:6" ht="232.5" customHeight="1" x14ac:dyDescent="0.25">
      <c r="B8" s="53"/>
      <c r="C8" s="53"/>
      <c r="D8" s="53"/>
      <c r="E8" s="53"/>
      <c r="F8" s="53"/>
    </row>
    <row r="9" spans="2:6" x14ac:dyDescent="0.25">
      <c r="B9" s="54"/>
      <c r="C9" s="54"/>
      <c r="D9" s="54"/>
      <c r="E9" s="54"/>
      <c r="F9" s="54"/>
    </row>
    <row r="10" spans="2:6" x14ac:dyDescent="0.25">
      <c r="B10" s="54"/>
      <c r="C10" s="54"/>
      <c r="D10" s="54"/>
      <c r="E10" s="54"/>
      <c r="F10" s="54"/>
    </row>
    <row r="11" spans="2:6" x14ac:dyDescent="0.25">
      <c r="B11" s="54"/>
      <c r="C11" s="54"/>
      <c r="D11" s="54"/>
      <c r="E11" s="54"/>
      <c r="F11" s="54"/>
    </row>
    <row r="12" spans="2:6" x14ac:dyDescent="0.25">
      <c r="B12" s="54"/>
      <c r="C12" s="54"/>
      <c r="D12" s="54"/>
      <c r="E12" s="54"/>
      <c r="F12" s="54"/>
    </row>
    <row r="13" spans="2:6" x14ac:dyDescent="0.25">
      <c r="B13" s="54"/>
      <c r="C13" s="54"/>
      <c r="D13" s="54"/>
      <c r="E13" s="54"/>
      <c r="F13" s="54"/>
    </row>
    <row r="14" spans="2:6" x14ac:dyDescent="0.25">
      <c r="B14" s="54"/>
      <c r="C14" s="54"/>
      <c r="D14" s="54"/>
      <c r="E14" s="54"/>
      <c r="F14" s="54"/>
    </row>
    <row r="15" spans="2:6" x14ac:dyDescent="0.25">
      <c r="B15" s="54"/>
      <c r="C15" s="54"/>
      <c r="D15" s="54"/>
      <c r="E15" s="54"/>
      <c r="F15" s="54"/>
    </row>
    <row r="16" spans="2:6" x14ac:dyDescent="0.25">
      <c r="B16" s="54"/>
      <c r="C16" s="54"/>
      <c r="D16" s="54"/>
      <c r="E16" s="54"/>
      <c r="F16" s="54"/>
    </row>
    <row r="17" spans="2:6" x14ac:dyDescent="0.25">
      <c r="B17" s="54"/>
      <c r="C17" s="54"/>
      <c r="D17" s="54"/>
      <c r="E17" s="54"/>
      <c r="F17" s="54"/>
    </row>
    <row r="18" spans="2:6" x14ac:dyDescent="0.25">
      <c r="B18" s="54"/>
      <c r="C18" s="54"/>
      <c r="D18" s="54"/>
      <c r="E18" s="54"/>
      <c r="F18" s="54"/>
    </row>
    <row r="19" spans="2:6" x14ac:dyDescent="0.25">
      <c r="B19" s="54"/>
      <c r="C19" s="54"/>
      <c r="D19" s="54"/>
      <c r="E19" s="54"/>
      <c r="F19" s="54"/>
    </row>
    <row r="20" spans="2:6" x14ac:dyDescent="0.25">
      <c r="B20" s="54"/>
      <c r="C20" s="54"/>
      <c r="D20" s="54"/>
      <c r="E20" s="54"/>
      <c r="F20" s="54"/>
    </row>
    <row r="21" spans="2:6" x14ac:dyDescent="0.25">
      <c r="B21" s="54"/>
      <c r="C21" s="54"/>
      <c r="D21" s="54"/>
      <c r="E21" s="54"/>
      <c r="F21" s="54"/>
    </row>
    <row r="22" spans="2:6" x14ac:dyDescent="0.25">
      <c r="B22" s="54"/>
      <c r="C22" s="54"/>
      <c r="D22" s="54"/>
      <c r="E22" s="54"/>
      <c r="F22" s="54"/>
    </row>
    <row r="23" spans="2:6" x14ac:dyDescent="0.25">
      <c r="B23" s="54"/>
      <c r="C23" s="54"/>
      <c r="D23" s="54"/>
      <c r="E23" s="54"/>
      <c r="F23" s="54"/>
    </row>
    <row r="24" spans="2:6" x14ac:dyDescent="0.25">
      <c r="B24" s="54"/>
      <c r="C24" s="54"/>
      <c r="D24" s="54"/>
      <c r="E24" s="54"/>
      <c r="F24" s="54"/>
    </row>
    <row r="25" spans="2:6" x14ac:dyDescent="0.25">
      <c r="B25" s="54"/>
      <c r="C25" s="54"/>
      <c r="D25" s="54"/>
      <c r="E25" s="54"/>
      <c r="F25" s="54"/>
    </row>
    <row r="26" spans="2:6" x14ac:dyDescent="0.25">
      <c r="B26" s="54"/>
      <c r="C26" s="54"/>
      <c r="D26" s="54"/>
      <c r="E26" s="54"/>
      <c r="F26" s="54"/>
    </row>
    <row r="27" spans="2:6" x14ac:dyDescent="0.25">
      <c r="B27" s="61" t="s">
        <v>128</v>
      </c>
      <c r="C27" s="61"/>
      <c r="D27" s="61"/>
      <c r="E27" s="61"/>
      <c r="F27" s="61"/>
    </row>
    <row r="28" spans="2:6" ht="98.25" customHeight="1" x14ac:dyDescent="0.25">
      <c r="B28" s="62" t="s">
        <v>129</v>
      </c>
      <c r="C28" s="62"/>
      <c r="D28" s="62"/>
      <c r="E28" s="62"/>
      <c r="F28" s="62"/>
    </row>
    <row r="29" spans="2:6" ht="81.75" customHeight="1" x14ac:dyDescent="0.25">
      <c r="B29" s="58"/>
      <c r="C29" s="58"/>
      <c r="D29" s="58"/>
      <c r="E29" s="58"/>
      <c r="F29" s="58"/>
    </row>
    <row r="30" spans="2:6" ht="37.5" customHeight="1" x14ac:dyDescent="0.25">
      <c r="B30" s="58"/>
      <c r="C30" s="58"/>
      <c r="D30" s="58"/>
      <c r="E30" s="58"/>
      <c r="F30" s="58"/>
    </row>
    <row r="31" spans="2:6" x14ac:dyDescent="0.25">
      <c r="B31" s="54"/>
      <c r="C31" s="54"/>
      <c r="D31" s="54"/>
      <c r="E31" s="54"/>
      <c r="F31" s="54"/>
    </row>
    <row r="32" spans="2:6" x14ac:dyDescent="0.25">
      <c r="B32" s="54"/>
      <c r="C32" s="54"/>
      <c r="D32" s="54"/>
      <c r="E32" s="54"/>
      <c r="F32" s="54"/>
    </row>
    <row r="33" spans="2:6" x14ac:dyDescent="0.25">
      <c r="B33" s="54"/>
      <c r="C33" s="54"/>
      <c r="D33" s="54"/>
      <c r="E33" s="54"/>
      <c r="F33" s="54"/>
    </row>
    <row r="34" spans="2:6" x14ac:dyDescent="0.25">
      <c r="B34" s="54"/>
      <c r="C34" s="54"/>
      <c r="D34" s="54"/>
      <c r="E34" s="54"/>
      <c r="F34" s="54"/>
    </row>
    <row r="35" spans="2:6" x14ac:dyDescent="0.25">
      <c r="B35" s="54"/>
      <c r="C35" s="54"/>
      <c r="D35" s="54"/>
      <c r="E35" s="54"/>
      <c r="F35" s="54"/>
    </row>
    <row r="36" spans="2:6" x14ac:dyDescent="0.25">
      <c r="B36" s="54"/>
      <c r="C36" s="54"/>
      <c r="D36" s="54"/>
      <c r="E36" s="54"/>
      <c r="F36" s="54"/>
    </row>
    <row r="37" spans="2:6" x14ac:dyDescent="0.25">
      <c r="B37" s="54"/>
      <c r="C37" s="54"/>
      <c r="D37" s="54"/>
      <c r="E37" s="54"/>
      <c r="F37" s="54"/>
    </row>
    <row r="38" spans="2:6" x14ac:dyDescent="0.25">
      <c r="B38" s="54"/>
      <c r="C38" s="54"/>
      <c r="D38" s="54"/>
      <c r="E38" s="54"/>
      <c r="F38" s="54"/>
    </row>
    <row r="39" spans="2:6" x14ac:dyDescent="0.25">
      <c r="B39" s="54"/>
      <c r="C39" s="54"/>
      <c r="D39" s="54"/>
      <c r="E39" s="54"/>
      <c r="F39" s="54"/>
    </row>
    <row r="40" spans="2:6" x14ac:dyDescent="0.25">
      <c r="B40" s="54"/>
      <c r="C40" s="54"/>
      <c r="D40" s="54"/>
      <c r="E40" s="54"/>
      <c r="F40" s="54"/>
    </row>
    <row r="41" spans="2:6" x14ac:dyDescent="0.25">
      <c r="B41" s="54"/>
      <c r="C41" s="54"/>
      <c r="D41" s="54"/>
      <c r="E41" s="54"/>
      <c r="F41" s="54"/>
    </row>
    <row r="42" spans="2:6" x14ac:dyDescent="0.25">
      <c r="B42" s="54"/>
      <c r="C42" s="54"/>
      <c r="D42" s="54"/>
      <c r="E42" s="54"/>
      <c r="F42" s="54"/>
    </row>
    <row r="43" spans="2:6" x14ac:dyDescent="0.25">
      <c r="B43" s="54"/>
      <c r="C43" s="54"/>
      <c r="D43" s="54"/>
      <c r="E43" s="54"/>
      <c r="F43" s="54"/>
    </row>
    <row r="44" spans="2:6" x14ac:dyDescent="0.25">
      <c r="B44" s="54"/>
      <c r="C44" s="54"/>
      <c r="D44" s="54"/>
      <c r="E44" s="54"/>
      <c r="F44" s="54"/>
    </row>
    <row r="45" spans="2:6" x14ac:dyDescent="0.25">
      <c r="B45" s="54"/>
      <c r="C45" s="54"/>
      <c r="D45" s="54"/>
      <c r="E45" s="54"/>
      <c r="F45" s="54"/>
    </row>
    <row r="46" spans="2:6" x14ac:dyDescent="0.25">
      <c r="B46" s="54"/>
      <c r="C46" s="54"/>
      <c r="D46" s="54"/>
      <c r="E46" s="54"/>
      <c r="F46" s="54"/>
    </row>
    <row r="47" spans="2:6" x14ac:dyDescent="0.25">
      <c r="B47" s="54"/>
      <c r="C47" s="54"/>
      <c r="D47" s="54"/>
      <c r="E47" s="54"/>
      <c r="F47" s="54"/>
    </row>
    <row r="48" spans="2:6" x14ac:dyDescent="0.25">
      <c r="B48" s="54"/>
      <c r="C48" s="54"/>
      <c r="D48" s="54"/>
      <c r="E48" s="54"/>
      <c r="F48" s="54"/>
    </row>
    <row r="49" spans="2:6" x14ac:dyDescent="0.25">
      <c r="B49" s="54"/>
      <c r="C49" s="54"/>
      <c r="D49" s="54"/>
      <c r="E49" s="54"/>
      <c r="F49" s="54"/>
    </row>
    <row r="50" spans="2:6" x14ac:dyDescent="0.25">
      <c r="B50" s="54"/>
      <c r="C50" s="54"/>
      <c r="D50" s="54"/>
      <c r="E50" s="54"/>
      <c r="F50" s="54"/>
    </row>
    <row r="51" spans="2:6" x14ac:dyDescent="0.25">
      <c r="B51" s="55"/>
      <c r="C51" s="55"/>
      <c r="D51" s="55"/>
      <c r="E51" s="55"/>
      <c r="F51" s="55"/>
    </row>
    <row r="52" spans="2:6" x14ac:dyDescent="0.25">
      <c r="B52" s="55"/>
      <c r="C52" s="55"/>
      <c r="D52" s="55"/>
      <c r="E52" s="55"/>
      <c r="F52" s="55"/>
    </row>
    <row r="53" spans="2:6" x14ac:dyDescent="0.25">
      <c r="B53" s="55"/>
      <c r="C53" s="55"/>
      <c r="D53" s="55"/>
      <c r="E53" s="55"/>
      <c r="F53" s="55"/>
    </row>
    <row r="54" spans="2:6" x14ac:dyDescent="0.25">
      <c r="B54" s="55"/>
      <c r="C54" s="55"/>
      <c r="D54" s="55"/>
      <c r="E54" s="55"/>
      <c r="F54" s="55"/>
    </row>
    <row r="55" spans="2:6" x14ac:dyDescent="0.25">
      <c r="B55" s="55"/>
      <c r="C55" s="55"/>
      <c r="D55" s="55"/>
      <c r="E55" s="55"/>
      <c r="F55" s="55"/>
    </row>
  </sheetData>
  <mergeCells count="6">
    <mergeCell ref="B30:F30"/>
    <mergeCell ref="B5:F5"/>
    <mergeCell ref="B7:F7"/>
    <mergeCell ref="B27:F27"/>
    <mergeCell ref="B28:F28"/>
    <mergeCell ref="B29:F29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7" orientation="portrait" r:id="rId1"/>
  <headerFooter>
    <oddFooter>&amp;R &amp;"Arial,Normal"&amp;10Página &amp;P  de 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19B"/>
  </sheetPr>
  <dimension ref="A1:L59"/>
  <sheetViews>
    <sheetView tabSelected="1" view="pageBreakPreview" zoomScale="85" zoomScaleNormal="100" zoomScaleSheetLayoutView="85" workbookViewId="0">
      <selection activeCell="E12" sqref="E12:E13"/>
    </sheetView>
  </sheetViews>
  <sheetFormatPr baseColWidth="10" defaultColWidth="11.5703125" defaultRowHeight="14.25" x14ac:dyDescent="0.2"/>
  <cols>
    <col min="1" max="1" width="19.7109375" style="2" customWidth="1"/>
    <col min="2" max="2" width="16.28515625" style="2" customWidth="1"/>
    <col min="3" max="3" width="14.5703125" style="2" customWidth="1"/>
    <col min="4" max="4" width="26.140625" style="2" customWidth="1"/>
    <col min="5" max="5" width="30.5703125" style="2" customWidth="1"/>
    <col min="6" max="6" width="26.140625" style="2" customWidth="1"/>
    <col min="7" max="7" width="9.42578125" style="2" customWidth="1"/>
    <col min="8" max="8" width="28" style="2" customWidth="1"/>
    <col min="9" max="9" width="22.5703125" style="2" customWidth="1"/>
    <col min="10" max="10" width="25.140625" style="2" customWidth="1"/>
    <col min="11" max="11" width="40" style="2" customWidth="1"/>
    <col min="12" max="12" width="37.42578125" style="2" hidden="1" customWidth="1"/>
    <col min="13" max="13" width="17.7109375" style="2" customWidth="1"/>
    <col min="14" max="16384" width="11.5703125" style="2"/>
  </cols>
  <sheetData>
    <row r="1" spans="1:12" ht="24" customHeight="1" x14ac:dyDescent="0.2">
      <c r="A1" s="87"/>
      <c r="B1" s="87"/>
      <c r="C1" s="87"/>
      <c r="D1" s="88" t="s">
        <v>115</v>
      </c>
      <c r="E1" s="89"/>
      <c r="F1" s="89"/>
      <c r="G1" s="89"/>
      <c r="H1" s="89"/>
      <c r="I1" s="89"/>
      <c r="J1" s="90"/>
      <c r="K1" s="40" t="s">
        <v>116</v>
      </c>
      <c r="L1" s="1"/>
    </row>
    <row r="2" spans="1:12" ht="24.75" customHeight="1" x14ac:dyDescent="0.2">
      <c r="A2" s="87"/>
      <c r="B2" s="87"/>
      <c r="C2" s="87"/>
      <c r="D2" s="91"/>
      <c r="E2" s="92"/>
      <c r="F2" s="92"/>
      <c r="G2" s="92"/>
      <c r="H2" s="92"/>
      <c r="I2" s="92"/>
      <c r="J2" s="93"/>
      <c r="K2" s="40" t="s">
        <v>117</v>
      </c>
      <c r="L2" s="1"/>
    </row>
    <row r="3" spans="1:12" ht="26.25" customHeight="1" x14ac:dyDescent="0.2">
      <c r="A3" s="87"/>
      <c r="B3" s="87"/>
      <c r="C3" s="87"/>
      <c r="D3" s="94"/>
      <c r="E3" s="95"/>
      <c r="F3" s="95"/>
      <c r="G3" s="95"/>
      <c r="H3" s="95"/>
      <c r="I3" s="95"/>
      <c r="J3" s="96"/>
      <c r="K3" s="40" t="s">
        <v>118</v>
      </c>
      <c r="L3" s="1"/>
    </row>
    <row r="4" spans="1:12" ht="22.9" customHeight="1" thickBot="1" x14ac:dyDescent="0.25">
      <c r="A4" s="3"/>
      <c r="B4" s="3"/>
      <c r="C4" s="3"/>
      <c r="D4" s="4"/>
      <c r="E4" s="5"/>
      <c r="F4" s="5"/>
      <c r="G4" s="6"/>
      <c r="H4" s="7"/>
      <c r="I4" s="8"/>
      <c r="J4" s="8"/>
      <c r="K4" s="8"/>
      <c r="L4" s="1"/>
    </row>
    <row r="5" spans="1:12" ht="22.9" customHeight="1" x14ac:dyDescent="0.2">
      <c r="A5" s="97" t="s">
        <v>0</v>
      </c>
      <c r="B5" s="99" t="s">
        <v>1</v>
      </c>
      <c r="C5" s="101" t="s">
        <v>2</v>
      </c>
      <c r="D5" s="103" t="s">
        <v>3</v>
      </c>
      <c r="E5" s="103" t="s">
        <v>4</v>
      </c>
      <c r="F5" s="103" t="s">
        <v>5</v>
      </c>
      <c r="G5" s="103" t="s">
        <v>6</v>
      </c>
      <c r="H5" s="105" t="s">
        <v>7</v>
      </c>
      <c r="I5" s="106"/>
      <c r="J5" s="107"/>
      <c r="K5" s="76" t="s">
        <v>8</v>
      </c>
      <c r="L5" s="1"/>
    </row>
    <row r="6" spans="1:12" ht="29.45" customHeight="1" x14ac:dyDescent="0.2">
      <c r="A6" s="98"/>
      <c r="B6" s="100"/>
      <c r="C6" s="102"/>
      <c r="D6" s="104"/>
      <c r="E6" s="104"/>
      <c r="F6" s="104"/>
      <c r="G6" s="104"/>
      <c r="H6" s="9" t="s">
        <v>110</v>
      </c>
      <c r="I6" s="9" t="s">
        <v>9</v>
      </c>
      <c r="J6" s="10" t="s">
        <v>10</v>
      </c>
      <c r="K6" s="77"/>
      <c r="L6" s="1"/>
    </row>
    <row r="7" spans="1:12" ht="48" x14ac:dyDescent="0.2">
      <c r="A7" s="78" t="s">
        <v>12</v>
      </c>
      <c r="B7" s="66" t="s">
        <v>102</v>
      </c>
      <c r="C7" s="71" t="s">
        <v>19</v>
      </c>
      <c r="D7" s="69" t="s">
        <v>91</v>
      </c>
      <c r="E7" s="11" t="s">
        <v>20</v>
      </c>
      <c r="F7" s="11" t="s">
        <v>21</v>
      </c>
      <c r="G7" s="14">
        <v>340</v>
      </c>
      <c r="H7" s="12">
        <v>4629078170</v>
      </c>
      <c r="I7" s="12">
        <v>0</v>
      </c>
      <c r="J7" s="12">
        <v>4629078170</v>
      </c>
      <c r="K7" s="25"/>
      <c r="L7" s="1"/>
    </row>
    <row r="8" spans="1:12" ht="29.25" customHeight="1" x14ac:dyDescent="0.2">
      <c r="A8" s="78"/>
      <c r="B8" s="67"/>
      <c r="C8" s="71"/>
      <c r="D8" s="69"/>
      <c r="E8" s="11" t="s">
        <v>22</v>
      </c>
      <c r="F8" s="11" t="s">
        <v>23</v>
      </c>
      <c r="G8" s="14">
        <v>3</v>
      </c>
      <c r="H8" s="12">
        <v>434764580</v>
      </c>
      <c r="I8" s="12">
        <v>0</v>
      </c>
      <c r="J8" s="12">
        <v>434764580</v>
      </c>
      <c r="K8" s="25"/>
      <c r="L8" s="1"/>
    </row>
    <row r="9" spans="1:12" ht="24" customHeight="1" x14ac:dyDescent="0.2">
      <c r="A9" s="78"/>
      <c r="B9" s="68"/>
      <c r="C9" s="71"/>
      <c r="D9" s="21" t="s">
        <v>11</v>
      </c>
      <c r="E9" s="22"/>
      <c r="F9" s="22"/>
      <c r="G9" s="23"/>
      <c r="H9" s="24">
        <f>SUM(H7:H8)</f>
        <v>5063842750</v>
      </c>
      <c r="I9" s="24">
        <f t="shared" ref="I9:J9" si="0">SUM(I7:I8)</f>
        <v>0</v>
      </c>
      <c r="J9" s="24">
        <f t="shared" si="0"/>
        <v>5063842750</v>
      </c>
      <c r="K9" s="25"/>
      <c r="L9" s="1"/>
    </row>
    <row r="10" spans="1:12" ht="54.75" customHeight="1" x14ac:dyDescent="0.2">
      <c r="A10" s="78" t="s">
        <v>13</v>
      </c>
      <c r="B10" s="66" t="s">
        <v>103</v>
      </c>
      <c r="C10" s="71" t="s">
        <v>24</v>
      </c>
      <c r="D10" s="69" t="s">
        <v>92</v>
      </c>
      <c r="E10" s="11" t="s">
        <v>25</v>
      </c>
      <c r="F10" s="11" t="s">
        <v>26</v>
      </c>
      <c r="G10" s="14">
        <v>68</v>
      </c>
      <c r="H10" s="51">
        <v>1135000000</v>
      </c>
      <c r="I10" s="12">
        <v>0</v>
      </c>
      <c r="J10" s="12">
        <v>1135000000</v>
      </c>
      <c r="K10" s="25"/>
      <c r="L10" s="1"/>
    </row>
    <row r="11" spans="1:12" ht="48" x14ac:dyDescent="0.2">
      <c r="A11" s="78"/>
      <c r="B11" s="67"/>
      <c r="C11" s="71"/>
      <c r="D11" s="69"/>
      <c r="E11" s="11" t="s">
        <v>27</v>
      </c>
      <c r="F11" s="11" t="s">
        <v>28</v>
      </c>
      <c r="G11" s="14">
        <v>4</v>
      </c>
      <c r="H11" s="51">
        <v>2000000000</v>
      </c>
      <c r="I11" s="12">
        <v>0</v>
      </c>
      <c r="J11" s="12">
        <v>2000000000</v>
      </c>
      <c r="K11" s="25"/>
      <c r="L11" s="1"/>
    </row>
    <row r="12" spans="1:12" ht="37.5" customHeight="1" x14ac:dyDescent="0.2">
      <c r="A12" s="78"/>
      <c r="B12" s="67"/>
      <c r="C12" s="71"/>
      <c r="D12" s="69"/>
      <c r="E12" s="72" t="s">
        <v>29</v>
      </c>
      <c r="F12" s="11" t="s">
        <v>30</v>
      </c>
      <c r="G12" s="15">
        <v>1</v>
      </c>
      <c r="H12" s="51">
        <v>300000000</v>
      </c>
      <c r="I12" s="12">
        <v>0</v>
      </c>
      <c r="J12" s="12">
        <v>300000000</v>
      </c>
      <c r="K12" s="25"/>
      <c r="L12" s="1"/>
    </row>
    <row r="13" spans="1:12" ht="33.75" customHeight="1" x14ac:dyDescent="0.2">
      <c r="A13" s="78"/>
      <c r="B13" s="67"/>
      <c r="C13" s="71"/>
      <c r="D13" s="69"/>
      <c r="E13" s="80"/>
      <c r="F13" s="11" t="s">
        <v>31</v>
      </c>
      <c r="G13" s="15">
        <v>2</v>
      </c>
      <c r="H13" s="51">
        <v>200000000</v>
      </c>
      <c r="I13" s="12">
        <v>0</v>
      </c>
      <c r="J13" s="12">
        <v>200000000</v>
      </c>
      <c r="K13" s="25"/>
      <c r="L13" s="1"/>
    </row>
    <row r="14" spans="1:12" ht="14.25" customHeight="1" x14ac:dyDescent="0.2">
      <c r="A14" s="78"/>
      <c r="B14" s="68"/>
      <c r="C14" s="79"/>
      <c r="D14" s="21" t="s">
        <v>11</v>
      </c>
      <c r="E14" s="22"/>
      <c r="F14" s="22"/>
      <c r="G14" s="23"/>
      <c r="H14" s="24">
        <f>SUM(H10:H13)</f>
        <v>3635000000</v>
      </c>
      <c r="I14" s="24">
        <f t="shared" ref="I14:J14" si="1">SUM(I10:I13)</f>
        <v>0</v>
      </c>
      <c r="J14" s="24">
        <f t="shared" si="1"/>
        <v>3635000000</v>
      </c>
      <c r="K14" s="25"/>
      <c r="L14" s="1"/>
    </row>
    <row r="15" spans="1:12" ht="48" x14ac:dyDescent="0.2">
      <c r="A15" s="78" t="s">
        <v>14</v>
      </c>
      <c r="B15" s="66" t="s">
        <v>104</v>
      </c>
      <c r="C15" s="71" t="s">
        <v>32</v>
      </c>
      <c r="D15" s="69" t="s">
        <v>93</v>
      </c>
      <c r="E15" s="11" t="s">
        <v>33</v>
      </c>
      <c r="F15" s="11" t="s">
        <v>111</v>
      </c>
      <c r="G15" s="14">
        <v>250</v>
      </c>
      <c r="H15" s="12">
        <v>4783209872</v>
      </c>
      <c r="I15" s="12">
        <v>0</v>
      </c>
      <c r="J15" s="12">
        <v>4783209872</v>
      </c>
      <c r="K15" s="25"/>
      <c r="L15" s="1"/>
    </row>
    <row r="16" spans="1:12" ht="60" x14ac:dyDescent="0.2">
      <c r="A16" s="78"/>
      <c r="B16" s="67"/>
      <c r="C16" s="71"/>
      <c r="D16" s="69"/>
      <c r="E16" s="11" t="s">
        <v>112</v>
      </c>
      <c r="F16" s="11" t="s">
        <v>113</v>
      </c>
      <c r="G16" s="14">
        <v>18</v>
      </c>
      <c r="H16" s="12">
        <v>1000000000</v>
      </c>
      <c r="I16" s="12">
        <v>0</v>
      </c>
      <c r="J16" s="12">
        <v>1000000000</v>
      </c>
      <c r="K16" s="25"/>
      <c r="L16" s="1"/>
    </row>
    <row r="17" spans="1:12" ht="15.75" x14ac:dyDescent="0.2">
      <c r="A17" s="78"/>
      <c r="B17" s="67"/>
      <c r="C17" s="71"/>
      <c r="D17" s="21" t="s">
        <v>11</v>
      </c>
      <c r="E17" s="22"/>
      <c r="F17" s="22"/>
      <c r="G17" s="23"/>
      <c r="H17" s="24">
        <f>SUM(H15:H16)</f>
        <v>5783209872</v>
      </c>
      <c r="I17" s="24">
        <f t="shared" ref="I17:J17" si="2">SUM(I15:I16)</f>
        <v>0</v>
      </c>
      <c r="J17" s="24">
        <f t="shared" si="2"/>
        <v>5783209872</v>
      </c>
      <c r="K17" s="25"/>
      <c r="L17" s="1"/>
    </row>
    <row r="18" spans="1:12" ht="51.75" customHeight="1" x14ac:dyDescent="0.2">
      <c r="A18" s="78"/>
      <c r="B18" s="67"/>
      <c r="C18" s="71" t="s">
        <v>34</v>
      </c>
      <c r="D18" s="69" t="s">
        <v>94</v>
      </c>
      <c r="E18" s="11" t="s">
        <v>35</v>
      </c>
      <c r="F18" s="11" t="s">
        <v>36</v>
      </c>
      <c r="G18" s="13">
        <v>150000</v>
      </c>
      <c r="H18" s="12">
        <v>2457000000</v>
      </c>
      <c r="I18" s="12">
        <v>0</v>
      </c>
      <c r="J18" s="51">
        <v>2457000000</v>
      </c>
      <c r="K18" s="25"/>
      <c r="L18" s="1"/>
    </row>
    <row r="19" spans="1:12" ht="48" x14ac:dyDescent="0.2">
      <c r="A19" s="78"/>
      <c r="B19" s="67"/>
      <c r="C19" s="71"/>
      <c r="D19" s="69"/>
      <c r="E19" s="11" t="s">
        <v>37</v>
      </c>
      <c r="F19" s="11" t="s">
        <v>38</v>
      </c>
      <c r="G19" s="13">
        <f>+'[1]SEGUIMIENTO P INVERSION'!$G$20</f>
        <v>305800</v>
      </c>
      <c r="H19" s="12">
        <v>1100000000</v>
      </c>
      <c r="I19" s="12">
        <v>0</v>
      </c>
      <c r="J19" s="51">
        <v>1100000000</v>
      </c>
      <c r="K19" s="25"/>
      <c r="L19" s="1"/>
    </row>
    <row r="20" spans="1:12" ht="84" x14ac:dyDescent="0.2">
      <c r="A20" s="78"/>
      <c r="B20" s="67"/>
      <c r="C20" s="71"/>
      <c r="D20" s="69"/>
      <c r="E20" s="11" t="s">
        <v>39</v>
      </c>
      <c r="F20" s="11" t="s">
        <v>38</v>
      </c>
      <c r="G20" s="13">
        <v>4800</v>
      </c>
      <c r="H20" s="12">
        <v>1200000000</v>
      </c>
      <c r="I20" s="12">
        <v>0</v>
      </c>
      <c r="J20" s="51">
        <v>1200000000</v>
      </c>
      <c r="K20" s="25"/>
      <c r="L20" s="1"/>
    </row>
    <row r="21" spans="1:12" ht="72" x14ac:dyDescent="0.2">
      <c r="A21" s="78"/>
      <c r="B21" s="67"/>
      <c r="C21" s="71"/>
      <c r="D21" s="69"/>
      <c r="E21" s="11" t="s">
        <v>40</v>
      </c>
      <c r="F21" s="11" t="s">
        <v>38</v>
      </c>
      <c r="G21" s="13">
        <v>5300</v>
      </c>
      <c r="H21" s="12">
        <v>300000000</v>
      </c>
      <c r="I21" s="12">
        <v>0</v>
      </c>
      <c r="J21" s="51">
        <v>300000000</v>
      </c>
      <c r="K21" s="25"/>
      <c r="L21" s="1"/>
    </row>
    <row r="22" spans="1:12" ht="15.75" x14ac:dyDescent="0.2">
      <c r="A22" s="78"/>
      <c r="B22" s="68"/>
      <c r="C22" s="71"/>
      <c r="D22" s="21" t="s">
        <v>11</v>
      </c>
      <c r="E22" s="22"/>
      <c r="F22" s="22"/>
      <c r="G22" s="23"/>
      <c r="H22" s="24">
        <v>5057000000</v>
      </c>
      <c r="I22" s="24">
        <v>0</v>
      </c>
      <c r="J22" s="24">
        <v>5057000000</v>
      </c>
      <c r="K22" s="25"/>
      <c r="L22" s="1"/>
    </row>
    <row r="23" spans="1:12" ht="76.5" customHeight="1" x14ac:dyDescent="0.2">
      <c r="A23" s="108" t="s">
        <v>15</v>
      </c>
      <c r="B23" s="66" t="s">
        <v>105</v>
      </c>
      <c r="C23" s="71" t="s">
        <v>41</v>
      </c>
      <c r="D23" s="69" t="s">
        <v>95</v>
      </c>
      <c r="E23" s="11" t="s">
        <v>42</v>
      </c>
      <c r="F23" s="11" t="s">
        <v>43</v>
      </c>
      <c r="G23" s="16">
        <f>1286</f>
        <v>1286</v>
      </c>
      <c r="H23" s="81">
        <v>40241399280</v>
      </c>
      <c r="I23" s="81">
        <v>0</v>
      </c>
      <c r="J23" s="82">
        <f>+H23</f>
        <v>40241399280</v>
      </c>
      <c r="K23" s="25"/>
      <c r="L23" s="1"/>
    </row>
    <row r="24" spans="1:12" ht="66" customHeight="1" x14ac:dyDescent="0.2">
      <c r="A24" s="108"/>
      <c r="B24" s="67"/>
      <c r="C24" s="71"/>
      <c r="D24" s="69"/>
      <c r="E24" s="11" t="s">
        <v>44</v>
      </c>
      <c r="F24" s="11" t="s">
        <v>45</v>
      </c>
      <c r="G24" s="16">
        <v>180</v>
      </c>
      <c r="H24" s="81"/>
      <c r="I24" s="81"/>
      <c r="J24" s="83"/>
      <c r="K24" s="25"/>
      <c r="L24" s="1"/>
    </row>
    <row r="25" spans="1:12" ht="66" customHeight="1" x14ac:dyDescent="0.2">
      <c r="A25" s="108"/>
      <c r="B25" s="67"/>
      <c r="C25" s="71"/>
      <c r="D25" s="69"/>
      <c r="E25" s="11" t="s">
        <v>46</v>
      </c>
      <c r="F25" s="11" t="s">
        <v>47</v>
      </c>
      <c r="G25" s="16">
        <v>166</v>
      </c>
      <c r="H25" s="12">
        <v>10000625000</v>
      </c>
      <c r="I25" s="12">
        <v>0</v>
      </c>
      <c r="J25" s="12">
        <f>+H25+I25</f>
        <v>10000625000</v>
      </c>
      <c r="K25" s="25"/>
      <c r="L25" s="1"/>
    </row>
    <row r="26" spans="1:12" ht="60" x14ac:dyDescent="0.2">
      <c r="A26" s="108"/>
      <c r="B26" s="67"/>
      <c r="C26" s="71"/>
      <c r="D26" s="69"/>
      <c r="E26" s="11" t="s">
        <v>48</v>
      </c>
      <c r="F26" s="11" t="s">
        <v>45</v>
      </c>
      <c r="G26" s="16">
        <v>103</v>
      </c>
      <c r="H26" s="39">
        <v>10055367726</v>
      </c>
      <c r="I26" s="12">
        <v>0</v>
      </c>
      <c r="J26" s="12">
        <f>+H26-I26</f>
        <v>10055367726</v>
      </c>
      <c r="K26" s="25"/>
      <c r="L26" s="1"/>
    </row>
    <row r="27" spans="1:12" ht="24" x14ac:dyDescent="0.2">
      <c r="A27" s="108"/>
      <c r="B27" s="67"/>
      <c r="C27" s="71"/>
      <c r="D27" s="69"/>
      <c r="E27" s="11" t="s">
        <v>49</v>
      </c>
      <c r="F27" s="11" t="s">
        <v>50</v>
      </c>
      <c r="G27" s="16">
        <v>4</v>
      </c>
      <c r="H27" s="39">
        <v>112518353016</v>
      </c>
      <c r="I27" s="39">
        <v>0</v>
      </c>
      <c r="J27" s="39">
        <f t="shared" ref="J27:J29" si="3">+H27-I27</f>
        <v>112518353016</v>
      </c>
      <c r="K27" s="25"/>
      <c r="L27" s="1"/>
    </row>
    <row r="28" spans="1:12" ht="39" customHeight="1" x14ac:dyDescent="0.2">
      <c r="A28" s="108"/>
      <c r="B28" s="67"/>
      <c r="C28" s="71"/>
      <c r="D28" s="69"/>
      <c r="E28" s="11" t="s">
        <v>51</v>
      </c>
      <c r="F28" s="11" t="s">
        <v>52</v>
      </c>
      <c r="G28" s="16">
        <v>2</v>
      </c>
      <c r="H28" s="39">
        <v>0</v>
      </c>
      <c r="I28" s="39">
        <v>0</v>
      </c>
      <c r="J28" s="39">
        <f t="shared" si="3"/>
        <v>0</v>
      </c>
      <c r="K28" s="25"/>
      <c r="L28" s="1"/>
    </row>
    <row r="29" spans="1:12" ht="31.5" customHeight="1" x14ac:dyDescent="0.2">
      <c r="A29" s="108"/>
      <c r="B29" s="67"/>
      <c r="C29" s="71"/>
      <c r="D29" s="69"/>
      <c r="E29" s="11" t="s">
        <v>53</v>
      </c>
      <c r="F29" s="11" t="s">
        <v>54</v>
      </c>
      <c r="G29" s="16">
        <v>40</v>
      </c>
      <c r="H29" s="39">
        <v>14699260729.452499</v>
      </c>
      <c r="I29" s="12">
        <v>0</v>
      </c>
      <c r="J29" s="39">
        <f t="shared" si="3"/>
        <v>14699260729.452499</v>
      </c>
      <c r="K29" s="25"/>
      <c r="L29" s="1"/>
    </row>
    <row r="30" spans="1:12" ht="15.75" x14ac:dyDescent="0.2">
      <c r="A30" s="108"/>
      <c r="B30" s="67"/>
      <c r="C30" s="71"/>
      <c r="D30" s="21" t="s">
        <v>11</v>
      </c>
      <c r="E30" s="22"/>
      <c r="F30" s="22"/>
      <c r="G30" s="23"/>
      <c r="H30" s="24">
        <f>SUM(H23:H29)</f>
        <v>187515005751.45251</v>
      </c>
      <c r="I30" s="24">
        <f t="shared" ref="I30:J30" si="4">SUM(I23:I29)</f>
        <v>0</v>
      </c>
      <c r="J30" s="24">
        <f t="shared" si="4"/>
        <v>187515005751.45251</v>
      </c>
      <c r="K30" s="25"/>
      <c r="L30" s="1"/>
    </row>
    <row r="31" spans="1:12" ht="78" customHeight="1" x14ac:dyDescent="0.2">
      <c r="A31" s="108"/>
      <c r="B31" s="67"/>
      <c r="C31" s="70" t="s">
        <v>55</v>
      </c>
      <c r="D31" s="69" t="s">
        <v>96</v>
      </c>
      <c r="E31" s="11" t="s">
        <v>56</v>
      </c>
      <c r="F31" s="11" t="s">
        <v>57</v>
      </c>
      <c r="G31" s="14">
        <v>1</v>
      </c>
      <c r="H31" s="12">
        <v>0</v>
      </c>
      <c r="I31" s="27"/>
      <c r="J31" s="12">
        <f>+H31+I31</f>
        <v>0</v>
      </c>
      <c r="K31" s="25"/>
      <c r="L31" s="1"/>
    </row>
    <row r="32" spans="1:12" ht="39.75" customHeight="1" x14ac:dyDescent="0.2">
      <c r="A32" s="108"/>
      <c r="B32" s="67"/>
      <c r="C32" s="70"/>
      <c r="D32" s="69"/>
      <c r="E32" s="11" t="s">
        <v>58</v>
      </c>
      <c r="F32" s="11" t="s">
        <v>59</v>
      </c>
      <c r="G32" s="14">
        <v>2</v>
      </c>
      <c r="H32" s="12">
        <v>2200000000</v>
      </c>
      <c r="I32" s="12"/>
      <c r="J32" s="12">
        <v>2200000000</v>
      </c>
      <c r="K32" s="25"/>
      <c r="L32" s="1"/>
    </row>
    <row r="33" spans="1:12" ht="35.25" customHeight="1" x14ac:dyDescent="0.2">
      <c r="A33" s="108"/>
      <c r="B33" s="67"/>
      <c r="C33" s="70"/>
      <c r="D33" s="69"/>
      <c r="E33" s="50" t="s">
        <v>60</v>
      </c>
      <c r="F33" s="50" t="s">
        <v>61</v>
      </c>
      <c r="G33" s="14">
        <v>80</v>
      </c>
      <c r="H33" s="51">
        <v>19900524680.095001</v>
      </c>
      <c r="I33" s="39"/>
      <c r="J33" s="39">
        <f>+H33+I33</f>
        <v>19900524680.095001</v>
      </c>
      <c r="K33" s="25"/>
      <c r="L33" s="45"/>
    </row>
    <row r="34" spans="1:12" ht="15.75" x14ac:dyDescent="0.2">
      <c r="A34" s="108"/>
      <c r="B34" s="67"/>
      <c r="C34" s="70"/>
      <c r="D34" s="21" t="s">
        <v>11</v>
      </c>
      <c r="E34" s="22"/>
      <c r="F34" s="22"/>
      <c r="G34" s="23"/>
      <c r="H34" s="24">
        <f>SUM(H31:H33)</f>
        <v>22100524680.095001</v>
      </c>
      <c r="I34" s="24">
        <f t="shared" ref="I34:J34" si="5">SUM(I31:I33)</f>
        <v>0</v>
      </c>
      <c r="J34" s="24">
        <f t="shared" si="5"/>
        <v>22100524680.095001</v>
      </c>
      <c r="K34" s="25"/>
      <c r="L34" s="1"/>
    </row>
    <row r="35" spans="1:12" ht="44.25" customHeight="1" x14ac:dyDescent="0.2">
      <c r="A35" s="108"/>
      <c r="B35" s="67"/>
      <c r="C35" s="71" t="s">
        <v>62</v>
      </c>
      <c r="D35" s="17" t="s">
        <v>97</v>
      </c>
      <c r="E35" s="11" t="s">
        <v>63</v>
      </c>
      <c r="F35" s="11" t="s">
        <v>64</v>
      </c>
      <c r="G35" s="14">
        <v>48</v>
      </c>
      <c r="H35" s="12">
        <v>17000000000</v>
      </c>
      <c r="I35" s="12">
        <v>0</v>
      </c>
      <c r="J35" s="12">
        <v>17000000000</v>
      </c>
      <c r="K35" s="25"/>
      <c r="L35" s="49" t="s">
        <v>121</v>
      </c>
    </row>
    <row r="36" spans="1:12" ht="15.75" x14ac:dyDescent="0.2">
      <c r="A36" s="108"/>
      <c r="B36" s="68"/>
      <c r="C36" s="71"/>
      <c r="D36" s="21" t="s">
        <v>11</v>
      </c>
      <c r="E36" s="22"/>
      <c r="F36" s="22"/>
      <c r="G36" s="23"/>
      <c r="H36" s="24">
        <f>SUM(H35)</f>
        <v>17000000000</v>
      </c>
      <c r="I36" s="24">
        <f t="shared" ref="I36:J36" si="6">SUM(I35)</f>
        <v>0</v>
      </c>
      <c r="J36" s="24">
        <f t="shared" si="6"/>
        <v>17000000000</v>
      </c>
      <c r="K36" s="25"/>
      <c r="L36" s="1"/>
    </row>
    <row r="37" spans="1:12" ht="56.25" customHeight="1" x14ac:dyDescent="0.2">
      <c r="A37" s="78" t="s">
        <v>16</v>
      </c>
      <c r="B37" s="66" t="s">
        <v>106</v>
      </c>
      <c r="C37" s="71" t="s">
        <v>65</v>
      </c>
      <c r="D37" s="69" t="s">
        <v>98</v>
      </c>
      <c r="E37" s="11" t="s">
        <v>99</v>
      </c>
      <c r="F37" s="11" t="s">
        <v>66</v>
      </c>
      <c r="G37" s="13">
        <v>590</v>
      </c>
      <c r="H37" s="12">
        <v>690000000</v>
      </c>
      <c r="I37" s="39">
        <v>0</v>
      </c>
      <c r="J37" s="51">
        <f>+H37+I37</f>
        <v>690000000</v>
      </c>
      <c r="K37" s="25"/>
      <c r="L37" s="1"/>
    </row>
    <row r="38" spans="1:12" ht="48" x14ac:dyDescent="0.2">
      <c r="A38" s="78"/>
      <c r="B38" s="67"/>
      <c r="C38" s="71"/>
      <c r="D38" s="69"/>
      <c r="E38" s="11" t="s">
        <v>114</v>
      </c>
      <c r="F38" s="11" t="s">
        <v>67</v>
      </c>
      <c r="G38" s="13">
        <v>463</v>
      </c>
      <c r="H38" s="12">
        <v>3251340829</v>
      </c>
      <c r="I38" s="43">
        <v>0</v>
      </c>
      <c r="J38" s="51">
        <f t="shared" ref="J38:J41" si="7">+H38+I38</f>
        <v>3251340829</v>
      </c>
      <c r="K38" s="25"/>
      <c r="L38" s="1"/>
    </row>
    <row r="39" spans="1:12" ht="72" x14ac:dyDescent="0.2">
      <c r="A39" s="78"/>
      <c r="B39" s="67"/>
      <c r="C39" s="71"/>
      <c r="D39" s="69"/>
      <c r="E39" s="11" t="s">
        <v>100</v>
      </c>
      <c r="F39" s="11" t="s">
        <v>67</v>
      </c>
      <c r="G39" s="13">
        <v>1250</v>
      </c>
      <c r="H39" s="12">
        <v>3281609151</v>
      </c>
      <c r="I39" s="43">
        <v>0</v>
      </c>
      <c r="J39" s="51">
        <f t="shared" si="7"/>
        <v>3281609151</v>
      </c>
      <c r="K39" s="25"/>
      <c r="L39" s="1"/>
    </row>
    <row r="40" spans="1:12" ht="42.75" customHeight="1" x14ac:dyDescent="0.2">
      <c r="A40" s="78"/>
      <c r="B40" s="67"/>
      <c r="C40" s="71"/>
      <c r="D40" s="69"/>
      <c r="E40" s="11" t="s">
        <v>68</v>
      </c>
      <c r="F40" s="11" t="s">
        <v>69</v>
      </c>
      <c r="G40" s="13">
        <v>7</v>
      </c>
      <c r="H40" s="12">
        <v>3237364828</v>
      </c>
      <c r="I40" s="43">
        <v>0</v>
      </c>
      <c r="J40" s="51">
        <f t="shared" si="7"/>
        <v>3237364828</v>
      </c>
      <c r="K40" s="25"/>
      <c r="L40" s="1"/>
    </row>
    <row r="41" spans="1:12" ht="42.75" customHeight="1" x14ac:dyDescent="0.2">
      <c r="A41" s="78"/>
      <c r="B41" s="67"/>
      <c r="C41" s="71"/>
      <c r="D41" s="69"/>
      <c r="E41" s="11" t="s">
        <v>70</v>
      </c>
      <c r="F41" s="11" t="s">
        <v>71</v>
      </c>
      <c r="G41" s="13">
        <v>360</v>
      </c>
      <c r="H41" s="12">
        <v>2800000000</v>
      </c>
      <c r="I41" s="39">
        <v>0</v>
      </c>
      <c r="J41" s="51">
        <f t="shared" si="7"/>
        <v>2800000000</v>
      </c>
      <c r="K41" s="25"/>
      <c r="L41" s="1"/>
    </row>
    <row r="42" spans="1:12" ht="15.75" x14ac:dyDescent="0.2">
      <c r="A42" s="78"/>
      <c r="B42" s="68"/>
      <c r="C42" s="71"/>
      <c r="D42" s="21" t="s">
        <v>11</v>
      </c>
      <c r="E42" s="22"/>
      <c r="F42" s="22"/>
      <c r="G42" s="23"/>
      <c r="H42" s="24">
        <f>SUM(H37:H41)</f>
        <v>13260314808</v>
      </c>
      <c r="I42" s="24">
        <f>SUM(I37:I41)</f>
        <v>0</v>
      </c>
      <c r="J42" s="24">
        <f t="shared" ref="J42" si="8">SUM(J37:J41)</f>
        <v>13260314808</v>
      </c>
      <c r="K42" s="25"/>
      <c r="L42" s="1"/>
    </row>
    <row r="43" spans="1:12" ht="45" customHeight="1" x14ac:dyDescent="0.2">
      <c r="A43" s="78" t="s">
        <v>17</v>
      </c>
      <c r="B43" s="66" t="s">
        <v>102</v>
      </c>
      <c r="C43" s="71" t="s">
        <v>72</v>
      </c>
      <c r="D43" s="73" t="s">
        <v>101</v>
      </c>
      <c r="E43" s="11" t="s">
        <v>73</v>
      </c>
      <c r="F43" s="50" t="s">
        <v>74</v>
      </c>
      <c r="G43" s="14">
        <v>20</v>
      </c>
      <c r="H43" s="12">
        <v>940000000</v>
      </c>
      <c r="I43" s="27">
        <v>-94745042</v>
      </c>
      <c r="J43" s="51">
        <f>+H43+I43</f>
        <v>845254958</v>
      </c>
      <c r="K43" s="84" t="s">
        <v>125</v>
      </c>
      <c r="L43" s="1"/>
    </row>
    <row r="44" spans="1:12" ht="36" x14ac:dyDescent="0.25">
      <c r="A44" s="78"/>
      <c r="B44" s="67"/>
      <c r="C44" s="71"/>
      <c r="D44" s="74"/>
      <c r="E44" s="11" t="s">
        <v>75</v>
      </c>
      <c r="F44" s="50" t="s">
        <v>76</v>
      </c>
      <c r="G44" s="14">
        <v>3</v>
      </c>
      <c r="H44" s="12">
        <v>434789000</v>
      </c>
      <c r="I44" s="27">
        <v>-2175163</v>
      </c>
      <c r="J44" s="51">
        <f t="shared" ref="J44:J49" si="9">+H44+I44</f>
        <v>432613837</v>
      </c>
      <c r="K44" s="85"/>
      <c r="L44" s="46">
        <v>716000000</v>
      </c>
    </row>
    <row r="45" spans="1:12" ht="36" x14ac:dyDescent="0.2">
      <c r="A45" s="78"/>
      <c r="B45" s="67"/>
      <c r="C45" s="71"/>
      <c r="D45" s="74"/>
      <c r="E45" s="11" t="s">
        <v>77</v>
      </c>
      <c r="F45" s="50" t="s">
        <v>78</v>
      </c>
      <c r="G45" s="15">
        <v>37</v>
      </c>
      <c r="H45" s="12">
        <v>6266575922</v>
      </c>
      <c r="I45" s="27">
        <v>-37353426</v>
      </c>
      <c r="J45" s="51">
        <f t="shared" si="9"/>
        <v>6229222496</v>
      </c>
      <c r="K45" s="85"/>
      <c r="L45" s="1"/>
    </row>
    <row r="46" spans="1:12" ht="81" customHeight="1" x14ac:dyDescent="0.2">
      <c r="A46" s="78"/>
      <c r="B46" s="67"/>
      <c r="C46" s="71"/>
      <c r="D46" s="74"/>
      <c r="E46" s="11" t="s">
        <v>79</v>
      </c>
      <c r="F46" s="50" t="s">
        <v>80</v>
      </c>
      <c r="G46" s="14">
        <v>3</v>
      </c>
      <c r="H46" s="12">
        <v>199122000</v>
      </c>
      <c r="I46" s="56"/>
      <c r="J46" s="51">
        <f t="shared" si="9"/>
        <v>199122000</v>
      </c>
      <c r="K46" s="85"/>
      <c r="L46" s="44"/>
    </row>
    <row r="47" spans="1:12" ht="39.75" customHeight="1" x14ac:dyDescent="0.2">
      <c r="A47" s="78"/>
      <c r="B47" s="67"/>
      <c r="C47" s="71"/>
      <c r="D47" s="74"/>
      <c r="E47" s="72" t="s">
        <v>81</v>
      </c>
      <c r="F47" s="50" t="s">
        <v>82</v>
      </c>
      <c r="G47" s="14">
        <v>34</v>
      </c>
      <c r="H47" s="12">
        <v>1166206704</v>
      </c>
      <c r="I47" s="27"/>
      <c r="J47" s="51">
        <f t="shared" si="9"/>
        <v>1166206704</v>
      </c>
      <c r="K47" s="85"/>
      <c r="L47" s="1"/>
    </row>
    <row r="48" spans="1:12" ht="36.75" customHeight="1" x14ac:dyDescent="0.2">
      <c r="A48" s="78"/>
      <c r="B48" s="67"/>
      <c r="C48" s="71"/>
      <c r="D48" s="74"/>
      <c r="E48" s="72"/>
      <c r="F48" s="50" t="s">
        <v>83</v>
      </c>
      <c r="G48" s="14">
        <v>120</v>
      </c>
      <c r="H48" s="12">
        <v>1488993550</v>
      </c>
      <c r="I48" s="39">
        <v>134273631</v>
      </c>
      <c r="J48" s="51">
        <f t="shared" si="9"/>
        <v>1623267181</v>
      </c>
      <c r="K48" s="85"/>
      <c r="L48" s="1"/>
    </row>
    <row r="49" spans="1:12" ht="36.75" customHeight="1" x14ac:dyDescent="0.2">
      <c r="A49" s="78"/>
      <c r="B49" s="67"/>
      <c r="C49" s="71"/>
      <c r="D49" s="75"/>
      <c r="E49" s="42" t="s">
        <v>119</v>
      </c>
      <c r="F49" s="50" t="s">
        <v>120</v>
      </c>
      <c r="G49" s="14">
        <v>1</v>
      </c>
      <c r="H49" s="41">
        <v>210000000</v>
      </c>
      <c r="I49" s="41"/>
      <c r="J49" s="51">
        <f t="shared" si="9"/>
        <v>210000000</v>
      </c>
      <c r="K49" s="86"/>
      <c r="L49" s="1"/>
    </row>
    <row r="50" spans="1:12" ht="14.45" customHeight="1" x14ac:dyDescent="0.2">
      <c r="A50" s="78"/>
      <c r="B50" s="68"/>
      <c r="C50" s="71"/>
      <c r="D50" s="21" t="s">
        <v>11</v>
      </c>
      <c r="E50" s="22"/>
      <c r="F50" s="22"/>
      <c r="G50" s="23"/>
      <c r="H50" s="24">
        <f>SUM(H43:H49)</f>
        <v>10705687176</v>
      </c>
      <c r="I50" s="24">
        <f>SUM(I43:I49)</f>
        <v>0</v>
      </c>
      <c r="J50" s="24">
        <f>SUM(J43:J49)</f>
        <v>10705687176</v>
      </c>
      <c r="K50" s="25"/>
      <c r="L50" s="1"/>
    </row>
    <row r="51" spans="1:12" ht="72.75" customHeight="1" x14ac:dyDescent="0.2">
      <c r="A51" s="78" t="s">
        <v>18</v>
      </c>
      <c r="B51" s="66" t="s">
        <v>107</v>
      </c>
      <c r="C51" s="71" t="s">
        <v>84</v>
      </c>
      <c r="D51" s="73" t="s">
        <v>124</v>
      </c>
      <c r="E51" s="11" t="s">
        <v>85</v>
      </c>
      <c r="F51" s="11" t="s">
        <v>86</v>
      </c>
      <c r="G51" s="18">
        <v>0.85</v>
      </c>
      <c r="H51" s="12">
        <v>3737845800</v>
      </c>
      <c r="I51" s="12"/>
      <c r="J51" s="12">
        <v>3737845800</v>
      </c>
      <c r="K51" s="25"/>
      <c r="L51" s="1"/>
    </row>
    <row r="52" spans="1:12" ht="70.5" customHeight="1" x14ac:dyDescent="0.2">
      <c r="A52" s="78"/>
      <c r="B52" s="67"/>
      <c r="C52" s="71"/>
      <c r="D52" s="74"/>
      <c r="E52" s="11" t="s">
        <v>87</v>
      </c>
      <c r="F52" s="11" t="s">
        <v>88</v>
      </c>
      <c r="G52" s="18">
        <v>1</v>
      </c>
      <c r="H52" s="12">
        <v>4829800000</v>
      </c>
      <c r="I52" s="27"/>
      <c r="J52" s="48">
        <v>4829800000</v>
      </c>
      <c r="K52" s="25"/>
      <c r="L52" s="1"/>
    </row>
    <row r="53" spans="1:12" ht="60.75" customHeight="1" x14ac:dyDescent="0.2">
      <c r="A53" s="78"/>
      <c r="B53" s="67"/>
      <c r="C53" s="71"/>
      <c r="D53" s="74"/>
      <c r="E53" s="47" t="s">
        <v>89</v>
      </c>
      <c r="F53" s="47" t="s">
        <v>90</v>
      </c>
      <c r="G53" s="14">
        <v>25</v>
      </c>
      <c r="H53" s="48">
        <v>5236394200</v>
      </c>
      <c r="I53" s="27"/>
      <c r="J53" s="48">
        <f t="shared" ref="J53" si="10">+H53+I53</f>
        <v>5236394200</v>
      </c>
      <c r="K53" s="25"/>
      <c r="L53" s="1"/>
    </row>
    <row r="54" spans="1:12" ht="53.25" customHeight="1" x14ac:dyDescent="0.2">
      <c r="A54" s="78"/>
      <c r="B54" s="67"/>
      <c r="C54" s="71"/>
      <c r="D54" s="75"/>
      <c r="E54" s="47" t="s">
        <v>122</v>
      </c>
      <c r="F54" s="47" t="s">
        <v>123</v>
      </c>
      <c r="G54" s="18">
        <v>0.4</v>
      </c>
      <c r="H54" s="48">
        <v>719000000</v>
      </c>
      <c r="I54" s="48"/>
      <c r="J54" s="48">
        <f t="shared" ref="J54" si="11">+H54+I54</f>
        <v>719000000</v>
      </c>
      <c r="K54" s="25"/>
      <c r="L54" s="1"/>
    </row>
    <row r="55" spans="1:12" ht="27.75" customHeight="1" x14ac:dyDescent="0.2">
      <c r="A55" s="78"/>
      <c r="B55" s="68"/>
      <c r="C55" s="71"/>
      <c r="D55" s="21" t="s">
        <v>11</v>
      </c>
      <c r="E55" s="22"/>
      <c r="F55" s="22"/>
      <c r="G55" s="23"/>
      <c r="H55" s="24">
        <f>SUM(H51:H54)</f>
        <v>14523040000</v>
      </c>
      <c r="I55" s="24">
        <f t="shared" ref="I55:J55" si="12">SUM(I51:I54)</f>
        <v>0</v>
      </c>
      <c r="J55" s="24">
        <f t="shared" si="12"/>
        <v>14523040000</v>
      </c>
      <c r="K55" s="25"/>
      <c r="L55" s="1"/>
    </row>
    <row r="56" spans="1:12" ht="30.75" customHeight="1" thickBot="1" x14ac:dyDescent="0.25">
      <c r="A56" s="19"/>
      <c r="B56" s="20"/>
      <c r="C56" s="63" t="s">
        <v>108</v>
      </c>
      <c r="D56" s="64"/>
      <c r="E56" s="64"/>
      <c r="F56" s="65"/>
      <c r="G56" s="24"/>
      <c r="H56" s="24">
        <f>+H55+H50+H42+H36+H34+H30+H22+H17+H14+H9</f>
        <v>284643625037.54749</v>
      </c>
      <c r="I56" s="24">
        <f t="shared" ref="I56:J56" si="13">+I55+I50+I42+I36+I34+I30+I22+I17+I14+I9</f>
        <v>0</v>
      </c>
      <c r="J56" s="24">
        <f t="shared" si="13"/>
        <v>284643625037.54749</v>
      </c>
      <c r="K56" s="26"/>
      <c r="L56" s="1"/>
    </row>
    <row r="58" spans="1:12" ht="23.25" customHeight="1" x14ac:dyDescent="0.2">
      <c r="A58" s="57" t="s">
        <v>109</v>
      </c>
      <c r="H58" s="38"/>
      <c r="I58" s="38"/>
    </row>
    <row r="59" spans="1:12" x14ac:dyDescent="0.2">
      <c r="H59" s="38"/>
    </row>
  </sheetData>
  <mergeCells count="51">
    <mergeCell ref="K43:K49"/>
    <mergeCell ref="A1:C3"/>
    <mergeCell ref="D1:J3"/>
    <mergeCell ref="A43:A50"/>
    <mergeCell ref="A51:A55"/>
    <mergeCell ref="A5:A6"/>
    <mergeCell ref="B5:B6"/>
    <mergeCell ref="C5:C6"/>
    <mergeCell ref="D5:D6"/>
    <mergeCell ref="E5:E6"/>
    <mergeCell ref="F5:F6"/>
    <mergeCell ref="G5:G6"/>
    <mergeCell ref="H5:J5"/>
    <mergeCell ref="A15:A22"/>
    <mergeCell ref="A23:A36"/>
    <mergeCell ref="A37:A42"/>
    <mergeCell ref="C35:C36"/>
    <mergeCell ref="K5:K6"/>
    <mergeCell ref="A7:A9"/>
    <mergeCell ref="A10:A14"/>
    <mergeCell ref="C10:C14"/>
    <mergeCell ref="D10:D13"/>
    <mergeCell ref="B7:B9"/>
    <mergeCell ref="B10:B14"/>
    <mergeCell ref="C7:C9"/>
    <mergeCell ref="D7:D8"/>
    <mergeCell ref="E12:E13"/>
    <mergeCell ref="I23:I24"/>
    <mergeCell ref="J23:J24"/>
    <mergeCell ref="H23:H24"/>
    <mergeCell ref="B51:B55"/>
    <mergeCell ref="B37:B42"/>
    <mergeCell ref="C51:C55"/>
    <mergeCell ref="C43:C50"/>
    <mergeCell ref="C37:C42"/>
    <mergeCell ref="C56:F56"/>
    <mergeCell ref="B15:B22"/>
    <mergeCell ref="B23:B36"/>
    <mergeCell ref="D23:D29"/>
    <mergeCell ref="C31:C34"/>
    <mergeCell ref="D31:D33"/>
    <mergeCell ref="C15:C17"/>
    <mergeCell ref="D15:D16"/>
    <mergeCell ref="C18:C22"/>
    <mergeCell ref="D18:D21"/>
    <mergeCell ref="C23:C30"/>
    <mergeCell ref="B43:B50"/>
    <mergeCell ref="E47:E48"/>
    <mergeCell ref="D37:D41"/>
    <mergeCell ref="D43:D49"/>
    <mergeCell ref="D51:D5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49" orientation="landscape" r:id="rId1"/>
  <headerFooter>
    <oddFooter>&amp;R Página &amp;P  de  &amp;N</oddFooter>
  </headerFooter>
  <rowBreaks count="2" manualBreakCount="2">
    <brk id="22" max="11" man="1"/>
    <brk id="4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Portada</vt:lpstr>
      <vt:lpstr>Presentación</vt:lpstr>
      <vt:lpstr>PLAN DE INVERSIONES</vt:lpstr>
      <vt:lpstr>'PLAN DE INVERSIONES'!Área_de_impresión</vt:lpstr>
      <vt:lpstr>Presentación!Área_de_impresión</vt:lpstr>
      <vt:lpstr>'PLAN DE INVERSIONES'!Títulos_a_imprimir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Fabio Ivan Monroy Ramirez</cp:lastModifiedBy>
  <cp:lastPrinted>2016-12-19T20:00:58Z</cp:lastPrinted>
  <dcterms:created xsi:type="dcterms:W3CDTF">2016-06-27T17:22:37Z</dcterms:created>
  <dcterms:modified xsi:type="dcterms:W3CDTF">2016-12-28T19:33:09Z</dcterms:modified>
</cp:coreProperties>
</file>