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cparra\Documents\Minciencias\PARTICIPACIÓN CIUDADANA\2021\2021 Participación Ciudadana\"/>
    </mc:Choice>
  </mc:AlternateContent>
  <bookViews>
    <workbookView xWindow="20376" yWindow="-120" windowWidth="29040" windowHeight="15840" activeTab="10"/>
  </bookViews>
  <sheets>
    <sheet name="Portada" sheetId="3" r:id="rId1"/>
    <sheet name="Presentación" sheetId="20" r:id="rId2"/>
    <sheet name="Obj 1" sheetId="7" state="hidden" r:id="rId3"/>
    <sheet name="Obj 2" sheetId="8" state="hidden" r:id="rId4"/>
    <sheet name="Obj 3" sheetId="9" state="hidden" r:id="rId5"/>
    <sheet name="Obj 4" sheetId="10" state="hidden" r:id="rId6"/>
    <sheet name="Obj 5" sheetId="11" state="hidden" r:id="rId7"/>
    <sheet name="Obj 6" sheetId="12" state="hidden" r:id="rId8"/>
    <sheet name="Obj 7" sheetId="13" state="hidden" r:id="rId9"/>
    <sheet name="Obj 8" sheetId="14" state="hidden" r:id="rId10"/>
    <sheet name="Plan de Participación" sheetId="15" r:id="rId11"/>
    <sheet name="Control de Cambios" sheetId="21" r:id="rId12"/>
  </sheets>
  <externalReferences>
    <externalReference r:id="rId13"/>
    <externalReference r:id="rId14"/>
    <externalReference r:id="rId15"/>
    <externalReference r:id="rId16"/>
  </externalReferences>
  <definedNames>
    <definedName name="_xlnm._FilterDatabase" localSheetId="10" hidden="1">'Plan de Participación'!$B$8:$AI$44</definedName>
    <definedName name="_xlnm.Print_Area" localSheetId="10">'Plan de Participación'!$A$1:$AI$46</definedName>
    <definedName name="_xlnm.Print_Area" localSheetId="0">Portada!$A$1:$J$47</definedName>
    <definedName name="_xlnm.Print_Area" localSheetId="1">Presentación!$B$1:$F$31</definedName>
    <definedName name="_xlnm.Print_Titles" localSheetId="10">'Plan de Participación'!$1:$8</definedName>
    <definedName name="Z_174A2EF9_B040_4AC2_9A69_ACC64BAE66F9_.wvu.PrintArea" localSheetId="1" hidden="1">Presentación!$A$1:$G$7</definedName>
    <definedName name="Z_174A2EF9_B040_4AC2_9A69_ACC64BAE66F9_.wvu.Rows" localSheetId="0" hidden="1">Portada!$3:$3</definedName>
    <definedName name="Z_174A2EF9_B040_4AC2_9A69_ACC64BAE66F9_.wvu.Rows" localSheetId="1" hidden="1">Presentación!$3:$3</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1" i="15" l="1"/>
  <c r="Q37" i="15"/>
  <c r="Q33" i="15"/>
  <c r="Q29" i="15" l="1"/>
  <c r="Q25" i="15"/>
  <c r="Q21" i="15"/>
  <c r="AA17" i="15" l="1"/>
  <c r="AA9" i="15" l="1"/>
  <c r="AD17" i="15"/>
  <c r="Q17" i="15"/>
  <c r="Q13" i="15"/>
  <c r="Q9" i="15"/>
  <c r="Q18" i="14" l="1"/>
  <c r="Q17" i="14"/>
  <c r="Q16" i="14"/>
  <c r="M185" i="13"/>
  <c r="N185" i="13" s="1"/>
  <c r="F185" i="13"/>
  <c r="M184" i="13"/>
  <c r="F184" i="13"/>
  <c r="M167" i="13"/>
  <c r="N167" i="13" s="1"/>
  <c r="F167" i="13"/>
  <c r="M132" i="13"/>
  <c r="F132" i="13"/>
  <c r="N132" i="13" s="1"/>
  <c r="M74" i="13"/>
  <c r="F74" i="13"/>
  <c r="M73" i="13"/>
  <c r="F73" i="13"/>
  <c r="M72" i="13"/>
  <c r="F72" i="13"/>
  <c r="M98" i="13"/>
  <c r="F98" i="13"/>
  <c r="N98" i="13" s="1"/>
  <c r="M97" i="13"/>
  <c r="N97" i="13" s="1"/>
  <c r="F97" i="13"/>
  <c r="M75" i="13"/>
  <c r="F75" i="13"/>
  <c r="N75" i="13" s="1"/>
  <c r="M71" i="13"/>
  <c r="F71" i="13"/>
  <c r="M70" i="13"/>
  <c r="F70" i="13"/>
  <c r="N70" i="13" s="1"/>
  <c r="M69" i="13"/>
  <c r="N69" i="13" s="1"/>
  <c r="F69" i="13"/>
  <c r="M68" i="13"/>
  <c r="F68" i="13"/>
  <c r="N68" i="13" s="1"/>
  <c r="M67" i="13"/>
  <c r="N67" i="13" s="1"/>
  <c r="F67" i="13"/>
  <c r="K186" i="13"/>
  <c r="I186" i="13"/>
  <c r="G186" i="13"/>
  <c r="E186" i="13"/>
  <c r="D186" i="13"/>
  <c r="C186" i="13"/>
  <c r="M183" i="13"/>
  <c r="F183" i="13"/>
  <c r="M182" i="13"/>
  <c r="F182" i="13"/>
  <c r="M181" i="13"/>
  <c r="F181" i="13"/>
  <c r="M180" i="13"/>
  <c r="F180" i="13"/>
  <c r="K168" i="13"/>
  <c r="I168" i="13"/>
  <c r="G168" i="13"/>
  <c r="E168" i="13"/>
  <c r="D168" i="13"/>
  <c r="C168" i="13"/>
  <c r="M166" i="13"/>
  <c r="F166" i="13"/>
  <c r="N166" i="13" s="1"/>
  <c r="M165" i="13"/>
  <c r="F165" i="13"/>
  <c r="M164" i="13"/>
  <c r="F164" i="13"/>
  <c r="M163" i="13"/>
  <c r="F163" i="13"/>
  <c r="M162" i="13"/>
  <c r="F162" i="13"/>
  <c r="N162" i="13" s="1"/>
  <c r="Q150" i="13"/>
  <c r="K150" i="13"/>
  <c r="I150" i="13"/>
  <c r="G150" i="13"/>
  <c r="E150" i="13"/>
  <c r="D150" i="13"/>
  <c r="C150" i="13"/>
  <c r="M149" i="13"/>
  <c r="F149" i="13"/>
  <c r="M148" i="13"/>
  <c r="F148" i="13"/>
  <c r="M147" i="13"/>
  <c r="F147" i="13"/>
  <c r="M146" i="13"/>
  <c r="F146" i="13"/>
  <c r="M145" i="13"/>
  <c r="F145" i="13"/>
  <c r="Q133" i="13"/>
  <c r="K133" i="13"/>
  <c r="I133" i="13"/>
  <c r="G133" i="13"/>
  <c r="E133" i="13"/>
  <c r="D133" i="13"/>
  <c r="C133" i="13"/>
  <c r="M131" i="13"/>
  <c r="F131" i="13"/>
  <c r="M130" i="13"/>
  <c r="F130" i="13"/>
  <c r="N130" i="13" s="1"/>
  <c r="M129" i="13"/>
  <c r="F129" i="13"/>
  <c r="M128" i="13"/>
  <c r="F128" i="13"/>
  <c r="M127" i="13"/>
  <c r="F127" i="13"/>
  <c r="K115" i="13"/>
  <c r="I115" i="13"/>
  <c r="G115" i="13"/>
  <c r="E115" i="13"/>
  <c r="D115" i="13"/>
  <c r="C115" i="13"/>
  <c r="M114" i="13"/>
  <c r="F114" i="13"/>
  <c r="M113" i="13"/>
  <c r="F113" i="13"/>
  <c r="M112" i="13"/>
  <c r="F112" i="13"/>
  <c r="M111" i="13"/>
  <c r="F111" i="13"/>
  <c r="F115" i="13" s="1"/>
  <c r="C117" i="13" s="1"/>
  <c r="K99" i="13"/>
  <c r="I99" i="13"/>
  <c r="G99" i="13"/>
  <c r="E99" i="13"/>
  <c r="D99" i="13"/>
  <c r="C99" i="13"/>
  <c r="M96" i="13"/>
  <c r="F96" i="13"/>
  <c r="M95" i="13"/>
  <c r="F95" i="13"/>
  <c r="M94" i="13"/>
  <c r="F94" i="13"/>
  <c r="N94" i="13" s="1"/>
  <c r="M93" i="13"/>
  <c r="F93" i="13"/>
  <c r="M92" i="13"/>
  <c r="F92" i="13"/>
  <c r="M91" i="13"/>
  <c r="F91" i="13"/>
  <c r="M90" i="13"/>
  <c r="F90" i="13"/>
  <c r="K78" i="13"/>
  <c r="I78" i="13"/>
  <c r="G78" i="13"/>
  <c r="E78" i="13"/>
  <c r="D78" i="13"/>
  <c r="C78" i="13"/>
  <c r="M77" i="13"/>
  <c r="F77" i="13"/>
  <c r="M76" i="13"/>
  <c r="F76" i="13"/>
  <c r="M66" i="13"/>
  <c r="F66" i="13"/>
  <c r="M65" i="13"/>
  <c r="F65" i="13"/>
  <c r="M64" i="13"/>
  <c r="F64" i="13"/>
  <c r="M63" i="13"/>
  <c r="F63" i="13"/>
  <c r="M62" i="13"/>
  <c r="F62" i="13"/>
  <c r="K50" i="13"/>
  <c r="I50" i="13"/>
  <c r="G50" i="13"/>
  <c r="E50" i="13"/>
  <c r="D50" i="13"/>
  <c r="C50" i="13"/>
  <c r="M49" i="13"/>
  <c r="F49" i="13"/>
  <c r="M48" i="13"/>
  <c r="F48" i="13"/>
  <c r="M47" i="13"/>
  <c r="F47" i="13"/>
  <c r="M46" i="13"/>
  <c r="F46" i="13"/>
  <c r="M45" i="13"/>
  <c r="F45" i="13"/>
  <c r="N45" i="13" s="1"/>
  <c r="K33" i="13"/>
  <c r="I33" i="13"/>
  <c r="G33" i="13"/>
  <c r="E33" i="13"/>
  <c r="D33" i="13"/>
  <c r="C33" i="13"/>
  <c r="M32" i="13"/>
  <c r="F32" i="13"/>
  <c r="N32" i="13" s="1"/>
  <c r="M31" i="13"/>
  <c r="F31" i="13"/>
  <c r="M30" i="13"/>
  <c r="F30" i="13"/>
  <c r="M29" i="13"/>
  <c r="F29" i="13"/>
  <c r="M28" i="13"/>
  <c r="F28" i="13"/>
  <c r="M27" i="13"/>
  <c r="F27" i="13"/>
  <c r="M26" i="13"/>
  <c r="F26" i="13"/>
  <c r="N26" i="13" s="1"/>
  <c r="N182" i="13"/>
  <c r="K16" i="14"/>
  <c r="I16" i="14"/>
  <c r="G16" i="14"/>
  <c r="E16" i="14"/>
  <c r="D16" i="14"/>
  <c r="C16" i="14"/>
  <c r="M15" i="14"/>
  <c r="F15" i="14"/>
  <c r="M14" i="14"/>
  <c r="F14" i="14"/>
  <c r="M13" i="14"/>
  <c r="F13" i="14"/>
  <c r="M12" i="14"/>
  <c r="F12" i="14"/>
  <c r="N12" i="14" s="1"/>
  <c r="M11" i="14"/>
  <c r="F11" i="14"/>
  <c r="M10" i="14"/>
  <c r="F10" i="14"/>
  <c r="N10" i="14" s="1"/>
  <c r="M8" i="14"/>
  <c r="F8" i="14"/>
  <c r="K14" i="13"/>
  <c r="I14" i="13"/>
  <c r="G14" i="13"/>
  <c r="E14" i="13"/>
  <c r="D14" i="13"/>
  <c r="C14" i="13"/>
  <c r="M13" i="13"/>
  <c r="F13" i="13"/>
  <c r="M12" i="13"/>
  <c r="F12" i="13"/>
  <c r="N12" i="13" s="1"/>
  <c r="M11" i="13"/>
  <c r="F11" i="13"/>
  <c r="M10" i="13"/>
  <c r="F10" i="13"/>
  <c r="N10" i="13" s="1"/>
  <c r="M9" i="13"/>
  <c r="F9" i="13"/>
  <c r="M8" i="13"/>
  <c r="F8" i="13"/>
  <c r="Q29" i="12"/>
  <c r="Q28" i="12"/>
  <c r="Q57" i="12"/>
  <c r="K57" i="12"/>
  <c r="I57" i="12"/>
  <c r="G57" i="12"/>
  <c r="E57" i="12"/>
  <c r="D57" i="12"/>
  <c r="C57" i="12"/>
  <c r="M56" i="12"/>
  <c r="F56" i="12"/>
  <c r="M55" i="12"/>
  <c r="F55" i="12"/>
  <c r="M54" i="12"/>
  <c r="F54" i="12"/>
  <c r="Q42" i="12"/>
  <c r="K42" i="12"/>
  <c r="I42" i="12"/>
  <c r="G42" i="12"/>
  <c r="E42" i="12"/>
  <c r="D42" i="12"/>
  <c r="C42" i="12"/>
  <c r="M41" i="12"/>
  <c r="F41" i="12"/>
  <c r="M40" i="12"/>
  <c r="F40" i="12"/>
  <c r="K28" i="12"/>
  <c r="I28" i="12"/>
  <c r="G28" i="12"/>
  <c r="E28" i="12"/>
  <c r="D28" i="12"/>
  <c r="C28" i="12"/>
  <c r="M27" i="12"/>
  <c r="F27" i="12"/>
  <c r="M26" i="12"/>
  <c r="F26" i="12"/>
  <c r="M25" i="12"/>
  <c r="F25" i="12"/>
  <c r="N25" i="12" s="1"/>
  <c r="M24" i="12"/>
  <c r="F24" i="12"/>
  <c r="Q12" i="12"/>
  <c r="K12" i="12"/>
  <c r="I12" i="12"/>
  <c r="G12" i="12"/>
  <c r="E12" i="12"/>
  <c r="D12" i="12"/>
  <c r="C12" i="12"/>
  <c r="M11" i="12"/>
  <c r="F11" i="12"/>
  <c r="M10" i="12"/>
  <c r="F10" i="12"/>
  <c r="M9" i="12"/>
  <c r="F9" i="12"/>
  <c r="M8" i="12"/>
  <c r="F8" i="12"/>
  <c r="Q81" i="11"/>
  <c r="K81" i="11"/>
  <c r="I81" i="11"/>
  <c r="G81" i="11"/>
  <c r="E81" i="11"/>
  <c r="D81" i="11"/>
  <c r="C81" i="11"/>
  <c r="M80" i="11"/>
  <c r="F80" i="11"/>
  <c r="M79" i="11"/>
  <c r="F79" i="11"/>
  <c r="Q67" i="11"/>
  <c r="K67" i="11"/>
  <c r="I67" i="11"/>
  <c r="G67" i="11"/>
  <c r="E67" i="11"/>
  <c r="D67" i="11"/>
  <c r="C67" i="11"/>
  <c r="M66" i="11"/>
  <c r="F66" i="11"/>
  <c r="M65" i="11"/>
  <c r="F65" i="11"/>
  <c r="Q53" i="11"/>
  <c r="K53" i="11"/>
  <c r="I53" i="11"/>
  <c r="G53" i="11"/>
  <c r="E53" i="11"/>
  <c r="D53" i="11"/>
  <c r="C53" i="11"/>
  <c r="M52" i="11"/>
  <c r="F52" i="11"/>
  <c r="M51" i="11"/>
  <c r="F51" i="11"/>
  <c r="Q39" i="11"/>
  <c r="K39" i="11"/>
  <c r="I39" i="11"/>
  <c r="G39" i="11"/>
  <c r="E39" i="11"/>
  <c r="D39" i="11"/>
  <c r="C39" i="11"/>
  <c r="M38" i="11"/>
  <c r="F38" i="11"/>
  <c r="M37" i="11"/>
  <c r="F37" i="11"/>
  <c r="M36" i="11"/>
  <c r="F36" i="11"/>
  <c r="Q24" i="11"/>
  <c r="K24" i="11"/>
  <c r="I24" i="11"/>
  <c r="G24" i="11"/>
  <c r="E24" i="11"/>
  <c r="D24" i="11"/>
  <c r="C24" i="11"/>
  <c r="M23" i="11"/>
  <c r="M24" i="11" s="1"/>
  <c r="C27" i="11" s="1"/>
  <c r="F23" i="11"/>
  <c r="N26" i="12"/>
  <c r="Q11" i="11"/>
  <c r="K11" i="11"/>
  <c r="I11" i="11"/>
  <c r="G11" i="11"/>
  <c r="E11" i="11"/>
  <c r="D11" i="11"/>
  <c r="C11" i="11"/>
  <c r="M10" i="11"/>
  <c r="F10" i="11"/>
  <c r="M9" i="11"/>
  <c r="F9" i="11"/>
  <c r="M8" i="11"/>
  <c r="F8" i="11"/>
  <c r="Q57" i="10"/>
  <c r="K57" i="10"/>
  <c r="I57" i="10"/>
  <c r="G57" i="10"/>
  <c r="E57" i="10"/>
  <c r="D57" i="10"/>
  <c r="C57" i="10"/>
  <c r="M56" i="10"/>
  <c r="F56" i="10"/>
  <c r="M55" i="10"/>
  <c r="M57" i="10" s="1"/>
  <c r="C60" i="10" s="1"/>
  <c r="F55" i="10"/>
  <c r="M54" i="10"/>
  <c r="F54" i="10"/>
  <c r="Q42" i="10"/>
  <c r="K42" i="10"/>
  <c r="I42" i="10"/>
  <c r="G42" i="10"/>
  <c r="E42" i="10"/>
  <c r="D42" i="10"/>
  <c r="C42" i="10"/>
  <c r="M41" i="10"/>
  <c r="F41" i="10"/>
  <c r="M40" i="10"/>
  <c r="F40" i="10"/>
  <c r="M39" i="10"/>
  <c r="F39" i="10"/>
  <c r="Q27" i="10"/>
  <c r="K27" i="10"/>
  <c r="I27" i="10"/>
  <c r="G27" i="10"/>
  <c r="E27" i="10"/>
  <c r="D27" i="10"/>
  <c r="C27" i="10"/>
  <c r="M26" i="10"/>
  <c r="F26" i="10"/>
  <c r="M25" i="10"/>
  <c r="F25" i="10"/>
  <c r="N25" i="10" s="1"/>
  <c r="Q13" i="10"/>
  <c r="K13" i="10"/>
  <c r="I13" i="10"/>
  <c r="G13" i="10"/>
  <c r="E13" i="10"/>
  <c r="D13" i="10"/>
  <c r="C13" i="10"/>
  <c r="M12" i="10"/>
  <c r="F12" i="10"/>
  <c r="M11" i="10"/>
  <c r="F11" i="10"/>
  <c r="M10" i="10"/>
  <c r="F10" i="10"/>
  <c r="M9" i="10"/>
  <c r="F9" i="10"/>
  <c r="M8" i="10"/>
  <c r="F8" i="10"/>
  <c r="F13" i="10" s="1"/>
  <c r="C15" i="10" s="1"/>
  <c r="C61" i="9"/>
  <c r="Q78" i="9"/>
  <c r="K78" i="9"/>
  <c r="I78" i="9"/>
  <c r="G78" i="9"/>
  <c r="E78" i="9"/>
  <c r="D78" i="9"/>
  <c r="C78" i="9"/>
  <c r="M77" i="9"/>
  <c r="F77" i="9"/>
  <c r="M76" i="9"/>
  <c r="F76" i="9"/>
  <c r="M75" i="9"/>
  <c r="F75" i="9"/>
  <c r="M74" i="9"/>
  <c r="F74" i="9"/>
  <c r="M73" i="9"/>
  <c r="F73" i="9"/>
  <c r="Q61" i="9"/>
  <c r="K61" i="9"/>
  <c r="I61" i="9"/>
  <c r="G61" i="9"/>
  <c r="E61" i="9"/>
  <c r="D61" i="9"/>
  <c r="M60" i="9"/>
  <c r="F60" i="9"/>
  <c r="M59" i="9"/>
  <c r="F59" i="9"/>
  <c r="M58" i="9"/>
  <c r="F58" i="9"/>
  <c r="M57" i="9"/>
  <c r="F57" i="9"/>
  <c r="M56" i="9"/>
  <c r="F56" i="9"/>
  <c r="M55" i="9"/>
  <c r="F55" i="9"/>
  <c r="Q43" i="9"/>
  <c r="K43" i="9"/>
  <c r="I43" i="9"/>
  <c r="G43" i="9"/>
  <c r="E43" i="9"/>
  <c r="D43" i="9"/>
  <c r="C43" i="9"/>
  <c r="M42" i="9"/>
  <c r="F42" i="9"/>
  <c r="M41" i="9"/>
  <c r="F41" i="9"/>
  <c r="Q29" i="9"/>
  <c r="K29" i="9"/>
  <c r="I29" i="9"/>
  <c r="G29" i="9"/>
  <c r="E29" i="9"/>
  <c r="D29" i="9"/>
  <c r="C29" i="9"/>
  <c r="M28" i="9"/>
  <c r="F28" i="9"/>
  <c r="M27" i="9"/>
  <c r="F27" i="9"/>
  <c r="M26" i="9"/>
  <c r="F26" i="9"/>
  <c r="M25" i="9"/>
  <c r="F25" i="9"/>
  <c r="M24" i="9"/>
  <c r="F24" i="9"/>
  <c r="M23" i="9"/>
  <c r="F23" i="9"/>
  <c r="M22" i="9"/>
  <c r="F22" i="9"/>
  <c r="Q10" i="9"/>
  <c r="K10" i="9"/>
  <c r="I10" i="9"/>
  <c r="G10" i="9"/>
  <c r="E10" i="9"/>
  <c r="D10" i="9"/>
  <c r="C10" i="9"/>
  <c r="M9" i="9"/>
  <c r="F9" i="9"/>
  <c r="M8" i="9"/>
  <c r="F8" i="9"/>
  <c r="Q92" i="8"/>
  <c r="K92" i="8"/>
  <c r="I92" i="8"/>
  <c r="G92" i="8"/>
  <c r="E92" i="8"/>
  <c r="D92" i="8"/>
  <c r="C92" i="8"/>
  <c r="M91" i="8"/>
  <c r="F91" i="8"/>
  <c r="M90" i="8"/>
  <c r="F90" i="8"/>
  <c r="N90" i="8" s="1"/>
  <c r="Q78" i="8"/>
  <c r="K78" i="8"/>
  <c r="I78" i="8"/>
  <c r="G78" i="8"/>
  <c r="E78" i="8"/>
  <c r="D78" i="8"/>
  <c r="C78" i="8"/>
  <c r="M77" i="8"/>
  <c r="F77" i="8"/>
  <c r="M76" i="8"/>
  <c r="F76" i="8"/>
  <c r="Q64" i="8"/>
  <c r="K64" i="8"/>
  <c r="I64" i="8"/>
  <c r="G64" i="8"/>
  <c r="E64" i="8"/>
  <c r="D64" i="8"/>
  <c r="C64" i="8"/>
  <c r="M61" i="8"/>
  <c r="F61" i="8"/>
  <c r="N61" i="8" s="1"/>
  <c r="M60" i="8"/>
  <c r="F60" i="8"/>
  <c r="M59" i="8"/>
  <c r="F59" i="8"/>
  <c r="N59" i="8" s="1"/>
  <c r="M58" i="8"/>
  <c r="F58" i="8"/>
  <c r="M57" i="8"/>
  <c r="F57" i="8"/>
  <c r="N57" i="8" s="1"/>
  <c r="Q45" i="8"/>
  <c r="K45" i="8"/>
  <c r="I45" i="8"/>
  <c r="G45" i="8"/>
  <c r="E45" i="8"/>
  <c r="D45" i="8"/>
  <c r="C45" i="8"/>
  <c r="M44" i="8"/>
  <c r="F44" i="8"/>
  <c r="M43" i="8"/>
  <c r="F43" i="8"/>
  <c r="M42" i="8"/>
  <c r="F42" i="8"/>
  <c r="M41" i="8"/>
  <c r="F41" i="8"/>
  <c r="Q29" i="8"/>
  <c r="K29" i="8"/>
  <c r="I29" i="8"/>
  <c r="G29" i="8"/>
  <c r="E29" i="8"/>
  <c r="D29" i="8"/>
  <c r="C29" i="8"/>
  <c r="M28" i="8"/>
  <c r="F28" i="8"/>
  <c r="N28" i="8" s="1"/>
  <c r="M27" i="8"/>
  <c r="F27" i="8"/>
  <c r="M26" i="8"/>
  <c r="F26" i="8"/>
  <c r="N26" i="8" s="1"/>
  <c r="M25" i="8"/>
  <c r="F25" i="8"/>
  <c r="M24" i="8"/>
  <c r="F24" i="8"/>
  <c r="N24" i="8" s="1"/>
  <c r="Q12" i="8"/>
  <c r="K12" i="8"/>
  <c r="I12" i="8"/>
  <c r="G12" i="8"/>
  <c r="E12" i="8"/>
  <c r="D12" i="8"/>
  <c r="C12" i="8"/>
  <c r="M11" i="8"/>
  <c r="F11" i="8"/>
  <c r="M10" i="8"/>
  <c r="F10" i="8"/>
  <c r="M9" i="8"/>
  <c r="F9" i="8"/>
  <c r="M8" i="8"/>
  <c r="F8" i="8"/>
  <c r="M82" i="7"/>
  <c r="F82" i="7"/>
  <c r="M81" i="7"/>
  <c r="F81" i="7"/>
  <c r="Q85" i="7"/>
  <c r="K85" i="7"/>
  <c r="I85" i="7"/>
  <c r="G85" i="7"/>
  <c r="E85" i="7"/>
  <c r="D85" i="7"/>
  <c r="C85" i="7"/>
  <c r="M84" i="7"/>
  <c r="F84" i="7"/>
  <c r="M83" i="7"/>
  <c r="F83" i="7"/>
  <c r="N83" i="7" s="1"/>
  <c r="M80" i="7"/>
  <c r="F80" i="7"/>
  <c r="M79" i="7"/>
  <c r="F79" i="7"/>
  <c r="M78" i="7"/>
  <c r="F78" i="7"/>
  <c r="M77" i="7"/>
  <c r="F77" i="7"/>
  <c r="N77" i="7" s="1"/>
  <c r="M76" i="7"/>
  <c r="F76" i="7"/>
  <c r="M75" i="7"/>
  <c r="F75" i="7"/>
  <c r="N75" i="7" s="1"/>
  <c r="M74" i="7"/>
  <c r="F74" i="7"/>
  <c r="M73" i="7"/>
  <c r="F73" i="7"/>
  <c r="N78" i="7"/>
  <c r="Q45" i="7"/>
  <c r="K45" i="7"/>
  <c r="I45" i="7"/>
  <c r="G45" i="7"/>
  <c r="E45" i="7"/>
  <c r="D45" i="7"/>
  <c r="C45" i="7"/>
  <c r="M44" i="7"/>
  <c r="F44" i="7"/>
  <c r="M43" i="7"/>
  <c r="F43" i="7"/>
  <c r="M42" i="7"/>
  <c r="F42" i="7"/>
  <c r="M41" i="7"/>
  <c r="F41" i="7"/>
  <c r="F58" i="7"/>
  <c r="F59" i="7"/>
  <c r="F60" i="7"/>
  <c r="F57" i="7"/>
  <c r="Q61" i="7"/>
  <c r="K61" i="7"/>
  <c r="I61" i="7"/>
  <c r="G61" i="7"/>
  <c r="E61" i="7"/>
  <c r="D61" i="7"/>
  <c r="C61" i="7"/>
  <c r="M60" i="7"/>
  <c r="M59" i="7"/>
  <c r="N59" i="7" s="1"/>
  <c r="M58" i="7"/>
  <c r="M57" i="7"/>
  <c r="Q29" i="7"/>
  <c r="K29" i="7"/>
  <c r="I29" i="7"/>
  <c r="G29" i="7"/>
  <c r="E29" i="7"/>
  <c r="D29" i="7"/>
  <c r="C29" i="7"/>
  <c r="M28" i="7"/>
  <c r="F28" i="7"/>
  <c r="M27" i="7"/>
  <c r="F27" i="7"/>
  <c r="M26" i="7"/>
  <c r="N26" i="7" s="1"/>
  <c r="F10" i="7"/>
  <c r="M13" i="7"/>
  <c r="N13" i="7" s="1"/>
  <c r="F13" i="7"/>
  <c r="M12" i="7"/>
  <c r="N12" i="7" s="1"/>
  <c r="F12" i="7"/>
  <c r="M11" i="7"/>
  <c r="N11" i="7" s="1"/>
  <c r="F11" i="7"/>
  <c r="M10" i="7"/>
  <c r="N10" i="7" s="1"/>
  <c r="F8" i="7"/>
  <c r="F9" i="7"/>
  <c r="M9" i="7"/>
  <c r="N9" i="7" s="1"/>
  <c r="M8" i="7"/>
  <c r="Q8" i="7"/>
  <c r="Q14" i="7" s="1"/>
  <c r="K14" i="7"/>
  <c r="I14" i="7"/>
  <c r="G14" i="7"/>
  <c r="E14" i="7"/>
  <c r="D14" i="7"/>
  <c r="C14" i="7"/>
  <c r="N8" i="7"/>
  <c r="N9" i="10" l="1"/>
  <c r="N38" i="11"/>
  <c r="M53" i="11"/>
  <c r="C56" i="11" s="1"/>
  <c r="F67" i="11"/>
  <c r="C69" i="11" s="1"/>
  <c r="F12" i="12"/>
  <c r="C14" i="12" s="1"/>
  <c r="M28" i="12"/>
  <c r="C31" i="12" s="1"/>
  <c r="M42" i="12"/>
  <c r="C45" i="12" s="1"/>
  <c r="F45" i="7"/>
  <c r="C47" i="7" s="1"/>
  <c r="N81" i="7"/>
  <c r="N54" i="10"/>
  <c r="N15" i="14"/>
  <c r="N26" i="9"/>
  <c r="N27" i="7"/>
  <c r="N12" i="10"/>
  <c r="N41" i="10"/>
  <c r="N9" i="11"/>
  <c r="N37" i="11"/>
  <c r="N56" i="12"/>
  <c r="M29" i="8"/>
  <c r="C32" i="8" s="1"/>
  <c r="N44" i="8"/>
  <c r="M64" i="8"/>
  <c r="C67" i="8" s="1"/>
  <c r="M92" i="8"/>
  <c r="C95" i="8" s="1"/>
  <c r="N8" i="9"/>
  <c r="F29" i="9"/>
  <c r="C31" i="9" s="1"/>
  <c r="N28" i="9"/>
  <c r="N28" i="7"/>
  <c r="F61" i="7"/>
  <c r="C63" i="7" s="1"/>
  <c r="N43" i="7"/>
  <c r="N80" i="11"/>
  <c r="N9" i="12"/>
  <c r="N11" i="12"/>
  <c r="N24" i="12"/>
  <c r="N41" i="12"/>
  <c r="N55" i="12"/>
  <c r="F57" i="12"/>
  <c r="C59" i="12" s="1"/>
  <c r="N74" i="7"/>
  <c r="N76" i="7"/>
  <c r="N80" i="7"/>
  <c r="N41" i="8"/>
  <c r="N43" i="8"/>
  <c r="N42" i="9"/>
  <c r="N56" i="10"/>
  <c r="N23" i="11"/>
  <c r="N24" i="11" s="1"/>
  <c r="N52" i="11"/>
  <c r="N79" i="11"/>
  <c r="N81" i="11" s="1"/>
  <c r="N65" i="13"/>
  <c r="N71" i="13"/>
  <c r="N28" i="13"/>
  <c r="N47" i="13"/>
  <c r="N64" i="13"/>
  <c r="N92" i="13"/>
  <c r="N113" i="13"/>
  <c r="N180" i="13"/>
  <c r="F14" i="7"/>
  <c r="C16" i="7" s="1"/>
  <c r="N79" i="7"/>
  <c r="N84" i="7"/>
  <c r="M12" i="8"/>
  <c r="C15" i="8" s="1"/>
  <c r="N27" i="12"/>
  <c r="F33" i="13"/>
  <c r="C35" i="13" s="1"/>
  <c r="F50" i="13"/>
  <c r="C52" i="13" s="1"/>
  <c r="F99" i="13"/>
  <c r="C101" i="13" s="1"/>
  <c r="F133" i="13"/>
  <c r="C135" i="13" s="1"/>
  <c r="M150" i="13"/>
  <c r="C153" i="13" s="1"/>
  <c r="N30" i="13"/>
  <c r="N49" i="13"/>
  <c r="N62" i="13"/>
  <c r="N66" i="13"/>
  <c r="N77" i="13"/>
  <c r="N90" i="13"/>
  <c r="N96" i="13"/>
  <c r="N111" i="13"/>
  <c r="N128" i="13"/>
  <c r="N164" i="13"/>
  <c r="N8" i="8"/>
  <c r="N10" i="8"/>
  <c r="N25" i="8"/>
  <c r="F64" i="8"/>
  <c r="C66" i="8" s="1"/>
  <c r="C68" i="8" s="1"/>
  <c r="N60" i="8"/>
  <c r="M78" i="8"/>
  <c r="C81" i="8" s="1"/>
  <c r="N91" i="8"/>
  <c r="N92" i="8" s="1"/>
  <c r="M10" i="9"/>
  <c r="C13" i="9" s="1"/>
  <c r="N23" i="9"/>
  <c r="F78" i="9"/>
  <c r="C80" i="9" s="1"/>
  <c r="N75" i="9"/>
  <c r="F27" i="10"/>
  <c r="C29" i="10" s="1"/>
  <c r="M42" i="10"/>
  <c r="C45" i="10" s="1"/>
  <c r="N55" i="10"/>
  <c r="F14" i="13"/>
  <c r="C16" i="13" s="1"/>
  <c r="N11" i="13"/>
  <c r="N13" i="13"/>
  <c r="N11" i="14"/>
  <c r="N13" i="14"/>
  <c r="N147" i="13"/>
  <c r="N149" i="13"/>
  <c r="N72" i="13"/>
  <c r="N74" i="13"/>
  <c r="N9" i="9"/>
  <c r="N56" i="9"/>
  <c r="N27" i="9"/>
  <c r="N58" i="9"/>
  <c r="M43" i="9"/>
  <c r="C46" i="9" s="1"/>
  <c r="F61" i="9"/>
  <c r="C63" i="9" s="1"/>
  <c r="M61" i="7"/>
  <c r="C64" i="7" s="1"/>
  <c r="C65" i="7" s="1"/>
  <c r="N60" i="9"/>
  <c r="N73" i="9"/>
  <c r="N77" i="9"/>
  <c r="M29" i="7"/>
  <c r="C32" i="7" s="1"/>
  <c r="N42" i="7"/>
  <c r="N44" i="7"/>
  <c r="N76" i="8"/>
  <c r="N11" i="10"/>
  <c r="F11" i="11"/>
  <c r="C13" i="11" s="1"/>
  <c r="N8" i="13"/>
  <c r="N146" i="13"/>
  <c r="N148" i="13"/>
  <c r="N41" i="7"/>
  <c r="F92" i="8"/>
  <c r="C94" i="8" s="1"/>
  <c r="N40" i="10"/>
  <c r="N10" i="11"/>
  <c r="F29" i="8"/>
  <c r="C31" i="8" s="1"/>
  <c r="C33" i="8" s="1"/>
  <c r="N24" i="9"/>
  <c r="F43" i="9"/>
  <c r="C45" i="9" s="1"/>
  <c r="N57" i="9"/>
  <c r="N59" i="9"/>
  <c r="N76" i="9"/>
  <c r="F57" i="10"/>
  <c r="C59" i="10" s="1"/>
  <c r="F24" i="11"/>
  <c r="C26" i="11" s="1"/>
  <c r="C28" i="11" s="1"/>
  <c r="N66" i="11"/>
  <c r="M81" i="11"/>
  <c r="C84" i="11" s="1"/>
  <c r="N10" i="12"/>
  <c r="N29" i="13"/>
  <c r="N31" i="13"/>
  <c r="N48" i="13"/>
  <c r="N76" i="13"/>
  <c r="M99" i="13"/>
  <c r="C102" i="13" s="1"/>
  <c r="N93" i="13"/>
  <c r="N95" i="13"/>
  <c r="N112" i="13"/>
  <c r="N114" i="13"/>
  <c r="N129" i="13"/>
  <c r="N131" i="13"/>
  <c r="N165" i="13"/>
  <c r="M186" i="13"/>
  <c r="C189" i="13" s="1"/>
  <c r="N183" i="13"/>
  <c r="F168" i="13"/>
  <c r="C170" i="13" s="1"/>
  <c r="F29" i="7"/>
  <c r="C31" i="7" s="1"/>
  <c r="C33" i="7" s="1"/>
  <c r="M45" i="7"/>
  <c r="C48" i="7" s="1"/>
  <c r="C49" i="7" s="1"/>
  <c r="M45" i="8"/>
  <c r="C48" i="8" s="1"/>
  <c r="N27" i="8"/>
  <c r="N58" i="8"/>
  <c r="N10" i="10"/>
  <c r="F81" i="11"/>
  <c r="C83" i="11" s="1"/>
  <c r="F28" i="12"/>
  <c r="C30" i="12" s="1"/>
  <c r="C32" i="12" s="1"/>
  <c r="N57" i="7"/>
  <c r="N60" i="7"/>
  <c r="N58" i="7"/>
  <c r="N73" i="7"/>
  <c r="N82" i="7"/>
  <c r="F12" i="8"/>
  <c r="C14" i="8" s="1"/>
  <c r="C16" i="8" s="1"/>
  <c r="N11" i="8"/>
  <c r="F10" i="9"/>
  <c r="C12" i="9" s="1"/>
  <c r="N25" i="9"/>
  <c r="M16" i="14"/>
  <c r="C19" i="14" s="1"/>
  <c r="N14" i="14"/>
  <c r="N14" i="7"/>
  <c r="M11" i="11"/>
  <c r="C14" i="11" s="1"/>
  <c r="N8" i="11"/>
  <c r="N51" i="11"/>
  <c r="F53" i="11"/>
  <c r="C55" i="11" s="1"/>
  <c r="M67" i="11"/>
  <c r="C70" i="11" s="1"/>
  <c r="N65" i="11"/>
  <c r="F186" i="13"/>
  <c r="C188" i="13" s="1"/>
  <c r="N184" i="13"/>
  <c r="N27" i="13"/>
  <c r="M33" i="13"/>
  <c r="C36" i="13" s="1"/>
  <c r="M50" i="13"/>
  <c r="C53" i="13" s="1"/>
  <c r="N46" i="13"/>
  <c r="M78" i="13"/>
  <c r="C81" i="13" s="1"/>
  <c r="N63" i="13"/>
  <c r="N127" i="13"/>
  <c r="M133" i="13"/>
  <c r="C136" i="13" s="1"/>
  <c r="F150" i="13"/>
  <c r="C152" i="13" s="1"/>
  <c r="N145" i="13"/>
  <c r="N163" i="13"/>
  <c r="M168" i="13"/>
  <c r="C171" i="13" s="1"/>
  <c r="N73" i="13"/>
  <c r="F78" i="13"/>
  <c r="C80" i="13" s="1"/>
  <c r="F85" i="7"/>
  <c r="C87" i="7" s="1"/>
  <c r="N9" i="8"/>
  <c r="M85" i="7"/>
  <c r="C88" i="7" s="1"/>
  <c r="N41" i="9"/>
  <c r="N43" i="9" s="1"/>
  <c r="F39" i="11"/>
  <c r="C41" i="11" s="1"/>
  <c r="N36" i="11"/>
  <c r="N91" i="13"/>
  <c r="M14" i="7"/>
  <c r="C17" i="7" s="1"/>
  <c r="F45" i="8"/>
  <c r="C47" i="8" s="1"/>
  <c r="N42" i="8"/>
  <c r="N77" i="8"/>
  <c r="N78" i="8" s="1"/>
  <c r="F78" i="8"/>
  <c r="C80" i="8" s="1"/>
  <c r="C82" i="8" s="1"/>
  <c r="M29" i="9"/>
  <c r="C32" i="9" s="1"/>
  <c r="N22" i="9"/>
  <c r="M61" i="9"/>
  <c r="C64" i="9" s="1"/>
  <c r="C65" i="9" s="1"/>
  <c r="N55" i="9"/>
  <c r="N74" i="9"/>
  <c r="M78" i="9"/>
  <c r="C81" i="9" s="1"/>
  <c r="C61" i="10"/>
  <c r="M13" i="10"/>
  <c r="C16" i="10" s="1"/>
  <c r="C17" i="10" s="1"/>
  <c r="N8" i="10"/>
  <c r="M27" i="10"/>
  <c r="C30" i="10" s="1"/>
  <c r="N26" i="10"/>
  <c r="N27" i="10" s="1"/>
  <c r="F42" i="10"/>
  <c r="C44" i="10" s="1"/>
  <c r="N39" i="10"/>
  <c r="M39" i="11"/>
  <c r="C42" i="11" s="1"/>
  <c r="M12" i="12"/>
  <c r="C15" i="12" s="1"/>
  <c r="C16" i="12" s="1"/>
  <c r="N8" i="12"/>
  <c r="N40" i="12"/>
  <c r="F42" i="12"/>
  <c r="C44" i="12" s="1"/>
  <c r="N54" i="12"/>
  <c r="M57" i="12"/>
  <c r="C60" i="12" s="1"/>
  <c r="C61" i="12" s="1"/>
  <c r="N9" i="13"/>
  <c r="M14" i="13"/>
  <c r="C17" i="13" s="1"/>
  <c r="F16" i="14"/>
  <c r="C18" i="14" s="1"/>
  <c r="N8" i="14"/>
  <c r="M115" i="13"/>
  <c r="C118" i="13" s="1"/>
  <c r="C119" i="13" s="1"/>
  <c r="N181" i="13"/>
  <c r="C18" i="13" l="1"/>
  <c r="C57" i="11"/>
  <c r="N29" i="8"/>
  <c r="N28" i="12"/>
  <c r="C20" i="14"/>
  <c r="C71" i="11"/>
  <c r="C46" i="12"/>
  <c r="N45" i="8"/>
  <c r="N42" i="10"/>
  <c r="C33" i="9"/>
  <c r="C54" i="13"/>
  <c r="N53" i="11"/>
  <c r="N10" i="9"/>
  <c r="N186" i="13"/>
  <c r="C31" i="10"/>
  <c r="C103" i="13"/>
  <c r="N45" i="7"/>
  <c r="N42" i="12"/>
  <c r="N78" i="9"/>
  <c r="C49" i="8"/>
  <c r="N39" i="11"/>
  <c r="C14" i="9"/>
  <c r="N133" i="13"/>
  <c r="N29" i="7"/>
  <c r="N64" i="8"/>
  <c r="C47" i="9"/>
  <c r="C15" i="11"/>
  <c r="N57" i="12"/>
  <c r="C18" i="7"/>
  <c r="N150" i="13"/>
  <c r="C96" i="8"/>
  <c r="N57" i="10"/>
  <c r="C82" i="9"/>
  <c r="C37" i="13"/>
  <c r="N16" i="14"/>
  <c r="C46" i="10"/>
  <c r="N99" i="13"/>
  <c r="C154" i="13"/>
  <c r="N11" i="11"/>
  <c r="N61" i="9"/>
  <c r="N12" i="8"/>
  <c r="C172" i="13"/>
  <c r="C137" i="13"/>
  <c r="N50" i="13"/>
  <c r="N85" i="7"/>
  <c r="N61" i="7"/>
  <c r="N115" i="13"/>
  <c r="C190" i="13"/>
  <c r="N78" i="13"/>
  <c r="N14" i="13"/>
  <c r="N12" i="12"/>
  <c r="N168" i="13"/>
  <c r="C85" i="11"/>
  <c r="N13" i="10"/>
  <c r="N29" i="9"/>
  <c r="N67" i="11"/>
  <c r="N33" i="13"/>
  <c r="C43" i="11"/>
  <c r="C82" i="13"/>
  <c r="C89" i="7"/>
</calcChain>
</file>

<file path=xl/sharedStrings.xml><?xml version="1.0" encoding="utf-8"?>
<sst xmlns="http://schemas.openxmlformats.org/spreadsheetml/2006/main" count="1794" uniqueCount="623">
  <si>
    <t>Iniciativa estratégica</t>
  </si>
  <si>
    <t>Vigencias futuras</t>
  </si>
  <si>
    <t>Otras fuentes</t>
  </si>
  <si>
    <t>Presupuesto total</t>
  </si>
  <si>
    <t>Total otras fuentes</t>
  </si>
  <si>
    <t>Valor</t>
  </si>
  <si>
    <t>Total</t>
  </si>
  <si>
    <t>Otras Fuentes</t>
  </si>
  <si>
    <t>xxxx</t>
  </si>
  <si>
    <t>Inversión</t>
  </si>
  <si>
    <t>Funcionamiento</t>
  </si>
  <si>
    <t>Metas 2017</t>
  </si>
  <si>
    <t>PGN Colciencias 2017</t>
  </si>
  <si>
    <t>Presupuesto General de la Nación 2017</t>
  </si>
  <si>
    <t>FFJC - Saldos</t>
  </si>
  <si>
    <t>Descripción fuente de saldos FFJC</t>
  </si>
  <si>
    <t>Total PGN 2017</t>
  </si>
  <si>
    <t>Descripción fuente de rendimientos FFJC</t>
  </si>
  <si>
    <t>Rendimientos - FFJC</t>
  </si>
  <si>
    <t>Por apalancar</t>
  </si>
  <si>
    <t>Descripción fuente por apalancar</t>
  </si>
  <si>
    <t>Mejorar la calidad y el impacto de la investigación y la transferencia de conocimiento y tecnología</t>
  </si>
  <si>
    <t>Becas para la formación de maestría y doctorado nacional y exterior financiados por Colciencias y otras entidades</t>
  </si>
  <si>
    <t>Formación de capital humano para la CTeI a nivel de Doctorado y Maestría</t>
  </si>
  <si>
    <t>Convocatoria de formación para estudios de doctorado en el exterior y en Colombia</t>
  </si>
  <si>
    <t>Icetex</t>
  </si>
  <si>
    <t>Indicador programático</t>
  </si>
  <si>
    <t>43 exterior
133 en colombia</t>
  </si>
  <si>
    <t>Convocatoria de formación para estudios de doctoradode maestría y doctorado en el exterior COLFUTURO</t>
  </si>
  <si>
    <t>Formación de alto nivel SGR</t>
  </si>
  <si>
    <t>SGR</t>
  </si>
  <si>
    <t>Seguimiento financiero al proyecto de capacitación de recursos humanos para la investigación</t>
  </si>
  <si>
    <t>Desembolsos vigencias futuras comprometidas</t>
  </si>
  <si>
    <t>Apoyo a postdoctorados en Colombia de becarios Colciencias</t>
  </si>
  <si>
    <t>Objetivo Estratégico 1</t>
  </si>
  <si>
    <t>Programa Estratégico 1.1</t>
  </si>
  <si>
    <t>Programa Estratégico 1.2</t>
  </si>
  <si>
    <t>Articulación de oferta y demanda para recurso humano de alto nivel</t>
  </si>
  <si>
    <t>Implementación del grupo comunidad becarios Colciencias</t>
  </si>
  <si>
    <t>% de beneficiarios de becas Colciencias con perfil público en la plataforma</t>
  </si>
  <si>
    <t>Gestión de la base de datos de beneficiarios Colciencias</t>
  </si>
  <si>
    <t>Talleres de articulación de oferta y demanda de doctores</t>
  </si>
  <si>
    <t>Consolidación de modelos cienciométricos para los actores del SNCTI</t>
  </si>
  <si>
    <t>Convocatoria reconocimiento de grupos de investigación e investigadores 2017</t>
  </si>
  <si>
    <t>Artículos científicos publicados en revistas científicas especializadas por investigadores colombianos</t>
  </si>
  <si>
    <t>Revisión del modelo de medición grupos e investigadores</t>
  </si>
  <si>
    <t>Revisión del modelo de medición de productos de CTeI de la comunidad en Ciencias Sociales, Humanas y Educación</t>
  </si>
  <si>
    <t>Gestión ORCID y EUROCRIS</t>
  </si>
  <si>
    <t>Incremento de la visibilidad e impacto de las publicaciones científicas colombianas</t>
  </si>
  <si>
    <t>Programa Estratégico 1.4</t>
  </si>
  <si>
    <t>Programa Estratégico 1.3</t>
  </si>
  <si>
    <t>Implementación de nueva métrica para indexar revistas colombianas</t>
  </si>
  <si>
    <t>Revistas colombianas Indexadas</t>
  </si>
  <si>
    <t>Formulación e implementación del plan de apoyo a revistas colombianas</t>
  </si>
  <si>
    <t>Servicio permanente de homologación de revistas especializadas de CTeI - Publindex</t>
  </si>
  <si>
    <t>Realización de la segunda etapa convocatoria 768 - Clasificación de revistas nacionales</t>
  </si>
  <si>
    <t>Programa Estratégico 1.5</t>
  </si>
  <si>
    <t>Fomento al desarrollo de programas y proyectos de generación de conocimiento en CTeI</t>
  </si>
  <si>
    <t>Incrementar la articulación con gestión territorial</t>
  </si>
  <si>
    <t>Implementación Colombia científica</t>
  </si>
  <si>
    <t>Credito Banco Mundial</t>
  </si>
  <si>
    <t>Financiación de programas y proyectos de CTeI en Salud</t>
  </si>
  <si>
    <t>Proyectos de investigación apoyados</t>
  </si>
  <si>
    <t>Financiación de programas y proyectos de CTeI y su contribución a los retos del país</t>
  </si>
  <si>
    <t>Financiación de programas y proyectos de CTeI en seguridad y defensa</t>
  </si>
  <si>
    <t>Convenio 015-2015 FAC</t>
  </si>
  <si>
    <t>Financiación de programas y proyectos de CTeI en hidrocarburos y geociencias</t>
  </si>
  <si>
    <t>Convenio ANH</t>
  </si>
  <si>
    <t>Formulación de planes estratégicos programas nacionales de CTeI</t>
  </si>
  <si>
    <t>Financiación de programas y proyectos de CTeI en educación - Antioquia</t>
  </si>
  <si>
    <t>Financiación de programas y proyectos de CTeI en paz - Putumayo</t>
  </si>
  <si>
    <t>Acceso a información científica especializada</t>
  </si>
  <si>
    <t>Gestión para la adopación de la reglamentación y de la política de la ética de la investigación e integridad científica</t>
  </si>
  <si>
    <t>Gestión de proyectos tipo convocatorias regionales de investigación</t>
  </si>
  <si>
    <t>Promover el desarrollo tecnológico y la innovación como motor de crecimiento empresarial y del emprendimiento</t>
  </si>
  <si>
    <t>Objetivo Estratégico 2</t>
  </si>
  <si>
    <t>Programa Estratégico 2.1</t>
  </si>
  <si>
    <t>Alianzas para la Innovación</t>
  </si>
  <si>
    <t>Implementación de proyectos prototipo - Alianzas - (convocatoria nacional)</t>
  </si>
  <si>
    <t>Metodología para formar empresas de manera virtual (bajar costos) Alianzas</t>
  </si>
  <si>
    <t>Nueva estrategia con Confecámaras y Cámaras de Comercio</t>
  </si>
  <si>
    <t>Empresas apoyadas en procesos de innovación por Colciencias</t>
  </si>
  <si>
    <t>Recursos  del convenio 209-2015, que seran reinvertidos en el mismo según aprobación del Comité ejecutivo del convenio. (estos recursos estan en Confecámaras)</t>
  </si>
  <si>
    <t>Ejecución Convenio Alianzas 2016 - 2017</t>
  </si>
  <si>
    <t>Programa Estratégico 2.2</t>
  </si>
  <si>
    <t>Sistemas de Innovación</t>
  </si>
  <si>
    <t>Alineación del programa de Gestores de Ruta N para aporte a Meta Colciencias de Sistemas de Innovación Empresarial</t>
  </si>
  <si>
    <t>Implementación de la estrategia de Sistemas de Innovación Empresarial en un segunda iteración para Bogotá y Barranquilla</t>
  </si>
  <si>
    <t xml:space="preserve">Gestionar la adopción de proyectos tipo "gestión de innovación" por parte de los departamentos </t>
  </si>
  <si>
    <t>Diseño e implementación de piloto para la ejecución de la estrategia de Sistemas de Innovación Empresarial en una de las ciudades Pacto por la Innovación bajo nuevo un  esquema - Villavicencio</t>
  </si>
  <si>
    <t xml:space="preserve"> Implementar los procesos de recolección, consolidación y medición de resultados e impactos logrados por la estrategia de Sistemas de Innovación Empresarial bajo la estrategia de Bitácora de Inersiones</t>
  </si>
  <si>
    <t xml:space="preserve">Apoyo en I+D+i en el Sector Productivo </t>
  </si>
  <si>
    <t>Programa Estratégico 2.3</t>
  </si>
  <si>
    <t>Ejecutar saldo del convenio SENA para I+D+i (Estrategia I+D- Cierre de Brechas Tecnológicas (Fase de diseño))</t>
  </si>
  <si>
    <t>Convenio SENA</t>
  </si>
  <si>
    <t>Adoptar y difundir el nuevo modelo de reconocimiento de actores (Llevar a cabo el Proceso de Reconocimiento)</t>
  </si>
  <si>
    <t>Proyectos I+D (Ruta N, BIOS, CeniBanano - AUGURA) - Apoyo I+D+i al sector productivo gracias a la aticulación con los PNCTeI</t>
  </si>
  <si>
    <t>Convenio SENA 593-2014</t>
  </si>
  <si>
    <t>Programa TIC</t>
  </si>
  <si>
    <t>Programa Estratégico 2.4</t>
  </si>
  <si>
    <t>Pactos TI</t>
  </si>
  <si>
    <t>Convocatoria modelos de calidad</t>
  </si>
  <si>
    <t>Convocatoria de especialización inteligente</t>
  </si>
  <si>
    <t>Convocatoria soluciones innovadoras para el sector Agro</t>
  </si>
  <si>
    <t>Ejecución y seguimiento CEAs</t>
  </si>
  <si>
    <t>Registros de patentes solicitadas por residentes en oficina nacional y PCT</t>
  </si>
  <si>
    <t>Personas sensibilizadas a través de estrategias enfocadas en el uso, apropiación y utilidad de la CTeI</t>
  </si>
  <si>
    <t>Desarrollo de capacidades de transferencia tecnológica</t>
  </si>
  <si>
    <t>Programa Estratégico 2.5</t>
  </si>
  <si>
    <t>Escalar OTRI el modelo de licencia de prueba y articulación con la "ruta competitiva" de MinCIT</t>
  </si>
  <si>
    <t>Ejecución y seguimiento a los Centros de Excelencia y Apropiación en BigData</t>
  </si>
  <si>
    <t>Licenciamientos tecnológicos apoyados</t>
  </si>
  <si>
    <t>Brigada de patentes - Fondo de Protección</t>
  </si>
  <si>
    <t>Programa Estratégico 2.6</t>
  </si>
  <si>
    <t>Brigada de patentes y fondo de protección de patentes</t>
  </si>
  <si>
    <t xml:space="preserve">Estrategia Nacional de Fomento a la Protección de Invenciones </t>
  </si>
  <si>
    <t>Generar una cultura que valore y gestione el conocimiento y la innovación</t>
  </si>
  <si>
    <t>Objetivo Estratégico 3</t>
  </si>
  <si>
    <t>Centros de ciencia</t>
  </si>
  <si>
    <t>Programa Estratégico 3.1</t>
  </si>
  <si>
    <t>Fortalecimiento de Centros de Ciencia estrategia Colciencias</t>
  </si>
  <si>
    <t>Gestión territorial de Centros de Ciencia</t>
  </si>
  <si>
    <t>Centros de ciencia fortalecidos</t>
  </si>
  <si>
    <t>Convenio por gestionar (aliado potencial: Smithsonita/ IBER Museos/OEI)</t>
  </si>
  <si>
    <t>Atrévete</t>
  </si>
  <si>
    <t>Programa Estratégico 3.2</t>
  </si>
  <si>
    <t>Ideas para el Cambio - Programa de innovación Social desde CTeI. Acción Estratégica de impacto: Ciencia y Tic para la paz 2017</t>
  </si>
  <si>
    <t>Gestión Territorial - Ideas para el cambio</t>
  </si>
  <si>
    <t>SGR - Nariño</t>
  </si>
  <si>
    <t>A Ciencia Cierta - Agro –BIO</t>
  </si>
  <si>
    <t>Convenio 398 de 2015</t>
  </si>
  <si>
    <t>Agenda Ciudadana Iberoamericana 2017 (implementación)</t>
  </si>
  <si>
    <t>Actualización de la Estratégia Nacional de Apropiación Social de CTeI (Implica Evaluación de la Estrategia y un proceso de formación de Capacidades para la Apropiación Social de CTeI con actores del sistema)</t>
  </si>
  <si>
    <t>Definición lineamientos y guia sobre Innovación Social en el marco del SGR</t>
  </si>
  <si>
    <t>Digitalización  de Documentos CENDOC</t>
  </si>
  <si>
    <t>Programa Estratégico 3.3</t>
  </si>
  <si>
    <t>Difusión - Todo es ciencia</t>
  </si>
  <si>
    <t>Plataforma digital todo es ciencia</t>
  </si>
  <si>
    <t>Colombia Bio  (serie Web tv para TEC)</t>
  </si>
  <si>
    <t>Colombia BIO</t>
  </si>
  <si>
    <t>Programa Estratégico 3.4</t>
  </si>
  <si>
    <t>Ondas</t>
  </si>
  <si>
    <t>Gestión Territorial</t>
  </si>
  <si>
    <t>SGR - 6 departamentos</t>
  </si>
  <si>
    <t xml:space="preserve">Niños y jóvenes apoyados en procesos de vocación científica
y tecnológica </t>
  </si>
  <si>
    <t>Estrategias de fortalecimiento</t>
  </si>
  <si>
    <t>Lineamientos pedagógicos y metodológicos</t>
  </si>
  <si>
    <t>Implementación comunidad</t>
  </si>
  <si>
    <t xml:space="preserve">Sistema de Mapeo iniciativas de país </t>
  </si>
  <si>
    <t>Proyectos especiales</t>
  </si>
  <si>
    <t>Programa Estratégico 3.5</t>
  </si>
  <si>
    <t>Jóvenes investigadores e innovadores</t>
  </si>
  <si>
    <t>Convocatoria jóvenes investigadores e innovadores</t>
  </si>
  <si>
    <t>Gestión y articulación Instituciones de Educación Superior</t>
  </si>
  <si>
    <t>Gestión con Aliados nacionales  e internacionales jóvenes investigadores e innovadores y Nexo Global</t>
  </si>
  <si>
    <t>Convenio por suscribir con Pfizer/Universidad Nacional
Convenio 593-2015</t>
  </si>
  <si>
    <t>Gestión Territorial jóvenes investigadores e innovadores y Nexo Global</t>
  </si>
  <si>
    <t>SGR (3 departamentos con resultados 2017 NG)
 (Proyectos de Sucre, Huila y Risaralda JII)</t>
  </si>
  <si>
    <t>Estrategia de reconocimiento iniciativas en pre-grado</t>
  </si>
  <si>
    <t>Desarrollar un sistema e institucionalidad habilitante para la CTeI</t>
  </si>
  <si>
    <t>Beneficios Tributarios  para CTeI</t>
  </si>
  <si>
    <t>Nuevos CONPES de beneficios tributarios (sujeto a la reforma tributaria)</t>
  </si>
  <si>
    <t xml:space="preserve">Talleres virtuales para BT </t>
  </si>
  <si>
    <t>Hacer permanente el piloto de empresa altamente innovadora</t>
  </si>
  <si>
    <t>% de asignación del cupo de inversión para deducción tributaria</t>
  </si>
  <si>
    <t>Mecanismo BT, puntos adicionales en proyectos que involucren cadena de proveedores</t>
  </si>
  <si>
    <t>Analizar el comportamiento del uso de BT por parte de MyPimes</t>
  </si>
  <si>
    <t>Ciudades que formalicen pactos por la innovación</t>
  </si>
  <si>
    <t>Propuesta ciudades que formalicen pactos por la innovación</t>
  </si>
  <si>
    <t>Pacto por la innovación</t>
  </si>
  <si>
    <t>Objetivo Estratégico 4</t>
  </si>
  <si>
    <t>Programa Estratégico 4.1</t>
  </si>
  <si>
    <t>Programa Estratégico 4.2</t>
  </si>
  <si>
    <t>Desarrollo de capacidades para diseño y evaluación de políticas en los actores del Sistema Nacional</t>
  </si>
  <si>
    <t>Programa Estratégico 4.3</t>
  </si>
  <si>
    <t>Orientar conceptual y metodológicamente la formulación y evaluación de políticas de CTeI a nivel departamental y municipal</t>
  </si>
  <si>
    <t>Diseño y evaluación de políticas de CTeI</t>
  </si>
  <si>
    <t>Liderar y coordinar un amplio debate nacional sobre el papel de la CTeI en el futuro del país</t>
  </si>
  <si>
    <t>Política CTeI aprobada y en implementación</t>
  </si>
  <si>
    <t>Formular una política nacional de ciencia abierta, incluyendo una estrategia de implementación por fases</t>
  </si>
  <si>
    <t xml:space="preserve">Realizar estudios y evaluaciones que apoyen la toma de decisiones de política en la entidad </t>
  </si>
  <si>
    <t>Programa Estratégico 4.4</t>
  </si>
  <si>
    <t>Acciones de fortalecimiento de capacidades desarrolladas</t>
  </si>
  <si>
    <t>Fortalecer capacidades para el apoyo a la toma de decisión mediante herramientas de gestión (VT, minería de datos, mapas de ciencia)</t>
  </si>
  <si>
    <t xml:space="preserve">Diseñar y experimentar medidas alternativas para la dinámica de producción científica y de innovación nacional  </t>
  </si>
  <si>
    <t>Desarrollar proyectos estratégicos y de impacto en CTeI a través de la articulación de recursos de la nación, los departamentos y otros actores</t>
  </si>
  <si>
    <t>Objetivo Estratégico 5</t>
  </si>
  <si>
    <t>Programa Estratégico 5.1</t>
  </si>
  <si>
    <t>Rector de la Política de CTeI</t>
  </si>
  <si>
    <t>Fortalecer la Guía Sectorial de Proyectos de CTeI</t>
  </si>
  <si>
    <t>Fortalecer la definición, formulación y estructuración de proyectos de CTeI a través de estrategia de capacitación y formación</t>
  </si>
  <si>
    <t>Fortalecer los CODECTIs</t>
  </si>
  <si>
    <t>Programa Estratégico 5.2</t>
  </si>
  <si>
    <t>Gestor y movilizador de proyectos de CTeI para financiar con recursos del FCTeI</t>
  </si>
  <si>
    <t>Diseñar y aplicar estrategia para la movilización/gestión de la oferta de Colciencias en los territorios</t>
  </si>
  <si>
    <t>Programa Estratégico 5.3</t>
  </si>
  <si>
    <t>Coordinar la construcción y actualización de los PAEDs</t>
  </si>
  <si>
    <t>Verifica Requisitos de Presentación de Proyectos -Ley 1530 de 2012</t>
  </si>
  <si>
    <t>Programa Estratégico 5.4</t>
  </si>
  <si>
    <t>Programa Estratégico 5.5</t>
  </si>
  <si>
    <t>Programa Estratégico 5.6</t>
  </si>
  <si>
    <t>Evaluador de proyectos (Panel de Expertos-Comité cuando es oferta Colciencias)- Acuerdo  32 de 2015 de la Comisión Rectora del SGR.</t>
  </si>
  <si>
    <t>Somete a evaluación de terceros los proyectos</t>
  </si>
  <si>
    <t>Evaluar los proyectos antes de la verificación de requisitos de presentación</t>
  </si>
  <si>
    <t xml:space="preserve">Definir / diferenciar requisitos de presentación de proyectos antes y después de la evaluación </t>
  </si>
  <si>
    <t>Generar vínculos entre los actores del SNCTI y actores internacionales estratégicos</t>
  </si>
  <si>
    <t>Objetivo Estratégico 6</t>
  </si>
  <si>
    <t>Programa Estratégico 6.1</t>
  </si>
  <si>
    <t>Reunión Ministros CTeI OEA</t>
  </si>
  <si>
    <t xml:space="preserve">Participación de Colombia en el ámbito internacional, con miras a promover el avance de la Ciencia, Tecnología e Innovación </t>
  </si>
  <si>
    <t>Misiones internacionales (Alemania, Francia, Reino Unido, Estados Unidos, España, Brasil)</t>
  </si>
  <si>
    <t>Alianzas Estratégicas internacionales en términos de recursos y capital político</t>
  </si>
  <si>
    <t>Pago de compromisos con organismos internacionales</t>
  </si>
  <si>
    <t>Secretaría técnica ante el Comité de Política Científica y Tecnológica (CSTP) de la OECD</t>
  </si>
  <si>
    <t>Circulación de conocimiento y prácticas innovadoras en un escenario global</t>
  </si>
  <si>
    <t>Programa Estratégico 6.2</t>
  </si>
  <si>
    <t>Programa Estratégico 6.3</t>
  </si>
  <si>
    <t>Programa Estratégico 6.4</t>
  </si>
  <si>
    <t>Propuesta del modelo  para que las convocatorias de Colciencias tengan un componente internacional</t>
  </si>
  <si>
    <t>Convocatorias transnacionales</t>
  </si>
  <si>
    <r>
      <rPr>
        <sz val="12"/>
        <color rgb="FFFF0000"/>
        <rFont val="Arial"/>
        <family val="2"/>
      </rPr>
      <t>Programa</t>
    </r>
    <r>
      <rPr>
        <sz val="12"/>
        <rFont val="Arial"/>
        <family val="2"/>
      </rPr>
      <t xml:space="preserve"> GROW NSF</t>
    </r>
  </si>
  <si>
    <t>Movilidades internacionales apoyadas</t>
  </si>
  <si>
    <t>Convocatoria Europa</t>
  </si>
  <si>
    <t>Gestión de Recursos Financieros de Cooperación Internacional para CTeI</t>
  </si>
  <si>
    <t>Fortalecer el modelo de Matching Fund para apalancar recursos CTeI</t>
  </si>
  <si>
    <t>Apalancamiento de recursos, programas Colciencias</t>
  </si>
  <si>
    <t xml:space="preserve">Participación de Colombia en Horizonte 2020 de la Unión Europea </t>
  </si>
  <si>
    <t>Fortalecer el rol de Colciencias como punto nacional de contacto H2020</t>
  </si>
  <si>
    <t>Convocatoria para apoyar la movilidad internacional en la eventual conformación y fortalecimiento de consorcios en el marco del Octavo Programa Marco de la Unión Europea - HORIZONTE 2020</t>
  </si>
  <si>
    <t>Personas capacitadas en H2020</t>
  </si>
  <si>
    <t>Convenio 445 de 2015 con ACAC </t>
  </si>
  <si>
    <t>Apalancamiento de Recursos del Programa H2020</t>
  </si>
  <si>
    <t>Cultura y comunicación de cara al ciudadano</t>
  </si>
  <si>
    <t>Normativo y procedimental. Relacionamiento con el ciudadano</t>
  </si>
  <si>
    <t>% de satisfacción de usuarios</t>
  </si>
  <si>
    <t>Afianzar la cultura de servicio al ciudadano al interior de la entidad</t>
  </si>
  <si>
    <t>Puesta en marcha de la solución de automatización del servicio para el manejo de PQRDS</t>
  </si>
  <si>
    <t>Implementación seguimiento PQRD</t>
  </si>
  <si>
    <t>Contribuir a una Colciencias más transparente</t>
  </si>
  <si>
    <t>% de cumplimiento de los requisitos de transparencia en Colciencias</t>
  </si>
  <si>
    <t>xxx</t>
  </si>
  <si>
    <t>Contribuir a una Colciencias más moderna</t>
  </si>
  <si>
    <t>% de cumplimiento de los requisitos de GEL en Colciencias</t>
  </si>
  <si>
    <t>Objetivo Estratégico 7</t>
  </si>
  <si>
    <t>Programa Estratégico 7.1</t>
  </si>
  <si>
    <t>Convertir a COLCIENCIAS en Ágil, Moderna y Transparente - ATM</t>
  </si>
  <si>
    <t>Programa Estratégico 7.2</t>
  </si>
  <si>
    <t>Programa Estratégico 7.3</t>
  </si>
  <si>
    <t>Talento humano competente, innovador y motivado</t>
  </si>
  <si>
    <t>Iniciar e implementar el proceso de transformación cultural y organizacional en la Entidad</t>
  </si>
  <si>
    <t>Puntos de incremento en la calificación de cultura organizacional</t>
  </si>
  <si>
    <t>Generar un plan de Bienestar orientado a la implementación de estrategias que fortalezcan la calidad de vida de la comunidad Colciencias implementando la cultura de salario emocional</t>
  </si>
  <si>
    <t>Fomentar una cultura de prevención y manejo de los riesgos laborales</t>
  </si>
  <si>
    <t>Consolidar la gestión por competencias</t>
  </si>
  <si>
    <t xml:space="preserve">Contribuir a una Colciencias más transparente  </t>
  </si>
  <si>
    <t>Programa Estratégico 7.4</t>
  </si>
  <si>
    <t>Cero improvisación</t>
  </si>
  <si>
    <t>Recomendar mecanismos de gestión jurídica y legal al interior de las áreas de la entidad</t>
  </si>
  <si>
    <t>Elaborar un instructivo para que las estrategias de producciones normativa y doctrina de CTeI tengan un procedimiento claro que garantice su cumplimiento</t>
  </si>
  <si>
    <t>Programa Estratégico 7.5</t>
  </si>
  <si>
    <t>Más fácil, menos pasos</t>
  </si>
  <si>
    <t>Programa Estratégico 7.6</t>
  </si>
  <si>
    <t>Programa Estratégico 7.7</t>
  </si>
  <si>
    <t>Programa Estratégico 7.8</t>
  </si>
  <si>
    <t>Programa Estratégico 7.10</t>
  </si>
  <si>
    <t>Programa Estratégico 7.9</t>
  </si>
  <si>
    <t>Gestión de comunicación estratégica</t>
  </si>
  <si>
    <t>Comunicamos lo que hacemos</t>
  </si>
  <si>
    <t xml:space="preserve">% de programas estratégicos priorizados comunicados </t>
  </si>
  <si>
    <t>Ecosistema digital – portal web</t>
  </si>
  <si>
    <t>Ecosistema digital - desarrollo de estrategias para generar más interacción en redes sociales e incrementar usuarios</t>
  </si>
  <si>
    <t>Gestión de comunicación interna</t>
  </si>
  <si>
    <t>% de programas estratégicos priorizados comunicados</t>
  </si>
  <si>
    <t>Eventos CTeI</t>
  </si>
  <si>
    <t>Relacionamiento con medios de comunicación</t>
  </si>
  <si>
    <t>Planear integral y oportunamente</t>
  </si>
  <si>
    <t>% de oportunidad en el cumplimiento de fechas programadas para la formulación, seguimiento y evaluación de los planes institucionales</t>
  </si>
  <si>
    <t>Monitorear periódicamente</t>
  </si>
  <si>
    <t>Socializar, capacitar y apropiar</t>
  </si>
  <si>
    <t>Implementar la PMO</t>
  </si>
  <si>
    <t>Fortalecimiento operaciones estadísticas de Colciencias</t>
  </si>
  <si>
    <t>Apoyo a la producción y difusión de estadísticas nacionales de CTeI</t>
  </si>
  <si>
    <r>
      <rPr>
        <sz val="12"/>
        <color rgb="FFFF0000"/>
        <rFont val="Arial"/>
        <family val="2"/>
      </rPr>
      <t xml:space="preserve">Fortalecer </t>
    </r>
    <r>
      <rPr>
        <sz val="12"/>
        <rFont val="Arial"/>
        <family val="2"/>
      </rPr>
      <t>el SGC de acuerdo con nuevos reto</t>
    </r>
  </si>
  <si>
    <t>% nivel de madurez del Sistema de Gestión de Calidad</t>
  </si>
  <si>
    <t>Consolidar un equipo competente de líderes de calidad</t>
  </si>
  <si>
    <t>Rediseñar los indicadores del SGC</t>
  </si>
  <si>
    <t>Desplegar la administración del riesgo</t>
  </si>
  <si>
    <t>Lograr reconocimientos de excelencia</t>
  </si>
  <si>
    <t>Optimizar procesos y procedimientos</t>
  </si>
  <si>
    <t>% cumplimiento en la reducción de tiempos, requisitos o documentos en procedimientos seleccionados</t>
  </si>
  <si>
    <t>Trámites amigables</t>
  </si>
  <si>
    <t>% de avance en el plan de racionalización de trámites</t>
  </si>
  <si>
    <t>OAP</t>
  </si>
  <si>
    <t>Contribuir a una Colciencias más transparente (OAP)</t>
  </si>
  <si>
    <t>Contribuir a una Colciencias más moderna (OAP)</t>
  </si>
  <si>
    <t>Gestionar recursos para garantizar el talento humano</t>
  </si>
  <si>
    <t>DAF</t>
  </si>
  <si>
    <t>Contribuir a una Colciencias mas transparente – Control Interno</t>
  </si>
  <si>
    <t>Ejecución y presentación de auditorias, seguimientos y evaluaciones programadas</t>
  </si>
  <si>
    <t>Planeación y ejecución Auditoria Interna de Calidad</t>
  </si>
  <si>
    <t>Seguimiento y evaluación del riesgo</t>
  </si>
  <si>
    <t>Campañas de sensibilización</t>
  </si>
  <si>
    <t>% de cumplimiento de los requisitos de transparencia en Colciencias - OAP</t>
  </si>
  <si>
    <t>% de cumplimiento de los requisitos de GEL en Colciencias - OAP</t>
  </si>
  <si>
    <t>% de cumplimiento de los requisitos de transparencia en Colciencias - Control Interno</t>
  </si>
  <si>
    <t>OCI</t>
  </si>
  <si>
    <t>SEGEL</t>
  </si>
  <si>
    <t>Gestión documental</t>
  </si>
  <si>
    <t>Elaboración e implementación de instrumentos archivísticos</t>
  </si>
  <si>
    <t>% implementación del Programa de Gestión Documental</t>
  </si>
  <si>
    <t>Capacitar en gestión documental</t>
  </si>
  <si>
    <t>Optimización de herramienta  de gestión documental</t>
  </si>
  <si>
    <t>Adopción de estándares internacionales de alta calidad para el reporte de la información financiera y contable en el Sector Público</t>
  </si>
  <si>
    <t>Realizar la culminación el proceso de sensibilización al interior de COLCIENCIAS</t>
  </si>
  <si>
    <t>Proceso de Contratación de firma para el acompañamiento en la presentación y transmisión a la CGN de los Estados Financieros con corte a 31 de marzo de 2017 bajo el nuevo marco Normativo.</t>
  </si>
  <si>
    <t>Presentación y transmisión a la CGN de los Estados Financieros con corte a 31 de marzo de 2017 bajo el nuevo marco Normativo</t>
  </si>
  <si>
    <t>Depuración contable</t>
  </si>
  <si>
    <t>Gestión de cartera</t>
  </si>
  <si>
    <t>El Fondo Francisco José de Caldas (FFJC), instrumento efectivo en la canalización de recursos</t>
  </si>
  <si>
    <t>Guía y divulgación para la utilización del FFJC</t>
  </si>
  <si>
    <t>Mejoramiento de reportes y procesos en el MGI</t>
  </si>
  <si>
    <t>Adopción de los procesos "optimizados" del FFJC y gestión contractual</t>
  </si>
  <si>
    <t xml:space="preserve">Articulación de las áreas de Colciencias en la negociación de convenios de aportes al FFJC </t>
  </si>
  <si>
    <t xml:space="preserve">Identificación y Clasificación de los actores en el FFJC </t>
  </si>
  <si>
    <t>Infraestructura Física y Tecnológica</t>
  </si>
  <si>
    <t>Adecuar espacio para Biciparqueaderos que permita incentivar el uso de las Bicicletas a nuestros colaboradores</t>
  </si>
  <si>
    <t>Expedir los instrumentos o manuales de uso de las características técnicas con que cuenta la nueva sede</t>
  </si>
  <si>
    <t>Realizar actividades de concientización y apropiación de las instalaciones de la sede con los colaboradores de Colciencias</t>
  </si>
  <si>
    <t xml:space="preserve">Jornadas de Ordenaton </t>
  </si>
  <si>
    <t>Realizar seguimiento a las obras de adecuación física, tecnológica y de mobiliario</t>
  </si>
  <si>
    <t>Gestión e Infraestructura de TI</t>
  </si>
  <si>
    <t>Desarrollo, puesta en producción, y soporte del Sistema Integrado de Información</t>
  </si>
  <si>
    <t xml:space="preserve">% de avance en el desarrollo del nuevo sistema integrado de información  </t>
  </si>
  <si>
    <t>Dotación tecnológica de la entidad</t>
  </si>
  <si>
    <t>Soluciones automatizadas de software para la gestión y operación de la Entidad</t>
  </si>
  <si>
    <t>Equipo de trabajo proponiendo medidas – Métodos y formas</t>
  </si>
  <si>
    <t>Propiciar condiciones para conocer valorar conservar y aprovechar nuestra biodiversidad</t>
  </si>
  <si>
    <t>Objetivo Estratégico 8</t>
  </si>
  <si>
    <t>Programa Estratégico 8.1</t>
  </si>
  <si>
    <t>Expediciones Bio</t>
  </si>
  <si>
    <t>Expediciones biológicas</t>
  </si>
  <si>
    <t>Nuevos registros de especies en el Global Biodiversity Information Facility (GBIF) aportadas por Colombia</t>
  </si>
  <si>
    <t>Fortalecimiento de Colecciones</t>
  </si>
  <si>
    <t>Regiones Bio</t>
  </si>
  <si>
    <t>Desarrollo Normativo</t>
  </si>
  <si>
    <t>FES</t>
  </si>
  <si>
    <t>Productos Bio</t>
  </si>
  <si>
    <t>Mentalidad y Cultura</t>
  </si>
  <si>
    <t>I+D Bio</t>
  </si>
  <si>
    <t>Instancias de participación ciudadana involucradas
(Instancias de participación legalmente conformadas u otros espacios de participación)</t>
  </si>
  <si>
    <t>Meta / Resultado Esperado</t>
  </si>
  <si>
    <t>OBJETIVO DEL PLAN DE PARTICIPACIÓN CIUDADANA</t>
  </si>
  <si>
    <t>ALCANCE</t>
  </si>
  <si>
    <t>Tipo de espacio
(virtual / presencial /Semipresencial)</t>
  </si>
  <si>
    <t xml:space="preserve"> Estrategia a utilizar para capacitar  a los grupos de valor </t>
  </si>
  <si>
    <t>Recursos asociados a la actividad a implementar</t>
  </si>
  <si>
    <t>Alianzas  o convenios asociados a la actividad a implementar</t>
  </si>
  <si>
    <t>Actividad a realizar</t>
  </si>
  <si>
    <t>Fecha estimada</t>
  </si>
  <si>
    <t>Grupo de interés</t>
  </si>
  <si>
    <t>Tipo de Actor del SNCTI
(Política + Guía Sectorial)</t>
  </si>
  <si>
    <t xml:space="preserve">Canal / Metodología de Participación
(cunsulta, mesas de trabajo, foros, chay, reuniones, etc) </t>
  </si>
  <si>
    <t>Fecha de Ejecución</t>
  </si>
  <si>
    <t>Resultados de la incidencia de la participación</t>
  </si>
  <si>
    <t>Presupuesto</t>
  </si>
  <si>
    <t>Total recursos invertidos</t>
  </si>
  <si>
    <t>Presupuesto ejecutado</t>
  </si>
  <si>
    <t>Evaluación y recomendaciones sobre la actividad</t>
  </si>
  <si>
    <t>Descripción de la fase</t>
  </si>
  <si>
    <t xml:space="preserve">Fase </t>
  </si>
  <si>
    <t>Total asistentes a espacio de capacitación</t>
  </si>
  <si>
    <t xml:space="preserve">Participantes esperados </t>
  </si>
  <si>
    <t>Total participantes</t>
  </si>
  <si>
    <t>Responsable</t>
  </si>
  <si>
    <t>Ciudadano, Academia, Empresa, Estado, Proveedores, Funcionarios, Contratistas, Organizaciones No Gunernamentales</t>
  </si>
  <si>
    <t>Todos</t>
  </si>
  <si>
    <t>Tipo de Actor del SNCTI
(Política  de Actores + Guía Sectorial de CTeI)</t>
  </si>
  <si>
    <t>Tipo de espacio
(Virtual / Presencial /Semipresencial)</t>
  </si>
  <si>
    <t>Virtual</t>
  </si>
  <si>
    <t>Página web
Redes Sociales</t>
  </si>
  <si>
    <t xml:space="preserve">
Equipo de Comunicaciones</t>
  </si>
  <si>
    <t xml:space="preserve">Los participantes en la consulta presentan sus observaciones y aportes al  Plan de Acción Institucional 2018 (PAI) </t>
  </si>
  <si>
    <t>Instancias de participación legalmente conformadas
Veedurías Ciudadanas
Otros espacios de participación</t>
  </si>
  <si>
    <t>100% de las consultas y aportes recibidos analizados y con respuesta
((Consultas analizadas y con respuesta / Total Consultas recibidas) x 100%)</t>
  </si>
  <si>
    <t xml:space="preserve">1. Actualización del Contexto Estratégico para la vigencia 2018
2. Concertación preliminar de iniciativas y metas para la vigencia 2018 con Directores y Jefes de Oficina
3. Aprobación del Comité de Dirección </t>
  </si>
  <si>
    <t>No aplica</t>
  </si>
  <si>
    <t>Resultado obtenido</t>
  </si>
  <si>
    <t>Grupo de interés relacionado</t>
  </si>
  <si>
    <t>Descripción</t>
  </si>
  <si>
    <t>Detalle de Participantes</t>
  </si>
  <si>
    <t xml:space="preserve">Total </t>
  </si>
  <si>
    <t>SNCTI</t>
  </si>
  <si>
    <t>Sistema Nacional de Ciencia Tecnología e Innovación</t>
  </si>
  <si>
    <t xml:space="preserve">ACTI: </t>
  </si>
  <si>
    <t xml:space="preserve">CTeI: </t>
  </si>
  <si>
    <t>Ciencia Tecnología e Innovación</t>
  </si>
  <si>
    <t>100% de las consultas y aportes recibidos analizados y con respuesta
(Consultas analizadas y con respuesta / Total Consultas recibidas) x 100%</t>
  </si>
  <si>
    <t xml:space="preserve">Presencial 
Semipresencial
Virtual </t>
  </si>
  <si>
    <t xml:space="preserve"> Resultado frente a meta esperada
(Indicador)</t>
  </si>
  <si>
    <t>Otros recursos
(incluye la información que debe entregar para el ejercicio de participación)</t>
  </si>
  <si>
    <t>Equipo de Apoyo</t>
  </si>
  <si>
    <t>Otros espacios de participación</t>
  </si>
  <si>
    <t>E</t>
  </si>
  <si>
    <t>FECHA</t>
  </si>
  <si>
    <t>CAMBIOS</t>
  </si>
  <si>
    <t>MEDIO DE APROBACIÓN</t>
  </si>
  <si>
    <t>VERSIÓN</t>
  </si>
  <si>
    <t xml:space="preserve">Canal / Metodología de Participación
(Consulta, mesas de trabajo, foros, chat, reuniones, etc.) </t>
  </si>
  <si>
    <t>Análisis del Resultado</t>
  </si>
  <si>
    <t>Tipo de Documento</t>
  </si>
  <si>
    <t>Política</t>
  </si>
  <si>
    <t>Derecho fundamental relacionado</t>
  </si>
  <si>
    <t>Servicio (Convocatorias / Invitaciones / Ventanilla Abierta)</t>
  </si>
  <si>
    <t>Participación
Igualdad
Derecho de petición
Trabajo
Educación
Libertad de enseñanza, aprendizaje, investigación y cátedra</t>
  </si>
  <si>
    <t>Nro.</t>
  </si>
  <si>
    <t>Nro. de Participantes</t>
  </si>
  <si>
    <t>Mecanismo de convocatoria a utilizar para asegurar la participación de los grupos de interés</t>
  </si>
  <si>
    <t>Fase de Ciclo de la Gestión en la cual se promueve la participación Ciudadana</t>
  </si>
  <si>
    <t xml:space="preserve">Fases del ciclo de la gestión </t>
  </si>
  <si>
    <t>Identificación  de necesidades y diagnóstico</t>
  </si>
  <si>
    <t>Formulación participativa</t>
  </si>
  <si>
    <t>SIGLAS Y DEFINICIONES</t>
  </si>
  <si>
    <t>Ejecución o implementación participativa</t>
  </si>
  <si>
    <t>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t>
  </si>
  <si>
    <t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t>
  </si>
  <si>
    <t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t>
  </si>
  <si>
    <t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t>
  </si>
  <si>
    <t>Evaluación y Control Ciudadanos</t>
  </si>
  <si>
    <t>Fecha estimada
(mes)</t>
  </si>
  <si>
    <t>DIRECCIÓN</t>
  </si>
  <si>
    <t>GRUPOS DE INTERÉS DE LA ENTIDAD</t>
  </si>
  <si>
    <t>El Ministerio de Ciencia, Tecnología e Innovación - MinCiencias ha identificado los siguientes grupos de interés:</t>
  </si>
  <si>
    <t>GRUPOS DE VALOR DE LA ENTIDAD</t>
  </si>
  <si>
    <t>El Ministerio de Ciencia, Tecnología e Innovación - MinCiencias ha identificado los siguientes grupos de valor:</t>
  </si>
  <si>
    <t xml:space="preserve">Actividades de Ciencia, Tecnología e Innovación. </t>
  </si>
  <si>
    <t>TDR</t>
  </si>
  <si>
    <t>Términos de Referencia.</t>
  </si>
  <si>
    <t xml:space="preserve">Grupos de interés: </t>
  </si>
  <si>
    <t>“Individuos u organismos específicos que tienen un interés especial en la gestión y los resultados de las organizaciones públicas. Comprende, entre otros, instancias o espacios de participación ciudadana formales o informales” (Departamento Administrativo de la Función Pública (DAFP). Glosario Sistema de Gestión MIPG, p. 5).</t>
  </si>
  <si>
    <t>Grupos de valor</t>
  </si>
  <si>
    <t>“Personas naturales (ciudadanos) o jurídicas (organizaciones públicas o privadas) a quienes van dirigidos los bienes y servicios de una entidad” (Departamento Administrativo de la Función Pública (DAFP). Glosario Sistema de Gestión MIPG, p. 5).</t>
  </si>
  <si>
    <t>Valor público</t>
  </si>
  <si>
    <t>“Cambios sociales —observables y susceptibles de medición— que el Estado realiza como respuesta a las necesidades o demandas sociales establecidas mediante un proceso de legitimación democrática y, por tanto, con sentido para la ciudadanía. Esos cambios constituyen los resultados que el sector público busca alcanzar” (Departamento Administrativo de la Función Pública (DAFP). Glosario Sistema de Gestión MIPG, p. 5). p. 11).</t>
  </si>
  <si>
    <t>Sociedad / Ciudadano, Universidad, Empresa, Estado, Proveedores, Funcionarios, Contratistas, Organizaciones No Gubernamentales</t>
  </si>
  <si>
    <t>Grupo de Valor / interés</t>
  </si>
  <si>
    <t>Envío de link por correo electrónico
Publicación de banner en página web de Minciencias para redirigir a la página web de la consulta</t>
  </si>
  <si>
    <t>D101PR01F18
V00
Fecha: 2020-02-10</t>
  </si>
  <si>
    <t>Permitir a los grupos de interés y actores del Sistema Nacional de Ciencia, Tecnología e Innovación (SNCTI), conocer los diferentes mecanismos de participación ciudadana que tiene establecidos la entidad, relacionando los diferentes espacios que Minciencias ha generado  para un efectivo diálogo de doble vía e interacción con sus grupos de interés en las fases de diagnóstico, formulación, implementación y evaluación de políticas, planes, programas, proyectos, servicios (convocatorias), avances y resultados.</t>
  </si>
  <si>
    <t>El presente plan contiene  las acciones de participación ciudadana planificadas por cada una de las direcciones técnicas y equipos de trabajo para la vigencia 20XX, a fin de lograr la efectiva interacción con los grupos de interés identificados en la Caracterización de Usuarios y Grupos de Interés (E202M01AN03).
El plan se complementa con lo establecido en la "Estrategia de Participación Ciudadana y Rendición de Cuentas" D101M02.</t>
  </si>
  <si>
    <t>La Ciudadanía y grupos de interés de la Entidad participan en las siguientes fases del ciclo de la gestión pública:
- Identificación  de necesidades y diagnóstico
- Formulación participativa
- Ejecución o implementación participativa
- Evaluación y Control Ciudadanos</t>
  </si>
  <si>
    <r>
      <rPr>
        <b/>
        <sz val="11"/>
        <rFont val="Arial Narrow"/>
        <family val="2"/>
      </rPr>
      <t xml:space="preserve">CÓDIGO: </t>
    </r>
    <r>
      <rPr>
        <sz val="11"/>
        <rFont val="Arial Narrow"/>
        <family val="2"/>
      </rPr>
      <t xml:space="preserve"> D101PR01F18</t>
    </r>
  </si>
  <si>
    <r>
      <rPr>
        <b/>
        <sz val="11"/>
        <rFont val="Arial Narrow"/>
        <family val="2"/>
      </rPr>
      <t>VERSIÓN:</t>
    </r>
    <r>
      <rPr>
        <sz val="11"/>
        <rFont val="Arial Narrow"/>
        <family val="2"/>
      </rPr>
      <t xml:space="preserve"> 00</t>
    </r>
  </si>
  <si>
    <r>
      <rPr>
        <b/>
        <sz val="11"/>
        <rFont val="Arial Narrow"/>
        <family val="2"/>
      </rPr>
      <t>Fecha:</t>
    </r>
    <r>
      <rPr>
        <sz val="11"/>
        <rFont val="Arial Narrow"/>
        <family val="2"/>
      </rPr>
      <t xml:space="preserve"> 2020-02-10</t>
    </r>
  </si>
  <si>
    <r>
      <t xml:space="preserve">Alcance de la fase en </t>
    </r>
    <r>
      <rPr>
        <b/>
        <sz val="12"/>
        <color rgb="FFFFFFFF"/>
        <rFont val="Arial Narrow"/>
        <family val="2"/>
      </rPr>
      <t>Minciencias</t>
    </r>
  </si>
  <si>
    <t>Detalle de los recursos ejecutados</t>
  </si>
  <si>
    <t>OFICINA ASESORA DE PLANEACIÓN E INNOVACIÓN INSTITUCIONAL</t>
  </si>
  <si>
    <t>Plan</t>
  </si>
  <si>
    <t>Dirección General
Oficina Asesora de Planeación</t>
  </si>
  <si>
    <t>Ciudadano, Academia, Empresa, Estado, Proveedores, Funcionarios, Contratistas, Organizaciones No Gubernamentales</t>
  </si>
  <si>
    <t>Enero de 2018</t>
  </si>
  <si>
    <t>Participación
Igualdad
Derecho de petición
Educación</t>
  </si>
  <si>
    <t>Enero de 2021</t>
  </si>
  <si>
    <t>Consulta ciudadana al Plan de Anticorrupción y de Atención al Ciudadano  2021 (PAAC) y Mapa de Riesgos de Corrupción 2021</t>
  </si>
  <si>
    <t>Publicación en página web del Plan de Anticorrupción y de Atención al Ciudadano  2021 (PAAC) 
Publicación en página web del Mapa de Riesgo de Corrupción  2021
Publicación de banner en página principal con acceso directo a la consulta.
Socialización de la Consulta en Redes Sociales</t>
  </si>
  <si>
    <t>Publicación en página web del Plan de Anticorrupción y de Atención al Ciudadano  2021 (PAAC) 
Publicación en página web del Mapa de Riesgo de Corrupción  2021
Publicación de banner en página principal con acceso directo a la consulta.</t>
  </si>
  <si>
    <t>Los participantes en la consulta presentan sus observaciones y aportes al Plan de Anticorrupción y de Atención al Ciudadano  2019 (PAAC)  y Publicación en página web Mapa de Riesgo de Corrupción  2021</t>
  </si>
  <si>
    <t>1. Actualización del Contexto Estratégico para la vigencia 2020.
2. Concertación preliminar del Plan de Anticorrupción y de Atención al Ciudadano  2020 (PAAC) y Mapa de Riesgos de Corrupción, de acuerdo a lineamientos del Modelo Integrado de Planeación y Gestión - MIPG.
3. Aprobación del Comité de Gestión y Desempeño Institucional.
4. Plan de Anticorrupción y de Atención al Ciudadano  2021 (PAAC)  y Mapa de Riesgo de Corrupción  2021.</t>
  </si>
  <si>
    <t>Informe de Resultados</t>
  </si>
  <si>
    <t>Oficina Asesora de Planeación</t>
  </si>
  <si>
    <t>Encuesta virtual en línea disponible en la página web, para priorización de temas a tratar en la audiencia en la audiencia pública de rendición de cuentas</t>
  </si>
  <si>
    <t>Publicación de video y/o piezas gráficas para promoción del evento, con tutorial para acceder a la encuesta de priorización de temas a tratar en la audiencia pública de rendición de cuentas</t>
  </si>
  <si>
    <t>Los ciudadanos y actores del SNCTI pueden revisar la información relacionada con la Audiencia Pública  de Rendición de cuentas vigencia 2019 y registrar los temas de mayor interés, a fin de priorizarlos en la rendición de cuentas.
La ciudadanía puede remitir preguntas o consultas previas que serán resueltas durante la audiencia pública de rendición de cuentas</t>
  </si>
  <si>
    <t>100% de las consultas y aportes recibidos analizados y con respuesta
(Consultas analizadas y con respuesta / Total Consultas recibidas) x 100%)</t>
  </si>
  <si>
    <t>1. Concertación preliminar del contenido de la encuesta, revisado y aprobado
2. Cargue y enlace del formulario para la encuesta en la página web.</t>
  </si>
  <si>
    <t>Audiencia Pública
Chat virtual
Streaming</t>
  </si>
  <si>
    <t xml:space="preserve">Publicación en página web de la "Estrategia de Rendición de Cuentas y Participación Ciudadana" G101M03"
Publicación de video y/o piezas gráfica tutorial   </t>
  </si>
  <si>
    <t>Los participantes a la audiencia presentan sus aportes, formulando preguntas y/o comentarios  sobre los resultados obtenidos en la vigencia 2018</t>
  </si>
  <si>
    <t>Implementar mecanismos complementarios que permitan promover la participación de más ciudadanos y grupos de  interés en estos espacios.</t>
  </si>
  <si>
    <t xml:space="preserve">
Durante la audiencia pública de rendición de cuentas se recibe un total de  6 consultas a través del formulario de preguntas habilitado en la página web 
La totalidad de las consultas recibidas son analizadas, asegurando su respuesta durante la audiencia pública de rendición de cuentas.</t>
  </si>
  <si>
    <t>El resultado de la participación en este espacio permite evidenciar que los temas de mayor interés para los grupos de valor de Minciencias son:
- Proceso de asignación de recursos a los beneficiarios de las créditos-beca otorgados a través del aliado estratégico Colfuturo
- Alianzas con aliados internacionales para la financiación de CTeI
- Estrategias con el gobierno nacional para mejorar la Inversión en ACTI, de cara al escenario post pandemia
- Acciones del Ministerio para abordar la pandemia
- Programas para apoyar e implementar proyectos con enfoque diferencial y territorial
- Estrategias para incentivar la inversión en CTeI en Mypimes</t>
  </si>
  <si>
    <t>Implementar mecanismos que permitan promover la participación de más ciudadanos y grupos de valor e  interés en estos espacios.</t>
  </si>
  <si>
    <t>descargas del documento</t>
  </si>
  <si>
    <t>Funcionarios</t>
  </si>
  <si>
    <t>Los resultados de la Consulta ciudadana permiten evidenciar baja participación de la ciudadanía en estos espacios.
Dada la baja participación no se reciben aportes que  requieran modificar el PAAC inicialmente propuesto.</t>
  </si>
  <si>
    <t>Implementar mecanismos que permitan promover la participación de más ciudadanos en estos espacios.</t>
  </si>
  <si>
    <t>Durante la consulta se reciben 15 comentarios los cuales fueron analizados y gestionados al interior de la Entidad emitiendo la correspondiente respuesta a cada uno de los participantes</t>
  </si>
  <si>
    <t>15 de enero y el 15 de febrero de 2021</t>
  </si>
  <si>
    <t>Encuesta para priorización de temas a tratar en la audiencia en la audiencia pública de 2020</t>
  </si>
  <si>
    <t>Audiencia Pública de Rendición de cuentas Vigencia 2020</t>
  </si>
  <si>
    <t>Junio de 2021</t>
  </si>
  <si>
    <t>Publicación de video y/o piezas gráficas para promoción del evento con tutorial para participar de la sesión  de rendición de cuentas.
Publicación de informe de gestión y resultados vigencia 2020
Socialización de la Rendición de Cuentas  en Redes Sociales</t>
  </si>
  <si>
    <t>1. Concertación preliminar de contenido del informe de gestión y resultados 2020
2. Logística para el evento concertada, con roles y responsabilidades definidas.
3. Informe de gestión y resultados 2020 consolidado, revisado y publicado
4. Revisión preliminar de temas priorizados para la audiencia de rendición de cuentas vigencia 2020</t>
  </si>
  <si>
    <t>De acuerdo a seguimiento de la herramienta google analytics se registran  668 visitas a la sección.
Teniendo en cuenta que no se reciben solicitudes, aportes o consultas , no es posible clasificar los grupos de interés que acceden a la consulta.</t>
  </si>
  <si>
    <t>1. Actualización del Contexto Estratégico para la vigencia 2021, realizado en los meses de noviembre y diciembre de 2020</t>
  </si>
  <si>
    <t xml:space="preserve">2. Concertación preliminar del Plan de Anticorrupción y de Atención al Ciudadano  2021 (PAAC) y Mapa de Riesgos de Corrupción 2021, de acuerdo a lineamientos del Modelo Integrado de Planeación y Gestión - MIPG </t>
  </si>
  <si>
    <t xml:space="preserve">3. Plan de Anticorrupción y de Atención al Ciudadano  2020 (PAAC)  y Mapa de Riesgo de Corrupción  2021, revisado y aprobado para consulta. </t>
  </si>
  <si>
    <t>4. Aprobación del Comité de Gestión y Desempeño Institucional del 28  de Enero de 2021.</t>
  </si>
  <si>
    <t xml:space="preserve">
Entre  el 28 de mayo y el 21 de junio de 2021</t>
  </si>
  <si>
    <t>En el formulario de priorización de temas a tratar en la audiencia  pública de rendición de cuentas vigencia 2020, se recibe 1 aporte en el cual se solicita aclarar el proceso de recuperación deTIDIS para crédito fiscal dado que aun Minciencias no tiene información al respecto.</t>
  </si>
  <si>
    <t>Empresa</t>
  </si>
  <si>
    <t>Entre  el 28 de mayo y el 21 de junio de 2021 se publicó una nota especial en la página web de la entidad con enlace al informe de gestión 2020, un formulario de participación ciudadana para sugerencias, comentarios, preguntas y un formulario para la priorización de temas a tratar a tratar en la audiencia  pública de rendición de cuentas vigencia 2020..
Durante este periodo se registraron:
-    614  visitas de acuerdo al reporte de Google Analytics del 28 de mayo  al 21  de junio de 2021
-   116.543 personas alcanzadas
-   255 descargas del documento
-   2.886 interacciones en redes sociales</t>
  </si>
  <si>
    <t xml:space="preserve">1. Se realiza la concertación preliminar de contenido del informe de gestión y resultados 2020, bajo el cumplimiento de los requisitos del "Manual Único de Rendición de Cuentas con enfoque basado en derechos - MURC".  El informe proyectado por la Oficina Asesora de Planeación  es revisado por todas las Direcciones Técnicas, Secretaría General, Subdirección y Dirección. </t>
  </si>
  <si>
    <t>2. El 28 de mayo de 2021 se realiza el cargue y enlace del formulario para la priorización de temas a tratar en la audiencia pública de rendición de cuentas, asegurando su fácil acceso.</t>
  </si>
  <si>
    <t>3. Se realiza la preparación del formulario para la recepción de preguntas, opiniones o sugerencias, las cuales son consolidadas a través del correo 
rendiciondecuentas2020@colciencias.gov.co.
El 28 de mayo de 2021 se realiza el cargue y enlace del formulario.</t>
  </si>
  <si>
    <t>3. El Informe de gestión y resultados 2020 consolidado y revisado es publicado el 31 de marzo de 2021 y se amplia su publicación a una sección exclusiva para la rendición de cuentas a partir del  25 de mayo de 2021</t>
  </si>
  <si>
    <t>personas alcanzadas</t>
  </si>
  <si>
    <t>interacciones en redes sociales</t>
  </si>
  <si>
    <t>Visitas de acuerdo al reporte de Google Analytics del 28 de mayo  al 21  de junio de 2021</t>
  </si>
  <si>
    <t>21 de junio de 2021</t>
  </si>
  <si>
    <t>SEGUIMIENTO AL PLAN DE PARTICIPACIÓN CIUDADANA VIGENCIA 2021</t>
  </si>
  <si>
    <t>PLAN DE PARTICIPACIÓN CIUDADANA 2021</t>
  </si>
  <si>
    <t>Como resultado de la consulta se recibe un aporte por parte de una funcionaria de la Entidad el cual es analizado contra la propuesta del plan  publicada sin encontrar necesidad de ajuste al proyecto inicial,  dado que los aspectos recomendados ya se encontraban incluidos en el plan.
De acuerdo al indicador propuesto se logra el 100% de avance pues se analiza la totalidad de las consultas y aportes recibidos, realizando su incorporación en el mapa de riesgos de corrupción 2020.</t>
  </si>
  <si>
    <t>El análisis de las opiniones recibidas para la priorización de temas a tratar en la audiencia pública de rendición de cuentas vigencia 2010, evidencia un deterioro en la participación  en relación a la registrada en la  rendición de cuentas de la vigencia 2019.</t>
  </si>
  <si>
    <t>2. Se concerta la logística para el evento con  el equipo de la Oficina Asesora de Comunicación y el operador logístico a quien se asigna las responsabilidades y tareas, realizando seguimiento al cumplimiento de las mismas.</t>
  </si>
  <si>
    <t>DIRECCIÓN DE CAPACIDADES Y DIVULGACIÓN DE LA CTEI</t>
  </si>
  <si>
    <t>Actividades con participación en el marco de la formulación Política Nacional de Ciencia abierta</t>
  </si>
  <si>
    <t xml:space="preserve">
Dirección de Capacidades y Divulgación de la CTeI - Proceso Gestión de Redes e Internacionalización de la CTeI</t>
  </si>
  <si>
    <t xml:space="preserve">
Oficina  Asesora de Comunicaciones
Oficina de Tecnologías y Sistemas de Información</t>
  </si>
  <si>
    <t xml:space="preserve">2 de junio </t>
  </si>
  <si>
    <t xml:space="preserve">Sociedad / Ciudadano, Universidad e investigadores, Empresa, Estado, Proveedores, Funcionarios, Contratistas, Organizaciones No Gubernamentales, </t>
  </si>
  <si>
    <t>Plataforma Zoom</t>
  </si>
  <si>
    <t>Correo electrónico</t>
  </si>
  <si>
    <t>Envío de link por correo electrónico
Envío del documento preliminar de Marco Conceptual para su revisión y aportes</t>
  </si>
  <si>
    <t>El espacio tiene el objetivo de proponer la definición y componentes que acompañarán la construcción de una Política Pública de Ciencia Abierta para Colombia, considerando la visión de diversos expertos nacionales e internacionales</t>
  </si>
  <si>
    <t xml:space="preserve">Definir la noción de ciencia abierta y los componentes o pilares que debe tener en cuenta Colombia para diagnosticar y conocer los antecedentes del tema </t>
  </si>
  <si>
    <t>Documento preliminar de Marco Conceptual
 Resolución 0167 de 2019</t>
  </si>
  <si>
    <t>Convenio de cooperación No. CDP2671 – 2021
REF: Proyecto 720-2019 Mentalidad Colciencias</t>
  </si>
  <si>
    <t>30 de junio</t>
  </si>
  <si>
    <t xml:space="preserve">19 expertos participantes de provenientes de España, Brasil y Argentina y nacionales
Entrega de aportes al documento preliminar de Marco Conceptual </t>
  </si>
  <si>
    <t>De acuerdo con los expertos participantes en esta estrategia metodológica de mesas de trabajo, se asume la última definición del concepto de ciencia abierta planteada por la UNESCO, Los criterios esenciales en torno a los cuales se estructura el concepto de Ciencia Abierta son: la apertura, la colaboración y la participación. Tales criterios deben permear todo el ciclo de la ciencia. En cuanto a los desafíos de la ciencia abierta, sobre todo para Colombia, deben considerarse aspectos como: 1. La apertura: acceso abierto, datos abiertos, software abierto, hardware, todo lo relacionado con infraestructuras. 2. La participación: ciencia ciudadana, participación de los colaboradores, mediante software abierto. que incluye la comunicación pública de la ciencia. 2. Colaboración: Otro elemento es establecer una colaboración y de qué tipo entre diferentes grupos de científicos</t>
  </si>
  <si>
    <t>Sociedad / Ciudadano</t>
  </si>
  <si>
    <t>N/A</t>
  </si>
  <si>
    <t xml:space="preserve">Los participantes entregaron valiosos aportes para construir el marco conceptual de la política de ciencia abierta para Colombia </t>
  </si>
  <si>
    <t xml:space="preserve"> Los aportes consolidados son de gran importancia como insumo para la formulación de la política de Ciencia Abierta</t>
  </si>
  <si>
    <t>Universidad</t>
  </si>
  <si>
    <t>Organizaciones No Gubernamentales</t>
  </si>
  <si>
    <t>14 de octubre</t>
  </si>
  <si>
    <t xml:space="preserve">Universidad e investigadores </t>
  </si>
  <si>
    <t>Encuesta virtual en línea disponible en la página web de Minciencias</t>
  </si>
  <si>
    <t>Envío de link por correo electrónico</t>
  </si>
  <si>
    <t>Analizar prácticas de apertura del conocimiento utilizadas por los científicos colombianos en el
proceso de investigación.</t>
  </si>
  <si>
    <t>Analizar las prácticas que los científicos colombianos utilizan para generar procesos de apertura del conocimiento que tenga incidencia en la sociedad, enfatizando en los mecanismos tecnológicos y técnicos para hacerlo posible.</t>
  </si>
  <si>
    <t>29 de septiembre  al 4 de noviembre</t>
  </si>
  <si>
    <t>Consultas y aportes recibidos analizados y con respuesta</t>
  </si>
  <si>
    <t>A partir de los resultados se logro obtener las percepción sobre las prácticas de apertura de los investigadores colombianos relacionados con: el diseño del proceso de investigación, el desarrollo del proceso de investigación y la comunicación del conocimiento científico y sus efectos transformadores</t>
  </si>
  <si>
    <t>Aportes para construir el diagnostico de la política de ciencia abierta para Colombia y contar con los insumos previos para el planteamiento de los objetivos de la política</t>
  </si>
  <si>
    <t>Fortalecimiento de capacidades para  la gestión y recuperación de la  información científica</t>
  </si>
  <si>
    <t xml:space="preserve">
Dirección de Capacidades y Divulgación de la CTeI</t>
  </si>
  <si>
    <t>26 al 29 de octubre</t>
  </si>
  <si>
    <t xml:space="preserve">Invitación por correo electrónico 
Página web institucional
Redes sociales </t>
  </si>
  <si>
    <t>Talleres Interactivos: Teoría,
Práctica, Preguntas/ Respuestas</t>
  </si>
  <si>
    <t>Los participantes interactúan en las sesiones  de capacitación Teórico-Practica relacionados la gestión y recuperación de la producción científica , directrices de la Colombiana de información Científica y de herramienta de gestión a investigadores</t>
  </si>
  <si>
    <t xml:space="preserve">Fortalecer las capacidades en gestión y recuperación de la información científica </t>
  </si>
  <si>
    <t>Gestores capacitados en gestión y recuperación de producción científica bajo estándares y directrices de la Red Colombiana de información Científica 
Investigadores capacitados en herramientas de gestión</t>
  </si>
  <si>
    <t>A partir de la formación y  capacitación se fortalece la ciencia abierta, la apropiación social del conocimiento, la producción científica en acceso abierto y propiedad intelectual, desde los gestores y actores que generan nuevo conocimiento</t>
  </si>
  <si>
    <t xml:space="preserve">Talleres teórico - práctica  investigadores y gestores de información científica </t>
  </si>
  <si>
    <t>Se logra obtener la participación esperada y se dará continuidad con el fortalecimiento de capacidades relacionadas con el acceso , gestión al la información científica-</t>
  </si>
  <si>
    <t>Actividades de comunicación pública de la ciencia y divulgación científica dirigidas a estudiantes y público general</t>
  </si>
  <si>
    <t>Participación
Educación
Igualdad</t>
  </si>
  <si>
    <t xml:space="preserve">Dirección de Capacidades y Divulgación Científica de la CTeI - Proceso de Comunicación  y divulgación del conocimiento para la CTeI. </t>
  </si>
  <si>
    <t>Oficina Asesora de Comunicaciones</t>
  </si>
  <si>
    <t>Enero - Diciembre 2021</t>
  </si>
  <si>
    <t>Jóvenes
Estudiantes
Maestros
Niños, niñas y adolescentes</t>
  </si>
  <si>
    <t>Virtual
Presencial</t>
  </si>
  <si>
    <t>Eventos en vivo en streaming por las redes sociales de Divulgación
Eventos Presenciales</t>
  </si>
  <si>
    <t>Promoción de los eventos a través de las redes de Divulgación, Minciencias y aliados de los eventos (si aplica)</t>
  </si>
  <si>
    <t>70.000 visualizaciones a través de las redes sociales de la estrategia</t>
  </si>
  <si>
    <t>Difusión de los eventos a través de las redes de Divulgación y Minciencias</t>
  </si>
  <si>
    <t xml:space="preserve">Los eventos y actividades de comunicación pública de la ciencia y divulgación científica contribuyen al indicador estratégico de Espacios de valor que promueven la socialización, el uso y la gestión del conocimiento en CTeI por parte de la sociedad. </t>
  </si>
  <si>
    <t xml:space="preserve">24 Espacios de valor que promueven la socialización, el uso y la gestión del conocimiento en CTeI por parte de la sociedad. </t>
  </si>
  <si>
    <t xml:space="preserve">Guiones y escaletas de los eventos
Piezas promocionales de los eventos
Links con los eventos virtuales
</t>
  </si>
  <si>
    <t>Contrato 720 de 2019 con la Asociación para el Avance de la Ciencia - Avanciencia</t>
  </si>
  <si>
    <t xml:space="preserve">24 Espacios de valor:
*6 conversatorios inspiracionales con científicos de diferentes áreas
*2 Conversaciones inusuales con Maloka
*2 Rutas de la Ciencia
*7 talleres de divulgación científica y divulgación
* 7 proyecciones en festivales
</t>
  </si>
  <si>
    <t xml:space="preserve">Los espacios de valor realizados permitieron llevar temas de CTeI a público no especializado. Los espacios fueron variados y consistieron en talleres de divulgación científica y conversatorios inspiracionales para visibilizar científicos colombianos. Así mismo se proyectaron los contenidos audiovisuales de la estrategia en diferentes lugares del país y en el exterior. 
Por temas de bioseguridad la mayoría de eventos ocurrieron de manera virtual; durante el útimo trimestre del año fue posible realizar varios eventos presenciales entre los que estuvieron los talleres realizados en los encuentros regionales y nacional del Programa Ondas, Conversaciones inusuales en el Planetario de Bogotá, la Ruta de la Ciencia en el Picinic Bajo la luna en Barranquilla, los ciclos de talleres en la Universidad CES de Medellín y los ciclos de talleres de divulgación científica en Boyacá en alianza con el Festival Audiovisual Fesconal - FESCOL. </t>
  </si>
  <si>
    <t>479.655 personas alcanzadas
24 Espacios de valor</t>
  </si>
  <si>
    <t>30.577 visualizaciones
15.321 personas en eventos presenciales
433.757 espectadores
24 Espacios de valor</t>
  </si>
  <si>
    <t>Niños, niñas y jóvenes
Docentes
Público general</t>
  </si>
  <si>
    <t>479.655 personas alcanzadas</t>
  </si>
  <si>
    <t>En estos espacios de valor participaron niños, niñas, jóvenes, docentes y público general con un total de 479.655 personas alcanzadas.</t>
  </si>
  <si>
    <t>Guiones y escaletas de los eventos
Links con los eventos virtuales
Apoyo logístico 
Recurso humano de la Dirección de Capacidades 
A través del contrato 720 de 2019 (Divulgación y Comunicación Pública de la CTeI – Todo es Ciencia, en las iniciativas de Contenidos Audiovisuales, Activaciones regionales y Proyectos especiales)</t>
  </si>
  <si>
    <t>Se llevaron a cabo 24 espacios de valor que contaron con 479.655 personas alcanzadas. En estos espacios se visibilizó la labor de los científicos y comunidades que trabajan temas de CTeI y apropiación social del conocimiento. Además se fortalecieron las capacidades de divulgación científica de niños, niñas, jóvenes y docentes.</t>
  </si>
  <si>
    <t>Es necesario fortalecer la estrategia de promoción de los eventos en los canales digitales para lograr impactar a un mayor númer de personas. También es necesario iniciar la reactivación de eventos presenciales.</t>
  </si>
  <si>
    <t>Convocatoria 900 de 2021
Ideas para el Cambio: Construcción Social del Conocimiento para la Gestión del Cambio Climático</t>
  </si>
  <si>
    <t>Dirección de Capacidades y Divulgación de la CTeI</t>
  </si>
  <si>
    <t>Apropiación Social del Conocimiento</t>
  </si>
  <si>
    <t>Abril a Septiembre de 2021</t>
  </si>
  <si>
    <t xml:space="preserve">Formulario de postulación en línea </t>
  </si>
  <si>
    <t>Fase I: Publicación en página web de Ideas para el Cambio, de formulario de postulación de necesidades en torno a dos líneas temáticas para el diligenciamiento de las comunidades.
Fase II: Publicación en página web de Ideas para el Cambio los 20 retos lanzados a la comunidad científica, cada una con un enlace directo al aplicativo web para el registro y acceso al formulario de postulación en línea de cada usuario.</t>
  </si>
  <si>
    <t>Sin mínimo ni máximo</t>
  </si>
  <si>
    <t>Campaña de promoción por correo electrónico, redes sociales.
Publicación de banner en página web de Minciencias para redirigir a la página web del programa Ideas para el Cambio</t>
  </si>
  <si>
    <t>La campaña de promoción tenia como objetivo dar a conocer los términos de referencia de la convocatoria, socializar su contenido y aclarar las inquietudes al respecto. 
La convocatoria se encontraba dirigida a una población objetivo, en su primera etapa para la identificación de necesidades en torno a las líneas temáticas definidas y en su segunda etapa, para la identificación de proyectos de solución que atendieran dichas problemáticas.</t>
  </si>
  <si>
    <t>100% del formulario de postulación de necesidades diligenciados, finalizados y enviados.
100% del formulario de postulación de soluciones diligenciados, finalizados y enviados.
(Número de formularios abiertos / Total número de formularios finalizados y enviados) x 100%</t>
  </si>
  <si>
    <t xml:space="preserve">Términos de referencia y anexos
Instructivo de postulación de necesidades y de soluciones en línea
Formulario de postulación de necesidades y de soluciones en línea
</t>
  </si>
  <si>
    <t>Entre el 8 de abril y el 8 de noviembre de 2021</t>
  </si>
  <si>
    <t xml:space="preserve">45 necesidades en torno a las líneas temáticas definidas y que conforman el Banco de Necesidades Elegibles.
9 proyectos de solución seleccionados y que conforman el Banco de Propuestas de Solución Elegibles. </t>
  </si>
  <si>
    <t>Total de necesidades seleccionadas: 45
Total de propuestas de solución seleccionadas: 9
Número de departamentos seleccionados: 6 
Departamentos seleccionados: Córdoba, Putumayo, Cesar, Cauca, Boyacá y Cundinamarca.
Líneas temáticas seleccionadas:
 - Riesgos y efectos asociados a la variabilidad climática: Si en el territorio de la organización comunitaria se presentan eventos climatológicos extremos trayendo como consecuencia el incremento del riesgo y la vulnerabilidad de desastres, lo cual se encuentra alterando las condiciones de habitabilidad, productividad y/o funcionabilidad (degradación o destrucción) de los ecosistemas que prestan servicios esenciales para la alimentación, la agricultura, el abastecimiento de agua, la protección contra los riesgos naturales y la provisión de hábitat.
 - Contaminación ambiental: Si el entorno de la organización comunitaria se encuentra afectado por la contaminación del ambiente generado por diversas problemáticas (emisiones de gases, acumulación de residuos sólidos, procesos productivos no sostenibles, degradación o destrucción de ecosistemas, entre otros) que afectan la variabilidad del clima, ocasionando impacto negativo en lo social, económico y ambiental del territorio.</t>
  </si>
  <si>
    <t>Este valor corresponde al número de organizaciones comunitarias postulantes de necesidades y al número de entidades proponentes de solución participantes sin surtir el proceso de verificación de requisitos y evaluación técnica.</t>
  </si>
  <si>
    <t>Términos de referencia</t>
  </si>
  <si>
    <t>Banco definitivo de necesidades elegibles
Banco definitivo de propuestas de solución elegibles</t>
  </si>
  <si>
    <t>Para facilitar este ejercicio de participación se requiere fortalecer las capacidades tecnológicas, de infraestructura y soporte por parte del Ministerio.</t>
  </si>
  <si>
    <t>Instructivo de postulación en línea de necesidades</t>
  </si>
  <si>
    <t>Instructivo de postulación en línea de propuestas de solución</t>
  </si>
  <si>
    <t>3 Encuentro Nacional de Centros de Ciencia</t>
  </si>
  <si>
    <t>Octubre y noviembre de 2021</t>
  </si>
  <si>
    <t>Virtual Webinar
Zoom</t>
  </si>
  <si>
    <t>Encuentros sincrónicos para el desarrollo de la agenda programada.</t>
  </si>
  <si>
    <t>Mínimo 40 centros de ciencia de 156 identificados y caracterizados en el país.</t>
  </si>
  <si>
    <t>El espacio tiene como propósito la reflexión y creación conjunta entre los centros de ciencia, organizados por Nodos Regionales, para el diseño, proyección y puesta en marcha de lo que será la Red Nacional de Centros de Ciencia, iniciativa que contribuirá al fortalecimiento de estos escenarios en las regiones, para desarrollo de procesos de Apropiación Social del Conocimiento.</t>
  </si>
  <si>
    <t>40/156 centros de ciencia identificados y caracterizados en el país.</t>
  </si>
  <si>
    <t>Envío de correo electrónico y gestión de base de datos de Centros de Ciencia con la invitación a participar del evento.</t>
  </si>
  <si>
    <t>Convenio Especial de Cooperación 381-2021 con la Fundación Zoológica de Cali.</t>
  </si>
  <si>
    <t>Entre el 15 de octubre y el 12 de noviembre de 2021</t>
  </si>
  <si>
    <t>40 centros de ciencia representados por 66 personas en promedio durante las 5 sesiones virtuales realizadas.</t>
  </si>
  <si>
    <t>Total de centros de ciencia invitados: 156
Número de centros de ciencia en promedio participantes durante el encuentro: 40
Número de personas en promedio participantes durante el encuentro: 66
Número de centros de ciencia participantes en la sesión 1: 42
Número de centros de ciencia participantes en la sesión 2: 45
Número de centros de ciencia participantes en la sesión 3: 37
Número de centros de ciencia participantes en la sesión 4: 39
Número de centros de ciencia partipantes en la sesión 5: 39
Líneas temáticas orientadoras de las sesiones: ‘Cuestionando la ciencia, la tecnología y la innovación’, ‘Reimaginando el territorio como construcción colectiva’, ‘Explorando el rol de los Centros de Ciencia, ‘Creando sueños con los pies en la tierra’ e ‘Innovando de lo complicado a lo complejo’</t>
  </si>
  <si>
    <t>Este valor corresponde al número de personas representantes de los centros de ciencia participantes.</t>
  </si>
  <si>
    <t>Invitación</t>
  </si>
  <si>
    <t>Listado de asistencia diligenciado por representante de los centros de ciencia inscritos y participantes.</t>
  </si>
  <si>
    <t>Boletín de prensa</t>
  </si>
  <si>
    <t>Carta de navegación</t>
  </si>
  <si>
    <t>Temáticas por sesión</t>
  </si>
  <si>
    <t>PLAN DE PARTICIPACIÓN CIUDADANA VIGENCIA 2021</t>
  </si>
  <si>
    <t>CONTROL DE CAMBIOS AL PLAN DE PARTICIPACIÓN CIUDADANA 2021</t>
  </si>
  <si>
    <t>No se realizaron cambios al Plan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</si>
</sst>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0_-;\-&quot;$&quot;* #,##0_-;_-&quot;$&quot;* &quot;-&quot;_-;_-@_-"/>
    <numFmt numFmtId="165" formatCode="_-&quot;$&quot;* #,##0.00_-;\-&quot;$&quot;* #,##0.00_-;_-&quot;$&quot;* &quot;-&quot;??_-;_-@_-"/>
    <numFmt numFmtId="166" formatCode="_-&quot;$&quot;* #,##0_-;\-&quot;$&quot;* #,##0_-;_-&quot;$&quot;* &quot;-&quot;??_-;_-@_-"/>
    <numFmt numFmtId="167" formatCode="&quot;$&quot;#,##0"/>
  </numFmts>
  <fonts count="34" x14ac:knownFonts="1">
    <font>
      <sz val="11"/>
      <color theme="1"/>
      <name val="Calibri"/>
      <family val="2"/>
      <scheme val="minor"/>
    </font>
    <font>
      <sz val="11"/>
      <color theme="1"/>
      <name val="Calibri"/>
      <family val="2"/>
      <scheme val="minor"/>
    </font>
    <font>
      <b/>
      <sz val="12"/>
      <color theme="0"/>
      <name val="Arial"/>
      <family val="2"/>
    </font>
    <font>
      <b/>
      <sz val="11"/>
      <color theme="1"/>
      <name val="Arial"/>
      <family val="2"/>
    </font>
    <font>
      <sz val="11"/>
      <color theme="1"/>
      <name val="Arial"/>
      <family val="2"/>
    </font>
    <font>
      <sz val="11"/>
      <name val="Arial"/>
      <family val="2"/>
    </font>
    <font>
      <b/>
      <sz val="14"/>
      <color theme="0"/>
      <name val="Arial"/>
      <family val="2"/>
    </font>
    <font>
      <b/>
      <sz val="18"/>
      <color theme="1"/>
      <name val="Arial"/>
      <family val="2"/>
    </font>
    <font>
      <b/>
      <sz val="16"/>
      <color theme="0"/>
      <name val="Arial"/>
      <family val="2"/>
    </font>
    <font>
      <b/>
      <sz val="20"/>
      <color theme="0"/>
      <name val="Arial"/>
      <family val="2"/>
    </font>
    <font>
      <b/>
      <sz val="12"/>
      <color rgb="FF006666"/>
      <name val="Arial"/>
      <family val="2"/>
    </font>
    <font>
      <b/>
      <sz val="11"/>
      <color theme="0"/>
      <name val="Arial"/>
      <family val="2"/>
    </font>
    <font>
      <sz val="12"/>
      <name val="Arial"/>
      <family val="2"/>
    </font>
    <font>
      <b/>
      <sz val="11"/>
      <name val="Arial"/>
      <family val="2"/>
    </font>
    <font>
      <b/>
      <sz val="10"/>
      <color rgb="FF006666"/>
      <name val="Arial"/>
      <family val="2"/>
    </font>
    <font>
      <sz val="11"/>
      <color theme="0"/>
      <name val="Arial"/>
      <family val="2"/>
    </font>
    <font>
      <sz val="8"/>
      <color theme="1"/>
      <name val="Arial"/>
      <family val="2"/>
    </font>
    <font>
      <sz val="10"/>
      <name val="Arial"/>
      <family val="2"/>
    </font>
    <font>
      <sz val="9"/>
      <color theme="1"/>
      <name val="Arial"/>
      <family val="2"/>
    </font>
    <font>
      <sz val="12"/>
      <color rgb="FFFF0000"/>
      <name val="Arial"/>
      <family val="2"/>
    </font>
    <font>
      <sz val="11"/>
      <color theme="1"/>
      <name val="Arial Narrow"/>
      <family val="2"/>
    </font>
    <font>
      <b/>
      <sz val="14"/>
      <color theme="0"/>
      <name val="Arial Narrow"/>
      <family val="2"/>
    </font>
    <font>
      <sz val="14"/>
      <name val="Arial Narrow"/>
      <family val="2"/>
    </font>
    <font>
      <b/>
      <sz val="14"/>
      <name val="Arial Narrow"/>
      <family val="2"/>
    </font>
    <font>
      <sz val="6"/>
      <color theme="1" tint="0.499984740745262"/>
      <name val="Arial Narrow"/>
      <family val="2"/>
    </font>
    <font>
      <b/>
      <sz val="24"/>
      <color theme="1"/>
      <name val="Arial Narrow"/>
      <family val="2"/>
    </font>
    <font>
      <sz val="11"/>
      <name val="Arial Narrow"/>
      <family val="2"/>
    </font>
    <font>
      <b/>
      <sz val="11"/>
      <name val="Arial Narrow"/>
      <family val="2"/>
    </font>
    <font>
      <b/>
      <sz val="12"/>
      <name val="Arial Narrow"/>
      <family val="2"/>
    </font>
    <font>
      <b/>
      <sz val="12"/>
      <color theme="0"/>
      <name val="Arial Narrow"/>
      <family val="2"/>
    </font>
    <font>
      <b/>
      <sz val="12"/>
      <color rgb="FFFFFFFF"/>
      <name val="Arial Narrow"/>
      <family val="2"/>
    </font>
    <font>
      <b/>
      <sz val="28"/>
      <color theme="0"/>
      <name val="Arial Narrow"/>
      <family val="2"/>
    </font>
    <font>
      <sz val="10"/>
      <color theme="1"/>
      <name val="Arial Narrow"/>
      <family val="2"/>
    </font>
    <font>
      <b/>
      <sz val="10"/>
      <color theme="0"/>
      <name val="Arial Narrow"/>
      <family val="2"/>
    </font>
  </fonts>
  <fills count="13">
    <fill>
      <patternFill patternType="none"/>
    </fill>
    <fill>
      <patternFill patternType="gray125"/>
    </fill>
    <fill>
      <patternFill patternType="solid">
        <fgColor theme="0"/>
        <bgColor indexed="64"/>
      </patternFill>
    </fill>
    <fill>
      <patternFill patternType="solid">
        <fgColor rgb="FF006666"/>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3366CC"/>
        <bgColor indexed="64"/>
      </patternFill>
    </fill>
    <fill>
      <patternFill patternType="solid">
        <fgColor rgb="FFE2ECFD"/>
        <bgColor indexed="64"/>
      </patternFill>
    </fill>
    <fill>
      <patternFill patternType="solid">
        <fgColor rgb="FF6699FF"/>
        <bgColor indexed="64"/>
      </patternFill>
    </fill>
  </fills>
  <borders count="4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thin">
        <color indexed="64"/>
      </left>
      <right style="medium">
        <color indexed="64"/>
      </right>
      <top/>
      <bottom/>
      <diagonal/>
    </border>
  </borders>
  <cellStyleXfs count="12">
    <xf numFmtId="0" fontId="0"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256">
    <xf numFmtId="0" fontId="0" fillId="0" borderId="0" xfId="0"/>
    <xf numFmtId="0" fontId="7" fillId="0" borderId="2" xfId="0" applyFont="1" applyBorder="1" applyAlignment="1">
      <alignment horizontal="center" vertical="center"/>
    </xf>
    <xf numFmtId="0" fontId="8" fillId="0" borderId="0" xfId="0" applyFont="1" applyFill="1" applyBorder="1" applyAlignment="1">
      <alignment horizontal="left" vertical="center" wrapText="1"/>
    </xf>
    <xf numFmtId="0" fontId="4" fillId="0" borderId="0" xfId="0" applyFont="1"/>
    <xf numFmtId="0" fontId="4" fillId="0" borderId="0" xfId="0" applyFont="1" applyAlignment="1">
      <alignment horizontal="left"/>
    </xf>
    <xf numFmtId="0" fontId="4" fillId="0" borderId="0" xfId="0" applyFont="1" applyFill="1" applyBorder="1" applyAlignment="1">
      <alignment horizontal="left"/>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2" xfId="0" applyFont="1" applyBorder="1" applyAlignment="1">
      <alignment horizontal="center" vertical="center"/>
    </xf>
    <xf numFmtId="0" fontId="11" fillId="0" borderId="0" xfId="0" applyFont="1" applyFill="1" applyBorder="1" applyAlignment="1">
      <alignment horizontal="center" vertical="center" wrapText="1"/>
    </xf>
    <xf numFmtId="0" fontId="11" fillId="3" borderId="2" xfId="0" applyFont="1" applyFill="1" applyBorder="1" applyAlignment="1">
      <alignment horizontal="center" vertical="center"/>
    </xf>
    <xf numFmtId="166" fontId="4" fillId="2" borderId="2" xfId="1" applyNumberFormat="1" applyFont="1" applyFill="1" applyBorder="1" applyAlignment="1">
      <alignment vertical="center"/>
    </xf>
    <xf numFmtId="166" fontId="13" fillId="0" borderId="2" xfId="1" applyNumberFormat="1" applyFont="1" applyFill="1" applyBorder="1" applyAlignment="1">
      <alignment vertical="center"/>
    </xf>
    <xf numFmtId="166" fontId="13" fillId="0" borderId="0" xfId="1" applyNumberFormat="1" applyFont="1" applyFill="1" applyBorder="1" applyAlignment="1">
      <alignment vertical="center"/>
    </xf>
    <xf numFmtId="0" fontId="5"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2" fillId="3" borderId="2" xfId="0" applyFont="1" applyFill="1" applyBorder="1" applyAlignment="1">
      <alignment horizontal="center" vertical="center" wrapText="1"/>
    </xf>
    <xf numFmtId="166" fontId="11" fillId="3" borderId="2" xfId="0" applyNumberFormat="1" applyFont="1" applyFill="1" applyBorder="1" applyAlignment="1">
      <alignment vertical="center"/>
    </xf>
    <xf numFmtId="166" fontId="11" fillId="0" borderId="0" xfId="0" applyNumberFormat="1" applyFont="1" applyFill="1" applyBorder="1" applyAlignment="1">
      <alignment vertical="center"/>
    </xf>
    <xf numFmtId="166" fontId="4" fillId="0" borderId="2" xfId="0" applyNumberFormat="1" applyFont="1" applyBorder="1"/>
    <xf numFmtId="0" fontId="4" fillId="0" borderId="0" xfId="0" applyFont="1" applyFill="1" applyBorder="1"/>
    <xf numFmtId="166" fontId="3" fillId="0" borderId="2" xfId="0" applyNumberFormat="1" applyFont="1" applyBorder="1"/>
    <xf numFmtId="0" fontId="12" fillId="4"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166" fontId="4" fillId="0" borderId="0" xfId="0" applyNumberFormat="1" applyFont="1" applyBorder="1"/>
    <xf numFmtId="166" fontId="3" fillId="0" borderId="0" xfId="0" applyNumberFormat="1" applyFont="1" applyBorder="1"/>
    <xf numFmtId="0" fontId="14" fillId="0" borderId="2" xfId="0" applyFont="1" applyFill="1" applyBorder="1" applyAlignment="1">
      <alignment horizontal="center" vertical="center" wrapText="1"/>
    </xf>
    <xf numFmtId="0" fontId="4" fillId="5" borderId="0" xfId="0" applyFont="1" applyFill="1"/>
    <xf numFmtId="0" fontId="4" fillId="5" borderId="0" xfId="0" applyFont="1" applyFill="1" applyBorder="1"/>
    <xf numFmtId="0" fontId="4" fillId="0" borderId="0" xfId="0" applyFont="1" applyAlignment="1">
      <alignment vertical="center" wrapText="1"/>
    </xf>
    <xf numFmtId="166" fontId="3" fillId="2" borderId="2" xfId="1" applyNumberFormat="1" applyFont="1" applyFill="1" applyBorder="1" applyAlignment="1">
      <alignment vertical="center"/>
    </xf>
    <xf numFmtId="166" fontId="4" fillId="4" borderId="2" xfId="1" applyNumberFormat="1" applyFont="1" applyFill="1" applyBorder="1" applyAlignment="1">
      <alignment vertical="center"/>
    </xf>
    <xf numFmtId="1" fontId="11" fillId="3" borderId="2" xfId="0" applyNumberFormat="1" applyFont="1" applyFill="1" applyBorder="1" applyAlignment="1">
      <alignment horizontal="center" vertical="center"/>
    </xf>
    <xf numFmtId="166" fontId="5" fillId="0" borderId="2" xfId="1" applyNumberFormat="1" applyFont="1" applyFill="1" applyBorder="1" applyAlignment="1">
      <alignment vertical="center"/>
    </xf>
    <xf numFmtId="166" fontId="15" fillId="3" borderId="2" xfId="0" applyNumberFormat="1" applyFont="1" applyFill="1" applyBorder="1" applyAlignment="1">
      <alignment vertical="center"/>
    </xf>
    <xf numFmtId="9" fontId="12" fillId="0" borderId="2" xfId="0" applyNumberFormat="1" applyFont="1" applyBorder="1" applyAlignment="1">
      <alignment horizontal="center" vertical="center"/>
    </xf>
    <xf numFmtId="9" fontId="11" fillId="3" borderId="2" xfId="0" applyNumberFormat="1" applyFont="1" applyFill="1" applyBorder="1" applyAlignment="1">
      <alignment horizontal="center" vertical="center"/>
    </xf>
    <xf numFmtId="3" fontId="12" fillId="0" borderId="2" xfId="0" applyNumberFormat="1" applyFont="1" applyBorder="1" applyAlignment="1">
      <alignment horizontal="center" vertical="center"/>
    </xf>
    <xf numFmtId="0" fontId="11" fillId="3" borderId="2" xfId="0" applyFont="1" applyFill="1" applyBorder="1" applyAlignment="1">
      <alignment horizontal="center" vertical="center"/>
    </xf>
    <xf numFmtId="0" fontId="7" fillId="0" borderId="2" xfId="0" applyFont="1" applyBorder="1" applyAlignment="1">
      <alignment horizontal="center" vertical="center"/>
    </xf>
    <xf numFmtId="166" fontId="4" fillId="4" borderId="2" xfId="1" applyNumberFormat="1" applyFont="1" applyFill="1" applyBorder="1" applyAlignment="1">
      <alignment vertical="center" wrapText="1"/>
    </xf>
    <xf numFmtId="166" fontId="16" fillId="2" borderId="2" xfId="1" applyNumberFormat="1" applyFont="1" applyFill="1" applyBorder="1" applyAlignment="1">
      <alignment vertical="center" wrapText="1"/>
    </xf>
    <xf numFmtId="0" fontId="5" fillId="4" borderId="2" xfId="0" applyFont="1" applyFill="1" applyBorder="1" applyAlignment="1">
      <alignment horizontal="center" vertical="center" wrapText="1"/>
    </xf>
    <xf numFmtId="0" fontId="12" fillId="4" borderId="2" xfId="0" applyFont="1" applyFill="1" applyBorder="1" applyAlignment="1">
      <alignment horizontal="justify" vertical="center" wrapText="1"/>
    </xf>
    <xf numFmtId="0" fontId="11" fillId="3" borderId="2" xfId="0" applyFont="1" applyFill="1" applyBorder="1" applyAlignment="1">
      <alignment horizontal="center" vertical="center"/>
    </xf>
    <xf numFmtId="0" fontId="7" fillId="0" borderId="2" xfId="0" applyFont="1" applyBorder="1" applyAlignment="1">
      <alignment horizontal="center" vertical="center"/>
    </xf>
    <xf numFmtId="166" fontId="4" fillId="2" borderId="2" xfId="1" applyNumberFormat="1" applyFont="1" applyFill="1" applyBorder="1" applyAlignment="1">
      <alignment vertical="center" wrapText="1"/>
    </xf>
    <xf numFmtId="3" fontId="11" fillId="3" borderId="2" xfId="0" applyNumberFormat="1" applyFont="1" applyFill="1" applyBorder="1" applyAlignment="1">
      <alignment horizontal="center" vertical="center"/>
    </xf>
    <xf numFmtId="0" fontId="17" fillId="4" borderId="2" xfId="0" applyFont="1" applyFill="1" applyBorder="1" applyAlignment="1">
      <alignment horizontal="justify" vertical="center" wrapText="1"/>
    </xf>
    <xf numFmtId="166" fontId="18" fillId="4" borderId="2" xfId="1" applyNumberFormat="1" applyFont="1" applyFill="1" applyBorder="1" applyAlignment="1">
      <alignment vertical="center" wrapText="1"/>
    </xf>
    <xf numFmtId="0" fontId="11" fillId="3" borderId="2" xfId="0" applyFont="1" applyFill="1" applyBorder="1" applyAlignment="1">
      <alignment horizontal="center" vertical="center" wrapText="1"/>
    </xf>
    <xf numFmtId="164" fontId="3" fillId="4" borderId="2" xfId="2" applyFont="1" applyFill="1" applyBorder="1" applyAlignment="1">
      <alignment horizontal="center" vertical="center" wrapText="1"/>
    </xf>
    <xf numFmtId="0" fontId="4" fillId="9" borderId="0" xfId="0" applyFont="1" applyFill="1" applyAlignment="1">
      <alignment horizontal="center" vertical="center"/>
    </xf>
    <xf numFmtId="166" fontId="4" fillId="0" borderId="2" xfId="0" applyNumberFormat="1" applyFont="1" applyBorder="1" applyAlignment="1">
      <alignment vertical="center"/>
    </xf>
    <xf numFmtId="0" fontId="20" fillId="2" borderId="0" xfId="0" applyFont="1" applyFill="1"/>
    <xf numFmtId="0" fontId="21" fillId="2" borderId="0" xfId="0" applyFont="1" applyFill="1" applyBorder="1" applyAlignment="1">
      <alignment horizontal="center" vertical="center"/>
    </xf>
    <xf numFmtId="0" fontId="20" fillId="2" borderId="0" xfId="0" applyFont="1" applyFill="1" applyBorder="1" applyAlignment="1">
      <alignment vertical="center" wrapText="1"/>
    </xf>
    <xf numFmtId="0" fontId="23" fillId="2" borderId="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Border="1"/>
    <xf numFmtId="0" fontId="20" fillId="2" borderId="5" xfId="0" applyFont="1" applyFill="1" applyBorder="1"/>
    <xf numFmtId="0" fontId="20" fillId="2" borderId="6" xfId="0" applyFont="1" applyFill="1" applyBorder="1"/>
    <xf numFmtId="0" fontId="20" fillId="2" borderId="7" xfId="0" applyFont="1" applyFill="1" applyBorder="1"/>
    <xf numFmtId="0" fontId="20" fillId="2" borderId="8" xfId="0" applyFont="1" applyFill="1" applyBorder="1"/>
    <xf numFmtId="0" fontId="20" fillId="2" borderId="9" xfId="0" applyFont="1" applyFill="1" applyBorder="1"/>
    <xf numFmtId="0" fontId="20" fillId="2" borderId="11" xfId="0" applyFont="1" applyFill="1" applyBorder="1"/>
    <xf numFmtId="0" fontId="20" fillId="2" borderId="12" xfId="0" applyFont="1" applyFill="1" applyBorder="1"/>
    <xf numFmtId="0" fontId="20" fillId="0" borderId="0" xfId="0" applyFont="1"/>
    <xf numFmtId="0" fontId="26" fillId="2" borderId="28" xfId="0" applyFont="1" applyFill="1" applyBorder="1" applyAlignment="1">
      <alignment horizontal="right" vertical="center" wrapText="1"/>
    </xf>
    <xf numFmtId="0" fontId="26" fillId="2" borderId="29" xfId="0" applyFont="1" applyFill="1" applyBorder="1" applyAlignment="1">
      <alignment horizontal="right" vertical="center" wrapText="1"/>
    </xf>
    <xf numFmtId="0" fontId="26" fillId="2" borderId="30" xfId="0" applyFont="1" applyFill="1" applyBorder="1" applyAlignment="1">
      <alignment horizontal="right" vertical="center" wrapText="1"/>
    </xf>
    <xf numFmtId="0" fontId="28" fillId="2" borderId="0" xfId="0" applyFont="1" applyFill="1" applyBorder="1" applyAlignment="1">
      <alignment horizontal="center" vertical="center"/>
    </xf>
    <xf numFmtId="166" fontId="28" fillId="2" borderId="0" xfId="1" applyNumberFormat="1" applyFont="1" applyFill="1" applyBorder="1" applyAlignment="1">
      <alignment horizontal="center" vertical="center"/>
    </xf>
    <xf numFmtId="0" fontId="29" fillId="10" borderId="23" xfId="0" applyFont="1" applyFill="1" applyBorder="1" applyAlignment="1">
      <alignment horizontal="center" vertical="center" wrapText="1"/>
    </xf>
    <xf numFmtId="0" fontId="28" fillId="11" borderId="23" xfId="0" applyFont="1" applyFill="1" applyBorder="1" applyAlignment="1">
      <alignment horizontal="center" vertical="center" wrapText="1"/>
    </xf>
    <xf numFmtId="0" fontId="26" fillId="0" borderId="0" xfId="0" applyFont="1" applyFill="1"/>
    <xf numFmtId="0" fontId="20" fillId="2" borderId="0" xfId="0" applyFont="1" applyFill="1" applyAlignment="1">
      <alignment horizontal="center"/>
    </xf>
    <xf numFmtId="0" fontId="20" fillId="2" borderId="0" xfId="0" applyFont="1" applyFill="1" applyAlignment="1">
      <alignment horizontal="center" wrapText="1"/>
    </xf>
    <xf numFmtId="0" fontId="20" fillId="2" borderId="2" xfId="0" applyFont="1" applyFill="1" applyBorder="1" applyAlignment="1">
      <alignment horizontal="justify" vertical="center"/>
    </xf>
    <xf numFmtId="0" fontId="32" fillId="2" borderId="0" xfId="0" applyFont="1" applyFill="1"/>
    <xf numFmtId="0" fontId="32" fillId="2" borderId="0" xfId="0" applyFont="1" applyFill="1" applyAlignment="1">
      <alignment horizontal="center" vertical="center"/>
    </xf>
    <xf numFmtId="0" fontId="33" fillId="10" borderId="2" xfId="0" applyFont="1" applyFill="1" applyBorder="1" applyAlignment="1">
      <alignment horizontal="center" vertical="center"/>
    </xf>
    <xf numFmtId="0" fontId="33" fillId="10" borderId="2" xfId="0" applyFont="1" applyFill="1" applyBorder="1" applyAlignment="1">
      <alignment horizontal="center" vertical="center" wrapText="1"/>
    </xf>
    <xf numFmtId="14" fontId="20" fillId="2" borderId="2" xfId="0" applyNumberFormat="1" applyFont="1" applyFill="1" applyBorder="1" applyAlignment="1">
      <alignment horizontal="center" vertical="center"/>
    </xf>
    <xf numFmtId="0" fontId="20" fillId="2" borderId="2" xfId="0" applyFont="1" applyFill="1" applyBorder="1" applyAlignment="1">
      <alignment vertical="center" wrapText="1"/>
    </xf>
    <xf numFmtId="0" fontId="20" fillId="2" borderId="2" xfId="0" applyFont="1" applyFill="1" applyBorder="1" applyAlignment="1">
      <alignment horizontal="center" vertical="center"/>
    </xf>
    <xf numFmtId="14" fontId="20" fillId="2" borderId="2" xfId="0" applyNumberFormat="1" applyFont="1" applyFill="1" applyBorder="1" applyAlignment="1">
      <alignment vertical="center"/>
    </xf>
    <xf numFmtId="0" fontId="20" fillId="2" borderId="2" xfId="0" applyFont="1" applyFill="1" applyBorder="1" applyAlignment="1">
      <alignment horizontal="justify" vertical="center" wrapText="1"/>
    </xf>
    <xf numFmtId="0" fontId="28" fillId="11" borderId="2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6" fillId="2" borderId="2" xfId="0" applyFont="1" applyFill="1" applyBorder="1" applyAlignment="1">
      <alignment horizontal="justify" vertical="center" wrapText="1"/>
    </xf>
    <xf numFmtId="0" fontId="26" fillId="2" borderId="2" xfId="0" applyFont="1" applyFill="1" applyBorder="1" applyAlignment="1">
      <alignment horizontal="center" vertical="center" wrapText="1"/>
    </xf>
    <xf numFmtId="3" fontId="26" fillId="2" borderId="2" xfId="0" applyNumberFormat="1" applyFont="1" applyFill="1" applyBorder="1" applyAlignment="1">
      <alignment horizontal="center" vertical="center" wrapText="1"/>
    </xf>
    <xf numFmtId="3" fontId="20" fillId="2" borderId="2" xfId="0" applyNumberFormat="1" applyFont="1" applyFill="1" applyBorder="1" applyAlignment="1">
      <alignment horizontal="center" vertical="center" wrapText="1"/>
    </xf>
    <xf numFmtId="3" fontId="20" fillId="0" borderId="4"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3" fontId="20"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justify" vertical="center" wrapText="1"/>
    </xf>
    <xf numFmtId="3" fontId="26" fillId="0" borderId="4" xfId="0" applyNumberFormat="1" applyFont="1" applyFill="1" applyBorder="1" applyAlignment="1">
      <alignment horizontal="center" vertical="center" wrapText="1"/>
    </xf>
    <xf numFmtId="0" fontId="26" fillId="0" borderId="4" xfId="0" applyFont="1" applyFill="1" applyBorder="1" applyAlignment="1">
      <alignment horizontal="justify" vertical="center" wrapText="1"/>
    </xf>
    <xf numFmtId="3" fontId="26"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justify" vertical="center" wrapText="1"/>
    </xf>
    <xf numFmtId="0" fontId="26" fillId="0" borderId="4" xfId="0" applyFont="1" applyFill="1" applyBorder="1" applyAlignment="1">
      <alignment horizontal="center" vertical="center" wrapText="1"/>
    </xf>
    <xf numFmtId="0" fontId="24" fillId="2" borderId="10" xfId="0" applyFont="1" applyFill="1" applyBorder="1" applyAlignment="1">
      <alignment horizontal="left" wrapText="1"/>
    </xf>
    <xf numFmtId="0" fontId="24" fillId="2" borderId="11" xfId="0" applyFont="1" applyFill="1" applyBorder="1" applyAlignment="1">
      <alignment horizontal="left" wrapText="1"/>
    </xf>
    <xf numFmtId="0" fontId="22" fillId="2" borderId="2" xfId="0" applyFont="1" applyFill="1" applyBorder="1" applyAlignment="1">
      <alignment horizontal="justify" vertical="center" wrapText="1"/>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13" xfId="0" applyFont="1" applyFill="1" applyBorder="1" applyAlignment="1">
      <alignment horizontal="justify" vertical="center" wrapText="1"/>
    </xf>
    <xf numFmtId="0" fontId="22" fillId="2" borderId="14" xfId="0" applyFont="1" applyFill="1" applyBorder="1" applyAlignment="1">
      <alignment horizontal="justify" vertical="center" wrapText="1"/>
    </xf>
    <xf numFmtId="0" fontId="22" fillId="2" borderId="15" xfId="0" applyFont="1" applyFill="1" applyBorder="1" applyAlignment="1">
      <alignment horizontal="justify" vertical="center" wrapText="1"/>
    </xf>
    <xf numFmtId="0" fontId="21" fillId="10" borderId="0" xfId="0" applyFont="1" applyFill="1" applyBorder="1" applyAlignment="1">
      <alignment horizontal="center" vertical="center"/>
    </xf>
    <xf numFmtId="0" fontId="22" fillId="2" borderId="2" xfId="0" applyFont="1" applyFill="1" applyBorder="1" applyAlignment="1">
      <alignment horizontal="left" vertical="center" wrapText="1"/>
    </xf>
    <xf numFmtId="0" fontId="22" fillId="2" borderId="0" xfId="0" applyFont="1" applyFill="1" applyBorder="1" applyAlignment="1">
      <alignment horizontal="justify" vertical="center" wrapText="1"/>
    </xf>
    <xf numFmtId="0" fontId="11" fillId="3" borderId="2" xfId="0" applyFont="1" applyFill="1" applyBorder="1" applyAlignment="1">
      <alignment horizontal="center" vertical="center"/>
    </xf>
    <xf numFmtId="0" fontId="8" fillId="3" borderId="2" xfId="0" applyFont="1" applyFill="1" applyBorder="1" applyAlignment="1">
      <alignment horizontal="left" vertical="center" wrapText="1"/>
    </xf>
    <xf numFmtId="0" fontId="7" fillId="0" borderId="2" xfId="0" applyFont="1" applyBorder="1" applyAlignment="1">
      <alignment horizontal="center"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166" fontId="4" fillId="4" borderId="3" xfId="1" applyNumberFormat="1" applyFont="1" applyFill="1" applyBorder="1" applyAlignment="1">
      <alignment horizontal="center" vertical="center"/>
    </xf>
    <xf numFmtId="166" fontId="4" fillId="4" borderId="16" xfId="1" applyNumberFormat="1" applyFont="1" applyFill="1" applyBorder="1" applyAlignment="1">
      <alignment horizontal="center" vertical="center"/>
    </xf>
    <xf numFmtId="166" fontId="4" fillId="4" borderId="4" xfId="1" applyNumberFormat="1" applyFont="1" applyFill="1" applyBorder="1" applyAlignment="1">
      <alignment horizontal="center" vertical="center"/>
    </xf>
    <xf numFmtId="166" fontId="4" fillId="2" borderId="3" xfId="1" applyNumberFormat="1" applyFont="1" applyFill="1" applyBorder="1" applyAlignment="1">
      <alignment horizontal="center" vertical="center"/>
    </xf>
    <xf numFmtId="166" fontId="4" fillId="2" borderId="16" xfId="1" applyNumberFormat="1" applyFont="1" applyFill="1" applyBorder="1" applyAlignment="1">
      <alignment horizontal="center" vertical="center"/>
    </xf>
    <xf numFmtId="166" fontId="4" fillId="2" borderId="4" xfId="1" applyNumberFormat="1" applyFont="1" applyFill="1" applyBorder="1" applyAlignment="1">
      <alignment horizontal="center" vertical="center"/>
    </xf>
    <xf numFmtId="166" fontId="3" fillId="2" borderId="3" xfId="1" applyNumberFormat="1" applyFont="1" applyFill="1" applyBorder="1" applyAlignment="1">
      <alignment horizontal="center" vertical="center"/>
    </xf>
    <xf numFmtId="166" fontId="3" fillId="2" borderId="16" xfId="1" applyNumberFormat="1" applyFont="1" applyFill="1" applyBorder="1" applyAlignment="1">
      <alignment horizontal="center" vertical="center"/>
    </xf>
    <xf numFmtId="166" fontId="3" fillId="2" borderId="4" xfId="1" applyNumberFormat="1" applyFont="1" applyFill="1" applyBorder="1" applyAlignment="1">
      <alignment horizontal="center" vertical="center"/>
    </xf>
    <xf numFmtId="0" fontId="12" fillId="0" borderId="3" xfId="0" applyFont="1" applyFill="1" applyBorder="1" applyAlignment="1">
      <alignment horizontal="justify" vertical="center" wrapText="1"/>
    </xf>
    <xf numFmtId="0" fontId="12" fillId="0" borderId="16" xfId="0" applyFont="1" applyFill="1" applyBorder="1" applyAlignment="1">
      <alignment horizontal="justify" vertical="center" wrapText="1"/>
    </xf>
    <xf numFmtId="0" fontId="12" fillId="0" borderId="4" xfId="0" applyFont="1" applyFill="1" applyBorder="1" applyAlignment="1">
      <alignment horizontal="justify" vertical="center" wrapText="1"/>
    </xf>
    <xf numFmtId="166" fontId="5" fillId="0" borderId="3" xfId="1" applyNumberFormat="1" applyFont="1" applyFill="1" applyBorder="1" applyAlignment="1">
      <alignment horizontal="center" vertical="center"/>
    </xf>
    <xf numFmtId="166" fontId="5" fillId="0" borderId="16" xfId="1" applyNumberFormat="1" applyFont="1" applyFill="1" applyBorder="1" applyAlignment="1">
      <alignment horizontal="center" vertical="center"/>
    </xf>
    <xf numFmtId="166" fontId="5" fillId="0" borderId="4" xfId="1" applyNumberFormat="1" applyFont="1" applyFill="1" applyBorder="1" applyAlignment="1">
      <alignment horizontal="center" vertical="center"/>
    </xf>
    <xf numFmtId="0" fontId="4" fillId="8"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3" fontId="26" fillId="0" borderId="4" xfId="0" applyNumberFormat="1" applyFont="1" applyFill="1" applyBorder="1" applyAlignment="1">
      <alignment horizontal="center" vertical="center" wrapText="1"/>
    </xf>
    <xf numFmtId="3" fontId="26" fillId="0" borderId="2" xfId="0" applyNumberFormat="1" applyFont="1" applyFill="1" applyBorder="1" applyAlignment="1">
      <alignment horizontal="center" vertical="center" wrapText="1"/>
    </xf>
    <xf numFmtId="0" fontId="26" fillId="0" borderId="4" xfId="0" applyFont="1" applyFill="1" applyBorder="1" applyAlignment="1">
      <alignment horizontal="justify" vertical="center" wrapText="1"/>
    </xf>
    <xf numFmtId="0" fontId="26" fillId="0" borderId="2" xfId="0" applyFont="1" applyFill="1" applyBorder="1" applyAlignment="1">
      <alignment horizontal="justify" vertical="center" wrapText="1"/>
    </xf>
    <xf numFmtId="167" fontId="26" fillId="0" borderId="4" xfId="0" applyNumberFormat="1" applyFont="1" applyFill="1" applyBorder="1" applyAlignment="1">
      <alignment horizontal="center" vertical="center" wrapText="1"/>
    </xf>
    <xf numFmtId="167" fontId="26" fillId="0" borderId="2" xfId="0" applyNumberFormat="1" applyFont="1" applyFill="1" applyBorder="1" applyAlignment="1">
      <alignment horizontal="center" vertical="center" wrapText="1"/>
    </xf>
    <xf numFmtId="0" fontId="26" fillId="0" borderId="37" xfId="0" applyFont="1" applyFill="1" applyBorder="1" applyAlignment="1">
      <alignment horizontal="justify" vertical="center" wrapText="1"/>
    </xf>
    <xf numFmtId="0" fontId="26" fillId="0" borderId="21" xfId="0" applyFont="1" applyFill="1" applyBorder="1" applyAlignment="1">
      <alignment horizontal="justify" vertical="center" wrapText="1"/>
    </xf>
    <xf numFmtId="0" fontId="20" fillId="0" borderId="2" xfId="0" applyFont="1" applyFill="1" applyBorder="1" applyAlignment="1">
      <alignment horizontal="center" vertical="center" wrapText="1"/>
    </xf>
    <xf numFmtId="0" fontId="20" fillId="0" borderId="13" xfId="0" applyFont="1" applyFill="1" applyBorder="1" applyAlignment="1">
      <alignment horizontal="justify" vertical="center" wrapText="1"/>
    </xf>
    <xf numFmtId="17" fontId="26" fillId="0" borderId="25" xfId="0" applyNumberFormat="1" applyFont="1" applyFill="1" applyBorder="1" applyAlignment="1">
      <alignment horizontal="center" vertical="center" wrapText="1"/>
    </xf>
    <xf numFmtId="17" fontId="26" fillId="0" borderId="20" xfId="0" applyNumberFormat="1" applyFont="1" applyFill="1" applyBorder="1" applyAlignment="1">
      <alignment horizontal="center" vertical="center" wrapText="1"/>
    </xf>
    <xf numFmtId="9" fontId="26" fillId="0" borderId="4" xfId="11" applyFont="1" applyFill="1" applyBorder="1" applyAlignment="1">
      <alignment horizontal="center" vertical="center" wrapText="1"/>
    </xf>
    <xf numFmtId="9" fontId="26" fillId="0" borderId="2" xfId="11"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26" fillId="2" borderId="25" xfId="0" applyFont="1" applyFill="1" applyBorder="1" applyAlignment="1">
      <alignment horizontal="center" vertical="center" wrapText="1"/>
    </xf>
    <xf numFmtId="167" fontId="26" fillId="0" borderId="3" xfId="0" applyNumberFormat="1" applyFont="1" applyFill="1" applyBorder="1" applyAlignment="1">
      <alignment horizontal="center" vertical="center" wrapText="1"/>
    </xf>
    <xf numFmtId="167" fontId="26" fillId="0" borderId="16" xfId="0" applyNumberFormat="1" applyFont="1" applyFill="1" applyBorder="1" applyAlignment="1">
      <alignment horizontal="center" vertical="center" wrapText="1"/>
    </xf>
    <xf numFmtId="0" fontId="20" fillId="0" borderId="27" xfId="0" applyFont="1" applyFill="1" applyBorder="1" applyAlignment="1">
      <alignment horizontal="justify" vertical="center" wrapText="1"/>
    </xf>
    <xf numFmtId="17" fontId="26" fillId="0" borderId="31" xfId="0" applyNumberFormat="1" applyFont="1" applyFill="1" applyBorder="1" applyAlignment="1">
      <alignment horizontal="center" vertical="center" wrapText="1"/>
    </xf>
    <xf numFmtId="17" fontId="26" fillId="0" borderId="34" xfId="0" applyNumberFormat="1" applyFont="1" applyFill="1" applyBorder="1" applyAlignment="1">
      <alignment horizontal="center" vertical="center" wrapText="1"/>
    </xf>
    <xf numFmtId="0" fontId="26" fillId="0" borderId="3" xfId="11" applyNumberFormat="1" applyFont="1" applyFill="1" applyBorder="1" applyAlignment="1">
      <alignment horizontal="center" vertical="center" wrapText="1"/>
    </xf>
    <xf numFmtId="0" fontId="26" fillId="0" borderId="16" xfId="11" applyNumberFormat="1" applyFont="1" applyFill="1" applyBorder="1" applyAlignment="1">
      <alignment horizontal="center" vertical="center" wrapText="1"/>
    </xf>
    <xf numFmtId="0" fontId="26" fillId="0" borderId="4" xfId="11" applyNumberFormat="1" applyFont="1" applyFill="1" applyBorder="1" applyAlignment="1">
      <alignment horizontal="center" vertical="center" wrapText="1"/>
    </xf>
    <xf numFmtId="3" fontId="26" fillId="0" borderId="3" xfId="0" applyNumberFormat="1" applyFont="1" applyFill="1" applyBorder="1" applyAlignment="1">
      <alignment horizontal="center" vertical="center" wrapText="1"/>
    </xf>
    <xf numFmtId="3" fontId="26" fillId="0" borderId="16" xfId="0" applyNumberFormat="1" applyFont="1" applyFill="1" applyBorder="1" applyAlignment="1">
      <alignment horizontal="center" vertical="center" wrapText="1"/>
    </xf>
    <xf numFmtId="9" fontId="20" fillId="0" borderId="2" xfId="11" applyFont="1" applyFill="1" applyBorder="1" applyAlignment="1">
      <alignment horizontal="center" vertical="center" wrapText="1"/>
    </xf>
    <xf numFmtId="0" fontId="20" fillId="0" borderId="2" xfId="0" applyFont="1" applyFill="1" applyBorder="1" applyAlignment="1">
      <alignment horizontal="justify" vertical="center" wrapText="1"/>
    </xf>
    <xf numFmtId="3" fontId="20" fillId="0" borderId="2" xfId="0" applyNumberFormat="1" applyFont="1" applyFill="1" applyBorder="1" applyAlignment="1">
      <alignment horizontal="center" vertical="center" wrapText="1"/>
    </xf>
    <xf numFmtId="167" fontId="20" fillId="0" borderId="2" xfId="0" applyNumberFormat="1" applyFont="1" applyFill="1" applyBorder="1" applyAlignment="1">
      <alignment horizontal="center" vertical="center" wrapText="1"/>
    </xf>
    <xf numFmtId="17" fontId="20" fillId="0" borderId="2" xfId="0" applyNumberFormat="1"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2" borderId="2" xfId="0" applyFont="1" applyFill="1" applyBorder="1" applyAlignment="1">
      <alignment horizontal="justify" vertical="center" wrapText="1"/>
    </xf>
    <xf numFmtId="0" fontId="20" fillId="2" borderId="13" xfId="0" applyFont="1" applyFill="1" applyBorder="1" applyAlignment="1">
      <alignment horizontal="justify" vertical="center" wrapText="1"/>
    </xf>
    <xf numFmtId="17" fontId="20" fillId="2" borderId="20"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3" fontId="26"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3" fontId="20" fillId="2" borderId="2" xfId="0" applyNumberFormat="1" applyFont="1" applyFill="1" applyBorder="1" applyAlignment="1">
      <alignment horizontal="center" vertical="center" wrapText="1"/>
    </xf>
    <xf numFmtId="0" fontId="26" fillId="2" borderId="2" xfId="0" applyFont="1" applyFill="1" applyBorder="1" applyAlignment="1">
      <alignment horizontal="justify" vertical="center" wrapText="1"/>
    </xf>
    <xf numFmtId="167" fontId="20" fillId="2" borderId="2" xfId="0" applyNumberFormat="1" applyFont="1" applyFill="1" applyBorder="1" applyAlignment="1">
      <alignment horizontal="center" vertical="center" wrapText="1"/>
    </xf>
    <xf numFmtId="17" fontId="26" fillId="2" borderId="20" xfId="0" applyNumberFormat="1" applyFont="1" applyFill="1" applyBorder="1" applyAlignment="1">
      <alignment horizontal="center" vertical="center" wrapText="1"/>
    </xf>
    <xf numFmtId="167" fontId="26" fillId="2" borderId="2" xfId="0" applyNumberFormat="1" applyFont="1" applyFill="1" applyBorder="1" applyAlignment="1">
      <alignment horizontal="center" vertical="center" wrapText="1"/>
    </xf>
    <xf numFmtId="0" fontId="26" fillId="2" borderId="21" xfId="0" applyFont="1" applyFill="1" applyBorder="1" applyAlignment="1">
      <alignment horizontal="justify" vertical="center" wrapText="1"/>
    </xf>
    <xf numFmtId="0" fontId="20" fillId="2" borderId="21" xfId="0" applyFont="1" applyFill="1" applyBorder="1" applyAlignment="1">
      <alignment horizontal="justify" vertical="center" wrapText="1"/>
    </xf>
    <xf numFmtId="0" fontId="26" fillId="2" borderId="20" xfId="0" applyFont="1" applyFill="1" applyBorder="1" applyAlignment="1">
      <alignment horizontal="center" vertical="center" wrapText="1"/>
    </xf>
    <xf numFmtId="17" fontId="20" fillId="2" borderId="2" xfId="0" applyNumberFormat="1" applyFont="1" applyFill="1" applyBorder="1" applyAlignment="1">
      <alignment horizontal="center" vertical="center" wrapText="1"/>
    </xf>
    <xf numFmtId="0" fontId="20" fillId="0" borderId="4" xfId="0" applyFont="1" applyFill="1" applyBorder="1" applyAlignment="1">
      <alignment horizontal="justify" vertical="center" wrapText="1"/>
    </xf>
    <xf numFmtId="0" fontId="20" fillId="0" borderId="37" xfId="0" applyFont="1" applyFill="1" applyBorder="1" applyAlignment="1">
      <alignment horizontal="justify" vertical="center" wrapText="1"/>
    </xf>
    <xf numFmtId="0" fontId="20" fillId="0" borderId="21" xfId="0" applyFont="1" applyFill="1" applyBorder="1" applyAlignment="1">
      <alignment horizontal="justify" vertical="center" wrapText="1"/>
    </xf>
    <xf numFmtId="0" fontId="26" fillId="0" borderId="2" xfId="0" applyFont="1" applyFill="1" applyBorder="1" applyAlignment="1">
      <alignment horizontal="center" vertical="center" wrapText="1"/>
    </xf>
    <xf numFmtId="0" fontId="26" fillId="0" borderId="27" xfId="0" applyFont="1" applyFill="1" applyBorder="1" applyAlignment="1">
      <alignment horizontal="justify" vertical="center" wrapText="1"/>
    </xf>
    <xf numFmtId="0" fontId="26" fillId="0" borderId="13" xfId="0" applyFont="1" applyFill="1" applyBorder="1" applyAlignment="1">
      <alignment horizontal="justify" vertical="center" wrapText="1"/>
    </xf>
    <xf numFmtId="17" fontId="20" fillId="0" borderId="25" xfId="0" applyNumberFormat="1" applyFont="1" applyFill="1" applyBorder="1" applyAlignment="1">
      <alignment horizontal="center" vertical="center" wrapText="1"/>
    </xf>
    <xf numFmtId="17" fontId="20" fillId="0" borderId="20" xfId="0" applyNumberFormat="1" applyFont="1" applyFill="1" applyBorder="1" applyAlignment="1">
      <alignment horizontal="center" vertical="center" wrapText="1"/>
    </xf>
    <xf numFmtId="9" fontId="20" fillId="0" borderId="4" xfId="11" applyFont="1" applyFill="1" applyBorder="1" applyAlignment="1">
      <alignment horizontal="center" vertical="center" wrapText="1"/>
    </xf>
    <xf numFmtId="3" fontId="20" fillId="0" borderId="4" xfId="0" applyNumberFormat="1" applyFont="1" applyFill="1" applyBorder="1" applyAlignment="1">
      <alignment horizontal="center" vertical="center" wrapText="1"/>
    </xf>
    <xf numFmtId="167" fontId="20" fillId="0" borderId="4"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2" borderId="8" xfId="0" applyFont="1" applyFill="1" applyBorder="1" applyAlignment="1">
      <alignment horizontal="center"/>
    </xf>
    <xf numFmtId="0" fontId="20" fillId="2" borderId="0" xfId="0" applyFont="1" applyFill="1" applyBorder="1" applyAlignment="1">
      <alignment horizontal="center"/>
    </xf>
    <xf numFmtId="0" fontId="20" fillId="2" borderId="9" xfId="0" applyFont="1" applyFill="1" applyBorder="1" applyAlignment="1">
      <alignment horizontal="center"/>
    </xf>
    <xf numFmtId="0" fontId="20" fillId="2" borderId="10" xfId="0" applyFont="1" applyFill="1" applyBorder="1" applyAlignment="1">
      <alignment horizontal="center"/>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1" fillId="10" borderId="45" xfId="0" applyFont="1" applyFill="1" applyBorder="1" applyAlignment="1">
      <alignment horizontal="center" vertical="center"/>
    </xf>
    <xf numFmtId="0" fontId="21" fillId="10" borderId="44" xfId="0" applyFont="1" applyFill="1" applyBorder="1" applyAlignment="1">
      <alignment horizontal="center" vertical="center"/>
    </xf>
    <xf numFmtId="0" fontId="21" fillId="10" borderId="46" xfId="0" applyFont="1" applyFill="1" applyBorder="1" applyAlignment="1">
      <alignment horizontal="center" vertical="center"/>
    </xf>
    <xf numFmtId="0" fontId="29" fillId="10" borderId="17" xfId="0" applyFont="1" applyFill="1" applyBorder="1" applyAlignment="1">
      <alignment horizontal="center" vertical="center" textRotation="90"/>
    </xf>
    <xf numFmtId="0" fontId="29" fillId="10" borderId="22" xfId="0" applyFont="1" applyFill="1" applyBorder="1" applyAlignment="1">
      <alignment horizontal="center" vertical="center" textRotation="90"/>
    </xf>
    <xf numFmtId="0" fontId="29" fillId="10" borderId="18" xfId="0" applyFont="1" applyFill="1" applyBorder="1" applyAlignment="1">
      <alignment horizontal="center" vertical="center" wrapText="1"/>
    </xf>
    <xf numFmtId="0" fontId="29" fillId="10" borderId="23" xfId="0" applyFont="1" applyFill="1" applyBorder="1" applyAlignment="1">
      <alignment horizontal="center" vertical="center" wrapText="1"/>
    </xf>
    <xf numFmtId="0" fontId="31" fillId="12" borderId="41" xfId="0" applyFont="1" applyFill="1" applyBorder="1" applyAlignment="1">
      <alignment horizontal="center" vertical="center" textRotation="90" wrapText="1"/>
    </xf>
    <xf numFmtId="0" fontId="31" fillId="12" borderId="42" xfId="0" applyFont="1" applyFill="1" applyBorder="1" applyAlignment="1">
      <alignment horizontal="center" vertical="center" textRotation="90" wrapText="1"/>
    </xf>
    <xf numFmtId="0" fontId="31" fillId="12" borderId="43" xfId="0" applyFont="1" applyFill="1" applyBorder="1" applyAlignment="1">
      <alignment horizontal="center" vertical="center" textRotation="90" wrapText="1"/>
    </xf>
    <xf numFmtId="0" fontId="25" fillId="0" borderId="3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23" xfId="0" applyFont="1" applyBorder="1" applyAlignment="1">
      <alignment horizontal="center" vertical="center" wrapText="1"/>
    </xf>
    <xf numFmtId="0" fontId="29" fillId="10" borderId="17" xfId="0" applyFont="1" applyFill="1" applyBorder="1" applyAlignment="1">
      <alignment horizontal="center" vertical="center" wrapText="1"/>
    </xf>
    <xf numFmtId="0" fontId="29" fillId="10" borderId="22" xfId="0" applyFont="1" applyFill="1" applyBorder="1" applyAlignment="1">
      <alignment horizontal="center" vertical="center" wrapText="1"/>
    </xf>
    <xf numFmtId="166" fontId="23" fillId="11" borderId="40" xfId="1" applyNumberFormat="1" applyFont="1" applyFill="1" applyBorder="1" applyAlignment="1">
      <alignment horizontal="center" vertical="center"/>
    </xf>
    <xf numFmtId="166" fontId="23" fillId="11" borderId="35" xfId="1" applyNumberFormat="1" applyFont="1" applyFill="1" applyBorder="1" applyAlignment="1">
      <alignment horizontal="center" vertical="center"/>
    </xf>
    <xf numFmtId="166" fontId="23" fillId="11" borderId="36" xfId="1" applyNumberFormat="1" applyFont="1" applyFill="1" applyBorder="1" applyAlignment="1">
      <alignment horizontal="center" vertical="center"/>
    </xf>
    <xf numFmtId="0" fontId="28" fillId="11" borderId="17" xfId="0" applyFont="1" applyFill="1" applyBorder="1" applyAlignment="1">
      <alignment horizontal="center" vertical="center" wrapText="1"/>
    </xf>
    <xf numFmtId="0" fontId="28" fillId="11" borderId="22" xfId="0" applyFont="1" applyFill="1" applyBorder="1" applyAlignment="1">
      <alignment horizontal="center" vertical="center" wrapText="1"/>
    </xf>
    <xf numFmtId="0" fontId="29" fillId="10" borderId="19" xfId="0" applyFont="1" applyFill="1" applyBorder="1" applyAlignment="1">
      <alignment horizontal="center" vertical="center" wrapText="1"/>
    </xf>
    <xf numFmtId="0" fontId="29" fillId="10" borderId="24" xfId="0" applyFont="1" applyFill="1" applyBorder="1" applyAlignment="1">
      <alignment horizontal="center" vertical="center" wrapText="1"/>
    </xf>
    <xf numFmtId="0" fontId="28" fillId="11" borderId="18" xfId="0" applyFont="1" applyFill="1" applyBorder="1" applyAlignment="1">
      <alignment horizontal="center" vertical="center" wrapText="1"/>
    </xf>
    <xf numFmtId="0" fontId="28" fillId="11" borderId="23" xfId="0" applyFont="1" applyFill="1" applyBorder="1" applyAlignment="1">
      <alignment horizontal="center" vertical="center" wrapText="1"/>
    </xf>
    <xf numFmtId="0" fontId="28" fillId="11" borderId="19" xfId="0" applyFont="1" applyFill="1" applyBorder="1" applyAlignment="1">
      <alignment horizontal="center" vertical="center" wrapText="1"/>
    </xf>
    <xf numFmtId="0" fontId="28" fillId="11" borderId="24" xfId="0" applyFont="1" applyFill="1" applyBorder="1" applyAlignment="1">
      <alignment horizontal="center" vertical="center" wrapText="1"/>
    </xf>
    <xf numFmtId="0" fontId="29" fillId="10" borderId="26" xfId="0" applyFont="1" applyFill="1" applyBorder="1" applyAlignment="1">
      <alignment horizontal="center" vertical="center" wrapText="1"/>
    </xf>
    <xf numFmtId="0" fontId="29" fillId="10" borderId="39" xfId="0" applyFont="1" applyFill="1" applyBorder="1" applyAlignment="1">
      <alignment horizontal="center" vertical="center" wrapText="1"/>
    </xf>
    <xf numFmtId="0" fontId="29" fillId="10" borderId="32" xfId="0" applyFont="1" applyFill="1" applyBorder="1" applyAlignment="1">
      <alignment horizontal="center" vertical="center" wrapText="1"/>
    </xf>
    <xf numFmtId="0" fontId="21" fillId="10" borderId="2" xfId="0" applyFont="1" applyFill="1" applyBorder="1" applyAlignment="1">
      <alignment horizontal="center" vertical="center" wrapText="1"/>
    </xf>
  </cellXfs>
  <cellStyles count="12">
    <cellStyle name="Millares 2" xfId="5"/>
    <cellStyle name="Millares 2 2" xfId="6"/>
    <cellStyle name="Moneda" xfId="1" builtinId="4"/>
    <cellStyle name="Moneda [0]" xfId="2" builtinId="7"/>
    <cellStyle name="Moneda [0] 2" xfId="4"/>
    <cellStyle name="Moneda [0] 2 2" xfId="9"/>
    <cellStyle name="Moneda [0] 3" xfId="8"/>
    <cellStyle name="Moneda 2" xfId="3"/>
    <cellStyle name="Moneda 2 2" xfId="10"/>
    <cellStyle name="Moneda 3" xfId="7"/>
    <cellStyle name="Normal" xfId="0" builtinId="0"/>
    <cellStyle name="Porcentaje" xfId="11" builtinId="5"/>
  </cellStyles>
  <dxfs count="0"/>
  <tableStyles count="0" defaultTableStyle="TableStyleMedium2" defaultPivotStyle="PivotStyleLight16"/>
  <colors>
    <mruColors>
      <color rgb="FF3366CC"/>
      <color rgb="FF3333FF"/>
      <color rgb="FF6699FF"/>
      <color rgb="FFFFFFFF"/>
      <color rgb="FFD299FF"/>
      <color rgb="FFE2ECFD"/>
      <color rgb="FF00FF00"/>
      <color rgb="FF008080"/>
      <color rgb="FF0000CC"/>
      <color rgb="FF0093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12" Type="http://schemas.openxmlformats.org/officeDocument/2006/relationships/image" Target="../media/image12.svg"/><Relationship Id="rId2" Type="http://schemas.openxmlformats.org/officeDocument/2006/relationships/image" Target="../media/image2.pn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image" Target="../media/image5.svg"/><Relationship Id="rId15" Type="http://schemas.openxmlformats.org/officeDocument/2006/relationships/image" Target="../media/image9.png"/><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image" Target="../media/image9.svg"/><Relationship Id="rId14" Type="http://schemas.openxmlformats.org/officeDocument/2006/relationships/image" Target="../media/image14.sv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400050</xdr:colOff>
      <xdr:row>4</xdr:row>
      <xdr:rowOff>76200</xdr:rowOff>
    </xdr:from>
    <xdr:to>
      <xdr:col>9</xdr:col>
      <xdr:colOff>400050</xdr:colOff>
      <xdr:row>13</xdr:row>
      <xdr:rowOff>95250</xdr:rowOff>
    </xdr:to>
    <xdr:cxnSp macro="">
      <xdr:nvCxnSpPr>
        <xdr:cNvPr id="2" name="AutoShape 4">
          <a:extLst>
            <a:ext uri="{FF2B5EF4-FFF2-40B4-BE49-F238E27FC236}">
              <a16:creationId xmlns:a16="http://schemas.microsoft.com/office/drawing/2014/main" id="{00000000-0008-0000-0000-000002000000}"/>
            </a:ext>
          </a:extLst>
        </xdr:cNvPr>
        <xdr:cNvCxnSpPr>
          <a:cxnSpLocks noChangeShapeType="1"/>
        </xdr:cNvCxnSpPr>
      </xdr:nvCxnSpPr>
      <xdr:spPr bwMode="auto">
        <a:xfrm>
          <a:off x="5438775" y="8477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43</xdr:row>
      <xdr:rowOff>133350</xdr:rowOff>
    </xdr:from>
    <xdr:ext cx="76200" cy="438150"/>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3009900" y="77247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3</xdr:row>
      <xdr:rowOff>33056</xdr:rowOff>
    </xdr:from>
    <xdr:to>
      <xdr:col>9</xdr:col>
      <xdr:colOff>28015</xdr:colOff>
      <xdr:row>7</xdr:row>
      <xdr:rowOff>71156</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3723713" y="6140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n-US" sz="3600" b="0" i="0" u="none" strike="noStrike" baseline="0">
              <a:solidFill>
                <a:sysClr val="windowText" lastClr="000000"/>
              </a:solidFill>
              <a:latin typeface="Arial Narrow" pitchFamily="34" charset="0"/>
              <a:cs typeface="Times New Roman"/>
            </a:rPr>
            <a:t>2021</a:t>
          </a:r>
          <a:endParaRPr lang="en-US" sz="3600" b="0" i="0" u="none" strike="noStrike" baseline="0">
            <a:solidFill>
              <a:srgbClr val="3366CC"/>
            </a:solidFill>
            <a:latin typeface="Arial Narrow" pitchFamily="34" charset="0"/>
            <a:cs typeface="Times New Roman"/>
          </a:endParaRPr>
        </a:p>
      </xdr:txBody>
    </xdr:sp>
    <xdr:clientData/>
  </xdr:twoCellAnchor>
  <xdr:twoCellAnchor>
    <xdr:from>
      <xdr:col>1</xdr:col>
      <xdr:colOff>485775</xdr:colOff>
      <xdr:row>13</xdr:row>
      <xdr:rowOff>95250</xdr:rowOff>
    </xdr:from>
    <xdr:to>
      <xdr:col>9</xdr:col>
      <xdr:colOff>400050</xdr:colOff>
      <xdr:row>13</xdr:row>
      <xdr:rowOff>95250</xdr:rowOff>
    </xdr:to>
    <xdr:cxnSp macro="">
      <xdr:nvCxnSpPr>
        <xdr:cNvPr id="6" name="AutoShape 10">
          <a:extLst>
            <a:ext uri="{FF2B5EF4-FFF2-40B4-BE49-F238E27FC236}">
              <a16:creationId xmlns:a16="http://schemas.microsoft.com/office/drawing/2014/main" id="{00000000-0008-0000-0000-000006000000}"/>
            </a:ext>
          </a:extLst>
        </xdr:cNvPr>
        <xdr:cNvCxnSpPr>
          <a:cxnSpLocks noChangeShapeType="1"/>
        </xdr:cNvCxnSpPr>
      </xdr:nvCxnSpPr>
      <xdr:spPr bwMode="auto">
        <a:xfrm flipH="1">
          <a:off x="657225" y="2581275"/>
          <a:ext cx="4781550" cy="0"/>
        </a:xfrm>
        <a:prstGeom prst="straightConnector1">
          <a:avLst/>
        </a:prstGeom>
        <a:noFill/>
        <a:ln w="9525">
          <a:solidFill>
            <a:srgbClr val="000000"/>
          </a:solidFill>
          <a:round/>
          <a:headEnd/>
          <a:tailEnd/>
        </a:ln>
      </xdr:spPr>
    </xdr:cxnSp>
    <xdr:clientData/>
  </xdr:twoCellAnchor>
  <xdr:twoCellAnchor>
    <xdr:from>
      <xdr:col>1</xdr:col>
      <xdr:colOff>201706</xdr:colOff>
      <xdr:row>18</xdr:row>
      <xdr:rowOff>11206</xdr:rowOff>
    </xdr:from>
    <xdr:to>
      <xdr:col>9</xdr:col>
      <xdr:colOff>472329</xdr:colOff>
      <xdr:row>26</xdr:row>
      <xdr:rowOff>140634</xdr:rowOff>
    </xdr:to>
    <xdr:sp macro="" textlink="">
      <xdr:nvSpPr>
        <xdr:cNvPr id="7" name="Rectangle 11">
          <a:extLst>
            <a:ext uri="{FF2B5EF4-FFF2-40B4-BE49-F238E27FC236}">
              <a16:creationId xmlns:a16="http://schemas.microsoft.com/office/drawing/2014/main" id="{00000000-0008-0000-0000-000007000000}"/>
            </a:ext>
          </a:extLst>
        </xdr:cNvPr>
        <xdr:cNvSpPr>
          <a:spLocks noChangeArrowheads="1"/>
        </xdr:cNvSpPr>
      </xdr:nvSpPr>
      <xdr:spPr bwMode="auto">
        <a:xfrm>
          <a:off x="373156" y="3221131"/>
          <a:ext cx="5137898" cy="1653428"/>
        </a:xfrm>
        <a:prstGeom prst="rect">
          <a:avLst/>
        </a:prstGeom>
        <a:solidFill>
          <a:srgbClr val="3366CC"/>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chemeClr val="bg1"/>
            </a:solidFill>
            <a:latin typeface="Arial Narrow"/>
          </a:endParaRPr>
        </a:p>
        <a:p>
          <a:pPr algn="ctr" rtl="0">
            <a:defRPr sz="1000"/>
          </a:pPr>
          <a:r>
            <a:rPr lang="en-US" sz="2400" b="1" i="0" u="none" strike="noStrike" baseline="0">
              <a:solidFill>
                <a:schemeClr val="bg1"/>
              </a:solidFill>
              <a:latin typeface="Arial Narrow"/>
            </a:rPr>
            <a:t>PLAN DE PARTICIPACIÓN CIUDADANA </a:t>
          </a:r>
        </a:p>
        <a:p>
          <a:pPr algn="ctr" rtl="0">
            <a:defRPr sz="1000"/>
          </a:pPr>
          <a:r>
            <a:rPr lang="en-US" sz="2400" b="1" i="0" u="none" strike="noStrike" baseline="0">
              <a:solidFill>
                <a:schemeClr val="bg1"/>
              </a:solidFill>
              <a:latin typeface="Arial Narrow"/>
            </a:rPr>
            <a:t>Vigencia 2021</a:t>
          </a:r>
          <a:endParaRPr lang="en-US" sz="2400" b="0" i="0" u="none" strike="noStrike" baseline="0">
            <a:solidFill>
              <a:schemeClr val="bg1"/>
            </a:solidFill>
            <a:latin typeface="Arial Narrow"/>
          </a:endParaRPr>
        </a:p>
      </xdr:txBody>
    </xdr:sp>
    <xdr:clientData/>
  </xdr:twoCellAnchor>
  <xdr:twoCellAnchor>
    <xdr:from>
      <xdr:col>9</xdr:col>
      <xdr:colOff>400050</xdr:colOff>
      <xdr:row>32</xdr:row>
      <xdr:rowOff>66675</xdr:rowOff>
    </xdr:from>
    <xdr:to>
      <xdr:col>9</xdr:col>
      <xdr:colOff>400050</xdr:colOff>
      <xdr:row>42</xdr:row>
      <xdr:rowOff>104775</xdr:rowOff>
    </xdr:to>
    <xdr:cxnSp macro="">
      <xdr:nvCxnSpPr>
        <xdr:cNvPr id="8" name="AutoShape 12">
          <a:extLst>
            <a:ext uri="{FF2B5EF4-FFF2-40B4-BE49-F238E27FC236}">
              <a16:creationId xmlns:a16="http://schemas.microsoft.com/office/drawing/2014/main" id="{00000000-0008-0000-0000-000008000000}"/>
            </a:ext>
          </a:extLst>
        </xdr:cNvPr>
        <xdr:cNvCxnSpPr>
          <a:cxnSpLocks noChangeShapeType="1"/>
        </xdr:cNvCxnSpPr>
      </xdr:nvCxnSpPr>
      <xdr:spPr bwMode="auto">
        <a:xfrm>
          <a:off x="5438775" y="57531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29</xdr:row>
      <xdr:rowOff>43296</xdr:rowOff>
    </xdr:from>
    <xdr:to>
      <xdr:col>9</xdr:col>
      <xdr:colOff>400050</xdr:colOff>
      <xdr:row>29</xdr:row>
      <xdr:rowOff>43296</xdr:rowOff>
    </xdr:to>
    <xdr:cxnSp macro="">
      <xdr:nvCxnSpPr>
        <xdr:cNvPr id="9" name="AutoShape 13">
          <a:extLst>
            <a:ext uri="{FF2B5EF4-FFF2-40B4-BE49-F238E27FC236}">
              <a16:creationId xmlns:a16="http://schemas.microsoft.com/office/drawing/2014/main" id="{00000000-0008-0000-0000-000009000000}"/>
            </a:ext>
          </a:extLst>
        </xdr:cNvPr>
        <xdr:cNvCxnSpPr>
          <a:cxnSpLocks noChangeShapeType="1"/>
        </xdr:cNvCxnSpPr>
      </xdr:nvCxnSpPr>
      <xdr:spPr bwMode="auto">
        <a:xfrm flipH="1">
          <a:off x="658957" y="5160819"/>
          <a:ext cx="4789343" cy="0"/>
        </a:xfrm>
        <a:prstGeom prst="straightConnector1">
          <a:avLst/>
        </a:prstGeom>
        <a:noFill/>
        <a:ln w="9525">
          <a:solidFill>
            <a:srgbClr val="000000"/>
          </a:solidFill>
          <a:round/>
          <a:headEnd/>
          <a:tailEnd/>
        </a:ln>
      </xdr:spPr>
    </xdr:cxnSp>
    <xdr:clientData/>
  </xdr:twoCellAnchor>
  <xdr:twoCellAnchor>
    <xdr:from>
      <xdr:col>9</xdr:col>
      <xdr:colOff>400050</xdr:colOff>
      <xdr:row>29</xdr:row>
      <xdr:rowOff>95250</xdr:rowOff>
    </xdr:from>
    <xdr:to>
      <xdr:col>9</xdr:col>
      <xdr:colOff>400050</xdr:colOff>
      <xdr:row>42</xdr:row>
      <xdr:rowOff>104775</xdr:rowOff>
    </xdr:to>
    <xdr:cxnSp macro="">
      <xdr:nvCxnSpPr>
        <xdr:cNvPr id="10" name="AutoShape 14">
          <a:extLst>
            <a:ext uri="{FF2B5EF4-FFF2-40B4-BE49-F238E27FC236}">
              <a16:creationId xmlns:a16="http://schemas.microsoft.com/office/drawing/2014/main" id="{00000000-0008-0000-0000-00000A000000}"/>
            </a:ext>
          </a:extLst>
        </xdr:cNvPr>
        <xdr:cNvCxnSpPr>
          <a:cxnSpLocks noChangeShapeType="1"/>
        </xdr:cNvCxnSpPr>
      </xdr:nvCxnSpPr>
      <xdr:spPr bwMode="auto">
        <a:xfrm>
          <a:off x="5438775" y="5210175"/>
          <a:ext cx="0" cy="2295525"/>
        </a:xfrm>
        <a:prstGeom prst="straightConnector1">
          <a:avLst/>
        </a:prstGeom>
        <a:noFill/>
        <a:ln w="9525">
          <a:solidFill>
            <a:srgbClr val="000000"/>
          </a:solidFill>
          <a:round/>
          <a:headEnd/>
          <a:tailEnd/>
        </a:ln>
      </xdr:spPr>
    </xdr:cxnSp>
    <xdr:clientData/>
  </xdr:twoCellAnchor>
  <xdr:twoCellAnchor>
    <xdr:from>
      <xdr:col>2</xdr:col>
      <xdr:colOff>315383</xdr:colOff>
      <xdr:row>32</xdr:row>
      <xdr:rowOff>99484</xdr:rowOff>
    </xdr:from>
    <xdr:to>
      <xdr:col>8</xdr:col>
      <xdr:colOff>420158</xdr:colOff>
      <xdr:row>36</xdr:row>
      <xdr:rowOff>21168</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908050" y="6502401"/>
          <a:ext cx="3660775" cy="7683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a:latin typeface="Arial Narrow" panose="020B0606020202030204" pitchFamily="34" charset="0"/>
          </a:endParaRPr>
        </a:p>
        <a:p>
          <a:pPr algn="ctr"/>
          <a:r>
            <a:rPr lang="es-CO" sz="1100" b="1">
              <a:solidFill>
                <a:sysClr val="windowText" lastClr="000000"/>
              </a:solidFill>
              <a:latin typeface="Arial Narrow" panose="020B0606020202030204" pitchFamily="34" charset="0"/>
            </a:rPr>
            <a:t>Versión</a:t>
          </a:r>
          <a:r>
            <a:rPr lang="es-CO" sz="1100" b="1" baseline="0">
              <a:solidFill>
                <a:sysClr val="windowText" lastClr="000000"/>
              </a:solidFill>
              <a:latin typeface="Arial Narrow" panose="020B0606020202030204" pitchFamily="34" charset="0"/>
            </a:rPr>
            <a:t> 00</a:t>
          </a:r>
        </a:p>
        <a:p>
          <a:pPr algn="ctr"/>
          <a:endParaRPr lang="es-CO" sz="1100" b="1" baseline="0">
            <a:solidFill>
              <a:sysClr val="windowText" lastClr="000000"/>
            </a:solidFill>
            <a:latin typeface="Arial Narrow" panose="020B0606020202030204" pitchFamily="34" charset="0"/>
          </a:endParaRPr>
        </a:p>
        <a:p>
          <a:pPr algn="ctr"/>
          <a:r>
            <a:rPr lang="es-CO" sz="1100" b="1" baseline="0">
              <a:solidFill>
                <a:sysClr val="windowText" lastClr="000000"/>
              </a:solidFill>
              <a:latin typeface="Arial Narrow" panose="020B0606020202030204" pitchFamily="34" charset="0"/>
            </a:rPr>
            <a:t>30 de junio de 2021</a:t>
          </a:r>
          <a:endParaRPr lang="es-CO" sz="1100" b="1" baseline="0">
            <a:solidFill>
              <a:srgbClr val="3366CC"/>
            </a:solidFill>
            <a:latin typeface="Arial Narrow" panose="020B0606020202030204" pitchFamily="34" charset="0"/>
          </a:endParaRPr>
        </a:p>
      </xdr:txBody>
    </xdr:sp>
    <xdr:clientData/>
  </xdr:twoCellAnchor>
  <xdr:twoCellAnchor editAs="oneCell">
    <xdr:from>
      <xdr:col>3</xdr:col>
      <xdr:colOff>103186</xdr:colOff>
      <xdr:row>41</xdr:row>
      <xdr:rowOff>39686</xdr:rowOff>
    </xdr:from>
    <xdr:to>
      <xdr:col>7</xdr:col>
      <xdr:colOff>571498</xdr:colOff>
      <xdr:row>43</xdr:row>
      <xdr:rowOff>182561</xdr:rowOff>
    </xdr:to>
    <xdr:pic>
      <xdr:nvPicPr>
        <xdr:cNvPr id="14" name="Imagen 13">
          <a:extLst>
            <a:ext uri="{FF2B5EF4-FFF2-40B4-BE49-F238E27FC236}">
              <a16:creationId xmlns:a16="http://schemas.microsoft.com/office/drawing/2014/main" id="{CAAB16FE-12FE-48C4-9AB8-5F84510A840F}"/>
            </a:ext>
          </a:extLst>
        </xdr:cNvPr>
        <xdr:cNvPicPr/>
      </xdr:nvPicPr>
      <xdr:blipFill>
        <a:blip xmlns:r="http://schemas.openxmlformats.org/officeDocument/2006/relationships" r:embed="rId1"/>
        <a:stretch>
          <a:fillRect/>
        </a:stretch>
      </xdr:blipFill>
      <xdr:spPr>
        <a:xfrm>
          <a:off x="1222374" y="7397749"/>
          <a:ext cx="2897187" cy="555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3060701</xdr:colOff>
      <xdr:row>14</xdr:row>
      <xdr:rowOff>1758951</xdr:rowOff>
    </xdr:from>
    <xdr:to>
      <xdr:col>1</xdr:col>
      <xdr:colOff>4955117</xdr:colOff>
      <xdr:row>15</xdr:row>
      <xdr:rowOff>129118</xdr:rowOff>
    </xdr:to>
    <xdr:sp macro="" textlink="">
      <xdr:nvSpPr>
        <xdr:cNvPr id="8" name="Rectángulo 7">
          <a:extLst>
            <a:ext uri="{FF2B5EF4-FFF2-40B4-BE49-F238E27FC236}">
              <a16:creationId xmlns:a16="http://schemas.microsoft.com/office/drawing/2014/main" id="{00000000-0008-0000-0100-000008000000}"/>
            </a:ext>
          </a:extLst>
        </xdr:cNvPr>
        <xdr:cNvSpPr/>
      </xdr:nvSpPr>
      <xdr:spPr>
        <a:xfrm>
          <a:off x="2365376" y="9502776"/>
          <a:ext cx="0" cy="675217"/>
        </a:xfrm>
        <a:prstGeom prst="rect">
          <a:avLst/>
        </a:prstGeom>
        <a:solidFill>
          <a:schemeClr val="accent2">
            <a:lumMod val="50000"/>
          </a:schemeClr>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r"/>
          <a:r>
            <a:rPr lang="es-CO" sz="1100" b="1">
              <a:latin typeface="Tahoma" panose="020B0604030504040204" pitchFamily="34" charset="0"/>
              <a:ea typeface="Tahoma" panose="020B0604030504040204" pitchFamily="34" charset="0"/>
              <a:cs typeface="Tahoma" panose="020B0604030504040204" pitchFamily="34" charset="0"/>
            </a:rPr>
            <a:t>Entidades</a:t>
          </a:r>
        </a:p>
        <a:p>
          <a:pPr algn="r"/>
          <a:r>
            <a:rPr lang="es-CO" sz="1100" b="1">
              <a:latin typeface="Tahoma" panose="020B0604030504040204" pitchFamily="34" charset="0"/>
              <a:ea typeface="Tahoma" panose="020B0604030504040204" pitchFamily="34" charset="0"/>
              <a:cs typeface="Tahoma" panose="020B0604030504040204" pitchFamily="34" charset="0"/>
            </a:rPr>
            <a:t> de Carácter </a:t>
          </a:r>
        </a:p>
        <a:p>
          <a:pPr algn="r"/>
          <a:r>
            <a:rPr lang="es-CO" sz="1100" b="1">
              <a:latin typeface="Tahoma" panose="020B0604030504040204" pitchFamily="34" charset="0"/>
              <a:ea typeface="Tahoma" panose="020B0604030504040204" pitchFamily="34" charset="0"/>
              <a:cs typeface="Tahoma" panose="020B0604030504040204" pitchFamily="34" charset="0"/>
            </a:rPr>
            <a:t>Especial</a:t>
          </a:r>
        </a:p>
      </xdr:txBody>
    </xdr:sp>
    <xdr:clientData/>
  </xdr:twoCellAnchor>
  <xdr:twoCellAnchor editAs="oneCell">
    <xdr:from>
      <xdr:col>1</xdr:col>
      <xdr:colOff>11906</xdr:colOff>
      <xdr:row>0</xdr:row>
      <xdr:rowOff>95256</xdr:rowOff>
    </xdr:from>
    <xdr:to>
      <xdr:col>2</xdr:col>
      <xdr:colOff>1762124</xdr:colOff>
      <xdr:row>1</xdr:row>
      <xdr:rowOff>738193</xdr:rowOff>
    </xdr:to>
    <xdr:pic>
      <xdr:nvPicPr>
        <xdr:cNvPr id="20" name="Imagen 19">
          <a:extLst>
            <a:ext uri="{FF2B5EF4-FFF2-40B4-BE49-F238E27FC236}">
              <a16:creationId xmlns:a16="http://schemas.microsoft.com/office/drawing/2014/main" id="{B04BFDFA-6331-476A-A379-27DF925811D1}"/>
            </a:ext>
          </a:extLst>
        </xdr:cNvPr>
        <xdr:cNvPicPr/>
      </xdr:nvPicPr>
      <xdr:blipFill>
        <a:blip xmlns:r="http://schemas.openxmlformats.org/officeDocument/2006/relationships" r:embed="rId1"/>
        <a:stretch>
          <a:fillRect/>
        </a:stretch>
      </xdr:blipFill>
      <xdr:spPr>
        <a:xfrm>
          <a:off x="392906" y="95256"/>
          <a:ext cx="3726656" cy="857250"/>
        </a:xfrm>
        <a:prstGeom prst="rect">
          <a:avLst/>
        </a:prstGeom>
      </xdr:spPr>
    </xdr:pic>
    <xdr:clientData/>
  </xdr:twoCellAnchor>
  <xdr:twoCellAnchor>
    <xdr:from>
      <xdr:col>1</xdr:col>
      <xdr:colOff>235477</xdr:colOff>
      <xdr:row>14</xdr:row>
      <xdr:rowOff>187852</xdr:rowOff>
    </xdr:from>
    <xdr:to>
      <xdr:col>2</xdr:col>
      <xdr:colOff>829439</xdr:colOff>
      <xdr:row>14</xdr:row>
      <xdr:rowOff>854602</xdr:rowOff>
    </xdr:to>
    <xdr:sp macro="" textlink="">
      <xdr:nvSpPr>
        <xdr:cNvPr id="29" name="Rectángulo redondeado 1">
          <a:extLst>
            <a:ext uri="{FF2B5EF4-FFF2-40B4-BE49-F238E27FC236}">
              <a16:creationId xmlns:a16="http://schemas.microsoft.com/office/drawing/2014/main" id="{4AC86BB5-327E-4520-9964-79030CDC7214}"/>
            </a:ext>
          </a:extLst>
        </xdr:cNvPr>
        <xdr:cNvSpPr/>
      </xdr:nvSpPr>
      <xdr:spPr>
        <a:xfrm>
          <a:off x="616477" y="7414946"/>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0" rtlCol="0" anchor="ctr"/>
        <a:lstStyle/>
        <a:p>
          <a:pPr algn="ctr"/>
          <a:r>
            <a:rPr lang="es-CO" sz="1400" b="1">
              <a:solidFill>
                <a:schemeClr val="tx1"/>
              </a:solidFill>
            </a:rPr>
            <a:t>Sociedad /</a:t>
          </a:r>
        </a:p>
        <a:p>
          <a:pPr algn="ctr"/>
          <a:r>
            <a:rPr lang="es-CO" sz="1400" b="1">
              <a:solidFill>
                <a:schemeClr val="tx1"/>
              </a:solidFill>
            </a:rPr>
            <a:t>Ciudadano </a:t>
          </a:r>
        </a:p>
      </xdr:txBody>
    </xdr:sp>
    <xdr:clientData/>
  </xdr:twoCellAnchor>
  <xdr:twoCellAnchor>
    <xdr:from>
      <xdr:col>2</xdr:col>
      <xdr:colOff>1514999</xdr:colOff>
      <xdr:row>14</xdr:row>
      <xdr:rowOff>192085</xdr:rowOff>
    </xdr:from>
    <xdr:to>
      <xdr:col>3</xdr:col>
      <xdr:colOff>1250416</xdr:colOff>
      <xdr:row>14</xdr:row>
      <xdr:rowOff>858835</xdr:rowOff>
    </xdr:to>
    <xdr:sp macro="" textlink="">
      <xdr:nvSpPr>
        <xdr:cNvPr id="30" name="Rectángulo redondeado 8">
          <a:extLst>
            <a:ext uri="{FF2B5EF4-FFF2-40B4-BE49-F238E27FC236}">
              <a16:creationId xmlns:a16="http://schemas.microsoft.com/office/drawing/2014/main" id="{F9BC2C49-2B87-4021-83B7-645B7E7D2E59}"/>
            </a:ext>
          </a:extLst>
        </xdr:cNvPr>
        <xdr:cNvSpPr/>
      </xdr:nvSpPr>
      <xdr:spPr>
        <a:xfrm>
          <a:off x="3872437" y="7669210"/>
          <a:ext cx="2569104"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Empresa</a:t>
          </a:r>
        </a:p>
      </xdr:txBody>
    </xdr:sp>
    <xdr:clientData/>
  </xdr:twoCellAnchor>
  <xdr:twoCellAnchor>
    <xdr:from>
      <xdr:col>3</xdr:col>
      <xdr:colOff>2006061</xdr:colOff>
      <xdr:row>14</xdr:row>
      <xdr:rowOff>185736</xdr:rowOff>
    </xdr:from>
    <xdr:to>
      <xdr:col>4</xdr:col>
      <xdr:colOff>1741478</xdr:colOff>
      <xdr:row>14</xdr:row>
      <xdr:rowOff>852486</xdr:rowOff>
    </xdr:to>
    <xdr:sp macro="" textlink="">
      <xdr:nvSpPr>
        <xdr:cNvPr id="31" name="Rectángulo redondeado 9">
          <a:extLst>
            <a:ext uri="{FF2B5EF4-FFF2-40B4-BE49-F238E27FC236}">
              <a16:creationId xmlns:a16="http://schemas.microsoft.com/office/drawing/2014/main" id="{02386F52-2AD5-4413-BDCF-29BF3852CB24}"/>
            </a:ext>
          </a:extLst>
        </xdr:cNvPr>
        <xdr:cNvSpPr/>
      </xdr:nvSpPr>
      <xdr:spPr>
        <a:xfrm>
          <a:off x="7197186" y="7662861"/>
          <a:ext cx="2569105"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Universidad</a:t>
          </a:r>
        </a:p>
      </xdr:txBody>
    </xdr:sp>
    <xdr:clientData/>
  </xdr:twoCellAnchor>
  <xdr:twoCellAnchor>
    <xdr:from>
      <xdr:col>4</xdr:col>
      <xdr:colOff>2412463</xdr:colOff>
      <xdr:row>14</xdr:row>
      <xdr:rowOff>179384</xdr:rowOff>
    </xdr:from>
    <xdr:to>
      <xdr:col>5</xdr:col>
      <xdr:colOff>2147881</xdr:colOff>
      <xdr:row>14</xdr:row>
      <xdr:rowOff>846134</xdr:rowOff>
    </xdr:to>
    <xdr:sp macro="" textlink="">
      <xdr:nvSpPr>
        <xdr:cNvPr id="32" name="Rectángulo redondeado 10">
          <a:extLst>
            <a:ext uri="{FF2B5EF4-FFF2-40B4-BE49-F238E27FC236}">
              <a16:creationId xmlns:a16="http://schemas.microsoft.com/office/drawing/2014/main" id="{4615FE37-A7E5-4EB3-8617-7D912A90AD61}"/>
            </a:ext>
          </a:extLst>
        </xdr:cNvPr>
        <xdr:cNvSpPr/>
      </xdr:nvSpPr>
      <xdr:spPr>
        <a:xfrm>
          <a:off x="10437276" y="7656509"/>
          <a:ext cx="2569105"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Estado</a:t>
          </a:r>
        </a:p>
      </xdr:txBody>
    </xdr:sp>
    <xdr:clientData/>
  </xdr:twoCellAnchor>
  <xdr:twoCellAnchor editAs="oneCell">
    <xdr:from>
      <xdr:col>4</xdr:col>
      <xdr:colOff>2590265</xdr:colOff>
      <xdr:row>14</xdr:row>
      <xdr:rowOff>219603</xdr:rowOff>
    </xdr:from>
    <xdr:to>
      <xdr:col>5</xdr:col>
      <xdr:colOff>453488</xdr:colOff>
      <xdr:row>14</xdr:row>
      <xdr:rowOff>875770</xdr:rowOff>
    </xdr:to>
    <xdr:pic>
      <xdr:nvPicPr>
        <xdr:cNvPr id="33" name="Gráfico 143" descr="Profesor">
          <a:extLst>
            <a:ext uri="{FF2B5EF4-FFF2-40B4-BE49-F238E27FC236}">
              <a16:creationId xmlns:a16="http://schemas.microsoft.com/office/drawing/2014/main" id="{D6092A99-FDEA-4C92-A694-8AAE7E6995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0615078" y="7696728"/>
          <a:ext cx="696910" cy="656167"/>
        </a:xfrm>
        <a:prstGeom prst="rect">
          <a:avLst/>
        </a:prstGeom>
      </xdr:spPr>
    </xdr:pic>
    <xdr:clientData/>
  </xdr:twoCellAnchor>
  <xdr:twoCellAnchor editAs="oneCell">
    <xdr:from>
      <xdr:col>3</xdr:col>
      <xdr:colOff>2061098</xdr:colOff>
      <xdr:row>14</xdr:row>
      <xdr:rowOff>219602</xdr:rowOff>
    </xdr:from>
    <xdr:to>
      <xdr:col>3</xdr:col>
      <xdr:colOff>2802989</xdr:colOff>
      <xdr:row>14</xdr:row>
      <xdr:rowOff>833436</xdr:rowOff>
    </xdr:to>
    <xdr:pic>
      <xdr:nvPicPr>
        <xdr:cNvPr id="34" name="Gráfico 85" descr="Clase">
          <a:extLst>
            <a:ext uri="{FF2B5EF4-FFF2-40B4-BE49-F238E27FC236}">
              <a16:creationId xmlns:a16="http://schemas.microsoft.com/office/drawing/2014/main" id="{62E67153-A9C2-40E7-B46B-4397FC16F3D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7252223" y="7696727"/>
          <a:ext cx="741891" cy="613834"/>
        </a:xfrm>
        <a:prstGeom prst="rect">
          <a:avLst/>
        </a:prstGeom>
      </xdr:spPr>
    </xdr:pic>
    <xdr:clientData/>
  </xdr:twoCellAnchor>
  <xdr:twoCellAnchor editAs="oneCell">
    <xdr:from>
      <xdr:col>1</xdr:col>
      <xdr:colOff>537103</xdr:colOff>
      <xdr:row>14</xdr:row>
      <xdr:rowOff>240769</xdr:rowOff>
    </xdr:from>
    <xdr:to>
      <xdr:col>1</xdr:col>
      <xdr:colOff>1150936</xdr:colOff>
      <xdr:row>14</xdr:row>
      <xdr:rowOff>844018</xdr:rowOff>
    </xdr:to>
    <xdr:pic>
      <xdr:nvPicPr>
        <xdr:cNvPr id="35" name="Gráfico 1" descr="Persona confundida">
          <a:extLst>
            <a:ext uri="{FF2B5EF4-FFF2-40B4-BE49-F238E27FC236}">
              <a16:creationId xmlns:a16="http://schemas.microsoft.com/office/drawing/2014/main" id="{B60F2ED8-C25E-4BEE-A2AF-EF914F9A4518}"/>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918103" y="7467863"/>
          <a:ext cx="613833" cy="603249"/>
        </a:xfrm>
        <a:prstGeom prst="rect">
          <a:avLst/>
        </a:prstGeom>
      </xdr:spPr>
    </xdr:pic>
    <xdr:clientData/>
  </xdr:twoCellAnchor>
  <xdr:twoCellAnchor editAs="oneCell">
    <xdr:from>
      <xdr:col>2</xdr:col>
      <xdr:colOff>1701268</xdr:colOff>
      <xdr:row>14</xdr:row>
      <xdr:rowOff>230182</xdr:rowOff>
    </xdr:from>
    <xdr:to>
      <xdr:col>2</xdr:col>
      <xdr:colOff>2325685</xdr:colOff>
      <xdr:row>14</xdr:row>
      <xdr:rowOff>844016</xdr:rowOff>
    </xdr:to>
    <xdr:pic>
      <xdr:nvPicPr>
        <xdr:cNvPr id="36" name="Gráfico 13" descr="Gráfico de barras con tendencia ascendente">
          <a:extLst>
            <a:ext uri="{FF2B5EF4-FFF2-40B4-BE49-F238E27FC236}">
              <a16:creationId xmlns:a16="http://schemas.microsoft.com/office/drawing/2014/main" id="{B6E5067A-A902-48C6-AF2A-7E3C6A7820F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9"/>
            </a:ext>
          </a:extLst>
        </a:blip>
        <a:stretch>
          <a:fillRect/>
        </a:stretch>
      </xdr:blipFill>
      <xdr:spPr>
        <a:xfrm>
          <a:off x="4058706" y="7707307"/>
          <a:ext cx="624417" cy="613834"/>
        </a:xfrm>
        <a:prstGeom prst="rect">
          <a:avLst/>
        </a:prstGeom>
      </xdr:spPr>
    </xdr:pic>
    <xdr:clientData/>
  </xdr:twoCellAnchor>
  <xdr:twoCellAnchor>
    <xdr:from>
      <xdr:col>1</xdr:col>
      <xdr:colOff>273847</xdr:colOff>
      <xdr:row>19</xdr:row>
      <xdr:rowOff>236268</xdr:rowOff>
    </xdr:from>
    <xdr:to>
      <xdr:col>2</xdr:col>
      <xdr:colOff>867809</xdr:colOff>
      <xdr:row>19</xdr:row>
      <xdr:rowOff>903018</xdr:rowOff>
    </xdr:to>
    <xdr:sp macro="" textlink="">
      <xdr:nvSpPr>
        <xdr:cNvPr id="46" name="Rectángulo redondeado 11">
          <a:extLst>
            <a:ext uri="{FF2B5EF4-FFF2-40B4-BE49-F238E27FC236}">
              <a16:creationId xmlns:a16="http://schemas.microsoft.com/office/drawing/2014/main" id="{29801E36-A17C-4FBB-A346-0455E414A19B}"/>
            </a:ext>
          </a:extLst>
        </xdr:cNvPr>
        <xdr:cNvSpPr/>
      </xdr:nvSpPr>
      <xdr:spPr>
        <a:xfrm>
          <a:off x="654847" y="9630299"/>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0" rtlCol="0" anchor="ctr"/>
        <a:lstStyle/>
        <a:p>
          <a:pPr marL="0" indent="0" algn="ctr"/>
          <a:r>
            <a:rPr lang="es-CO" sz="1400" b="1">
              <a:solidFill>
                <a:schemeClr val="tx1"/>
              </a:solidFill>
              <a:latin typeface="+mn-lt"/>
              <a:ea typeface="+mn-ea"/>
              <a:cs typeface="+mn-cs"/>
            </a:rPr>
            <a:t>Proveedores</a:t>
          </a:r>
        </a:p>
      </xdr:txBody>
    </xdr:sp>
    <xdr:clientData/>
  </xdr:twoCellAnchor>
  <xdr:twoCellAnchor>
    <xdr:from>
      <xdr:col>2</xdr:col>
      <xdr:colOff>1504426</xdr:colOff>
      <xdr:row>19</xdr:row>
      <xdr:rowOff>240501</xdr:rowOff>
    </xdr:from>
    <xdr:to>
      <xdr:col>3</xdr:col>
      <xdr:colOff>1241139</xdr:colOff>
      <xdr:row>19</xdr:row>
      <xdr:rowOff>907251</xdr:rowOff>
    </xdr:to>
    <xdr:sp macro="" textlink="">
      <xdr:nvSpPr>
        <xdr:cNvPr id="47" name="Rectángulo redondeado 12">
          <a:extLst>
            <a:ext uri="{FF2B5EF4-FFF2-40B4-BE49-F238E27FC236}">
              <a16:creationId xmlns:a16="http://schemas.microsoft.com/office/drawing/2014/main" id="{B0388A4A-1D43-47D9-9619-93E262E77B14}"/>
            </a:ext>
          </a:extLst>
        </xdr:cNvPr>
        <xdr:cNvSpPr/>
      </xdr:nvSpPr>
      <xdr:spPr>
        <a:xfrm>
          <a:off x="3861864" y="9634532"/>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Funcionarios</a:t>
          </a:r>
        </a:p>
      </xdr:txBody>
    </xdr:sp>
    <xdr:clientData/>
  </xdr:twoCellAnchor>
  <xdr:twoCellAnchor>
    <xdr:from>
      <xdr:col>3</xdr:col>
      <xdr:colOff>1999453</xdr:colOff>
      <xdr:row>19</xdr:row>
      <xdr:rowOff>255318</xdr:rowOff>
    </xdr:from>
    <xdr:to>
      <xdr:col>4</xdr:col>
      <xdr:colOff>1736165</xdr:colOff>
      <xdr:row>19</xdr:row>
      <xdr:rowOff>922068</xdr:rowOff>
    </xdr:to>
    <xdr:sp macro="" textlink="">
      <xdr:nvSpPr>
        <xdr:cNvPr id="48" name="Rectángulo redondeado 13">
          <a:extLst>
            <a:ext uri="{FF2B5EF4-FFF2-40B4-BE49-F238E27FC236}">
              <a16:creationId xmlns:a16="http://schemas.microsoft.com/office/drawing/2014/main" id="{A83B11BC-FAD7-48C1-B9D7-A75ADC62898C}"/>
            </a:ext>
          </a:extLst>
        </xdr:cNvPr>
        <xdr:cNvSpPr/>
      </xdr:nvSpPr>
      <xdr:spPr>
        <a:xfrm>
          <a:off x="7190578" y="9649349"/>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Contratistas</a:t>
          </a:r>
        </a:p>
      </xdr:txBody>
    </xdr:sp>
    <xdr:clientData/>
  </xdr:twoCellAnchor>
  <xdr:twoCellAnchor>
    <xdr:from>
      <xdr:col>4</xdr:col>
      <xdr:colOff>2434952</xdr:colOff>
      <xdr:row>19</xdr:row>
      <xdr:rowOff>248967</xdr:rowOff>
    </xdr:from>
    <xdr:to>
      <xdr:col>5</xdr:col>
      <xdr:colOff>2171665</xdr:colOff>
      <xdr:row>19</xdr:row>
      <xdr:rowOff>915717</xdr:rowOff>
    </xdr:to>
    <xdr:sp macro="" textlink="">
      <xdr:nvSpPr>
        <xdr:cNvPr id="49" name="Rectángulo redondeado 14">
          <a:extLst>
            <a:ext uri="{FF2B5EF4-FFF2-40B4-BE49-F238E27FC236}">
              <a16:creationId xmlns:a16="http://schemas.microsoft.com/office/drawing/2014/main" id="{B6BDFF6F-2166-4D56-979F-118415FB119B}"/>
            </a:ext>
          </a:extLst>
        </xdr:cNvPr>
        <xdr:cNvSpPr/>
      </xdr:nvSpPr>
      <xdr:spPr>
        <a:xfrm>
          <a:off x="10459765" y="9642998"/>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576000" tIns="0" rIns="91440" bIns="0" numCol="1" spcCol="0" rtlCol="0" fromWordArt="0" anchor="ctr" anchorCtr="0" forceAA="0" compatLnSpc="1">
          <a:prstTxWarp prst="textNoShape">
            <a:avLst/>
          </a:prstTxWarp>
          <a:noAutofit/>
        </a:bodyPr>
        <a:lstStyle/>
        <a:p>
          <a:pPr marL="0" indent="0" algn="r"/>
          <a:r>
            <a:rPr lang="es-CO" sz="1250" b="1">
              <a:solidFill>
                <a:schemeClr val="tx1"/>
              </a:solidFill>
              <a:latin typeface="+mn-lt"/>
              <a:ea typeface="+mn-ea"/>
              <a:cs typeface="+mn-cs"/>
            </a:rPr>
            <a:t>Entidade</a:t>
          </a:r>
          <a:r>
            <a:rPr lang="es-CO" sz="1250" b="1" baseline="0">
              <a:solidFill>
                <a:schemeClr val="tx1"/>
              </a:solidFill>
              <a:latin typeface="+mn-lt"/>
              <a:ea typeface="+mn-ea"/>
              <a:cs typeface="+mn-cs"/>
            </a:rPr>
            <a:t>s </a:t>
          </a:r>
        </a:p>
        <a:p>
          <a:pPr marL="0" indent="0" algn="r"/>
          <a:r>
            <a:rPr lang="es-CO" sz="1250" b="1" baseline="0">
              <a:solidFill>
                <a:schemeClr val="tx1"/>
              </a:solidFill>
              <a:latin typeface="+mn-lt"/>
              <a:ea typeface="+mn-ea"/>
              <a:cs typeface="+mn-cs"/>
            </a:rPr>
            <a:t>de Carácter </a:t>
          </a:r>
        </a:p>
        <a:p>
          <a:pPr marL="0" indent="0" algn="r"/>
          <a:r>
            <a:rPr lang="es-CO" sz="1250" b="1" baseline="0">
              <a:solidFill>
                <a:schemeClr val="tx1"/>
              </a:solidFill>
              <a:latin typeface="+mn-lt"/>
              <a:ea typeface="+mn-ea"/>
              <a:cs typeface="+mn-cs"/>
            </a:rPr>
            <a:t>Especial</a:t>
          </a:r>
          <a:endParaRPr lang="es-CO" sz="1250" b="1">
            <a:solidFill>
              <a:schemeClr val="tx1"/>
            </a:solidFill>
            <a:latin typeface="+mn-lt"/>
            <a:ea typeface="+mn-ea"/>
            <a:cs typeface="+mn-cs"/>
          </a:endParaRPr>
        </a:p>
      </xdr:txBody>
    </xdr:sp>
    <xdr:clientData/>
  </xdr:twoCellAnchor>
  <xdr:twoCellAnchor editAs="oneCell">
    <xdr:from>
      <xdr:col>4</xdr:col>
      <xdr:colOff>2818595</xdr:colOff>
      <xdr:row>19</xdr:row>
      <xdr:rowOff>428884</xdr:rowOff>
    </xdr:from>
    <xdr:to>
      <xdr:col>5</xdr:col>
      <xdr:colOff>946124</xdr:colOff>
      <xdr:row>19</xdr:row>
      <xdr:rowOff>752735</xdr:rowOff>
    </xdr:to>
    <xdr:pic>
      <xdr:nvPicPr>
        <xdr:cNvPr id="50" name="Imagen 49">
          <a:extLst>
            <a:ext uri="{FF2B5EF4-FFF2-40B4-BE49-F238E27FC236}">
              <a16:creationId xmlns:a16="http://schemas.microsoft.com/office/drawing/2014/main" id="{DB163191-2D4B-485B-A4E6-49E30079295C}"/>
            </a:ext>
          </a:extLst>
        </xdr:cNvPr>
        <xdr:cNvPicPr>
          <a:picLocks noChangeAspect="1"/>
        </xdr:cNvPicPr>
      </xdr:nvPicPr>
      <xdr:blipFill>
        <a:blip xmlns:r="http://schemas.openxmlformats.org/officeDocument/2006/relationships" r:embed="rId10"/>
        <a:stretch>
          <a:fillRect/>
        </a:stretch>
      </xdr:blipFill>
      <xdr:spPr>
        <a:xfrm>
          <a:off x="10843408" y="9822915"/>
          <a:ext cx="961216" cy="323851"/>
        </a:xfrm>
        <a:prstGeom prst="rect">
          <a:avLst/>
        </a:prstGeom>
      </xdr:spPr>
    </xdr:pic>
    <xdr:clientData/>
  </xdr:twoCellAnchor>
  <xdr:twoCellAnchor editAs="oneCell">
    <xdr:from>
      <xdr:col>3</xdr:col>
      <xdr:colOff>2229110</xdr:colOff>
      <xdr:row>19</xdr:row>
      <xdr:rowOff>265902</xdr:rowOff>
    </xdr:from>
    <xdr:to>
      <xdr:col>4</xdr:col>
      <xdr:colOff>98155</xdr:colOff>
      <xdr:row>19</xdr:row>
      <xdr:rowOff>922068</xdr:rowOff>
    </xdr:to>
    <xdr:pic>
      <xdr:nvPicPr>
        <xdr:cNvPr id="51" name="Gráfico 21" descr="Opinión del cliente ">
          <a:extLst>
            <a:ext uri="{FF2B5EF4-FFF2-40B4-BE49-F238E27FC236}">
              <a16:creationId xmlns:a16="http://schemas.microsoft.com/office/drawing/2014/main" id="{62D94F6C-5145-4943-9699-F3C3EC51B89E}"/>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 xmlns:asvg="http://schemas.microsoft.com/office/drawing/2016/SVG/main" r:embed="rId12"/>
            </a:ext>
          </a:extLst>
        </a:blip>
        <a:stretch>
          <a:fillRect/>
        </a:stretch>
      </xdr:blipFill>
      <xdr:spPr>
        <a:xfrm>
          <a:off x="7420235" y="9659933"/>
          <a:ext cx="702733" cy="656166"/>
        </a:xfrm>
        <a:prstGeom prst="rect">
          <a:avLst/>
        </a:prstGeom>
      </xdr:spPr>
    </xdr:pic>
    <xdr:clientData/>
  </xdr:twoCellAnchor>
  <xdr:twoCellAnchor editAs="oneCell">
    <xdr:from>
      <xdr:col>2</xdr:col>
      <xdr:colOff>1781971</xdr:colOff>
      <xdr:row>19</xdr:row>
      <xdr:rowOff>330724</xdr:rowOff>
    </xdr:from>
    <xdr:to>
      <xdr:col>2</xdr:col>
      <xdr:colOff>2378871</xdr:colOff>
      <xdr:row>19</xdr:row>
      <xdr:rowOff>838724</xdr:rowOff>
    </xdr:to>
    <xdr:pic>
      <xdr:nvPicPr>
        <xdr:cNvPr id="52" name="Gráfico 25" descr="Crecimiento del negocio">
          <a:extLst>
            <a:ext uri="{FF2B5EF4-FFF2-40B4-BE49-F238E27FC236}">
              <a16:creationId xmlns:a16="http://schemas.microsoft.com/office/drawing/2014/main" id="{5BEB1832-A697-4800-89A7-C58A47C1E60B}"/>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 xmlns:asvg="http://schemas.microsoft.com/office/drawing/2016/SVG/main" r:embed="rId14"/>
            </a:ext>
          </a:extLst>
        </a:blip>
        <a:stretch>
          <a:fillRect/>
        </a:stretch>
      </xdr:blipFill>
      <xdr:spPr>
        <a:xfrm>
          <a:off x="4139409" y="9724755"/>
          <a:ext cx="596900" cy="508000"/>
        </a:xfrm>
        <a:prstGeom prst="rect">
          <a:avLst/>
        </a:prstGeom>
      </xdr:spPr>
    </xdr:pic>
    <xdr:clientData/>
  </xdr:twoCellAnchor>
  <xdr:twoCellAnchor editAs="oneCell">
    <xdr:from>
      <xdr:col>1</xdr:col>
      <xdr:colOff>437888</xdr:colOff>
      <xdr:row>19</xdr:row>
      <xdr:rowOff>202402</xdr:rowOff>
    </xdr:from>
    <xdr:to>
      <xdr:col>1</xdr:col>
      <xdr:colOff>1083472</xdr:colOff>
      <xdr:row>19</xdr:row>
      <xdr:rowOff>879735</xdr:rowOff>
    </xdr:to>
    <xdr:pic>
      <xdr:nvPicPr>
        <xdr:cNvPr id="53" name="Gráfico 142" descr="Mano abierta con planta">
          <a:extLst>
            <a:ext uri="{FF2B5EF4-FFF2-40B4-BE49-F238E27FC236}">
              <a16:creationId xmlns:a16="http://schemas.microsoft.com/office/drawing/2014/main" id="{A8C2D4C1-4303-4807-8368-D60363C25FAE}"/>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 xmlns:asvg="http://schemas.microsoft.com/office/drawing/2016/SVG/main" r:embed="rId16"/>
            </a:ext>
          </a:extLst>
        </a:blip>
        <a:stretch>
          <a:fillRect/>
        </a:stretch>
      </xdr:blipFill>
      <xdr:spPr>
        <a:xfrm>
          <a:off x="818888" y="9596433"/>
          <a:ext cx="645584" cy="677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1809750</xdr:colOff>
      <xdr:row>2</xdr:row>
      <xdr:rowOff>367393</xdr:rowOff>
    </xdr:to>
    <xdr:pic>
      <xdr:nvPicPr>
        <xdr:cNvPr id="4" name="Imagen 3">
          <a:extLst>
            <a:ext uri="{FF2B5EF4-FFF2-40B4-BE49-F238E27FC236}">
              <a16:creationId xmlns:a16="http://schemas.microsoft.com/office/drawing/2014/main" id="{AB69DC2D-34BB-4272-8FF0-8073313CA453}"/>
            </a:ext>
          </a:extLst>
        </xdr:cNvPr>
        <xdr:cNvPicPr/>
      </xdr:nvPicPr>
      <xdr:blipFill>
        <a:blip xmlns:r="http://schemas.openxmlformats.org/officeDocument/2006/relationships" r:embed="rId1"/>
        <a:stretch>
          <a:fillRect/>
        </a:stretch>
      </xdr:blipFill>
      <xdr:spPr>
        <a:xfrm>
          <a:off x="0" y="0"/>
          <a:ext cx="5864679" cy="1156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pereira/Documents/institucionales/PLAN%20DE%20PARTICIPACI&#211;N%20CIUDADANA/Plan%20Participaci&#243;n%202019/Seguimiento%202019/19-12-31%20Seguimiento%20Plan%20de%20Participaci&#243;n%20Ciudadana%20Colciencias%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us/Desktop/Minciencias/PARTICIPACI&#211;N%20CIUDADANA/2021/Plan%20de%20Participacion%20Ciudadana%20MinCiencias%202021%20-%20Aportes%20DirCapacidades%20y%20divulgaci&#243;n%20al%20Plan%20PC%20-%20202202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apereira/Downloads/Plan%20de%20Participacio&#769;n%20Ciudadana%20Minciencias%202020%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us/Desktop/Minciencias/PARTICIPACI&#211;N%20CIUDADANA/2021/Plan%20de%20Participacion%20Ciudadana%20MinCiencias%202021%20-%20Apropiaci&#243;n%20Social%20del%20Conocimiento%20-%20202202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Aportes y respuestas"/>
      <sheetName val="Control de Cambios"/>
    </sheetNames>
    <sheetDataSet>
      <sheetData sheetId="0"/>
      <sheetData sheetId="1">
        <row r="26">
          <cell r="B26" t="str">
            <v>Identificación  de necesidades y diagnóstico</v>
          </cell>
          <cell r="C26" t="str">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cell r="D26"/>
          <cell r="E26"/>
          <cell r="F26"/>
        </row>
        <row r="27">
          <cell r="B27" t="str">
            <v>Formulación participativa</v>
          </cell>
          <cell r="C27"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7"/>
          <cell r="E27"/>
          <cell r="F27"/>
        </row>
        <row r="28">
          <cell r="B28" t="str">
            <v>Ejecución o implementación participativa</v>
          </cell>
          <cell r="C28"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8"/>
          <cell r="E28"/>
          <cell r="F28"/>
        </row>
        <row r="29">
          <cell r="B29" t="str">
            <v>Evaluación y Control Ciudadanos</v>
          </cell>
          <cell r="C29"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29"/>
          <cell r="E29"/>
          <cell r="F29"/>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Aportes y respuestas"/>
      <sheetName val="Control de Cambios"/>
    </sheetNames>
    <sheetDataSet>
      <sheetData sheetId="0"/>
      <sheetData sheetId="1">
        <row r="27">
          <cell r="B27" t="str">
            <v>Identificación  de necesidades y diagnóstico</v>
          </cell>
          <cell r="C27" t="str">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cell r="D27"/>
          <cell r="E27"/>
          <cell r="F27"/>
        </row>
        <row r="28">
          <cell r="B28" t="str">
            <v>Formulación participativa</v>
          </cell>
          <cell r="C28"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8"/>
          <cell r="E28"/>
          <cell r="F28"/>
        </row>
        <row r="29">
          <cell r="B29" t="str">
            <v>Ejecución o implementación participativa</v>
          </cell>
          <cell r="C29"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9"/>
          <cell r="E29"/>
          <cell r="F29"/>
        </row>
        <row r="30">
          <cell r="B30" t="str">
            <v>Evaluación y Control Ciudadanos</v>
          </cell>
          <cell r="C30"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30"/>
          <cell r="E30"/>
          <cell r="F30"/>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Aportes y respuestas"/>
      <sheetName val="Control de Cambios"/>
    </sheetNames>
    <sheetDataSet>
      <sheetData sheetId="0"/>
      <sheetData sheetId="1">
        <row r="27">
          <cell r="B27" t="str">
            <v>Identificación  de necesidades y diagnóstico</v>
          </cell>
          <cell r="C27" t="str">
            <v>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cell r="D27"/>
          <cell r="E27"/>
          <cell r="F27"/>
        </row>
        <row r="28">
          <cell r="B28" t="str">
            <v>Formulación participativa</v>
          </cell>
          <cell r="C28"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8"/>
          <cell r="E28"/>
          <cell r="F28"/>
        </row>
        <row r="29">
          <cell r="B29" t="str">
            <v>Ejecución o implementación participativa</v>
          </cell>
          <cell r="C29"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9"/>
          <cell r="E29"/>
          <cell r="F29"/>
        </row>
        <row r="30">
          <cell r="B30" t="str">
            <v>Evaluación y Control Ciudadanos</v>
          </cell>
          <cell r="C30"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30"/>
          <cell r="E30"/>
          <cell r="F30"/>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Aportes y respuestas"/>
      <sheetName val="Control de Cambios"/>
    </sheetNames>
    <sheetDataSet>
      <sheetData sheetId="0"/>
      <sheetData sheetId="1">
        <row r="27">
          <cell r="B27" t="str">
            <v>Identificación  de necesidades y diagnóstico</v>
          </cell>
          <cell r="C27" t="str">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cell r="D27"/>
          <cell r="E27"/>
          <cell r="F27"/>
        </row>
        <row r="28">
          <cell r="B28" t="str">
            <v>Formulación participativa</v>
          </cell>
          <cell r="C28"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8"/>
          <cell r="E28"/>
          <cell r="F28"/>
        </row>
        <row r="29">
          <cell r="B29" t="str">
            <v>Ejecución o implementación participativa</v>
          </cell>
          <cell r="C29"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9"/>
          <cell r="E29"/>
          <cell r="F29"/>
        </row>
        <row r="30">
          <cell r="B30" t="str">
            <v>Evaluación y Control Ciudadanos</v>
          </cell>
          <cell r="C30"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30"/>
          <cell r="E30"/>
          <cell r="F30"/>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M47"/>
  <sheetViews>
    <sheetView view="pageBreakPreview" topLeftCell="A16" zoomScale="90" zoomScaleNormal="90" zoomScaleSheetLayoutView="90" workbookViewId="0">
      <selection activeCell="I43" sqref="I43"/>
    </sheetView>
  </sheetViews>
  <sheetFormatPr baseColWidth="10" defaultColWidth="11.44140625" defaultRowHeight="13.8" x14ac:dyDescent="0.25"/>
  <cols>
    <col min="1" max="1" width="0.6640625" style="55" customWidth="1"/>
    <col min="2" max="2" width="8.109375" style="55" customWidth="1"/>
    <col min="3" max="5" width="8" style="55" customWidth="1"/>
    <col min="6" max="6" width="11.44140625" style="55"/>
    <col min="7" max="8" width="9" style="55" customWidth="1"/>
    <col min="9" max="16384" width="11.44140625" style="55"/>
  </cols>
  <sheetData>
    <row r="1" spans="2:10" ht="14.4" thickBot="1" x14ac:dyDescent="0.3">
      <c r="B1" s="60"/>
      <c r="C1" s="60"/>
      <c r="D1" s="60"/>
      <c r="E1" s="60"/>
      <c r="F1" s="60"/>
      <c r="G1" s="60"/>
      <c r="H1" s="60"/>
      <c r="I1" s="60"/>
      <c r="J1" s="60"/>
    </row>
    <row r="2" spans="2:10" x14ac:dyDescent="0.25">
      <c r="B2" s="61"/>
      <c r="C2" s="62"/>
      <c r="D2" s="62"/>
      <c r="E2" s="62"/>
      <c r="F2" s="62"/>
      <c r="G2" s="62"/>
      <c r="H2" s="62"/>
      <c r="I2" s="62"/>
      <c r="J2" s="63"/>
    </row>
    <row r="3" spans="2:10" ht="26.25" customHeight="1" x14ac:dyDescent="0.25">
      <c r="B3" s="64"/>
      <c r="C3" s="60"/>
      <c r="D3" s="60"/>
      <c r="E3" s="60"/>
      <c r="F3" s="60"/>
      <c r="G3" s="60"/>
      <c r="H3" s="60"/>
      <c r="I3" s="60"/>
      <c r="J3" s="65"/>
    </row>
    <row r="4" spans="2:10" x14ac:dyDescent="0.25">
      <c r="B4" s="64"/>
      <c r="C4" s="60"/>
      <c r="D4" s="60"/>
      <c r="E4" s="60"/>
      <c r="F4" s="60"/>
      <c r="G4" s="60"/>
      <c r="H4" s="60"/>
      <c r="I4" s="60"/>
      <c r="J4" s="65"/>
    </row>
    <row r="5" spans="2:10" x14ac:dyDescent="0.25">
      <c r="B5" s="64"/>
      <c r="C5" s="60"/>
      <c r="D5" s="60"/>
      <c r="E5" s="60"/>
      <c r="F5" s="60"/>
      <c r="G5" s="60"/>
      <c r="H5" s="60"/>
      <c r="I5" s="60"/>
      <c r="J5" s="65"/>
    </row>
    <row r="6" spans="2:10" x14ac:dyDescent="0.25">
      <c r="B6" s="64"/>
      <c r="C6" s="60"/>
      <c r="D6" s="60"/>
      <c r="E6" s="60"/>
      <c r="F6" s="60"/>
      <c r="G6" s="60"/>
      <c r="H6" s="60"/>
      <c r="I6" s="60"/>
      <c r="J6" s="65"/>
    </row>
    <row r="7" spans="2:10" x14ac:dyDescent="0.25">
      <c r="B7" s="64"/>
      <c r="C7" s="60"/>
      <c r="D7" s="60"/>
      <c r="E7" s="60"/>
      <c r="F7" s="60"/>
      <c r="G7" s="60"/>
      <c r="H7" s="60"/>
      <c r="I7" s="60"/>
      <c r="J7" s="65"/>
    </row>
    <row r="8" spans="2:10" x14ac:dyDescent="0.25">
      <c r="B8" s="64"/>
      <c r="C8" s="60"/>
      <c r="D8" s="60"/>
      <c r="E8" s="60"/>
      <c r="F8" s="60"/>
      <c r="G8" s="60"/>
      <c r="H8" s="60"/>
      <c r="I8" s="60"/>
      <c r="J8" s="65"/>
    </row>
    <row r="9" spans="2:10" x14ac:dyDescent="0.25">
      <c r="B9" s="64"/>
      <c r="C9" s="60"/>
      <c r="D9" s="60"/>
      <c r="E9" s="60"/>
      <c r="F9" s="60"/>
      <c r="G9" s="60"/>
      <c r="H9" s="60"/>
      <c r="I9" s="60"/>
      <c r="J9" s="65"/>
    </row>
    <row r="10" spans="2:10" x14ac:dyDescent="0.25">
      <c r="B10" s="64"/>
      <c r="C10" s="60"/>
      <c r="D10" s="60"/>
      <c r="E10" s="60"/>
      <c r="F10" s="60"/>
      <c r="G10" s="60"/>
      <c r="H10" s="60"/>
      <c r="I10" s="60"/>
      <c r="J10" s="65"/>
    </row>
    <row r="11" spans="2:10" x14ac:dyDescent="0.25">
      <c r="B11" s="64"/>
      <c r="C11" s="60"/>
      <c r="D11" s="60"/>
      <c r="E11" s="60"/>
      <c r="F11" s="60"/>
      <c r="G11" s="60"/>
      <c r="H11" s="60"/>
      <c r="I11" s="60"/>
      <c r="J11" s="65"/>
    </row>
    <row r="12" spans="2:10" x14ac:dyDescent="0.25">
      <c r="B12" s="64"/>
      <c r="C12" s="60"/>
      <c r="D12" s="60"/>
      <c r="E12" s="60"/>
      <c r="F12" s="60"/>
      <c r="G12" s="60"/>
      <c r="H12" s="60"/>
      <c r="I12" s="60"/>
      <c r="J12" s="65"/>
    </row>
    <row r="13" spans="2:10" x14ac:dyDescent="0.25">
      <c r="B13" s="64"/>
      <c r="C13" s="60"/>
      <c r="D13" s="60"/>
      <c r="E13" s="60"/>
      <c r="F13" s="60"/>
      <c r="G13" s="60"/>
      <c r="H13" s="60"/>
      <c r="I13" s="60"/>
      <c r="J13" s="65"/>
    </row>
    <row r="14" spans="2:10" x14ac:dyDescent="0.25">
      <c r="B14" s="64"/>
      <c r="C14" s="60"/>
      <c r="D14" s="60"/>
      <c r="E14" s="60"/>
      <c r="F14" s="60"/>
      <c r="G14" s="60"/>
      <c r="H14" s="60"/>
      <c r="I14" s="60"/>
      <c r="J14" s="65"/>
    </row>
    <row r="15" spans="2:10" ht="6" customHeight="1" x14ac:dyDescent="0.25">
      <c r="B15" s="64"/>
      <c r="C15" s="60"/>
      <c r="D15" s="60"/>
      <c r="E15" s="60"/>
      <c r="F15" s="60"/>
      <c r="G15" s="60"/>
      <c r="H15" s="60"/>
      <c r="I15" s="60"/>
      <c r="J15" s="65"/>
    </row>
    <row r="16" spans="2:10" ht="6" customHeight="1" x14ac:dyDescent="0.25">
      <c r="B16" s="64"/>
      <c r="C16" s="60"/>
      <c r="D16" s="60"/>
      <c r="E16" s="60"/>
      <c r="F16" s="60"/>
      <c r="G16" s="60"/>
      <c r="H16" s="60"/>
      <c r="I16" s="60"/>
      <c r="J16" s="65"/>
    </row>
    <row r="17" spans="2:10" x14ac:dyDescent="0.25">
      <c r="B17" s="64"/>
      <c r="C17" s="60"/>
      <c r="D17" s="60"/>
      <c r="E17" s="60"/>
      <c r="F17" s="60"/>
      <c r="G17" s="60"/>
      <c r="H17" s="60"/>
      <c r="I17" s="60"/>
      <c r="J17" s="65"/>
    </row>
    <row r="18" spans="2:10" x14ac:dyDescent="0.25">
      <c r="B18" s="64"/>
      <c r="C18" s="60"/>
      <c r="D18" s="60"/>
      <c r="E18" s="60"/>
      <c r="F18" s="60"/>
      <c r="G18" s="60"/>
      <c r="H18" s="60"/>
      <c r="I18" s="60"/>
      <c r="J18" s="65"/>
    </row>
    <row r="19" spans="2:10" x14ac:dyDescent="0.25">
      <c r="B19" s="64"/>
      <c r="C19" s="60"/>
      <c r="D19" s="60"/>
      <c r="E19" s="60"/>
      <c r="F19" s="60"/>
      <c r="G19" s="60"/>
      <c r="H19" s="60"/>
      <c r="I19" s="60"/>
      <c r="J19" s="65"/>
    </row>
    <row r="20" spans="2:10" x14ac:dyDescent="0.25">
      <c r="B20" s="64"/>
      <c r="C20" s="60"/>
      <c r="D20" s="60"/>
      <c r="E20" s="60"/>
      <c r="F20" s="60"/>
      <c r="G20" s="60"/>
      <c r="H20" s="60"/>
      <c r="I20" s="60"/>
      <c r="J20" s="65"/>
    </row>
    <row r="21" spans="2:10" x14ac:dyDescent="0.25">
      <c r="B21" s="64"/>
      <c r="C21" s="60"/>
      <c r="D21" s="60"/>
      <c r="E21" s="60"/>
      <c r="F21" s="60"/>
      <c r="G21" s="60"/>
      <c r="H21" s="60"/>
      <c r="I21" s="60"/>
      <c r="J21" s="65"/>
    </row>
    <row r="22" spans="2:10" x14ac:dyDescent="0.25">
      <c r="B22" s="64"/>
      <c r="C22" s="60"/>
      <c r="D22" s="60"/>
      <c r="E22" s="60"/>
      <c r="F22" s="60"/>
      <c r="G22" s="60"/>
      <c r="H22" s="60"/>
      <c r="I22" s="60"/>
      <c r="J22" s="65"/>
    </row>
    <row r="23" spans="2:10" x14ac:dyDescent="0.25">
      <c r="B23" s="64"/>
      <c r="C23" s="60"/>
      <c r="D23" s="60"/>
      <c r="E23" s="60"/>
      <c r="F23" s="60"/>
      <c r="G23" s="60"/>
      <c r="H23" s="60"/>
      <c r="I23" s="60"/>
      <c r="J23" s="65"/>
    </row>
    <row r="24" spans="2:10" x14ac:dyDescent="0.25">
      <c r="B24" s="64"/>
      <c r="C24" s="60"/>
      <c r="D24" s="60"/>
      <c r="E24" s="60"/>
      <c r="F24" s="60"/>
      <c r="G24" s="60"/>
      <c r="H24" s="60"/>
      <c r="I24" s="60"/>
      <c r="J24" s="65"/>
    </row>
    <row r="25" spans="2:10" x14ac:dyDescent="0.25">
      <c r="B25" s="64"/>
      <c r="C25" s="60"/>
      <c r="D25" s="60"/>
      <c r="E25" s="60"/>
      <c r="F25" s="60"/>
      <c r="G25" s="60"/>
      <c r="H25" s="60"/>
      <c r="I25" s="60"/>
      <c r="J25" s="65"/>
    </row>
    <row r="26" spans="2:10" x14ac:dyDescent="0.25">
      <c r="B26" s="64"/>
      <c r="C26" s="60"/>
      <c r="D26" s="60"/>
      <c r="E26" s="60"/>
      <c r="F26" s="60"/>
      <c r="G26" s="60"/>
      <c r="H26" s="60"/>
      <c r="I26" s="60"/>
      <c r="J26" s="65"/>
    </row>
    <row r="27" spans="2:10" x14ac:dyDescent="0.25">
      <c r="B27" s="64"/>
      <c r="C27" s="60"/>
      <c r="D27" s="60"/>
      <c r="E27" s="60"/>
      <c r="F27" s="60"/>
      <c r="G27" s="60"/>
      <c r="H27" s="60"/>
      <c r="I27" s="60"/>
      <c r="J27" s="65"/>
    </row>
    <row r="28" spans="2:10" ht="7.5" customHeight="1" x14ac:dyDescent="0.25">
      <c r="B28" s="64"/>
      <c r="C28" s="60"/>
      <c r="D28" s="60"/>
      <c r="E28" s="60"/>
      <c r="F28" s="60"/>
      <c r="G28" s="60"/>
      <c r="H28" s="60"/>
      <c r="I28" s="60"/>
      <c r="J28" s="65"/>
    </row>
    <row r="29" spans="2:10" ht="7.5" customHeight="1" x14ac:dyDescent="0.25">
      <c r="B29" s="64"/>
      <c r="C29" s="60"/>
      <c r="D29" s="60"/>
      <c r="E29" s="60"/>
      <c r="F29" s="60"/>
      <c r="G29" s="60"/>
      <c r="H29" s="60"/>
      <c r="I29" s="60"/>
      <c r="J29" s="65"/>
    </row>
    <row r="30" spans="2:10" x14ac:dyDescent="0.25">
      <c r="B30" s="64"/>
      <c r="C30" s="60"/>
      <c r="D30" s="60"/>
      <c r="E30" s="60"/>
      <c r="F30" s="60"/>
      <c r="G30" s="60"/>
      <c r="H30" s="60"/>
      <c r="I30" s="60"/>
      <c r="J30" s="65"/>
    </row>
    <row r="31" spans="2:10" x14ac:dyDescent="0.25">
      <c r="B31" s="64"/>
      <c r="C31" s="60"/>
      <c r="D31" s="60"/>
      <c r="E31" s="60"/>
      <c r="F31" s="60"/>
      <c r="G31" s="60"/>
      <c r="H31" s="60"/>
      <c r="I31" s="60"/>
      <c r="J31" s="65"/>
    </row>
    <row r="32" spans="2:10" x14ac:dyDescent="0.25">
      <c r="B32" s="64"/>
      <c r="C32" s="60"/>
      <c r="D32" s="60"/>
      <c r="E32" s="60"/>
      <c r="F32" s="60"/>
      <c r="G32" s="60"/>
      <c r="H32" s="60"/>
      <c r="I32" s="60"/>
      <c r="J32" s="65"/>
    </row>
    <row r="33" spans="2:13" x14ac:dyDescent="0.25">
      <c r="B33" s="64"/>
      <c r="C33" s="60"/>
      <c r="D33" s="60"/>
      <c r="E33" s="60"/>
      <c r="F33" s="60"/>
      <c r="G33" s="60"/>
      <c r="H33" s="60"/>
      <c r="I33" s="60"/>
      <c r="J33" s="65"/>
    </row>
    <row r="34" spans="2:13" x14ac:dyDescent="0.25">
      <c r="B34" s="64"/>
      <c r="C34" s="60"/>
      <c r="D34" s="60"/>
      <c r="E34" s="60"/>
      <c r="F34" s="60"/>
      <c r="G34" s="60"/>
      <c r="H34" s="60"/>
      <c r="I34" s="60"/>
      <c r="J34" s="65"/>
    </row>
    <row r="35" spans="2:13" x14ac:dyDescent="0.25">
      <c r="B35" s="64"/>
      <c r="C35" s="60"/>
      <c r="D35" s="60"/>
      <c r="E35" s="60"/>
      <c r="F35" s="60"/>
      <c r="G35" s="60"/>
      <c r="H35" s="60"/>
      <c r="I35" s="60"/>
      <c r="J35" s="65"/>
    </row>
    <row r="36" spans="2:13" x14ac:dyDescent="0.25">
      <c r="B36" s="64"/>
      <c r="C36" s="60"/>
      <c r="D36" s="60"/>
      <c r="E36" s="60"/>
      <c r="F36" s="60"/>
      <c r="G36" s="60"/>
      <c r="H36" s="60"/>
      <c r="I36" s="60"/>
      <c r="J36" s="65"/>
    </row>
    <row r="37" spans="2:13" x14ac:dyDescent="0.25">
      <c r="B37" s="64"/>
      <c r="C37" s="60"/>
      <c r="D37" s="60"/>
      <c r="E37" s="60"/>
      <c r="F37" s="60"/>
      <c r="G37" s="60"/>
      <c r="H37" s="60"/>
      <c r="I37" s="60"/>
      <c r="J37" s="65"/>
    </row>
    <row r="38" spans="2:13" x14ac:dyDescent="0.25">
      <c r="B38" s="64"/>
      <c r="C38" s="60"/>
      <c r="D38" s="60"/>
      <c r="E38" s="60"/>
      <c r="F38" s="60"/>
      <c r="G38" s="60"/>
      <c r="H38" s="60"/>
      <c r="I38" s="60"/>
      <c r="J38" s="65"/>
    </row>
    <row r="39" spans="2:13" ht="7.5" customHeight="1" x14ac:dyDescent="0.25">
      <c r="B39" s="64"/>
      <c r="C39" s="60"/>
      <c r="D39" s="60"/>
      <c r="E39" s="60"/>
      <c r="F39" s="60"/>
      <c r="G39" s="60"/>
      <c r="H39" s="60"/>
      <c r="I39" s="60"/>
      <c r="J39" s="65"/>
    </row>
    <row r="40" spans="2:13" ht="7.5" customHeight="1" x14ac:dyDescent="0.25">
      <c r="B40" s="64"/>
      <c r="C40" s="60"/>
      <c r="D40" s="60"/>
      <c r="E40" s="60"/>
      <c r="F40" s="60"/>
      <c r="G40" s="60"/>
      <c r="H40" s="60"/>
      <c r="I40" s="60"/>
      <c r="J40" s="65"/>
    </row>
    <row r="41" spans="2:13" x14ac:dyDescent="0.25">
      <c r="B41" s="64"/>
      <c r="C41" s="60"/>
      <c r="D41" s="60"/>
      <c r="E41" s="60"/>
      <c r="F41" s="60"/>
      <c r="G41" s="60"/>
      <c r="H41" s="60"/>
      <c r="I41" s="60"/>
      <c r="J41" s="65"/>
    </row>
    <row r="42" spans="2:13" x14ac:dyDescent="0.25">
      <c r="B42" s="64"/>
      <c r="C42" s="60"/>
      <c r="D42" s="60"/>
      <c r="E42" s="60"/>
      <c r="F42" s="60"/>
      <c r="G42" s="60"/>
      <c r="H42" s="60"/>
      <c r="I42" s="60"/>
      <c r="J42" s="65"/>
    </row>
    <row r="43" spans="2:13" x14ac:dyDescent="0.25">
      <c r="B43" s="64"/>
      <c r="C43" s="60"/>
      <c r="D43" s="60"/>
      <c r="E43" s="60"/>
      <c r="F43" s="60"/>
      <c r="G43" s="60"/>
      <c r="H43" s="60"/>
      <c r="I43" s="60"/>
      <c r="J43" s="65"/>
    </row>
    <row r="44" spans="2:13" x14ac:dyDescent="0.25">
      <c r="B44" s="64"/>
      <c r="C44" s="60"/>
      <c r="D44" s="60"/>
      <c r="E44" s="60"/>
      <c r="F44" s="60"/>
      <c r="G44" s="60"/>
      <c r="H44" s="60"/>
      <c r="I44" s="60"/>
      <c r="J44" s="65"/>
    </row>
    <row r="45" spans="2:13" x14ac:dyDescent="0.25">
      <c r="B45" s="64"/>
      <c r="C45" s="60"/>
      <c r="D45" s="60"/>
      <c r="E45" s="60"/>
      <c r="F45" s="60"/>
      <c r="G45" s="60"/>
      <c r="H45" s="60"/>
      <c r="I45" s="60"/>
      <c r="J45" s="65"/>
    </row>
    <row r="46" spans="2:13" x14ac:dyDescent="0.25">
      <c r="B46" s="64"/>
      <c r="C46" s="60"/>
      <c r="D46" s="60"/>
      <c r="E46" s="60"/>
      <c r="F46" s="60"/>
      <c r="G46" s="60"/>
      <c r="H46" s="60"/>
      <c r="I46" s="60"/>
      <c r="J46" s="65"/>
    </row>
    <row r="47" spans="2:13" ht="35.25" customHeight="1" thickBot="1" x14ac:dyDescent="0.3">
      <c r="B47" s="106" t="s">
        <v>446</v>
      </c>
      <c r="C47" s="107"/>
      <c r="D47" s="66"/>
      <c r="E47" s="66"/>
      <c r="F47" s="66"/>
      <c r="G47" s="66"/>
      <c r="H47" s="66"/>
      <c r="I47" s="66"/>
      <c r="J47" s="67"/>
      <c r="M47" s="68"/>
    </row>
  </sheetData>
  <mergeCells count="1">
    <mergeCell ref="B47:C47"/>
  </mergeCells>
  <printOptions horizontalCentered="1" verticalCentered="1"/>
  <pageMargins left="0.31496062992125984" right="0.31496062992125984" top="0.35433070866141736" bottom="0.55118110236220474" header="0.31496062992125984" footer="0.31496062992125984"/>
  <pageSetup orientation="portrait" r:id="rId1"/>
  <headerFooter differentFirst="1">
    <oddFooter>&amp;R&amp;"Arial,Negrita"&amp;12 Página &amp;P  de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2:R22"/>
  <sheetViews>
    <sheetView topLeftCell="A15" zoomScale="80" zoomScaleNormal="80" workbookViewId="0">
      <pane xSplit="2" topLeftCell="C1" activePane="topRight" state="frozen"/>
      <selection pane="topRight" activeCell="C19" sqref="C19"/>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20" customWidth="1"/>
    <col min="16" max="16" width="31.33203125" style="3" customWidth="1"/>
    <col min="17" max="17" width="16.33203125" style="3" customWidth="1"/>
    <col min="18" max="18" width="3.109375" style="20" customWidth="1"/>
    <col min="19" max="19" width="6.88671875" style="3" customWidth="1"/>
    <col min="20" max="16384" width="11.44140625" style="3"/>
  </cols>
  <sheetData>
    <row r="2" spans="2:18" ht="36" customHeight="1" x14ac:dyDescent="0.25">
      <c r="B2" s="46" t="s">
        <v>337</v>
      </c>
      <c r="C2" s="119" t="s">
        <v>336</v>
      </c>
      <c r="D2" s="119"/>
      <c r="E2" s="119"/>
      <c r="F2" s="119"/>
      <c r="G2" s="119"/>
      <c r="H2" s="119"/>
      <c r="I2" s="119"/>
      <c r="J2" s="119"/>
      <c r="K2" s="119"/>
      <c r="L2" s="119"/>
      <c r="M2" s="119"/>
      <c r="N2" s="119"/>
      <c r="O2" s="2"/>
      <c r="R2" s="2"/>
    </row>
    <row r="3" spans="2:18" x14ac:dyDescent="0.25">
      <c r="C3" s="4"/>
      <c r="D3" s="4"/>
      <c r="E3" s="4"/>
      <c r="F3" s="4"/>
      <c r="G3" s="4"/>
      <c r="H3" s="4"/>
      <c r="I3" s="4"/>
      <c r="J3" s="4"/>
      <c r="K3" s="4"/>
      <c r="L3" s="4"/>
      <c r="M3" s="4"/>
      <c r="N3" s="4"/>
      <c r="O3" s="5"/>
      <c r="R3" s="5"/>
    </row>
    <row r="4" spans="2:18" ht="29.25" customHeight="1" x14ac:dyDescent="0.25">
      <c r="B4" s="46" t="s">
        <v>338</v>
      </c>
      <c r="C4" s="119" t="s">
        <v>139</v>
      </c>
      <c r="D4" s="119"/>
      <c r="E4" s="119"/>
      <c r="F4" s="119"/>
      <c r="G4" s="119"/>
      <c r="H4" s="119"/>
      <c r="I4" s="119"/>
      <c r="J4" s="119"/>
      <c r="K4" s="119"/>
      <c r="L4" s="119"/>
      <c r="M4" s="119"/>
      <c r="N4" s="119"/>
      <c r="O4" s="2"/>
      <c r="R4" s="2"/>
    </row>
    <row r="5" spans="2:18" ht="15" customHeight="1" x14ac:dyDescent="0.25">
      <c r="B5" s="6"/>
      <c r="C5" s="7"/>
      <c r="D5" s="7"/>
      <c r="E5" s="7"/>
      <c r="F5" s="7"/>
      <c r="G5" s="7"/>
      <c r="H5" s="7"/>
      <c r="I5" s="7"/>
      <c r="J5" s="7"/>
      <c r="K5" s="7"/>
      <c r="L5" s="7"/>
      <c r="M5" s="7"/>
      <c r="N5" s="7"/>
      <c r="O5" s="7"/>
      <c r="R5" s="7"/>
    </row>
    <row r="6" spans="2:18" ht="16.5" customHeight="1" x14ac:dyDescent="0.25">
      <c r="B6" s="120" t="s">
        <v>0</v>
      </c>
      <c r="C6" s="121" t="s">
        <v>13</v>
      </c>
      <c r="D6" s="122"/>
      <c r="E6" s="122"/>
      <c r="F6" s="123"/>
      <c r="G6" s="121" t="s">
        <v>2</v>
      </c>
      <c r="H6" s="122"/>
      <c r="I6" s="122"/>
      <c r="J6" s="122"/>
      <c r="K6" s="122"/>
      <c r="L6" s="122"/>
      <c r="M6" s="123"/>
      <c r="N6" s="124" t="s">
        <v>3</v>
      </c>
      <c r="O6" s="9"/>
      <c r="P6" s="118" t="s">
        <v>11</v>
      </c>
      <c r="Q6" s="118"/>
      <c r="R6" s="9"/>
    </row>
    <row r="7" spans="2:18" ht="31.5" customHeight="1" x14ac:dyDescent="0.25">
      <c r="B7" s="120"/>
      <c r="C7" s="23" t="s">
        <v>9</v>
      </c>
      <c r="D7" s="23" t="s">
        <v>10</v>
      </c>
      <c r="E7" s="23" t="s">
        <v>1</v>
      </c>
      <c r="F7" s="23" t="s">
        <v>16</v>
      </c>
      <c r="G7" s="23" t="s">
        <v>14</v>
      </c>
      <c r="H7" s="27" t="s">
        <v>15</v>
      </c>
      <c r="I7" s="23" t="s">
        <v>18</v>
      </c>
      <c r="J7" s="27" t="s">
        <v>17</v>
      </c>
      <c r="K7" s="23" t="s">
        <v>19</v>
      </c>
      <c r="L7" s="27" t="s">
        <v>20</v>
      </c>
      <c r="M7" s="23" t="s">
        <v>4</v>
      </c>
      <c r="N7" s="124"/>
      <c r="O7" s="9"/>
      <c r="P7" s="45" t="s">
        <v>26</v>
      </c>
      <c r="Q7" s="45" t="s">
        <v>5</v>
      </c>
      <c r="R7" s="9"/>
    </row>
    <row r="8" spans="2:18" ht="55.2" x14ac:dyDescent="0.25">
      <c r="B8" s="137" t="s">
        <v>339</v>
      </c>
      <c r="C8" s="128">
        <v>1750000000</v>
      </c>
      <c r="D8" s="131">
        <v>0</v>
      </c>
      <c r="E8" s="131">
        <v>0</v>
      </c>
      <c r="F8" s="134">
        <f>+C8+D8+E8</f>
        <v>1750000000</v>
      </c>
      <c r="G8" s="128">
        <v>3150000000</v>
      </c>
      <c r="H8" s="128"/>
      <c r="I8" s="131">
        <v>0</v>
      </c>
      <c r="J8" s="131"/>
      <c r="K8" s="131">
        <v>5000000000</v>
      </c>
      <c r="L8" s="131" t="s">
        <v>30</v>
      </c>
      <c r="M8" s="131">
        <f>+G8+I8+K8</f>
        <v>8150000000</v>
      </c>
      <c r="N8" s="140">
        <f>+F8+M8</f>
        <v>9900000000</v>
      </c>
      <c r="O8" s="13"/>
      <c r="P8" s="14" t="s">
        <v>341</v>
      </c>
      <c r="Q8" s="38">
        <v>22000</v>
      </c>
      <c r="R8" s="13"/>
    </row>
    <row r="9" spans="2:18" ht="15" x14ac:dyDescent="0.25">
      <c r="B9" s="139"/>
      <c r="C9" s="130"/>
      <c r="D9" s="133"/>
      <c r="E9" s="133"/>
      <c r="F9" s="136"/>
      <c r="G9" s="130"/>
      <c r="H9" s="130"/>
      <c r="I9" s="133"/>
      <c r="J9" s="133"/>
      <c r="K9" s="133"/>
      <c r="L9" s="133"/>
      <c r="M9" s="133"/>
      <c r="N9" s="142"/>
      <c r="O9" s="13"/>
      <c r="P9" s="14" t="s">
        <v>340</v>
      </c>
      <c r="Q9" s="38">
        <v>11</v>
      </c>
      <c r="R9" s="13"/>
    </row>
    <row r="10" spans="2:18" ht="55.2" x14ac:dyDescent="0.25">
      <c r="B10" s="24" t="s">
        <v>342</v>
      </c>
      <c r="C10" s="32">
        <v>500000000</v>
      </c>
      <c r="D10" s="11">
        <v>0</v>
      </c>
      <c r="E10" s="11">
        <v>0</v>
      </c>
      <c r="F10" s="31">
        <f t="shared" ref="F10:F15" si="0">+C10+D10+E10</f>
        <v>500000000</v>
      </c>
      <c r="G10" s="32">
        <v>500000000</v>
      </c>
      <c r="H10" s="32"/>
      <c r="I10" s="11">
        <v>0</v>
      </c>
      <c r="J10" s="11"/>
      <c r="K10" s="11">
        <v>0</v>
      </c>
      <c r="L10" s="11"/>
      <c r="M10" s="11">
        <f t="shared" ref="M10:M15" si="1">+G10+I10+K10</f>
        <v>500000000</v>
      </c>
      <c r="N10" s="34">
        <f t="shared" ref="N10:N15" si="2">+F10+M10</f>
        <v>1000000000</v>
      </c>
      <c r="O10" s="13"/>
      <c r="P10" s="14" t="s">
        <v>341</v>
      </c>
      <c r="Q10" s="38">
        <v>460000</v>
      </c>
      <c r="R10" s="13"/>
    </row>
    <row r="11" spans="2:18" ht="15" x14ac:dyDescent="0.25">
      <c r="B11" s="24" t="s">
        <v>343</v>
      </c>
      <c r="C11" s="32">
        <v>700000000</v>
      </c>
      <c r="D11" s="11">
        <v>0</v>
      </c>
      <c r="E11" s="11">
        <v>0</v>
      </c>
      <c r="F11" s="31">
        <f t="shared" si="0"/>
        <v>700000000</v>
      </c>
      <c r="G11" s="32">
        <v>500000000</v>
      </c>
      <c r="H11" s="32"/>
      <c r="I11" s="11">
        <v>0</v>
      </c>
      <c r="J11" s="11"/>
      <c r="K11" s="11">
        <v>0</v>
      </c>
      <c r="L11" s="11"/>
      <c r="M11" s="11">
        <f t="shared" si="1"/>
        <v>500000000</v>
      </c>
      <c r="N11" s="34">
        <f t="shared" si="2"/>
        <v>1200000000</v>
      </c>
      <c r="O11" s="13"/>
      <c r="P11" s="14"/>
      <c r="Q11" s="38"/>
      <c r="R11" s="13"/>
    </row>
    <row r="12" spans="2:18" ht="15" x14ac:dyDescent="0.25">
      <c r="B12" s="24" t="s">
        <v>344</v>
      </c>
      <c r="C12" s="11">
        <v>0</v>
      </c>
      <c r="D12" s="11">
        <v>0</v>
      </c>
      <c r="E12" s="11">
        <v>0</v>
      </c>
      <c r="F12" s="31">
        <f t="shared" si="0"/>
        <v>0</v>
      </c>
      <c r="G12" s="32">
        <v>100000000</v>
      </c>
      <c r="H12" s="32" t="s">
        <v>345</v>
      </c>
      <c r="I12" s="11">
        <v>0</v>
      </c>
      <c r="J12" s="11"/>
      <c r="K12" s="11">
        <v>0</v>
      </c>
      <c r="L12" s="11"/>
      <c r="M12" s="11">
        <f t="shared" si="1"/>
        <v>100000000</v>
      </c>
      <c r="N12" s="34">
        <f t="shared" si="2"/>
        <v>100000000</v>
      </c>
      <c r="O12" s="13"/>
      <c r="P12" s="14"/>
      <c r="Q12" s="38"/>
      <c r="R12" s="13"/>
    </row>
    <row r="13" spans="2:18" ht="15" x14ac:dyDescent="0.25">
      <c r="B13" s="24" t="s">
        <v>346</v>
      </c>
      <c r="C13" s="11">
        <v>0</v>
      </c>
      <c r="D13" s="11">
        <v>0</v>
      </c>
      <c r="E13" s="11">
        <v>0</v>
      </c>
      <c r="F13" s="31">
        <f t="shared" si="0"/>
        <v>0</v>
      </c>
      <c r="G13" s="11">
        <v>0</v>
      </c>
      <c r="H13" s="11"/>
      <c r="I13" s="11">
        <v>0</v>
      </c>
      <c r="J13" s="11"/>
      <c r="K13" s="11">
        <v>4000000000</v>
      </c>
      <c r="L13" s="11" t="s">
        <v>30</v>
      </c>
      <c r="M13" s="11">
        <f t="shared" si="1"/>
        <v>4000000000</v>
      </c>
      <c r="N13" s="34">
        <f t="shared" si="2"/>
        <v>4000000000</v>
      </c>
      <c r="O13" s="13"/>
      <c r="P13" s="14"/>
      <c r="Q13" s="38"/>
      <c r="R13" s="13"/>
    </row>
    <row r="14" spans="2:18" ht="15" x14ac:dyDescent="0.25">
      <c r="B14" s="24" t="s">
        <v>347</v>
      </c>
      <c r="C14" s="11">
        <v>0</v>
      </c>
      <c r="D14" s="11">
        <v>0</v>
      </c>
      <c r="E14" s="11">
        <v>0</v>
      </c>
      <c r="F14" s="31">
        <f t="shared" si="0"/>
        <v>0</v>
      </c>
      <c r="G14" s="11">
        <v>0</v>
      </c>
      <c r="H14" s="11"/>
      <c r="I14" s="11">
        <v>0</v>
      </c>
      <c r="J14" s="11"/>
      <c r="K14" s="11">
        <v>28000000000</v>
      </c>
      <c r="L14" s="11" t="s">
        <v>30</v>
      </c>
      <c r="M14" s="11">
        <f t="shared" si="1"/>
        <v>28000000000</v>
      </c>
      <c r="N14" s="34">
        <f t="shared" si="2"/>
        <v>28000000000</v>
      </c>
      <c r="O14" s="13"/>
      <c r="P14" s="14"/>
      <c r="Q14" s="38"/>
      <c r="R14" s="13"/>
    </row>
    <row r="15" spans="2:18" ht="27.6" x14ac:dyDescent="0.25">
      <c r="B15" s="24" t="s">
        <v>348</v>
      </c>
      <c r="C15" s="11">
        <v>0</v>
      </c>
      <c r="D15" s="11">
        <v>0</v>
      </c>
      <c r="E15" s="11">
        <v>0</v>
      </c>
      <c r="F15" s="31">
        <f t="shared" si="0"/>
        <v>0</v>
      </c>
      <c r="G15" s="11">
        <v>0</v>
      </c>
      <c r="H15" s="11"/>
      <c r="I15" s="11">
        <v>0</v>
      </c>
      <c r="J15" s="11"/>
      <c r="K15" s="11">
        <v>4000000000</v>
      </c>
      <c r="L15" s="11" t="s">
        <v>30</v>
      </c>
      <c r="M15" s="11">
        <f t="shared" si="1"/>
        <v>4000000000</v>
      </c>
      <c r="N15" s="34">
        <f t="shared" si="2"/>
        <v>4000000000</v>
      </c>
      <c r="O15" s="13"/>
      <c r="P15" s="14" t="s">
        <v>62</v>
      </c>
      <c r="Q15" s="38">
        <v>15</v>
      </c>
      <c r="R15" s="13"/>
    </row>
    <row r="16" spans="2:18" ht="55.2" x14ac:dyDescent="0.25">
      <c r="B16" s="16" t="s">
        <v>6</v>
      </c>
      <c r="C16" s="17">
        <f>SUM(C8:C15)</f>
        <v>2950000000</v>
      </c>
      <c r="D16" s="17">
        <f>SUM(D8:D15)</f>
        <v>0</v>
      </c>
      <c r="E16" s="17">
        <f>SUM(E8:E15)</f>
        <v>0</v>
      </c>
      <c r="F16" s="17">
        <f>SUM(F8:F15)</f>
        <v>2950000000</v>
      </c>
      <c r="G16" s="17">
        <f>SUM(G8:G15)</f>
        <v>4250000000</v>
      </c>
      <c r="I16" s="17">
        <f>SUM(I8:I15)</f>
        <v>0</v>
      </c>
      <c r="K16" s="17">
        <f>SUM(K8:K15)</f>
        <v>41000000000</v>
      </c>
      <c r="M16" s="35">
        <f>SUM(M8:M15)</f>
        <v>45250000000</v>
      </c>
      <c r="N16" s="35">
        <f>SUM(N8:N15)</f>
        <v>48200000000</v>
      </c>
      <c r="O16" s="18"/>
      <c r="P16" s="51" t="s">
        <v>341</v>
      </c>
      <c r="Q16" s="48">
        <f>+Q8+Q10</f>
        <v>482000</v>
      </c>
      <c r="R16" s="18"/>
    </row>
    <row r="17" spans="1:17" x14ac:dyDescent="0.25">
      <c r="P17" s="51" t="s">
        <v>340</v>
      </c>
      <c r="Q17" s="48">
        <f>+Q9</f>
        <v>11</v>
      </c>
    </row>
    <row r="18" spans="1:17" ht="27.6" x14ac:dyDescent="0.25">
      <c r="B18" s="16" t="s">
        <v>12</v>
      </c>
      <c r="C18" s="54">
        <f>F16</f>
        <v>2950000000</v>
      </c>
      <c r="D18" s="25"/>
      <c r="P18" s="51" t="s">
        <v>62</v>
      </c>
      <c r="Q18" s="48">
        <f>+Q15</f>
        <v>15</v>
      </c>
    </row>
    <row r="19" spans="1:17" ht="15.6" x14ac:dyDescent="0.25">
      <c r="B19" s="16" t="s">
        <v>7</v>
      </c>
      <c r="C19" s="19">
        <f>+M16</f>
        <v>45250000000</v>
      </c>
      <c r="D19" s="25"/>
    </row>
    <row r="20" spans="1:17" ht="15.6" x14ac:dyDescent="0.25">
      <c r="B20" s="16" t="s">
        <v>3</v>
      </c>
      <c r="C20" s="21">
        <f>+C18+C19</f>
        <v>48200000000</v>
      </c>
      <c r="D20" s="26"/>
    </row>
    <row r="22" spans="1:17" x14ac:dyDescent="0.25">
      <c r="A22" s="28"/>
      <c r="B22" s="28"/>
      <c r="C22" s="28"/>
      <c r="D22" s="28"/>
      <c r="E22" s="28"/>
      <c r="F22" s="28"/>
      <c r="G22" s="28"/>
      <c r="H22" s="28"/>
      <c r="I22" s="28"/>
      <c r="J22" s="28"/>
      <c r="K22" s="28"/>
      <c r="L22" s="28"/>
      <c r="M22" s="28"/>
      <c r="N22" s="28"/>
      <c r="O22" s="29"/>
      <c r="P22" s="28"/>
      <c r="Q22" s="28"/>
    </row>
  </sheetData>
  <mergeCells count="20">
    <mergeCell ref="B6:B7"/>
    <mergeCell ref="C6:F6"/>
    <mergeCell ref="G6:M6"/>
    <mergeCell ref="N6:N7"/>
    <mergeCell ref="G8:G9"/>
    <mergeCell ref="B8:B9"/>
    <mergeCell ref="C8:C9"/>
    <mergeCell ref="D8:D9"/>
    <mergeCell ref="E8:E9"/>
    <mergeCell ref="F8:F9"/>
    <mergeCell ref="H8:H9"/>
    <mergeCell ref="I8:I9"/>
    <mergeCell ref="J8:J9"/>
    <mergeCell ref="P6:Q6"/>
    <mergeCell ref="C2:N2"/>
    <mergeCell ref="C4:N4"/>
    <mergeCell ref="K8:K9"/>
    <mergeCell ref="L8:L9"/>
    <mergeCell ref="M8:M9"/>
    <mergeCell ref="N8:N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I86"/>
  <sheetViews>
    <sheetView showGridLines="0" tabSelected="1" topLeftCell="A10" zoomScale="70" zoomScaleNormal="70" zoomScaleSheetLayoutView="10" workbookViewId="0">
      <selection activeCell="E13" sqref="E13:E16"/>
    </sheetView>
  </sheetViews>
  <sheetFormatPr baseColWidth="10" defaultColWidth="11.5546875" defaultRowHeight="13.8" x14ac:dyDescent="0.25"/>
  <cols>
    <col min="1" max="2" width="7.33203125" style="55" customWidth="1"/>
    <col min="3" max="3" width="30.33203125" style="55" customWidth="1"/>
    <col min="4" max="4" width="16" style="77" customWidth="1"/>
    <col min="5" max="5" width="28.44140625" style="55" customWidth="1"/>
    <col min="6" max="6" width="22" style="77" customWidth="1"/>
    <col min="7" max="7" width="23.6640625" style="77" customWidth="1"/>
    <col min="8" max="8" width="21.5546875" style="77" customWidth="1"/>
    <col min="9" max="9" width="23.109375" style="77" customWidth="1"/>
    <col min="10" max="10" width="24.109375" style="77" customWidth="1"/>
    <col min="11" max="11" width="25.6640625" style="55" customWidth="1"/>
    <col min="12" max="12" width="25.33203125" style="55" customWidth="1"/>
    <col min="13" max="13" width="41.88671875" style="55" customWidth="1"/>
    <col min="14" max="14" width="22.109375" style="55" customWidth="1"/>
    <col min="15" max="15" width="35.44140625" style="55" customWidth="1"/>
    <col min="16" max="16" width="18.5546875" style="55" customWidth="1"/>
    <col min="17" max="17" width="42" style="55" customWidth="1"/>
    <col min="18" max="19" width="33.109375" style="55" customWidth="1"/>
    <col min="20" max="20" width="23.88671875" style="55" customWidth="1"/>
    <col min="21" max="21" width="17.88671875" style="55" customWidth="1"/>
    <col min="22" max="22" width="64" style="55" customWidth="1"/>
    <col min="23" max="23" width="37.6640625" style="55" customWidth="1"/>
    <col min="24" max="24" width="18.109375" style="55" customWidth="1"/>
    <col min="25" max="25" width="26.109375" style="55" customWidth="1"/>
    <col min="26" max="26" width="90.109375" style="55" customWidth="1"/>
    <col min="27" max="27" width="14.109375" style="55" customWidth="1"/>
    <col min="28" max="28" width="24.6640625" style="55" customWidth="1"/>
    <col min="29" max="29" width="22.88671875" style="55" customWidth="1"/>
    <col min="30" max="30" width="16.44140625" style="55" customWidth="1"/>
    <col min="31" max="31" width="59.109375" style="55" customWidth="1"/>
    <col min="32" max="32" width="16.6640625" style="55" customWidth="1"/>
    <col min="33" max="33" width="61.88671875" style="55" customWidth="1"/>
    <col min="34" max="34" width="53.6640625" style="55" customWidth="1"/>
    <col min="35" max="35" width="45.6640625" style="55" customWidth="1"/>
    <col min="36" max="16384" width="11.5546875" style="55"/>
  </cols>
  <sheetData>
    <row r="1" spans="1:35" ht="31.5" customHeight="1" x14ac:dyDescent="0.25">
      <c r="A1" s="214"/>
      <c r="B1" s="215"/>
      <c r="C1" s="215"/>
      <c r="D1" s="215"/>
      <c r="E1" s="216"/>
      <c r="F1" s="233" t="s">
        <v>620</v>
      </c>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69" t="s">
        <v>450</v>
      </c>
    </row>
    <row r="2" spans="1:35" ht="31.5" customHeight="1" x14ac:dyDescent="0.25">
      <c r="A2" s="217"/>
      <c r="B2" s="218"/>
      <c r="C2" s="218"/>
      <c r="D2" s="218"/>
      <c r="E2" s="219"/>
      <c r="F2" s="235"/>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70" t="s">
        <v>451</v>
      </c>
    </row>
    <row r="3" spans="1:35" ht="31.5" customHeight="1" thickBot="1" x14ac:dyDescent="0.3">
      <c r="A3" s="220"/>
      <c r="B3" s="221"/>
      <c r="C3" s="221"/>
      <c r="D3" s="221"/>
      <c r="E3" s="222"/>
      <c r="F3" s="237"/>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71" t="s">
        <v>452</v>
      </c>
    </row>
    <row r="5" spans="1:35" ht="16.2" thickBot="1" x14ac:dyDescent="0.3">
      <c r="D5" s="72"/>
      <c r="F5" s="72"/>
      <c r="G5" s="72"/>
      <c r="H5" s="72"/>
      <c r="I5" s="72"/>
      <c r="J5" s="72"/>
      <c r="K5" s="72"/>
      <c r="L5" s="73"/>
      <c r="M5" s="73"/>
      <c r="N5" s="73"/>
      <c r="O5" s="73"/>
      <c r="P5" s="73"/>
      <c r="Q5" s="73"/>
      <c r="R5" s="73"/>
      <c r="S5" s="73"/>
      <c r="T5" s="73"/>
      <c r="U5" s="73"/>
      <c r="V5" s="73"/>
      <c r="W5" s="73"/>
      <c r="X5" s="73"/>
      <c r="Y5" s="73"/>
      <c r="Z5" s="73"/>
      <c r="AA5" s="73"/>
      <c r="AB5" s="73"/>
      <c r="AC5" s="73"/>
      <c r="AD5" s="73"/>
      <c r="AE5" s="73"/>
      <c r="AF5" s="73"/>
      <c r="AG5" s="73"/>
      <c r="AH5" s="73"/>
      <c r="AI5" s="73"/>
    </row>
    <row r="6" spans="1:35" ht="26.25" customHeight="1" thickBot="1" x14ac:dyDescent="0.3">
      <c r="A6" s="223" t="s">
        <v>510</v>
      </c>
      <c r="B6" s="224"/>
      <c r="C6" s="224"/>
      <c r="D6" s="224"/>
      <c r="E6" s="224"/>
      <c r="F6" s="224"/>
      <c r="G6" s="224"/>
      <c r="H6" s="224"/>
      <c r="I6" s="224"/>
      <c r="J6" s="224"/>
      <c r="K6" s="224"/>
      <c r="L6" s="224"/>
      <c r="M6" s="224"/>
      <c r="N6" s="224"/>
      <c r="O6" s="224"/>
      <c r="P6" s="224"/>
      <c r="Q6" s="224"/>
      <c r="R6" s="224"/>
      <c r="S6" s="224"/>
      <c r="T6" s="224"/>
      <c r="U6" s="224"/>
      <c r="V6" s="224"/>
      <c r="W6" s="225"/>
      <c r="X6" s="241" t="s">
        <v>509</v>
      </c>
      <c r="Y6" s="242"/>
      <c r="Z6" s="242"/>
      <c r="AA6" s="242"/>
      <c r="AB6" s="242"/>
      <c r="AC6" s="242"/>
      <c r="AD6" s="242"/>
      <c r="AE6" s="242"/>
      <c r="AF6" s="242"/>
      <c r="AG6" s="242"/>
      <c r="AH6" s="242"/>
      <c r="AI6" s="243"/>
    </row>
    <row r="7" spans="1:35" ht="38.25" customHeight="1" x14ac:dyDescent="0.25">
      <c r="A7" s="226" t="s">
        <v>429</v>
      </c>
      <c r="B7" s="239" t="s">
        <v>414</v>
      </c>
      <c r="C7" s="228" t="s">
        <v>357</v>
      </c>
      <c r="D7" s="228" t="s">
        <v>409</v>
      </c>
      <c r="E7" s="228" t="s">
        <v>411</v>
      </c>
      <c r="F7" s="228" t="s">
        <v>373</v>
      </c>
      <c r="G7" s="228" t="s">
        <v>400</v>
      </c>
      <c r="H7" s="228" t="s">
        <v>428</v>
      </c>
      <c r="I7" s="228" t="s">
        <v>444</v>
      </c>
      <c r="J7" s="228" t="s">
        <v>376</v>
      </c>
      <c r="K7" s="228" t="s">
        <v>377</v>
      </c>
      <c r="L7" s="228" t="s">
        <v>407</v>
      </c>
      <c r="M7" s="228" t="s">
        <v>416</v>
      </c>
      <c r="N7" s="228" t="s">
        <v>371</v>
      </c>
      <c r="O7" s="228" t="s">
        <v>354</v>
      </c>
      <c r="P7" s="252" t="s">
        <v>417</v>
      </c>
      <c r="Q7" s="253"/>
      <c r="R7" s="254"/>
      <c r="S7" s="228" t="s">
        <v>349</v>
      </c>
      <c r="T7" s="228" t="s">
        <v>350</v>
      </c>
      <c r="U7" s="228" t="s">
        <v>355</v>
      </c>
      <c r="V7" s="228"/>
      <c r="W7" s="246" t="s">
        <v>356</v>
      </c>
      <c r="X7" s="244" t="s">
        <v>362</v>
      </c>
      <c r="Y7" s="248" t="s">
        <v>398</v>
      </c>
      <c r="Z7" s="248"/>
      <c r="AA7" s="248" t="s">
        <v>372</v>
      </c>
      <c r="AB7" s="248"/>
      <c r="AC7" s="248"/>
      <c r="AD7" s="248" t="s">
        <v>370</v>
      </c>
      <c r="AE7" s="248"/>
      <c r="AF7" s="248" t="s">
        <v>365</v>
      </c>
      <c r="AG7" s="248"/>
      <c r="AH7" s="248" t="s">
        <v>363</v>
      </c>
      <c r="AI7" s="250" t="s">
        <v>367</v>
      </c>
    </row>
    <row r="8" spans="1:35" ht="46.5" customHeight="1" thickBot="1" x14ac:dyDescent="0.3">
      <c r="A8" s="227" t="s">
        <v>357</v>
      </c>
      <c r="B8" s="240" t="s">
        <v>357</v>
      </c>
      <c r="C8" s="229" t="s">
        <v>357</v>
      </c>
      <c r="D8" s="229" t="s">
        <v>358</v>
      </c>
      <c r="E8" s="229" t="s">
        <v>357</v>
      </c>
      <c r="F8" s="229" t="s">
        <v>358</v>
      </c>
      <c r="G8" s="229" t="s">
        <v>358</v>
      </c>
      <c r="H8" s="229" t="s">
        <v>358</v>
      </c>
      <c r="I8" s="229" t="s">
        <v>359</v>
      </c>
      <c r="J8" s="229" t="s">
        <v>360</v>
      </c>
      <c r="K8" s="229" t="s">
        <v>353</v>
      </c>
      <c r="L8" s="229" t="s">
        <v>361</v>
      </c>
      <c r="M8" s="229" t="s">
        <v>354</v>
      </c>
      <c r="N8" s="229" t="s">
        <v>354</v>
      </c>
      <c r="O8" s="229" t="s">
        <v>354</v>
      </c>
      <c r="P8" s="74" t="s">
        <v>369</v>
      </c>
      <c r="Q8" s="74" t="s">
        <v>368</v>
      </c>
      <c r="R8" s="74" t="s">
        <v>453</v>
      </c>
      <c r="S8" s="229" t="s">
        <v>349</v>
      </c>
      <c r="T8" s="229" t="s">
        <v>350</v>
      </c>
      <c r="U8" s="74" t="s">
        <v>364</v>
      </c>
      <c r="V8" s="74" t="s">
        <v>399</v>
      </c>
      <c r="W8" s="247"/>
      <c r="X8" s="245"/>
      <c r="Y8" s="75" t="s">
        <v>386</v>
      </c>
      <c r="Z8" s="75" t="s">
        <v>408</v>
      </c>
      <c r="AA8" s="75" t="s">
        <v>390</v>
      </c>
      <c r="AB8" s="75" t="s">
        <v>389</v>
      </c>
      <c r="AC8" s="75" t="s">
        <v>387</v>
      </c>
      <c r="AD8" s="75" t="s">
        <v>415</v>
      </c>
      <c r="AE8" s="75" t="s">
        <v>388</v>
      </c>
      <c r="AF8" s="75" t="s">
        <v>366</v>
      </c>
      <c r="AG8" s="89" t="s">
        <v>454</v>
      </c>
      <c r="AH8" s="249"/>
      <c r="AI8" s="251" t="s">
        <v>363</v>
      </c>
    </row>
    <row r="9" spans="1:35" s="76" customFormat="1" ht="85.5" customHeight="1" x14ac:dyDescent="0.25">
      <c r="A9" s="230" t="s">
        <v>455</v>
      </c>
      <c r="B9" s="168">
        <v>1</v>
      </c>
      <c r="C9" s="187" t="s">
        <v>462</v>
      </c>
      <c r="D9" s="192" t="s">
        <v>456</v>
      </c>
      <c r="E9" s="192" t="s">
        <v>460</v>
      </c>
      <c r="F9" s="190" t="s">
        <v>457</v>
      </c>
      <c r="G9" s="190" t="s">
        <v>380</v>
      </c>
      <c r="H9" s="190" t="s">
        <v>461</v>
      </c>
      <c r="I9" s="190" t="s">
        <v>458</v>
      </c>
      <c r="J9" s="190" t="s">
        <v>375</v>
      </c>
      <c r="K9" s="190" t="s">
        <v>378</v>
      </c>
      <c r="L9" s="190" t="s">
        <v>379</v>
      </c>
      <c r="M9" s="187" t="s">
        <v>463</v>
      </c>
      <c r="N9" s="193">
        <v>100</v>
      </c>
      <c r="O9" s="187" t="s">
        <v>464</v>
      </c>
      <c r="P9" s="192" t="s">
        <v>420</v>
      </c>
      <c r="Q9" s="194" t="str">
        <f>IF(AND(P9&lt;&gt;""),VLOOKUP(P9,[1]Presentación!$B$26:$F$29,2,FALSE),"")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9" s="187" t="s">
        <v>465</v>
      </c>
      <c r="S9" s="190" t="s">
        <v>382</v>
      </c>
      <c r="T9" s="190" t="s">
        <v>396</v>
      </c>
      <c r="U9" s="195">
        <v>0</v>
      </c>
      <c r="V9" s="187" t="s">
        <v>466</v>
      </c>
      <c r="W9" s="188" t="s">
        <v>385</v>
      </c>
      <c r="X9" s="189" t="s">
        <v>486</v>
      </c>
      <c r="Y9" s="190" t="s">
        <v>396</v>
      </c>
      <c r="Z9" s="187" t="s">
        <v>511</v>
      </c>
      <c r="AA9" s="192">
        <f>SUM(AB9:AB12)</f>
        <v>1</v>
      </c>
      <c r="AB9" s="90">
        <v>1</v>
      </c>
      <c r="AC9" s="90" t="s">
        <v>482</v>
      </c>
      <c r="AD9" s="190">
        <v>668</v>
      </c>
      <c r="AE9" s="194" t="s">
        <v>492</v>
      </c>
      <c r="AF9" s="197">
        <v>0</v>
      </c>
      <c r="AG9" s="91" t="s">
        <v>493</v>
      </c>
      <c r="AH9" s="194" t="s">
        <v>483</v>
      </c>
      <c r="AI9" s="198" t="s">
        <v>484</v>
      </c>
    </row>
    <row r="10" spans="1:35" s="76" customFormat="1" ht="85.5" customHeight="1" x14ac:dyDescent="0.25">
      <c r="A10" s="231"/>
      <c r="B10" s="200"/>
      <c r="C10" s="187"/>
      <c r="D10" s="192"/>
      <c r="E10" s="192"/>
      <c r="F10" s="190"/>
      <c r="G10" s="190" t="s">
        <v>380</v>
      </c>
      <c r="H10" s="190" t="s">
        <v>459</v>
      </c>
      <c r="I10" s="190" t="s">
        <v>374</v>
      </c>
      <c r="J10" s="190" t="s">
        <v>375</v>
      </c>
      <c r="K10" s="190" t="s">
        <v>378</v>
      </c>
      <c r="L10" s="190" t="s">
        <v>379</v>
      </c>
      <c r="M10" s="187"/>
      <c r="N10" s="193">
        <v>100</v>
      </c>
      <c r="O10" s="187"/>
      <c r="P10" s="192"/>
      <c r="Q10" s="194"/>
      <c r="R10" s="187" t="s">
        <v>381</v>
      </c>
      <c r="S10" s="190" t="s">
        <v>382</v>
      </c>
      <c r="T10" s="190" t="s">
        <v>383</v>
      </c>
      <c r="U10" s="195"/>
      <c r="V10" s="187" t="s">
        <v>384</v>
      </c>
      <c r="W10" s="188" t="s">
        <v>385</v>
      </c>
      <c r="X10" s="189"/>
      <c r="Y10" s="190" t="s">
        <v>383</v>
      </c>
      <c r="Z10" s="187"/>
      <c r="AA10" s="192"/>
      <c r="AB10" s="90"/>
      <c r="AC10" s="90"/>
      <c r="AD10" s="190"/>
      <c r="AE10" s="194" t="s">
        <v>485</v>
      </c>
      <c r="AF10" s="197"/>
      <c r="AG10" s="91" t="s">
        <v>494</v>
      </c>
      <c r="AH10" s="194"/>
      <c r="AI10" s="198"/>
    </row>
    <row r="11" spans="1:35" s="76" customFormat="1" ht="65.25" customHeight="1" x14ac:dyDescent="0.25">
      <c r="A11" s="231"/>
      <c r="B11" s="200"/>
      <c r="C11" s="187"/>
      <c r="D11" s="192"/>
      <c r="E11" s="192"/>
      <c r="F11" s="190"/>
      <c r="G11" s="190"/>
      <c r="H11" s="190"/>
      <c r="I11" s="190"/>
      <c r="J11" s="190"/>
      <c r="K11" s="190"/>
      <c r="L11" s="190"/>
      <c r="M11" s="187"/>
      <c r="N11" s="193"/>
      <c r="O11" s="187"/>
      <c r="P11" s="192"/>
      <c r="Q11" s="194"/>
      <c r="R11" s="187"/>
      <c r="S11" s="190"/>
      <c r="T11" s="190"/>
      <c r="U11" s="195"/>
      <c r="V11" s="187"/>
      <c r="W11" s="188"/>
      <c r="X11" s="189"/>
      <c r="Y11" s="190"/>
      <c r="Z11" s="187"/>
      <c r="AA11" s="192"/>
      <c r="AB11" s="90"/>
      <c r="AC11" s="90"/>
      <c r="AD11" s="190"/>
      <c r="AE11" s="194"/>
      <c r="AF11" s="197"/>
      <c r="AG11" s="91" t="s">
        <v>495</v>
      </c>
      <c r="AH11" s="194"/>
      <c r="AI11" s="198"/>
    </row>
    <row r="12" spans="1:35" s="76" customFormat="1" ht="57.75" customHeight="1" x14ac:dyDescent="0.25">
      <c r="A12" s="231"/>
      <c r="B12" s="200"/>
      <c r="C12" s="187"/>
      <c r="D12" s="192"/>
      <c r="E12" s="192"/>
      <c r="F12" s="190"/>
      <c r="G12" s="190" t="s">
        <v>380</v>
      </c>
      <c r="H12" s="190" t="s">
        <v>459</v>
      </c>
      <c r="I12" s="190" t="s">
        <v>374</v>
      </c>
      <c r="J12" s="190" t="s">
        <v>375</v>
      </c>
      <c r="K12" s="190" t="s">
        <v>378</v>
      </c>
      <c r="L12" s="190" t="s">
        <v>379</v>
      </c>
      <c r="M12" s="187"/>
      <c r="N12" s="193">
        <v>100</v>
      </c>
      <c r="O12" s="187"/>
      <c r="P12" s="192"/>
      <c r="Q12" s="194"/>
      <c r="R12" s="187" t="s">
        <v>381</v>
      </c>
      <c r="S12" s="190" t="s">
        <v>382</v>
      </c>
      <c r="T12" s="190" t="s">
        <v>383</v>
      </c>
      <c r="U12" s="195"/>
      <c r="V12" s="187" t="s">
        <v>384</v>
      </c>
      <c r="W12" s="188" t="s">
        <v>385</v>
      </c>
      <c r="X12" s="189"/>
      <c r="Y12" s="190" t="s">
        <v>383</v>
      </c>
      <c r="Z12" s="187"/>
      <c r="AA12" s="192"/>
      <c r="AB12" s="90"/>
      <c r="AC12" s="90"/>
      <c r="AD12" s="190"/>
      <c r="AE12" s="194" t="s">
        <v>485</v>
      </c>
      <c r="AF12" s="197"/>
      <c r="AG12" s="91" t="s">
        <v>496</v>
      </c>
      <c r="AH12" s="194"/>
      <c r="AI12" s="198"/>
    </row>
    <row r="13" spans="1:35" s="76" customFormat="1" ht="125.25" customHeight="1" x14ac:dyDescent="0.25">
      <c r="A13" s="231"/>
      <c r="B13" s="168">
        <v>2</v>
      </c>
      <c r="C13" s="187" t="s">
        <v>487</v>
      </c>
      <c r="D13" s="192" t="s">
        <v>467</v>
      </c>
      <c r="E13" s="192" t="s">
        <v>460</v>
      </c>
      <c r="F13" s="190" t="s">
        <v>468</v>
      </c>
      <c r="G13" s="190" t="s">
        <v>380</v>
      </c>
      <c r="H13" s="201" t="s">
        <v>489</v>
      </c>
      <c r="I13" s="190" t="s">
        <v>458</v>
      </c>
      <c r="J13" s="190" t="s">
        <v>375</v>
      </c>
      <c r="K13" s="190" t="s">
        <v>378</v>
      </c>
      <c r="L13" s="190" t="s">
        <v>469</v>
      </c>
      <c r="M13" s="187" t="s">
        <v>490</v>
      </c>
      <c r="N13" s="193">
        <v>100</v>
      </c>
      <c r="O13" s="187" t="s">
        <v>470</v>
      </c>
      <c r="P13" s="192" t="s">
        <v>427</v>
      </c>
      <c r="Q13" s="194" t="str">
        <f>IF(AND(P13&lt;&gt;""),VLOOKUP(P13,[1]Presentación!$B$26:$F$29,2,FALSE),"")</f>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
      <c r="R13" s="187" t="s">
        <v>471</v>
      </c>
      <c r="S13" s="190" t="s">
        <v>382</v>
      </c>
      <c r="T13" s="190" t="s">
        <v>472</v>
      </c>
      <c r="U13" s="195">
        <v>0</v>
      </c>
      <c r="V13" s="187" t="s">
        <v>473</v>
      </c>
      <c r="W13" s="188" t="s">
        <v>385</v>
      </c>
      <c r="X13" s="196" t="s">
        <v>497</v>
      </c>
      <c r="Y13" s="190" t="s">
        <v>396</v>
      </c>
      <c r="Z13" s="194" t="s">
        <v>498</v>
      </c>
      <c r="AA13" s="191">
        <v>1</v>
      </c>
      <c r="AB13" s="92">
        <v>1</v>
      </c>
      <c r="AC13" s="92" t="s">
        <v>499</v>
      </c>
      <c r="AD13" s="192">
        <v>614</v>
      </c>
      <c r="AE13" s="194" t="s">
        <v>500</v>
      </c>
      <c r="AF13" s="197">
        <v>0</v>
      </c>
      <c r="AG13" s="91" t="s">
        <v>501</v>
      </c>
      <c r="AH13" s="194" t="s">
        <v>512</v>
      </c>
      <c r="AI13" s="198" t="s">
        <v>477</v>
      </c>
    </row>
    <row r="14" spans="1:35" s="76" customFormat="1" ht="98.25" customHeight="1" x14ac:dyDescent="0.25">
      <c r="A14" s="231"/>
      <c r="B14" s="200"/>
      <c r="C14" s="187"/>
      <c r="D14" s="192"/>
      <c r="E14" s="192"/>
      <c r="F14" s="190"/>
      <c r="G14" s="190"/>
      <c r="H14" s="190" t="s">
        <v>459</v>
      </c>
      <c r="I14" s="190"/>
      <c r="J14" s="190" t="s">
        <v>375</v>
      </c>
      <c r="K14" s="190" t="s">
        <v>378</v>
      </c>
      <c r="L14" s="190"/>
      <c r="M14" s="187"/>
      <c r="N14" s="193"/>
      <c r="O14" s="187"/>
      <c r="P14" s="192"/>
      <c r="Q14" s="194"/>
      <c r="R14" s="187"/>
      <c r="S14" s="190"/>
      <c r="T14" s="190"/>
      <c r="U14" s="195"/>
      <c r="V14" s="187"/>
      <c r="W14" s="188"/>
      <c r="X14" s="196"/>
      <c r="Y14" s="190" t="s">
        <v>383</v>
      </c>
      <c r="Z14" s="194"/>
      <c r="AA14" s="192"/>
      <c r="AB14" s="92"/>
      <c r="AC14" s="92"/>
      <c r="AD14" s="192"/>
      <c r="AE14" s="194"/>
      <c r="AF14" s="197"/>
      <c r="AG14" s="91" t="s">
        <v>502</v>
      </c>
      <c r="AH14" s="194"/>
      <c r="AI14" s="198"/>
    </row>
    <row r="15" spans="1:35" s="76" customFormat="1" ht="108" customHeight="1" x14ac:dyDescent="0.25">
      <c r="A15" s="231"/>
      <c r="B15" s="200"/>
      <c r="C15" s="187"/>
      <c r="D15" s="192"/>
      <c r="E15" s="192"/>
      <c r="F15" s="190"/>
      <c r="G15" s="190" t="s">
        <v>380</v>
      </c>
      <c r="H15" s="190"/>
      <c r="I15" s="190" t="s">
        <v>374</v>
      </c>
      <c r="J15" s="190"/>
      <c r="K15" s="190"/>
      <c r="L15" s="190" t="s">
        <v>379</v>
      </c>
      <c r="M15" s="187"/>
      <c r="N15" s="193">
        <v>100</v>
      </c>
      <c r="O15" s="187"/>
      <c r="P15" s="192"/>
      <c r="Q15" s="194"/>
      <c r="R15" s="187" t="s">
        <v>381</v>
      </c>
      <c r="S15" s="190" t="s">
        <v>382</v>
      </c>
      <c r="T15" s="190" t="s">
        <v>383</v>
      </c>
      <c r="U15" s="195"/>
      <c r="V15" s="187" t="s">
        <v>384</v>
      </c>
      <c r="W15" s="188" t="s">
        <v>385</v>
      </c>
      <c r="X15" s="196"/>
      <c r="Y15" s="190"/>
      <c r="Z15" s="194"/>
      <c r="AA15" s="192"/>
      <c r="AB15" s="92"/>
      <c r="AC15" s="92"/>
      <c r="AD15" s="192"/>
      <c r="AE15" s="194"/>
      <c r="AF15" s="197"/>
      <c r="AG15" s="91" t="s">
        <v>503</v>
      </c>
      <c r="AH15" s="194"/>
      <c r="AI15" s="198"/>
    </row>
    <row r="16" spans="1:35" s="76" customFormat="1" ht="108" customHeight="1" x14ac:dyDescent="0.25">
      <c r="A16" s="231"/>
      <c r="B16" s="200"/>
      <c r="C16" s="187"/>
      <c r="D16" s="192"/>
      <c r="E16" s="192"/>
      <c r="F16" s="190"/>
      <c r="G16" s="190" t="s">
        <v>380</v>
      </c>
      <c r="H16" s="190" t="s">
        <v>459</v>
      </c>
      <c r="I16" s="190" t="s">
        <v>374</v>
      </c>
      <c r="J16" s="190" t="s">
        <v>375</v>
      </c>
      <c r="K16" s="190" t="s">
        <v>378</v>
      </c>
      <c r="L16" s="190" t="s">
        <v>379</v>
      </c>
      <c r="M16" s="187"/>
      <c r="N16" s="193">
        <v>100</v>
      </c>
      <c r="O16" s="187"/>
      <c r="P16" s="192"/>
      <c r="Q16" s="194"/>
      <c r="R16" s="187" t="s">
        <v>381</v>
      </c>
      <c r="S16" s="190" t="s">
        <v>382</v>
      </c>
      <c r="T16" s="190" t="s">
        <v>383</v>
      </c>
      <c r="U16" s="195"/>
      <c r="V16" s="187" t="s">
        <v>384</v>
      </c>
      <c r="W16" s="188" t="s">
        <v>385</v>
      </c>
      <c r="X16" s="196"/>
      <c r="Y16" s="190" t="s">
        <v>383</v>
      </c>
      <c r="Z16" s="194"/>
      <c r="AA16" s="192"/>
      <c r="AB16" s="92"/>
      <c r="AC16" s="92"/>
      <c r="AD16" s="192"/>
      <c r="AE16" s="194"/>
      <c r="AF16" s="197"/>
      <c r="AG16" s="91"/>
      <c r="AH16" s="194"/>
      <c r="AI16" s="198"/>
    </row>
    <row r="17" spans="1:35" s="76" customFormat="1" ht="116.25" customHeight="1" x14ac:dyDescent="0.25">
      <c r="A17" s="231"/>
      <c r="B17" s="168">
        <v>3</v>
      </c>
      <c r="C17" s="187" t="s">
        <v>488</v>
      </c>
      <c r="D17" s="192" t="s">
        <v>467</v>
      </c>
      <c r="E17" s="192" t="s">
        <v>460</v>
      </c>
      <c r="F17" s="190" t="s">
        <v>457</v>
      </c>
      <c r="G17" s="190" t="s">
        <v>380</v>
      </c>
      <c r="H17" s="201" t="s">
        <v>489</v>
      </c>
      <c r="I17" s="190" t="s">
        <v>458</v>
      </c>
      <c r="J17" s="190" t="s">
        <v>375</v>
      </c>
      <c r="K17" s="190" t="s">
        <v>397</v>
      </c>
      <c r="L17" s="190" t="s">
        <v>474</v>
      </c>
      <c r="M17" s="187" t="s">
        <v>490</v>
      </c>
      <c r="N17" s="193">
        <v>50000</v>
      </c>
      <c r="O17" s="187" t="s">
        <v>475</v>
      </c>
      <c r="P17" s="192" t="s">
        <v>427</v>
      </c>
      <c r="Q17" s="194" t="str">
        <f>IF(AND(P17&lt;&gt;""),VLOOKUP(P17,[1]Presentación!$B$26:$F$29,2,FALSE),"")</f>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
      <c r="R17" s="187" t="s">
        <v>476</v>
      </c>
      <c r="S17" s="190" t="s">
        <v>382</v>
      </c>
      <c r="T17" s="190" t="s">
        <v>472</v>
      </c>
      <c r="U17" s="195">
        <v>70000000</v>
      </c>
      <c r="V17" s="187" t="s">
        <v>491</v>
      </c>
      <c r="W17" s="188" t="s">
        <v>385</v>
      </c>
      <c r="X17" s="189" t="s">
        <v>508</v>
      </c>
      <c r="Y17" s="190" t="s">
        <v>396</v>
      </c>
      <c r="Z17" s="187" t="s">
        <v>478</v>
      </c>
      <c r="AA17" s="191">
        <f>SUM(AB17:AB20)</f>
        <v>120298</v>
      </c>
      <c r="AB17" s="93">
        <v>614</v>
      </c>
      <c r="AC17" s="92" t="s">
        <v>507</v>
      </c>
      <c r="AD17" s="193">
        <f>AA17</f>
        <v>120298</v>
      </c>
      <c r="AE17" s="194" t="s">
        <v>500</v>
      </c>
      <c r="AF17" s="195">
        <v>0</v>
      </c>
      <c r="AG17" s="91" t="s">
        <v>501</v>
      </c>
      <c r="AH17" s="187" t="s">
        <v>479</v>
      </c>
      <c r="AI17" s="199" t="s">
        <v>480</v>
      </c>
    </row>
    <row r="18" spans="1:35" s="76" customFormat="1" ht="99.75" customHeight="1" x14ac:dyDescent="0.25">
      <c r="A18" s="231"/>
      <c r="B18" s="200"/>
      <c r="C18" s="187"/>
      <c r="D18" s="192"/>
      <c r="E18" s="192"/>
      <c r="F18" s="190"/>
      <c r="G18" s="190"/>
      <c r="H18" s="190" t="s">
        <v>459</v>
      </c>
      <c r="I18" s="190"/>
      <c r="J18" s="190"/>
      <c r="K18" s="190"/>
      <c r="L18" s="190"/>
      <c r="M18" s="187"/>
      <c r="N18" s="193"/>
      <c r="O18" s="187"/>
      <c r="P18" s="192"/>
      <c r="Q18" s="194"/>
      <c r="R18" s="187"/>
      <c r="S18" s="190"/>
      <c r="T18" s="190"/>
      <c r="U18" s="195"/>
      <c r="V18" s="187"/>
      <c r="W18" s="188"/>
      <c r="X18" s="189"/>
      <c r="Y18" s="190" t="s">
        <v>383</v>
      </c>
      <c r="Z18" s="187"/>
      <c r="AA18" s="192"/>
      <c r="AB18" s="93">
        <v>116543</v>
      </c>
      <c r="AC18" s="92" t="s">
        <v>505</v>
      </c>
      <c r="AD18" s="190"/>
      <c r="AE18" s="194"/>
      <c r="AF18" s="195"/>
      <c r="AG18" s="91" t="s">
        <v>513</v>
      </c>
      <c r="AH18" s="187"/>
      <c r="AI18" s="199"/>
    </row>
    <row r="19" spans="1:35" s="76" customFormat="1" ht="95.25" customHeight="1" x14ac:dyDescent="0.25">
      <c r="A19" s="231"/>
      <c r="B19" s="200"/>
      <c r="C19" s="187"/>
      <c r="D19" s="192"/>
      <c r="E19" s="192"/>
      <c r="F19" s="190"/>
      <c r="G19" s="190"/>
      <c r="H19" s="190"/>
      <c r="I19" s="190"/>
      <c r="J19" s="190"/>
      <c r="K19" s="190"/>
      <c r="L19" s="190"/>
      <c r="M19" s="187"/>
      <c r="N19" s="193"/>
      <c r="O19" s="187"/>
      <c r="P19" s="192"/>
      <c r="Q19" s="194"/>
      <c r="R19" s="187"/>
      <c r="S19" s="190"/>
      <c r="T19" s="190"/>
      <c r="U19" s="195"/>
      <c r="V19" s="187"/>
      <c r="W19" s="188"/>
      <c r="X19" s="189"/>
      <c r="Y19" s="190"/>
      <c r="Z19" s="187"/>
      <c r="AA19" s="192"/>
      <c r="AB19" s="94">
        <v>2886</v>
      </c>
      <c r="AC19" s="92" t="s">
        <v>506</v>
      </c>
      <c r="AD19" s="190"/>
      <c r="AE19" s="194"/>
      <c r="AF19" s="195"/>
      <c r="AG19" s="91" t="s">
        <v>504</v>
      </c>
      <c r="AH19" s="187"/>
      <c r="AI19" s="199"/>
    </row>
    <row r="20" spans="1:35" s="76" customFormat="1" ht="57.75" customHeight="1" thickBot="1" x14ac:dyDescent="0.3">
      <c r="A20" s="232"/>
      <c r="B20" s="200"/>
      <c r="C20" s="187"/>
      <c r="D20" s="192"/>
      <c r="E20" s="192"/>
      <c r="F20" s="190"/>
      <c r="G20" s="190"/>
      <c r="H20" s="190" t="s">
        <v>459</v>
      </c>
      <c r="I20" s="190"/>
      <c r="J20" s="190"/>
      <c r="K20" s="190"/>
      <c r="L20" s="190"/>
      <c r="M20" s="187"/>
      <c r="N20" s="193"/>
      <c r="O20" s="187"/>
      <c r="P20" s="192"/>
      <c r="Q20" s="194"/>
      <c r="R20" s="187"/>
      <c r="S20" s="190"/>
      <c r="T20" s="190"/>
      <c r="U20" s="195"/>
      <c r="V20" s="187"/>
      <c r="W20" s="188"/>
      <c r="X20" s="189"/>
      <c r="Y20" s="190" t="s">
        <v>383</v>
      </c>
      <c r="Z20" s="187"/>
      <c r="AA20" s="192"/>
      <c r="AB20" s="94">
        <v>255</v>
      </c>
      <c r="AC20" s="90" t="s">
        <v>481</v>
      </c>
      <c r="AD20" s="190"/>
      <c r="AE20" s="194"/>
      <c r="AF20" s="195"/>
      <c r="AG20" s="91"/>
      <c r="AH20" s="187"/>
      <c r="AI20" s="199"/>
    </row>
    <row r="21" spans="1:35" s="76" customFormat="1" ht="57.75" customHeight="1" x14ac:dyDescent="0.25">
      <c r="A21" s="231" t="s">
        <v>514</v>
      </c>
      <c r="B21" s="168">
        <v>4</v>
      </c>
      <c r="C21" s="202" t="s">
        <v>515</v>
      </c>
      <c r="D21" s="186" t="s">
        <v>410</v>
      </c>
      <c r="E21" s="186" t="s">
        <v>413</v>
      </c>
      <c r="F21" s="186" t="s">
        <v>516</v>
      </c>
      <c r="G21" s="186" t="s">
        <v>517</v>
      </c>
      <c r="H21" s="186" t="s">
        <v>518</v>
      </c>
      <c r="I21" s="186" t="s">
        <v>519</v>
      </c>
      <c r="J21" s="186" t="s">
        <v>375</v>
      </c>
      <c r="K21" s="186" t="s">
        <v>378</v>
      </c>
      <c r="L21" s="186" t="s">
        <v>520</v>
      </c>
      <c r="M21" s="186" t="s">
        <v>521</v>
      </c>
      <c r="N21" s="211">
        <v>20</v>
      </c>
      <c r="O21" s="202" t="s">
        <v>522</v>
      </c>
      <c r="P21" s="186" t="s">
        <v>420</v>
      </c>
      <c r="Q21" s="202" t="str">
        <f>IF(AND(P21&lt;&gt;""),VLOOKUP(P21,[2]Presentación!$B$27:$F$30,2,FALSE),"")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21" s="202" t="s">
        <v>523</v>
      </c>
      <c r="S21" s="186" t="s">
        <v>401</v>
      </c>
      <c r="T21" s="186" t="s">
        <v>524</v>
      </c>
      <c r="U21" s="212">
        <v>7728000</v>
      </c>
      <c r="V21" s="202" t="s">
        <v>525</v>
      </c>
      <c r="W21" s="171" t="s">
        <v>526</v>
      </c>
      <c r="X21" s="208" t="s">
        <v>527</v>
      </c>
      <c r="Y21" s="210" t="s">
        <v>528</v>
      </c>
      <c r="Z21" s="202" t="s">
        <v>529</v>
      </c>
      <c r="AA21" s="211">
        <v>19</v>
      </c>
      <c r="AB21" s="95">
        <v>8</v>
      </c>
      <c r="AC21" s="96" t="s">
        <v>530</v>
      </c>
      <c r="AD21" s="211" t="s">
        <v>531</v>
      </c>
      <c r="AE21" s="211" t="s">
        <v>531</v>
      </c>
      <c r="AF21" s="212">
        <v>7728000</v>
      </c>
      <c r="AG21" s="184" t="s">
        <v>526</v>
      </c>
      <c r="AH21" s="202" t="s">
        <v>532</v>
      </c>
      <c r="AI21" s="203" t="s">
        <v>533</v>
      </c>
    </row>
    <row r="22" spans="1:35" s="76" customFormat="1" ht="57.75" customHeight="1" x14ac:dyDescent="0.25">
      <c r="A22" s="231"/>
      <c r="B22" s="200"/>
      <c r="C22" s="180"/>
      <c r="D22" s="154"/>
      <c r="E22" s="154"/>
      <c r="F22" s="154"/>
      <c r="G22" s="154" t="s">
        <v>380</v>
      </c>
      <c r="H22" s="154"/>
      <c r="I22" s="154" t="s">
        <v>374</v>
      </c>
      <c r="J22" s="154" t="s">
        <v>375</v>
      </c>
      <c r="K22" s="154" t="s">
        <v>378</v>
      </c>
      <c r="L22" s="154" t="s">
        <v>379</v>
      </c>
      <c r="M22" s="154"/>
      <c r="N22" s="181"/>
      <c r="O22" s="180"/>
      <c r="P22" s="154"/>
      <c r="Q22" s="180"/>
      <c r="R22" s="180" t="s">
        <v>381</v>
      </c>
      <c r="S22" s="154"/>
      <c r="T22" s="154"/>
      <c r="U22" s="182"/>
      <c r="V22" s="180"/>
      <c r="W22" s="155"/>
      <c r="X22" s="209"/>
      <c r="Y22" s="179"/>
      <c r="Z22" s="180"/>
      <c r="AA22" s="181"/>
      <c r="AB22" s="97">
        <v>2</v>
      </c>
      <c r="AC22" s="96" t="s">
        <v>534</v>
      </c>
      <c r="AD22" s="181"/>
      <c r="AE22" s="181"/>
      <c r="AF22" s="182"/>
      <c r="AG22" s="185"/>
      <c r="AH22" s="180"/>
      <c r="AI22" s="204"/>
    </row>
    <row r="23" spans="1:35" s="76" customFormat="1" ht="57.75" customHeight="1" x14ac:dyDescent="0.25">
      <c r="A23" s="231"/>
      <c r="B23" s="200"/>
      <c r="C23" s="180"/>
      <c r="D23" s="154"/>
      <c r="E23" s="154"/>
      <c r="F23" s="154"/>
      <c r="G23" s="154"/>
      <c r="H23" s="154"/>
      <c r="I23" s="154"/>
      <c r="J23" s="154"/>
      <c r="K23" s="154"/>
      <c r="L23" s="154"/>
      <c r="M23" s="154"/>
      <c r="N23" s="181"/>
      <c r="O23" s="180"/>
      <c r="P23" s="154"/>
      <c r="Q23" s="180"/>
      <c r="R23" s="180"/>
      <c r="S23" s="154"/>
      <c r="T23" s="154"/>
      <c r="U23" s="182"/>
      <c r="V23" s="180"/>
      <c r="W23" s="155"/>
      <c r="X23" s="209"/>
      <c r="Y23" s="179"/>
      <c r="Z23" s="180"/>
      <c r="AA23" s="181"/>
      <c r="AB23" s="97">
        <v>5</v>
      </c>
      <c r="AC23" s="96" t="s">
        <v>482</v>
      </c>
      <c r="AD23" s="181"/>
      <c r="AE23" s="181"/>
      <c r="AF23" s="182"/>
      <c r="AG23" s="185"/>
      <c r="AH23" s="180"/>
      <c r="AI23" s="204"/>
    </row>
    <row r="24" spans="1:35" s="76" customFormat="1" ht="57.75" customHeight="1" x14ac:dyDescent="0.25">
      <c r="A24" s="231"/>
      <c r="B24" s="200"/>
      <c r="C24" s="180"/>
      <c r="D24" s="154"/>
      <c r="E24" s="154"/>
      <c r="F24" s="154"/>
      <c r="G24" s="154" t="s">
        <v>380</v>
      </c>
      <c r="H24" s="154"/>
      <c r="I24" s="154" t="s">
        <v>374</v>
      </c>
      <c r="J24" s="154" t="s">
        <v>375</v>
      </c>
      <c r="K24" s="154" t="s">
        <v>378</v>
      </c>
      <c r="L24" s="154" t="s">
        <v>379</v>
      </c>
      <c r="M24" s="154"/>
      <c r="N24" s="181"/>
      <c r="O24" s="180"/>
      <c r="P24" s="154"/>
      <c r="Q24" s="180"/>
      <c r="R24" s="180" t="s">
        <v>381</v>
      </c>
      <c r="S24" s="154"/>
      <c r="T24" s="154"/>
      <c r="U24" s="182"/>
      <c r="V24" s="180"/>
      <c r="W24" s="155"/>
      <c r="X24" s="209"/>
      <c r="Y24" s="179"/>
      <c r="Z24" s="180"/>
      <c r="AA24" s="181"/>
      <c r="AB24" s="98">
        <v>4</v>
      </c>
      <c r="AC24" s="96" t="s">
        <v>535</v>
      </c>
      <c r="AD24" s="181"/>
      <c r="AE24" s="181"/>
      <c r="AF24" s="182"/>
      <c r="AG24" s="186"/>
      <c r="AH24" s="180"/>
      <c r="AI24" s="204"/>
    </row>
    <row r="25" spans="1:35" s="76" customFormat="1" ht="57.75" customHeight="1" x14ac:dyDescent="0.25">
      <c r="A25" s="231"/>
      <c r="B25" s="168">
        <v>5</v>
      </c>
      <c r="C25" s="202" t="s">
        <v>515</v>
      </c>
      <c r="D25" s="186" t="s">
        <v>410</v>
      </c>
      <c r="E25" s="186" t="s">
        <v>413</v>
      </c>
      <c r="F25" s="186" t="s">
        <v>516</v>
      </c>
      <c r="G25" s="186" t="s">
        <v>517</v>
      </c>
      <c r="H25" s="186" t="s">
        <v>536</v>
      </c>
      <c r="I25" s="186" t="s">
        <v>537</v>
      </c>
      <c r="J25" s="186" t="s">
        <v>375</v>
      </c>
      <c r="K25" s="186" t="s">
        <v>378</v>
      </c>
      <c r="L25" s="186" t="s">
        <v>538</v>
      </c>
      <c r="M25" s="186" t="s">
        <v>521</v>
      </c>
      <c r="N25" s="211">
        <v>20</v>
      </c>
      <c r="O25" s="202" t="s">
        <v>539</v>
      </c>
      <c r="P25" s="186" t="s">
        <v>420</v>
      </c>
      <c r="Q25" s="202" t="str">
        <f>IF(AND(P25&lt;&gt;""),VLOOKUP(P25,[2]Presentación!$B$27:$F$30,2,FALSE),"")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25" s="202" t="s">
        <v>540</v>
      </c>
      <c r="S25" s="186" t="s">
        <v>401</v>
      </c>
      <c r="T25" s="186" t="s">
        <v>541</v>
      </c>
      <c r="U25" s="212">
        <v>12880000</v>
      </c>
      <c r="V25" s="202" t="s">
        <v>531</v>
      </c>
      <c r="W25" s="171" t="s">
        <v>526</v>
      </c>
      <c r="X25" s="208" t="s">
        <v>542</v>
      </c>
      <c r="Y25" s="210" t="s">
        <v>543</v>
      </c>
      <c r="Z25" s="202" t="s">
        <v>544</v>
      </c>
      <c r="AA25" s="211">
        <v>2300</v>
      </c>
      <c r="AB25" s="95">
        <v>2300</v>
      </c>
      <c r="AC25" s="96" t="s">
        <v>375</v>
      </c>
      <c r="AD25" s="211" t="s">
        <v>531</v>
      </c>
      <c r="AE25" s="211" t="s">
        <v>531</v>
      </c>
      <c r="AF25" s="212">
        <v>12880000</v>
      </c>
      <c r="AG25" s="185" t="s">
        <v>526</v>
      </c>
      <c r="AH25" s="202" t="s">
        <v>545</v>
      </c>
      <c r="AI25" s="203" t="s">
        <v>533</v>
      </c>
    </row>
    <row r="26" spans="1:35" s="76" customFormat="1" ht="57.75" customHeight="1" x14ac:dyDescent="0.25">
      <c r="A26" s="231"/>
      <c r="B26" s="200"/>
      <c r="C26" s="180"/>
      <c r="D26" s="154"/>
      <c r="E26" s="154"/>
      <c r="F26" s="154"/>
      <c r="G26" s="154" t="s">
        <v>380</v>
      </c>
      <c r="H26" s="154"/>
      <c r="I26" s="154" t="s">
        <v>374</v>
      </c>
      <c r="J26" s="154" t="s">
        <v>375</v>
      </c>
      <c r="K26" s="154" t="s">
        <v>378</v>
      </c>
      <c r="L26" s="154" t="s">
        <v>379</v>
      </c>
      <c r="M26" s="154"/>
      <c r="N26" s="181"/>
      <c r="O26" s="180"/>
      <c r="P26" s="154"/>
      <c r="Q26" s="180"/>
      <c r="R26" s="180" t="s">
        <v>381</v>
      </c>
      <c r="S26" s="154"/>
      <c r="T26" s="154"/>
      <c r="U26" s="182"/>
      <c r="V26" s="180"/>
      <c r="W26" s="155"/>
      <c r="X26" s="209"/>
      <c r="Y26" s="179"/>
      <c r="Z26" s="180"/>
      <c r="AA26" s="181"/>
      <c r="AB26" s="97"/>
      <c r="AC26" s="96"/>
      <c r="AD26" s="181"/>
      <c r="AE26" s="181"/>
      <c r="AF26" s="182"/>
      <c r="AG26" s="185"/>
      <c r="AH26" s="180"/>
      <c r="AI26" s="204"/>
    </row>
    <row r="27" spans="1:35" s="76" customFormat="1" ht="57.75" customHeight="1" x14ac:dyDescent="0.25">
      <c r="A27" s="231"/>
      <c r="B27" s="200"/>
      <c r="C27" s="180"/>
      <c r="D27" s="154"/>
      <c r="E27" s="154"/>
      <c r="F27" s="154"/>
      <c r="G27" s="154"/>
      <c r="H27" s="154"/>
      <c r="I27" s="154"/>
      <c r="J27" s="154"/>
      <c r="K27" s="154"/>
      <c r="L27" s="154"/>
      <c r="M27" s="154"/>
      <c r="N27" s="181"/>
      <c r="O27" s="180"/>
      <c r="P27" s="154"/>
      <c r="Q27" s="180"/>
      <c r="R27" s="180"/>
      <c r="S27" s="154"/>
      <c r="T27" s="154"/>
      <c r="U27" s="182"/>
      <c r="V27" s="180"/>
      <c r="W27" s="155"/>
      <c r="X27" s="209"/>
      <c r="Y27" s="179"/>
      <c r="Z27" s="180"/>
      <c r="AA27" s="181"/>
      <c r="AB27" s="97"/>
      <c r="AC27" s="96"/>
      <c r="AD27" s="181"/>
      <c r="AE27" s="181"/>
      <c r="AF27" s="182"/>
      <c r="AG27" s="185"/>
      <c r="AH27" s="180"/>
      <c r="AI27" s="204"/>
    </row>
    <row r="28" spans="1:35" s="76" customFormat="1" ht="57.75" customHeight="1" x14ac:dyDescent="0.25">
      <c r="A28" s="231"/>
      <c r="B28" s="200"/>
      <c r="C28" s="180"/>
      <c r="D28" s="154"/>
      <c r="E28" s="154"/>
      <c r="F28" s="154"/>
      <c r="G28" s="154" t="s">
        <v>380</v>
      </c>
      <c r="H28" s="154"/>
      <c r="I28" s="154" t="s">
        <v>374</v>
      </c>
      <c r="J28" s="154" t="s">
        <v>375</v>
      </c>
      <c r="K28" s="154" t="s">
        <v>378</v>
      </c>
      <c r="L28" s="154" t="s">
        <v>379</v>
      </c>
      <c r="M28" s="154"/>
      <c r="N28" s="181"/>
      <c r="O28" s="180"/>
      <c r="P28" s="154"/>
      <c r="Q28" s="180"/>
      <c r="R28" s="180" t="s">
        <v>381</v>
      </c>
      <c r="S28" s="154"/>
      <c r="T28" s="154"/>
      <c r="U28" s="182"/>
      <c r="V28" s="180"/>
      <c r="W28" s="155"/>
      <c r="X28" s="209"/>
      <c r="Y28" s="179"/>
      <c r="Z28" s="180"/>
      <c r="AA28" s="181"/>
      <c r="AB28" s="98"/>
      <c r="AC28" s="96"/>
      <c r="AD28" s="181"/>
      <c r="AE28" s="181"/>
      <c r="AF28" s="182"/>
      <c r="AG28" s="186"/>
      <c r="AH28" s="180"/>
      <c r="AI28" s="204"/>
    </row>
    <row r="29" spans="1:35" s="76" customFormat="1" ht="57.75" customHeight="1" x14ac:dyDescent="0.25">
      <c r="A29" s="231"/>
      <c r="B29" s="166">
        <v>6</v>
      </c>
      <c r="C29" s="180" t="s">
        <v>546</v>
      </c>
      <c r="D29" s="154" t="s">
        <v>412</v>
      </c>
      <c r="E29" s="154" t="s">
        <v>413</v>
      </c>
      <c r="F29" s="154" t="s">
        <v>547</v>
      </c>
      <c r="G29" s="154" t="s">
        <v>517</v>
      </c>
      <c r="H29" s="154" t="s">
        <v>548</v>
      </c>
      <c r="I29" s="154" t="s">
        <v>443</v>
      </c>
      <c r="J29" s="154" t="s">
        <v>375</v>
      </c>
      <c r="K29" s="154" t="s">
        <v>378</v>
      </c>
      <c r="L29" s="154" t="s">
        <v>520</v>
      </c>
      <c r="M29" s="154" t="s">
        <v>549</v>
      </c>
      <c r="N29" s="181">
        <v>200</v>
      </c>
      <c r="O29" s="180" t="s">
        <v>550</v>
      </c>
      <c r="P29" s="154" t="s">
        <v>422</v>
      </c>
      <c r="Q29" s="180" t="str">
        <f>IF(AND(P29&lt;&gt;""),VLOOKUP(P29,[2]Presentación!$B$27:$F$30,2,FALSE),"")</f>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
      <c r="R29" s="180" t="s">
        <v>551</v>
      </c>
      <c r="S29" s="154" t="s">
        <v>401</v>
      </c>
      <c r="T29" s="154" t="s">
        <v>552</v>
      </c>
      <c r="U29" s="182">
        <v>0</v>
      </c>
      <c r="V29" s="180" t="s">
        <v>531</v>
      </c>
      <c r="W29" s="180" t="s">
        <v>531</v>
      </c>
      <c r="X29" s="183" t="s">
        <v>548</v>
      </c>
      <c r="Y29" s="179" t="s">
        <v>553</v>
      </c>
      <c r="Z29" s="180" t="s">
        <v>554</v>
      </c>
      <c r="AA29" s="181">
        <v>223</v>
      </c>
      <c r="AB29" s="97">
        <v>223</v>
      </c>
      <c r="AC29" s="98" t="s">
        <v>375</v>
      </c>
      <c r="AD29" s="181" t="s">
        <v>531</v>
      </c>
      <c r="AE29" s="181" t="s">
        <v>531</v>
      </c>
      <c r="AF29" s="182">
        <v>0</v>
      </c>
      <c r="AG29" s="99" t="s">
        <v>531</v>
      </c>
      <c r="AH29" s="180" t="s">
        <v>555</v>
      </c>
      <c r="AI29" s="180" t="s">
        <v>556</v>
      </c>
    </row>
    <row r="30" spans="1:35" s="76" customFormat="1" ht="57.75" customHeight="1" x14ac:dyDescent="0.25">
      <c r="A30" s="231"/>
      <c r="B30" s="167"/>
      <c r="C30" s="180"/>
      <c r="D30" s="154"/>
      <c r="E30" s="154"/>
      <c r="F30" s="154"/>
      <c r="G30" s="154" t="s">
        <v>380</v>
      </c>
      <c r="H30" s="154"/>
      <c r="I30" s="154" t="s">
        <v>374</v>
      </c>
      <c r="J30" s="154" t="s">
        <v>375</v>
      </c>
      <c r="K30" s="154" t="s">
        <v>378</v>
      </c>
      <c r="L30" s="154" t="s">
        <v>379</v>
      </c>
      <c r="M30" s="154"/>
      <c r="N30" s="181"/>
      <c r="O30" s="180"/>
      <c r="P30" s="154"/>
      <c r="Q30" s="180"/>
      <c r="R30" s="180" t="s">
        <v>381</v>
      </c>
      <c r="S30" s="154"/>
      <c r="T30" s="154"/>
      <c r="U30" s="182"/>
      <c r="V30" s="180"/>
      <c r="W30" s="180"/>
      <c r="X30" s="183"/>
      <c r="Y30" s="179"/>
      <c r="Z30" s="180"/>
      <c r="AA30" s="181"/>
      <c r="AB30" s="97"/>
      <c r="AC30" s="98"/>
      <c r="AD30" s="181"/>
      <c r="AE30" s="181"/>
      <c r="AF30" s="182"/>
      <c r="AG30" s="99"/>
      <c r="AH30" s="180"/>
      <c r="AI30" s="180"/>
    </row>
    <row r="31" spans="1:35" s="76" customFormat="1" ht="57.75" customHeight="1" x14ac:dyDescent="0.25">
      <c r="A31" s="231"/>
      <c r="B31" s="167"/>
      <c r="C31" s="180"/>
      <c r="D31" s="154"/>
      <c r="E31" s="154"/>
      <c r="F31" s="154"/>
      <c r="G31" s="154"/>
      <c r="H31" s="154"/>
      <c r="I31" s="154"/>
      <c r="J31" s="154"/>
      <c r="K31" s="154"/>
      <c r="L31" s="154"/>
      <c r="M31" s="154"/>
      <c r="N31" s="181"/>
      <c r="O31" s="180"/>
      <c r="P31" s="154"/>
      <c r="Q31" s="180"/>
      <c r="R31" s="180"/>
      <c r="S31" s="154"/>
      <c r="T31" s="154"/>
      <c r="U31" s="182"/>
      <c r="V31" s="180"/>
      <c r="W31" s="180"/>
      <c r="X31" s="183"/>
      <c r="Y31" s="179"/>
      <c r="Z31" s="180"/>
      <c r="AA31" s="181"/>
      <c r="AB31" s="97"/>
      <c r="AC31" s="98"/>
      <c r="AD31" s="181"/>
      <c r="AE31" s="181"/>
      <c r="AF31" s="182"/>
      <c r="AG31" s="99"/>
      <c r="AH31" s="180"/>
      <c r="AI31" s="180"/>
    </row>
    <row r="32" spans="1:35" s="76" customFormat="1" ht="57.75" customHeight="1" x14ac:dyDescent="0.25">
      <c r="A32" s="231"/>
      <c r="B32" s="168"/>
      <c r="C32" s="180"/>
      <c r="D32" s="154"/>
      <c r="E32" s="154"/>
      <c r="F32" s="154"/>
      <c r="G32" s="154" t="s">
        <v>380</v>
      </c>
      <c r="H32" s="154"/>
      <c r="I32" s="154" t="s">
        <v>374</v>
      </c>
      <c r="J32" s="154" t="s">
        <v>375</v>
      </c>
      <c r="K32" s="154" t="s">
        <v>378</v>
      </c>
      <c r="L32" s="154" t="s">
        <v>379</v>
      </c>
      <c r="M32" s="154"/>
      <c r="N32" s="181"/>
      <c r="O32" s="180"/>
      <c r="P32" s="154"/>
      <c r="Q32" s="180"/>
      <c r="R32" s="180" t="s">
        <v>381</v>
      </c>
      <c r="S32" s="154"/>
      <c r="T32" s="154"/>
      <c r="U32" s="182"/>
      <c r="V32" s="180"/>
      <c r="W32" s="180"/>
      <c r="X32" s="183"/>
      <c r="Y32" s="179"/>
      <c r="Z32" s="180"/>
      <c r="AA32" s="181"/>
      <c r="AB32" s="98"/>
      <c r="AC32" s="98"/>
      <c r="AD32" s="181"/>
      <c r="AE32" s="181"/>
      <c r="AF32" s="182"/>
      <c r="AG32" s="99"/>
      <c r="AH32" s="180"/>
      <c r="AI32" s="180"/>
    </row>
    <row r="33" spans="1:35" s="76" customFormat="1" ht="57.75" customHeight="1" x14ac:dyDescent="0.25">
      <c r="A33" s="231"/>
      <c r="B33" s="166">
        <v>7</v>
      </c>
      <c r="C33" s="160" t="s">
        <v>557</v>
      </c>
      <c r="D33" s="160" t="s">
        <v>412</v>
      </c>
      <c r="E33" s="160" t="s">
        <v>558</v>
      </c>
      <c r="F33" s="160" t="s">
        <v>559</v>
      </c>
      <c r="G33" s="160" t="s">
        <v>560</v>
      </c>
      <c r="H33" s="160" t="s">
        <v>561</v>
      </c>
      <c r="I33" s="160" t="s">
        <v>530</v>
      </c>
      <c r="J33" s="160" t="s">
        <v>562</v>
      </c>
      <c r="K33" s="160" t="s">
        <v>563</v>
      </c>
      <c r="L33" s="160" t="s">
        <v>564</v>
      </c>
      <c r="M33" s="160" t="s">
        <v>565</v>
      </c>
      <c r="N33" s="177" t="s">
        <v>566</v>
      </c>
      <c r="O33" s="160" t="s">
        <v>567</v>
      </c>
      <c r="P33" s="160" t="s">
        <v>422</v>
      </c>
      <c r="Q33" s="160" t="str">
        <f>IF(AND(P33&lt;&gt;""),VLOOKUP(P33,[3]Presentación!$B$27:$F$30,2,FALSE),"")</f>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
      <c r="R33" s="160" t="s">
        <v>568</v>
      </c>
      <c r="S33" s="160" t="s">
        <v>401</v>
      </c>
      <c r="T33" s="160" t="s">
        <v>569</v>
      </c>
      <c r="U33" s="169">
        <v>138000000</v>
      </c>
      <c r="V33" s="160" t="s">
        <v>570</v>
      </c>
      <c r="W33" s="171" t="s">
        <v>571</v>
      </c>
      <c r="X33" s="172" t="s">
        <v>561</v>
      </c>
      <c r="Y33" s="174" t="s">
        <v>572</v>
      </c>
      <c r="Z33" s="160" t="s">
        <v>573</v>
      </c>
      <c r="AA33" s="160" t="s">
        <v>574</v>
      </c>
      <c r="AB33" s="160" t="s">
        <v>575</v>
      </c>
      <c r="AC33" s="160" t="s">
        <v>576</v>
      </c>
      <c r="AD33" s="160" t="s">
        <v>577</v>
      </c>
      <c r="AE33" s="160" t="s">
        <v>578</v>
      </c>
      <c r="AF33" s="169">
        <v>138000000</v>
      </c>
      <c r="AG33" s="160" t="s">
        <v>579</v>
      </c>
      <c r="AH33" s="160" t="s">
        <v>580</v>
      </c>
      <c r="AI33" s="163" t="s">
        <v>581</v>
      </c>
    </row>
    <row r="34" spans="1:35" s="76" customFormat="1" ht="57.75" customHeight="1" x14ac:dyDescent="0.25">
      <c r="A34" s="231"/>
      <c r="B34" s="167"/>
      <c r="C34" s="161"/>
      <c r="D34" s="161"/>
      <c r="E34" s="161"/>
      <c r="F34" s="161"/>
      <c r="G34" s="161"/>
      <c r="H34" s="161"/>
      <c r="I34" s="161"/>
      <c r="J34" s="161"/>
      <c r="K34" s="161"/>
      <c r="L34" s="161"/>
      <c r="M34" s="161"/>
      <c r="N34" s="178"/>
      <c r="O34" s="161"/>
      <c r="P34" s="161"/>
      <c r="Q34" s="161"/>
      <c r="R34" s="161"/>
      <c r="S34" s="161"/>
      <c r="T34" s="161"/>
      <c r="U34" s="170"/>
      <c r="V34" s="161"/>
      <c r="W34" s="155"/>
      <c r="X34" s="173"/>
      <c r="Y34" s="175"/>
      <c r="Z34" s="161"/>
      <c r="AA34" s="161"/>
      <c r="AB34" s="161"/>
      <c r="AC34" s="161"/>
      <c r="AD34" s="161"/>
      <c r="AE34" s="161"/>
      <c r="AF34" s="170"/>
      <c r="AG34" s="161"/>
      <c r="AH34" s="161"/>
      <c r="AI34" s="164"/>
    </row>
    <row r="35" spans="1:35" s="76" customFormat="1" ht="57.75" customHeight="1" x14ac:dyDescent="0.25">
      <c r="A35" s="231"/>
      <c r="B35" s="167"/>
      <c r="C35" s="161"/>
      <c r="D35" s="161"/>
      <c r="E35" s="161"/>
      <c r="F35" s="161"/>
      <c r="G35" s="161"/>
      <c r="H35" s="161"/>
      <c r="I35" s="161"/>
      <c r="J35" s="161"/>
      <c r="K35" s="161"/>
      <c r="L35" s="161"/>
      <c r="M35" s="161"/>
      <c r="N35" s="178"/>
      <c r="O35" s="161"/>
      <c r="P35" s="161"/>
      <c r="Q35" s="161"/>
      <c r="R35" s="161"/>
      <c r="S35" s="161"/>
      <c r="T35" s="161"/>
      <c r="U35" s="170"/>
      <c r="V35" s="161"/>
      <c r="W35" s="155"/>
      <c r="X35" s="173"/>
      <c r="Y35" s="175"/>
      <c r="Z35" s="161"/>
      <c r="AA35" s="161"/>
      <c r="AB35" s="161"/>
      <c r="AC35" s="161"/>
      <c r="AD35" s="161"/>
      <c r="AE35" s="161"/>
      <c r="AF35" s="170"/>
      <c r="AG35" s="161"/>
      <c r="AH35" s="161"/>
      <c r="AI35" s="164"/>
    </row>
    <row r="36" spans="1:35" s="76" customFormat="1" ht="57.75" customHeight="1" x14ac:dyDescent="0.25">
      <c r="A36" s="231"/>
      <c r="B36" s="168"/>
      <c r="C36" s="162"/>
      <c r="D36" s="162"/>
      <c r="E36" s="162"/>
      <c r="F36" s="162"/>
      <c r="G36" s="162"/>
      <c r="H36" s="162"/>
      <c r="I36" s="162"/>
      <c r="J36" s="162"/>
      <c r="K36" s="162"/>
      <c r="L36" s="162"/>
      <c r="M36" s="162"/>
      <c r="N36" s="146"/>
      <c r="O36" s="162"/>
      <c r="P36" s="162"/>
      <c r="Q36" s="162"/>
      <c r="R36" s="162"/>
      <c r="S36" s="162"/>
      <c r="T36" s="162"/>
      <c r="U36" s="150"/>
      <c r="V36" s="162"/>
      <c r="W36" s="155"/>
      <c r="X36" s="156"/>
      <c r="Y36" s="176"/>
      <c r="Z36" s="162"/>
      <c r="AA36" s="162"/>
      <c r="AB36" s="162"/>
      <c r="AC36" s="162"/>
      <c r="AD36" s="162"/>
      <c r="AE36" s="162"/>
      <c r="AF36" s="150"/>
      <c r="AG36" s="162"/>
      <c r="AH36" s="162"/>
      <c r="AI36" s="165"/>
    </row>
    <row r="37" spans="1:35" s="76" customFormat="1" ht="57.75" customHeight="1" x14ac:dyDescent="0.25">
      <c r="A37" s="231"/>
      <c r="B37" s="166">
        <v>8</v>
      </c>
      <c r="C37" s="154" t="s">
        <v>582</v>
      </c>
      <c r="D37" s="154" t="s">
        <v>412</v>
      </c>
      <c r="E37" s="154" t="s">
        <v>413</v>
      </c>
      <c r="F37" s="154" t="s">
        <v>583</v>
      </c>
      <c r="G37" s="154" t="s">
        <v>584</v>
      </c>
      <c r="H37" s="154" t="s">
        <v>585</v>
      </c>
      <c r="I37" s="213" t="s">
        <v>443</v>
      </c>
      <c r="J37" s="213" t="s">
        <v>375</v>
      </c>
      <c r="K37" s="213" t="s">
        <v>378</v>
      </c>
      <c r="L37" s="213" t="s">
        <v>586</v>
      </c>
      <c r="M37" s="180" t="s">
        <v>587</v>
      </c>
      <c r="N37" s="181" t="s">
        <v>588</v>
      </c>
      <c r="O37" s="180" t="s">
        <v>589</v>
      </c>
      <c r="P37" s="154" t="s">
        <v>422</v>
      </c>
      <c r="Q37" s="180" t="str">
        <f>IF(AND(P37&lt;&gt;""),VLOOKUP(P37,[4]Presentación!$B$27:$F$30,2,FALSE),"")</f>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
      <c r="R37" s="180" t="s">
        <v>590</v>
      </c>
      <c r="S37" s="154" t="s">
        <v>401</v>
      </c>
      <c r="T37" s="154" t="s">
        <v>591</v>
      </c>
      <c r="U37" s="150">
        <v>3400000000</v>
      </c>
      <c r="V37" s="148" t="s">
        <v>592</v>
      </c>
      <c r="W37" s="155" t="s">
        <v>385</v>
      </c>
      <c r="X37" s="156" t="s">
        <v>593</v>
      </c>
      <c r="Y37" s="158" t="s">
        <v>594</v>
      </c>
      <c r="Z37" s="148" t="s">
        <v>595</v>
      </c>
      <c r="AA37" s="146">
        <v>125</v>
      </c>
      <c r="AB37" s="100">
        <v>100</v>
      </c>
      <c r="AC37" s="96" t="s">
        <v>530</v>
      </c>
      <c r="AD37" s="146">
        <v>125</v>
      </c>
      <c r="AE37" s="148" t="s">
        <v>596</v>
      </c>
      <c r="AF37" s="150">
        <v>0</v>
      </c>
      <c r="AG37" s="101" t="s">
        <v>597</v>
      </c>
      <c r="AH37" s="148" t="s">
        <v>598</v>
      </c>
      <c r="AI37" s="152" t="s">
        <v>599</v>
      </c>
    </row>
    <row r="38" spans="1:35" s="76" customFormat="1" ht="57.75" customHeight="1" x14ac:dyDescent="0.25">
      <c r="A38" s="231"/>
      <c r="B38" s="167"/>
      <c r="C38" s="154"/>
      <c r="D38" s="154"/>
      <c r="E38" s="154"/>
      <c r="F38" s="154"/>
      <c r="G38" s="154" t="s">
        <v>380</v>
      </c>
      <c r="H38" s="154"/>
      <c r="I38" s="185"/>
      <c r="J38" s="185" t="s">
        <v>375</v>
      </c>
      <c r="K38" s="185"/>
      <c r="L38" s="185" t="s">
        <v>379</v>
      </c>
      <c r="M38" s="180"/>
      <c r="N38" s="181"/>
      <c r="O38" s="180"/>
      <c r="P38" s="154"/>
      <c r="Q38" s="180"/>
      <c r="R38" s="180"/>
      <c r="S38" s="154"/>
      <c r="T38" s="154" t="s">
        <v>383</v>
      </c>
      <c r="U38" s="151"/>
      <c r="V38" s="149"/>
      <c r="W38" s="155"/>
      <c r="X38" s="157"/>
      <c r="Y38" s="159"/>
      <c r="Z38" s="149"/>
      <c r="AA38" s="147"/>
      <c r="AB38" s="102">
        <v>25</v>
      </c>
      <c r="AC38" s="96" t="s">
        <v>375</v>
      </c>
      <c r="AD38" s="147"/>
      <c r="AE38" s="149"/>
      <c r="AF38" s="151"/>
      <c r="AG38" s="101" t="s">
        <v>600</v>
      </c>
      <c r="AH38" s="149"/>
      <c r="AI38" s="153"/>
    </row>
    <row r="39" spans="1:35" s="76" customFormat="1" ht="57.75" customHeight="1" x14ac:dyDescent="0.25">
      <c r="A39" s="231"/>
      <c r="B39" s="167"/>
      <c r="C39" s="154"/>
      <c r="D39" s="154"/>
      <c r="E39" s="154"/>
      <c r="F39" s="154"/>
      <c r="G39" s="154"/>
      <c r="H39" s="154"/>
      <c r="I39" s="185"/>
      <c r="J39" s="185"/>
      <c r="K39" s="185"/>
      <c r="L39" s="185"/>
      <c r="M39" s="180"/>
      <c r="N39" s="181"/>
      <c r="O39" s="180"/>
      <c r="P39" s="154"/>
      <c r="Q39" s="180"/>
      <c r="R39" s="180"/>
      <c r="S39" s="154"/>
      <c r="T39" s="154"/>
      <c r="U39" s="151"/>
      <c r="V39" s="149"/>
      <c r="W39" s="155"/>
      <c r="X39" s="157"/>
      <c r="Y39" s="159"/>
      <c r="Z39" s="149"/>
      <c r="AA39" s="147"/>
      <c r="AB39" s="102"/>
      <c r="AC39" s="96"/>
      <c r="AD39" s="147"/>
      <c r="AE39" s="149"/>
      <c r="AF39" s="151"/>
      <c r="AG39" s="101" t="s">
        <v>601</v>
      </c>
      <c r="AH39" s="149"/>
      <c r="AI39" s="153"/>
    </row>
    <row r="40" spans="1:35" s="76" customFormat="1" ht="57.75" customHeight="1" x14ac:dyDescent="0.25">
      <c r="A40" s="231"/>
      <c r="B40" s="168"/>
      <c r="C40" s="154"/>
      <c r="D40" s="154"/>
      <c r="E40" s="154"/>
      <c r="F40" s="154"/>
      <c r="G40" s="154" t="s">
        <v>380</v>
      </c>
      <c r="H40" s="154"/>
      <c r="I40" s="186"/>
      <c r="J40" s="186" t="s">
        <v>375</v>
      </c>
      <c r="K40" s="186"/>
      <c r="L40" s="186" t="s">
        <v>379</v>
      </c>
      <c r="M40" s="180"/>
      <c r="N40" s="181"/>
      <c r="O40" s="180"/>
      <c r="P40" s="154"/>
      <c r="Q40" s="180"/>
      <c r="R40" s="180"/>
      <c r="S40" s="154"/>
      <c r="T40" s="154" t="s">
        <v>383</v>
      </c>
      <c r="U40" s="151"/>
      <c r="V40" s="149"/>
      <c r="W40" s="155"/>
      <c r="X40" s="157"/>
      <c r="Y40" s="159"/>
      <c r="Z40" s="149"/>
      <c r="AA40" s="147"/>
      <c r="AB40" s="103"/>
      <c r="AC40" s="96"/>
      <c r="AD40" s="147"/>
      <c r="AE40" s="149"/>
      <c r="AF40" s="151"/>
      <c r="AG40" s="104"/>
      <c r="AH40" s="149"/>
      <c r="AI40" s="153"/>
    </row>
    <row r="41" spans="1:35" s="76" customFormat="1" ht="57.75" customHeight="1" x14ac:dyDescent="0.25">
      <c r="A41" s="231"/>
      <c r="B41" s="168">
        <v>9</v>
      </c>
      <c r="C41" s="205" t="s">
        <v>602</v>
      </c>
      <c r="D41" s="205" t="s">
        <v>412</v>
      </c>
      <c r="E41" s="205" t="s">
        <v>413</v>
      </c>
      <c r="F41" s="205" t="s">
        <v>583</v>
      </c>
      <c r="G41" s="205" t="s">
        <v>584</v>
      </c>
      <c r="H41" s="205" t="s">
        <v>603</v>
      </c>
      <c r="I41" s="160" t="s">
        <v>443</v>
      </c>
      <c r="J41" s="162" t="s">
        <v>375</v>
      </c>
      <c r="K41" s="162" t="s">
        <v>378</v>
      </c>
      <c r="L41" s="162" t="s">
        <v>604</v>
      </c>
      <c r="M41" s="148" t="s">
        <v>605</v>
      </c>
      <c r="N41" s="146" t="s">
        <v>606</v>
      </c>
      <c r="O41" s="148" t="s">
        <v>445</v>
      </c>
      <c r="P41" s="205" t="s">
        <v>420</v>
      </c>
      <c r="Q41" s="149" t="str">
        <f>IF(AND(P41&lt;&gt;""),VLOOKUP(P41,[4]Presentación!$B$27:$F$30,2,FALSE),"")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41" s="149" t="s">
        <v>607</v>
      </c>
      <c r="S41" s="162" t="s">
        <v>401</v>
      </c>
      <c r="T41" s="162" t="s">
        <v>608</v>
      </c>
      <c r="U41" s="150">
        <v>71802120</v>
      </c>
      <c r="V41" s="148" t="s">
        <v>609</v>
      </c>
      <c r="W41" s="206" t="s">
        <v>610</v>
      </c>
      <c r="X41" s="156" t="s">
        <v>611</v>
      </c>
      <c r="Y41" s="158" t="s">
        <v>612</v>
      </c>
      <c r="Z41" s="148" t="s">
        <v>613</v>
      </c>
      <c r="AA41" s="146">
        <v>66</v>
      </c>
      <c r="AB41" s="100">
        <v>66</v>
      </c>
      <c r="AC41" s="105" t="s">
        <v>375</v>
      </c>
      <c r="AD41" s="146">
        <v>66</v>
      </c>
      <c r="AE41" s="148" t="s">
        <v>614</v>
      </c>
      <c r="AF41" s="150">
        <v>0</v>
      </c>
      <c r="AG41" s="101" t="s">
        <v>615</v>
      </c>
      <c r="AH41" s="148" t="s">
        <v>616</v>
      </c>
      <c r="AI41" s="152" t="s">
        <v>599</v>
      </c>
    </row>
    <row r="42" spans="1:35" s="76" customFormat="1" ht="57.75" customHeight="1" x14ac:dyDescent="0.25">
      <c r="A42" s="231"/>
      <c r="B42" s="200"/>
      <c r="C42" s="205"/>
      <c r="D42" s="205"/>
      <c r="E42" s="205"/>
      <c r="F42" s="205"/>
      <c r="G42" s="205" t="s">
        <v>380</v>
      </c>
      <c r="H42" s="205"/>
      <c r="I42" s="161" t="s">
        <v>374</v>
      </c>
      <c r="J42" s="205" t="s">
        <v>375</v>
      </c>
      <c r="K42" s="205" t="s">
        <v>378</v>
      </c>
      <c r="L42" s="205" t="s">
        <v>379</v>
      </c>
      <c r="M42" s="149"/>
      <c r="N42" s="147"/>
      <c r="O42" s="149"/>
      <c r="P42" s="205"/>
      <c r="Q42" s="149"/>
      <c r="R42" s="149" t="s">
        <v>381</v>
      </c>
      <c r="S42" s="205"/>
      <c r="T42" s="205"/>
      <c r="U42" s="151"/>
      <c r="V42" s="149"/>
      <c r="W42" s="207"/>
      <c r="X42" s="157"/>
      <c r="Y42" s="159"/>
      <c r="Z42" s="149"/>
      <c r="AA42" s="147"/>
      <c r="AB42" s="102"/>
      <c r="AC42" s="105"/>
      <c r="AD42" s="147"/>
      <c r="AE42" s="149"/>
      <c r="AF42" s="151"/>
      <c r="AG42" s="101" t="s">
        <v>617</v>
      </c>
      <c r="AH42" s="149"/>
      <c r="AI42" s="153"/>
    </row>
    <row r="43" spans="1:35" s="76" customFormat="1" ht="57.75" customHeight="1" x14ac:dyDescent="0.25">
      <c r="A43" s="231"/>
      <c r="B43" s="200"/>
      <c r="C43" s="205"/>
      <c r="D43" s="205"/>
      <c r="E43" s="205"/>
      <c r="F43" s="205"/>
      <c r="G43" s="205"/>
      <c r="H43" s="205"/>
      <c r="I43" s="161"/>
      <c r="J43" s="205"/>
      <c r="K43" s="205"/>
      <c r="L43" s="205"/>
      <c r="M43" s="149"/>
      <c r="N43" s="147"/>
      <c r="O43" s="149"/>
      <c r="P43" s="205"/>
      <c r="Q43" s="149"/>
      <c r="R43" s="149"/>
      <c r="S43" s="205"/>
      <c r="T43" s="205"/>
      <c r="U43" s="151"/>
      <c r="V43" s="149"/>
      <c r="W43" s="207"/>
      <c r="X43" s="157"/>
      <c r="Y43" s="159"/>
      <c r="Z43" s="149"/>
      <c r="AA43" s="147"/>
      <c r="AB43" s="102"/>
      <c r="AC43" s="105"/>
      <c r="AD43" s="147"/>
      <c r="AE43" s="149"/>
      <c r="AF43" s="151"/>
      <c r="AG43" s="104" t="s">
        <v>618</v>
      </c>
      <c r="AH43" s="149"/>
      <c r="AI43" s="153"/>
    </row>
    <row r="44" spans="1:35" s="76" customFormat="1" ht="57.75" customHeight="1" thickBot="1" x14ac:dyDescent="0.3">
      <c r="A44" s="232"/>
      <c r="B44" s="200"/>
      <c r="C44" s="205"/>
      <c r="D44" s="205"/>
      <c r="E44" s="205"/>
      <c r="F44" s="205"/>
      <c r="G44" s="205" t="s">
        <v>380</v>
      </c>
      <c r="H44" s="205"/>
      <c r="I44" s="162" t="s">
        <v>374</v>
      </c>
      <c r="J44" s="205" t="s">
        <v>375</v>
      </c>
      <c r="K44" s="205" t="s">
        <v>378</v>
      </c>
      <c r="L44" s="205" t="s">
        <v>379</v>
      </c>
      <c r="M44" s="149"/>
      <c r="N44" s="147"/>
      <c r="O44" s="149"/>
      <c r="P44" s="205"/>
      <c r="Q44" s="149"/>
      <c r="R44" s="149" t="s">
        <v>381</v>
      </c>
      <c r="S44" s="205"/>
      <c r="T44" s="205"/>
      <c r="U44" s="151"/>
      <c r="V44" s="149"/>
      <c r="W44" s="207"/>
      <c r="X44" s="157"/>
      <c r="Y44" s="159"/>
      <c r="Z44" s="149"/>
      <c r="AA44" s="147"/>
      <c r="AB44" s="103"/>
      <c r="AC44" s="105"/>
      <c r="AD44" s="147"/>
      <c r="AE44" s="149"/>
      <c r="AF44" s="151"/>
      <c r="AG44" s="104" t="s">
        <v>619</v>
      </c>
      <c r="AH44" s="149"/>
      <c r="AI44" s="153"/>
    </row>
    <row r="57" ht="14.25" customHeight="1" x14ac:dyDescent="0.25"/>
    <row r="58" ht="63.75" customHeight="1" x14ac:dyDescent="0.25"/>
    <row r="76" spans="7:10" x14ac:dyDescent="0.25">
      <c r="G76" s="78"/>
      <c r="H76" s="78"/>
      <c r="I76" s="78"/>
      <c r="J76" s="55"/>
    </row>
    <row r="86" spans="7:10" x14ac:dyDescent="0.25">
      <c r="G86" s="78"/>
      <c r="H86" s="78"/>
      <c r="I86" s="78"/>
      <c r="J86" s="55"/>
    </row>
  </sheetData>
  <autoFilter ref="B8:AI44"/>
  <mergeCells count="317">
    <mergeCell ref="F1:AH3"/>
    <mergeCell ref="B7:B8"/>
    <mergeCell ref="X6:AI6"/>
    <mergeCell ref="S7:S8"/>
    <mergeCell ref="T7:T8"/>
    <mergeCell ref="N7:N8"/>
    <mergeCell ref="M7:M8"/>
    <mergeCell ref="U7:V7"/>
    <mergeCell ref="X7:X8"/>
    <mergeCell ref="W7:W8"/>
    <mergeCell ref="AH7:AH8"/>
    <mergeCell ref="Y7:Z7"/>
    <mergeCell ref="AF7:AG7"/>
    <mergeCell ref="AA7:AC7"/>
    <mergeCell ref="AI7:AI8"/>
    <mergeCell ref="F7:F8"/>
    <mergeCell ref="G7:G8"/>
    <mergeCell ref="J7:J8"/>
    <mergeCell ref="K7:K8"/>
    <mergeCell ref="I7:I8"/>
    <mergeCell ref="H7:H8"/>
    <mergeCell ref="AD7:AE7"/>
    <mergeCell ref="P7:R7"/>
    <mergeCell ref="E7:E8"/>
    <mergeCell ref="A1:E3"/>
    <mergeCell ref="A6:W6"/>
    <mergeCell ref="A7:A8"/>
    <mergeCell ref="D7:D8"/>
    <mergeCell ref="L7:L8"/>
    <mergeCell ref="O7:O8"/>
    <mergeCell ref="C7:C8"/>
    <mergeCell ref="A9:A20"/>
    <mergeCell ref="A21:A44"/>
    <mergeCell ref="B21:B24"/>
    <mergeCell ref="C21:C24"/>
    <mergeCell ref="D21:D24"/>
    <mergeCell ref="E21:E24"/>
    <mergeCell ref="F21:F24"/>
    <mergeCell ref="G21:G24"/>
    <mergeCell ref="H21:H24"/>
    <mergeCell ref="I21:I24"/>
    <mergeCell ref="C33:C36"/>
    <mergeCell ref="D33:D36"/>
    <mergeCell ref="E33:E36"/>
    <mergeCell ref="F33:F36"/>
    <mergeCell ref="G33:G36"/>
    <mergeCell ref="H33:H36"/>
    <mergeCell ref="I33:I36"/>
    <mergeCell ref="B37:B40"/>
    <mergeCell ref="C37:C40"/>
    <mergeCell ref="D37:D40"/>
    <mergeCell ref="E37:E40"/>
    <mergeCell ref="F37:F40"/>
    <mergeCell ref="G37:G40"/>
    <mergeCell ref="H37:H40"/>
    <mergeCell ref="I37:I40"/>
    <mergeCell ref="V21:V24"/>
    <mergeCell ref="S29:S32"/>
    <mergeCell ref="T29:T32"/>
    <mergeCell ref="U29:U32"/>
    <mergeCell ref="U25:U28"/>
    <mergeCell ref="V25:V28"/>
    <mergeCell ref="R29:R32"/>
    <mergeCell ref="J37:J40"/>
    <mergeCell ref="K37:K40"/>
    <mergeCell ref="L37:L40"/>
    <mergeCell ref="M37:M40"/>
    <mergeCell ref="N37:N40"/>
    <mergeCell ref="O37:O40"/>
    <mergeCell ref="P37:P40"/>
    <mergeCell ref="Q37:Q40"/>
    <mergeCell ref="R37:R40"/>
    <mergeCell ref="W21:W24"/>
    <mergeCell ref="X21:X24"/>
    <mergeCell ref="Y21:Y24"/>
    <mergeCell ref="Z21:Z24"/>
    <mergeCell ref="AA21:AA24"/>
    <mergeCell ref="J21:J24"/>
    <mergeCell ref="K21:K24"/>
    <mergeCell ref="L21:L24"/>
    <mergeCell ref="M21:M24"/>
    <mergeCell ref="N21:N24"/>
    <mergeCell ref="O21:O24"/>
    <mergeCell ref="P21:P24"/>
    <mergeCell ref="Q21:Q24"/>
    <mergeCell ref="R21:R24"/>
    <mergeCell ref="AH21:AH24"/>
    <mergeCell ref="AI21:AI24"/>
    <mergeCell ref="B25:B28"/>
    <mergeCell ref="C25:C28"/>
    <mergeCell ref="D25:D28"/>
    <mergeCell ref="E25:E28"/>
    <mergeCell ref="F25:F28"/>
    <mergeCell ref="G25:G28"/>
    <mergeCell ref="H25:H28"/>
    <mergeCell ref="I25:I28"/>
    <mergeCell ref="J25:J28"/>
    <mergeCell ref="K25:K28"/>
    <mergeCell ref="L25:L28"/>
    <mergeCell ref="M25:M28"/>
    <mergeCell ref="N25:N28"/>
    <mergeCell ref="O25:O28"/>
    <mergeCell ref="P25:P28"/>
    <mergeCell ref="Q25:Q28"/>
    <mergeCell ref="R25:R28"/>
    <mergeCell ref="S25:S28"/>
    <mergeCell ref="T25:T28"/>
    <mergeCell ref="S21:S24"/>
    <mergeCell ref="T21:T24"/>
    <mergeCell ref="U21:U24"/>
    <mergeCell ref="X25:X28"/>
    <mergeCell ref="Y25:Y28"/>
    <mergeCell ref="Z25:Z28"/>
    <mergeCell ref="AA25:AA28"/>
    <mergeCell ref="AD25:AD28"/>
    <mergeCell ref="AE25:AE28"/>
    <mergeCell ref="AD21:AD24"/>
    <mergeCell ref="AE21:AE24"/>
    <mergeCell ref="AF21:AF24"/>
    <mergeCell ref="AF25:AF28"/>
    <mergeCell ref="AH25:AH28"/>
    <mergeCell ref="AI25:AI28"/>
    <mergeCell ref="B41:B44"/>
    <mergeCell ref="C41:C44"/>
    <mergeCell ref="D41:D44"/>
    <mergeCell ref="E41:E44"/>
    <mergeCell ref="F41:F44"/>
    <mergeCell ref="G41:G44"/>
    <mergeCell ref="H41:H44"/>
    <mergeCell ref="I41:I44"/>
    <mergeCell ref="J41:J44"/>
    <mergeCell ref="K41:K44"/>
    <mergeCell ref="L41:L44"/>
    <mergeCell ref="M41:M44"/>
    <mergeCell ref="N41:N44"/>
    <mergeCell ref="O41:O44"/>
    <mergeCell ref="P41:P44"/>
    <mergeCell ref="Q41:Q44"/>
    <mergeCell ref="R41:R44"/>
    <mergeCell ref="S41:S44"/>
    <mergeCell ref="T41:T44"/>
    <mergeCell ref="U41:U44"/>
    <mergeCell ref="V41:V44"/>
    <mergeCell ref="W41:W44"/>
    <mergeCell ref="X41:X44"/>
    <mergeCell ref="Y41:Y44"/>
    <mergeCell ref="Z41:Z44"/>
    <mergeCell ref="AA41:AA44"/>
    <mergeCell ref="AD41:AD44"/>
    <mergeCell ref="AE41:AE44"/>
    <mergeCell ref="AF41:AF44"/>
    <mergeCell ref="AH41:AH44"/>
    <mergeCell ref="AI41:AI44"/>
    <mergeCell ref="B9:B12"/>
    <mergeCell ref="C9:C12"/>
    <mergeCell ref="D9:D12"/>
    <mergeCell ref="E9:E12"/>
    <mergeCell ref="F9:F12"/>
    <mergeCell ref="G9:G12"/>
    <mergeCell ref="H9:H12"/>
    <mergeCell ref="I9:I12"/>
    <mergeCell ref="J9:J12"/>
    <mergeCell ref="K9:K12"/>
    <mergeCell ref="L9:L12"/>
    <mergeCell ref="M9:M12"/>
    <mergeCell ref="N9:N12"/>
    <mergeCell ref="O9:O12"/>
    <mergeCell ref="P9:P12"/>
    <mergeCell ref="Q9:Q12"/>
    <mergeCell ref="R9:R12"/>
    <mergeCell ref="S9:S12"/>
    <mergeCell ref="T9:T12"/>
    <mergeCell ref="U9:U12"/>
    <mergeCell ref="V9:V12"/>
    <mergeCell ref="W9:W12"/>
    <mergeCell ref="X9:X12"/>
    <mergeCell ref="Y9:Y12"/>
    <mergeCell ref="Z9:Z12"/>
    <mergeCell ref="AA9:AA12"/>
    <mergeCell ref="AD9:AD12"/>
    <mergeCell ref="AF17:AF20"/>
    <mergeCell ref="AE9:AE12"/>
    <mergeCell ref="AF9:AF12"/>
    <mergeCell ref="AH9:AH12"/>
    <mergeCell ref="AI9:AI12"/>
    <mergeCell ref="B17:B20"/>
    <mergeCell ref="C17:C20"/>
    <mergeCell ref="D17:D20"/>
    <mergeCell ref="E17:E20"/>
    <mergeCell ref="F17:F20"/>
    <mergeCell ref="G17:G20"/>
    <mergeCell ref="H17:H20"/>
    <mergeCell ref="I17:I20"/>
    <mergeCell ref="J17:J20"/>
    <mergeCell ref="K17:K20"/>
    <mergeCell ref="L17:L20"/>
    <mergeCell ref="M17:M20"/>
    <mergeCell ref="N17:N20"/>
    <mergeCell ref="O17:O20"/>
    <mergeCell ref="P17:P20"/>
    <mergeCell ref="Q17:Q20"/>
    <mergeCell ref="R17:R20"/>
    <mergeCell ref="S17:S20"/>
    <mergeCell ref="T17:T20"/>
    <mergeCell ref="AF13:AF16"/>
    <mergeCell ref="AH13:AH16"/>
    <mergeCell ref="AI13:AI16"/>
    <mergeCell ref="AH17:AH20"/>
    <mergeCell ref="AI17:AI20"/>
    <mergeCell ref="B13:B16"/>
    <mergeCell ref="C13:C16"/>
    <mergeCell ref="D13:D16"/>
    <mergeCell ref="E13:E16"/>
    <mergeCell ref="F13:F16"/>
    <mergeCell ref="G13:G16"/>
    <mergeCell ref="H13:H16"/>
    <mergeCell ref="I13:I16"/>
    <mergeCell ref="J13:J16"/>
    <mergeCell ref="K13:K16"/>
    <mergeCell ref="L13:L16"/>
    <mergeCell ref="M13:M16"/>
    <mergeCell ref="N13:N16"/>
    <mergeCell ref="O13:O16"/>
    <mergeCell ref="P13:P16"/>
    <mergeCell ref="Q13:Q16"/>
    <mergeCell ref="R13:R16"/>
    <mergeCell ref="S13:S16"/>
    <mergeCell ref="T13:T16"/>
    <mergeCell ref="X13:X16"/>
    <mergeCell ref="Y13:Y16"/>
    <mergeCell ref="Z13:Z16"/>
    <mergeCell ref="AA13:AA16"/>
    <mergeCell ref="AD13:AD16"/>
    <mergeCell ref="AE13:AE16"/>
    <mergeCell ref="U13:U16"/>
    <mergeCell ref="V13:V16"/>
    <mergeCell ref="W13:W16"/>
    <mergeCell ref="V17:V20"/>
    <mergeCell ref="W17:W20"/>
    <mergeCell ref="X17:X20"/>
    <mergeCell ref="Y17:Y20"/>
    <mergeCell ref="Z17:Z20"/>
    <mergeCell ref="AA17:AA20"/>
    <mergeCell ref="AD17:AD20"/>
    <mergeCell ref="AE17:AE20"/>
    <mergeCell ref="U17:U20"/>
    <mergeCell ref="W25:W28"/>
    <mergeCell ref="AD33:AD36"/>
    <mergeCell ref="AE33:AE36"/>
    <mergeCell ref="AF33:AF36"/>
    <mergeCell ref="AH29:AH32"/>
    <mergeCell ref="AI29:AI32"/>
    <mergeCell ref="B29:B32"/>
    <mergeCell ref="AG21:AG24"/>
    <mergeCell ref="AG25:AG28"/>
    <mergeCell ref="C29:C32"/>
    <mergeCell ref="D29:D32"/>
    <mergeCell ref="E29:E32"/>
    <mergeCell ref="F29:F32"/>
    <mergeCell ref="G29:G32"/>
    <mergeCell ref="H29:H32"/>
    <mergeCell ref="I29:I32"/>
    <mergeCell ref="J29:J32"/>
    <mergeCell ref="K29:K32"/>
    <mergeCell ref="L29:L32"/>
    <mergeCell ref="M29:M32"/>
    <mergeCell ref="N29:N32"/>
    <mergeCell ref="O29:O32"/>
    <mergeCell ref="P29:P32"/>
    <mergeCell ref="Q29:Q32"/>
    <mergeCell ref="Y29:Y32"/>
    <mergeCell ref="Z29:Z32"/>
    <mergeCell ref="AA29:AA32"/>
    <mergeCell ref="AD29:AD32"/>
    <mergeCell ref="AE29:AE32"/>
    <mergeCell ref="AF29:AF32"/>
    <mergeCell ref="V29:V32"/>
    <mergeCell ref="W29:W32"/>
    <mergeCell ref="X29:X32"/>
    <mergeCell ref="AG33:AG36"/>
    <mergeCell ref="AH33:AH36"/>
    <mergeCell ref="AI33:AI36"/>
    <mergeCell ref="B33:B36"/>
    <mergeCell ref="S33:S36"/>
    <mergeCell ref="T33:T36"/>
    <mergeCell ref="U33:U36"/>
    <mergeCell ref="V33:V36"/>
    <mergeCell ref="W33:W36"/>
    <mergeCell ref="X33:X36"/>
    <mergeCell ref="Y33:Y36"/>
    <mergeCell ref="Z33:Z36"/>
    <mergeCell ref="AA33:AA36"/>
    <mergeCell ref="J33:J36"/>
    <mergeCell ref="K33:K36"/>
    <mergeCell ref="L33:L36"/>
    <mergeCell ref="M33:M36"/>
    <mergeCell ref="N33:N36"/>
    <mergeCell ref="O33:O36"/>
    <mergeCell ref="P33:P36"/>
    <mergeCell ref="Q33:Q36"/>
    <mergeCell ref="R33:R36"/>
    <mergeCell ref="AB33:AB36"/>
    <mergeCell ref="AC33:AC36"/>
    <mergeCell ref="AD37:AD40"/>
    <mergeCell ref="AE37:AE40"/>
    <mergeCell ref="AF37:AF40"/>
    <mergeCell ref="AH37:AH40"/>
    <mergeCell ref="AI37:AI40"/>
    <mergeCell ref="S37:S40"/>
    <mergeCell ref="T37:T40"/>
    <mergeCell ref="U37:U40"/>
    <mergeCell ref="V37:V40"/>
    <mergeCell ref="W37:W40"/>
    <mergeCell ref="X37:X40"/>
    <mergeCell ref="Y37:Y40"/>
    <mergeCell ref="Z37:Z40"/>
    <mergeCell ref="AA37:AA40"/>
  </mergeCells>
  <dataValidations xWindow="1372" yWindow="317" count="6">
    <dataValidation allowBlank="1" showInputMessage="1" showErrorMessage="1" promptTitle="Detalle de los recursos" prompt="Registrar el número del convenio / contrato con el cual se financia la actividad_x000a__x000a_Relacionar los otros recursos ejecutados (ejemplo: bases de datos consolidadas y analizadas, diseño y aplicación de formulario electrónico, " sqref="AG21 AG25 AG29 AG37 AG41"/>
    <dataValidation type="list" allowBlank="1" showInputMessage="1" showErrorMessage="1" sqref="D37:D44 D9:D32">
      <formula1>"Política, Plan, Programa, Proyecto, Servicio (Convocatorias / Invitaciones / Ventanilla Abierta), Instrumento de CTeI, Informe de Gestión, Informe de Resultados,"</formula1>
    </dataValidation>
    <dataValidation type="list" allowBlank="1" showInputMessage="1" showErrorMessage="1" sqref="AC21:AC32 AC37:AC44">
      <formula1>"Sociedad / Ciudadano, Universidad, Empresa, Estado, Proveedores, Funcionarios, Contratistas, Organizaciones No Gubernamentales, Todos"</formula1>
    </dataValidation>
    <dataValidation type="list" allowBlank="1" showInputMessage="1" showErrorMessage="1" sqref="AC9:AC16">
      <formula1>"Ciudadano, Academia, Empresa, Estado, Proveedores, Funcionarios, Contratistas, Organizaciones No Gubernamentales, Todos"</formula1>
    </dataValidation>
    <dataValidation type="list" allowBlank="1" showErrorMessage="1" sqref="D33">
      <formula1>"Política,Plan,Programa,Proyecto,Servicio (Convocatorias / Invitaciones / Ventanilla Abierta),Instrumento de CTeI,Informe de Gestión,Informe de Resultados"</formula1>
    </dataValidation>
    <dataValidation type="list" allowBlank="1" showErrorMessage="1" sqref="AC33">
      <formula1>"Ciudadano,Academia,Empresa,Estado,Proveedores,Funcionarios,Contratistas,Organizaciones No Gunernamentales"</formula1>
    </dataValidation>
  </dataValidations>
  <printOptions horizontalCentered="1"/>
  <pageMargins left="0.19685039370078741" right="0.19685039370078741" top="0.39370078740157483" bottom="0.39370078740157483" header="0.31496062992125984" footer="0.19685039370078741"/>
  <pageSetup scale="22" orientation="landscape" r:id="rId1"/>
  <headerFooter>
    <oddFooter>&amp;CPág. &amp;P de &amp;N</oddFooter>
  </headerFooter>
  <colBreaks count="1" manualBreakCount="1">
    <brk id="23" max="190" man="1"/>
  </colBreaks>
  <drawing r:id="rId2"/>
  <extLst>
    <ext xmlns:x14="http://schemas.microsoft.com/office/spreadsheetml/2009/9/main" uri="{CCE6A557-97BC-4b89-ADB6-D9C93CAAB3DF}">
      <x14:dataValidations xmlns:xm="http://schemas.microsoft.com/office/excel/2006/main" xWindow="1372" yWindow="317" count="2">
        <x14:dataValidation type="list" allowBlank="1" showInputMessage="1" showErrorMessage="1">
          <x14:formula1>
            <xm:f>'C:\Users\Asus\Desktop\Minciencias\PARTICIPACIÓN CIUDADANA\2021\[Plan de Participacion Ciudadana MinCiencias 2021 - Aportes DirCapacidades y divulgación al Plan PC - 20220212.xlsx]Presentación'!#REF!</xm:f>
          </x14:formula1>
          <xm:sqref>P21:P32</xm:sqref>
        </x14:dataValidation>
        <x14:dataValidation type="list" allowBlank="1" showInputMessage="1" showErrorMessage="1">
          <x14:formula1>
            <xm:f>'C:\Users\Asus\Desktop\Minciencias\PARTICIPACIÓN CIUDADANA\2021\[Plan de Participacion Ciudadana MinCiencias 2021 - Apropiación Social del Conocimiento - 20220214.xlsx]Presentación'!#REF!</xm:f>
          </x14:formula1>
          <xm:sqref>P37:P44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2:D7"/>
  <sheetViews>
    <sheetView workbookViewId="0">
      <selection activeCell="B6" sqref="B6"/>
    </sheetView>
  </sheetViews>
  <sheetFormatPr baseColWidth="10" defaultColWidth="11.5546875" defaultRowHeight="13.8" x14ac:dyDescent="0.25"/>
  <cols>
    <col min="1" max="1" width="11.5546875" style="55"/>
    <col min="2" max="2" width="53.5546875" style="55" customWidth="1"/>
    <col min="3" max="3" width="22.109375" style="55" customWidth="1"/>
    <col min="4" max="4" width="14.33203125" style="55" customWidth="1"/>
    <col min="5" max="257" width="11.5546875" style="55"/>
    <col min="258" max="258" width="55.6640625" style="55" customWidth="1"/>
    <col min="259" max="259" width="20" style="55" customWidth="1"/>
    <col min="260" max="260" width="14.33203125" style="55" customWidth="1"/>
    <col min="261" max="513" width="11.5546875" style="55"/>
    <col min="514" max="514" width="55.6640625" style="55" customWidth="1"/>
    <col min="515" max="515" width="20" style="55" customWidth="1"/>
    <col min="516" max="516" width="14.33203125" style="55" customWidth="1"/>
    <col min="517" max="769" width="11.5546875" style="55"/>
    <col min="770" max="770" width="55.6640625" style="55" customWidth="1"/>
    <col min="771" max="771" width="20" style="55" customWidth="1"/>
    <col min="772" max="772" width="14.33203125" style="55" customWidth="1"/>
    <col min="773" max="1025" width="11.5546875" style="55"/>
    <col min="1026" max="1026" width="55.6640625" style="55" customWidth="1"/>
    <col min="1027" max="1027" width="20" style="55" customWidth="1"/>
    <col min="1028" max="1028" width="14.33203125" style="55" customWidth="1"/>
    <col min="1029" max="1281" width="11.5546875" style="55"/>
    <col min="1282" max="1282" width="55.6640625" style="55" customWidth="1"/>
    <col min="1283" max="1283" width="20" style="55" customWidth="1"/>
    <col min="1284" max="1284" width="14.33203125" style="55" customWidth="1"/>
    <col min="1285" max="1537" width="11.5546875" style="55"/>
    <col min="1538" max="1538" width="55.6640625" style="55" customWidth="1"/>
    <col min="1539" max="1539" width="20" style="55" customWidth="1"/>
    <col min="1540" max="1540" width="14.33203125" style="55" customWidth="1"/>
    <col min="1541" max="1793" width="11.5546875" style="55"/>
    <col min="1794" max="1794" width="55.6640625" style="55" customWidth="1"/>
    <col min="1795" max="1795" width="20" style="55" customWidth="1"/>
    <col min="1796" max="1796" width="14.33203125" style="55" customWidth="1"/>
    <col min="1797" max="2049" width="11.5546875" style="55"/>
    <col min="2050" max="2050" width="55.6640625" style="55" customWidth="1"/>
    <col min="2051" max="2051" width="20" style="55" customWidth="1"/>
    <col min="2052" max="2052" width="14.33203125" style="55" customWidth="1"/>
    <col min="2053" max="2305" width="11.5546875" style="55"/>
    <col min="2306" max="2306" width="55.6640625" style="55" customWidth="1"/>
    <col min="2307" max="2307" width="20" style="55" customWidth="1"/>
    <col min="2308" max="2308" width="14.33203125" style="55" customWidth="1"/>
    <col min="2309" max="2561" width="11.5546875" style="55"/>
    <col min="2562" max="2562" width="55.6640625" style="55" customWidth="1"/>
    <col min="2563" max="2563" width="20" style="55" customWidth="1"/>
    <col min="2564" max="2564" width="14.33203125" style="55" customWidth="1"/>
    <col min="2565" max="2817" width="11.5546875" style="55"/>
    <col min="2818" max="2818" width="55.6640625" style="55" customWidth="1"/>
    <col min="2819" max="2819" width="20" style="55" customWidth="1"/>
    <col min="2820" max="2820" width="14.33203125" style="55" customWidth="1"/>
    <col min="2821" max="3073" width="11.5546875" style="55"/>
    <col min="3074" max="3074" width="55.6640625" style="55" customWidth="1"/>
    <col min="3075" max="3075" width="20" style="55" customWidth="1"/>
    <col min="3076" max="3076" width="14.33203125" style="55" customWidth="1"/>
    <col min="3077" max="3329" width="11.5546875" style="55"/>
    <col min="3330" max="3330" width="55.6640625" style="55" customWidth="1"/>
    <col min="3331" max="3331" width="20" style="55" customWidth="1"/>
    <col min="3332" max="3332" width="14.33203125" style="55" customWidth="1"/>
    <col min="3333" max="3585" width="11.5546875" style="55"/>
    <col min="3586" max="3586" width="55.6640625" style="55" customWidth="1"/>
    <col min="3587" max="3587" width="20" style="55" customWidth="1"/>
    <col min="3588" max="3588" width="14.33203125" style="55" customWidth="1"/>
    <col min="3589" max="3841" width="11.5546875" style="55"/>
    <col min="3842" max="3842" width="55.6640625" style="55" customWidth="1"/>
    <col min="3843" max="3843" width="20" style="55" customWidth="1"/>
    <col min="3844" max="3844" width="14.33203125" style="55" customWidth="1"/>
    <col min="3845" max="4097" width="11.5546875" style="55"/>
    <col min="4098" max="4098" width="55.6640625" style="55" customWidth="1"/>
    <col min="4099" max="4099" width="20" style="55" customWidth="1"/>
    <col min="4100" max="4100" width="14.33203125" style="55" customWidth="1"/>
    <col min="4101" max="4353" width="11.5546875" style="55"/>
    <col min="4354" max="4354" width="55.6640625" style="55" customWidth="1"/>
    <col min="4355" max="4355" width="20" style="55" customWidth="1"/>
    <col min="4356" max="4356" width="14.33203125" style="55" customWidth="1"/>
    <col min="4357" max="4609" width="11.5546875" style="55"/>
    <col min="4610" max="4610" width="55.6640625" style="55" customWidth="1"/>
    <col min="4611" max="4611" width="20" style="55" customWidth="1"/>
    <col min="4612" max="4612" width="14.33203125" style="55" customWidth="1"/>
    <col min="4613" max="4865" width="11.5546875" style="55"/>
    <col min="4866" max="4866" width="55.6640625" style="55" customWidth="1"/>
    <col min="4867" max="4867" width="20" style="55" customWidth="1"/>
    <col min="4868" max="4868" width="14.33203125" style="55" customWidth="1"/>
    <col min="4869" max="5121" width="11.5546875" style="55"/>
    <col min="5122" max="5122" width="55.6640625" style="55" customWidth="1"/>
    <col min="5123" max="5123" width="20" style="55" customWidth="1"/>
    <col min="5124" max="5124" width="14.33203125" style="55" customWidth="1"/>
    <col min="5125" max="5377" width="11.5546875" style="55"/>
    <col min="5378" max="5378" width="55.6640625" style="55" customWidth="1"/>
    <col min="5379" max="5379" width="20" style="55" customWidth="1"/>
    <col min="5380" max="5380" width="14.33203125" style="55" customWidth="1"/>
    <col min="5381" max="5633" width="11.5546875" style="55"/>
    <col min="5634" max="5634" width="55.6640625" style="55" customWidth="1"/>
    <col min="5635" max="5635" width="20" style="55" customWidth="1"/>
    <col min="5636" max="5636" width="14.33203125" style="55" customWidth="1"/>
    <col min="5637" max="5889" width="11.5546875" style="55"/>
    <col min="5890" max="5890" width="55.6640625" style="55" customWidth="1"/>
    <col min="5891" max="5891" width="20" style="55" customWidth="1"/>
    <col min="5892" max="5892" width="14.33203125" style="55" customWidth="1"/>
    <col min="5893" max="6145" width="11.5546875" style="55"/>
    <col min="6146" max="6146" width="55.6640625" style="55" customWidth="1"/>
    <col min="6147" max="6147" width="20" style="55" customWidth="1"/>
    <col min="6148" max="6148" width="14.33203125" style="55" customWidth="1"/>
    <col min="6149" max="6401" width="11.5546875" style="55"/>
    <col min="6402" max="6402" width="55.6640625" style="55" customWidth="1"/>
    <col min="6403" max="6403" width="20" style="55" customWidth="1"/>
    <col min="6404" max="6404" width="14.33203125" style="55" customWidth="1"/>
    <col min="6405" max="6657" width="11.5546875" style="55"/>
    <col min="6658" max="6658" width="55.6640625" style="55" customWidth="1"/>
    <col min="6659" max="6659" width="20" style="55" customWidth="1"/>
    <col min="6660" max="6660" width="14.33203125" style="55" customWidth="1"/>
    <col min="6661" max="6913" width="11.5546875" style="55"/>
    <col min="6914" max="6914" width="55.6640625" style="55" customWidth="1"/>
    <col min="6915" max="6915" width="20" style="55" customWidth="1"/>
    <col min="6916" max="6916" width="14.33203125" style="55" customWidth="1"/>
    <col min="6917" max="7169" width="11.5546875" style="55"/>
    <col min="7170" max="7170" width="55.6640625" style="55" customWidth="1"/>
    <col min="7171" max="7171" width="20" style="55" customWidth="1"/>
    <col min="7172" max="7172" width="14.33203125" style="55" customWidth="1"/>
    <col min="7173" max="7425" width="11.5546875" style="55"/>
    <col min="7426" max="7426" width="55.6640625" style="55" customWidth="1"/>
    <col min="7427" max="7427" width="20" style="55" customWidth="1"/>
    <col min="7428" max="7428" width="14.33203125" style="55" customWidth="1"/>
    <col min="7429" max="7681" width="11.5546875" style="55"/>
    <col min="7682" max="7682" width="55.6640625" style="55" customWidth="1"/>
    <col min="7683" max="7683" width="20" style="55" customWidth="1"/>
    <col min="7684" max="7684" width="14.33203125" style="55" customWidth="1"/>
    <col min="7685" max="7937" width="11.5546875" style="55"/>
    <col min="7938" max="7938" width="55.6640625" style="55" customWidth="1"/>
    <col min="7939" max="7939" width="20" style="55" customWidth="1"/>
    <col min="7940" max="7940" width="14.33203125" style="55" customWidth="1"/>
    <col min="7941" max="8193" width="11.5546875" style="55"/>
    <col min="8194" max="8194" width="55.6640625" style="55" customWidth="1"/>
    <col min="8195" max="8195" width="20" style="55" customWidth="1"/>
    <col min="8196" max="8196" width="14.33203125" style="55" customWidth="1"/>
    <col min="8197" max="8449" width="11.5546875" style="55"/>
    <col min="8450" max="8450" width="55.6640625" style="55" customWidth="1"/>
    <col min="8451" max="8451" width="20" style="55" customWidth="1"/>
    <col min="8452" max="8452" width="14.33203125" style="55" customWidth="1"/>
    <col min="8453" max="8705" width="11.5546875" style="55"/>
    <col min="8706" max="8706" width="55.6640625" style="55" customWidth="1"/>
    <col min="8707" max="8707" width="20" style="55" customWidth="1"/>
    <col min="8708" max="8708" width="14.33203125" style="55" customWidth="1"/>
    <col min="8709" max="8961" width="11.5546875" style="55"/>
    <col min="8962" max="8962" width="55.6640625" style="55" customWidth="1"/>
    <col min="8963" max="8963" width="20" style="55" customWidth="1"/>
    <col min="8964" max="8964" width="14.33203125" style="55" customWidth="1"/>
    <col min="8965" max="9217" width="11.5546875" style="55"/>
    <col min="9218" max="9218" width="55.6640625" style="55" customWidth="1"/>
    <col min="9219" max="9219" width="20" style="55" customWidth="1"/>
    <col min="9220" max="9220" width="14.33203125" style="55" customWidth="1"/>
    <col min="9221" max="9473" width="11.5546875" style="55"/>
    <col min="9474" max="9474" width="55.6640625" style="55" customWidth="1"/>
    <col min="9475" max="9475" width="20" style="55" customWidth="1"/>
    <col min="9476" max="9476" width="14.33203125" style="55" customWidth="1"/>
    <col min="9477" max="9729" width="11.5546875" style="55"/>
    <col min="9730" max="9730" width="55.6640625" style="55" customWidth="1"/>
    <col min="9731" max="9731" width="20" style="55" customWidth="1"/>
    <col min="9732" max="9732" width="14.33203125" style="55" customWidth="1"/>
    <col min="9733" max="9985" width="11.5546875" style="55"/>
    <col min="9986" max="9986" width="55.6640625" style="55" customWidth="1"/>
    <col min="9987" max="9987" width="20" style="55" customWidth="1"/>
    <col min="9988" max="9988" width="14.33203125" style="55" customWidth="1"/>
    <col min="9989" max="10241" width="11.5546875" style="55"/>
    <col min="10242" max="10242" width="55.6640625" style="55" customWidth="1"/>
    <col min="10243" max="10243" width="20" style="55" customWidth="1"/>
    <col min="10244" max="10244" width="14.33203125" style="55" customWidth="1"/>
    <col min="10245" max="10497" width="11.5546875" style="55"/>
    <col min="10498" max="10498" width="55.6640625" style="55" customWidth="1"/>
    <col min="10499" max="10499" width="20" style="55" customWidth="1"/>
    <col min="10500" max="10500" width="14.33203125" style="55" customWidth="1"/>
    <col min="10501" max="10753" width="11.5546875" style="55"/>
    <col min="10754" max="10754" width="55.6640625" style="55" customWidth="1"/>
    <col min="10755" max="10755" width="20" style="55" customWidth="1"/>
    <col min="10756" max="10756" width="14.33203125" style="55" customWidth="1"/>
    <col min="10757" max="11009" width="11.5546875" style="55"/>
    <col min="11010" max="11010" width="55.6640625" style="55" customWidth="1"/>
    <col min="11011" max="11011" width="20" style="55" customWidth="1"/>
    <col min="11012" max="11012" width="14.33203125" style="55" customWidth="1"/>
    <col min="11013" max="11265" width="11.5546875" style="55"/>
    <col min="11266" max="11266" width="55.6640625" style="55" customWidth="1"/>
    <col min="11267" max="11267" width="20" style="55" customWidth="1"/>
    <col min="11268" max="11268" width="14.33203125" style="55" customWidth="1"/>
    <col min="11269" max="11521" width="11.5546875" style="55"/>
    <col min="11522" max="11522" width="55.6640625" style="55" customWidth="1"/>
    <col min="11523" max="11523" width="20" style="55" customWidth="1"/>
    <col min="11524" max="11524" width="14.33203125" style="55" customWidth="1"/>
    <col min="11525" max="11777" width="11.5546875" style="55"/>
    <col min="11778" max="11778" width="55.6640625" style="55" customWidth="1"/>
    <col min="11779" max="11779" width="20" style="55" customWidth="1"/>
    <col min="11780" max="11780" width="14.33203125" style="55" customWidth="1"/>
    <col min="11781" max="12033" width="11.5546875" style="55"/>
    <col min="12034" max="12034" width="55.6640625" style="55" customWidth="1"/>
    <col min="12035" max="12035" width="20" style="55" customWidth="1"/>
    <col min="12036" max="12036" width="14.33203125" style="55" customWidth="1"/>
    <col min="12037" max="12289" width="11.5546875" style="55"/>
    <col min="12290" max="12290" width="55.6640625" style="55" customWidth="1"/>
    <col min="12291" max="12291" width="20" style="55" customWidth="1"/>
    <col min="12292" max="12292" width="14.33203125" style="55" customWidth="1"/>
    <col min="12293" max="12545" width="11.5546875" style="55"/>
    <col min="12546" max="12546" width="55.6640625" style="55" customWidth="1"/>
    <col min="12547" max="12547" width="20" style="55" customWidth="1"/>
    <col min="12548" max="12548" width="14.33203125" style="55" customWidth="1"/>
    <col min="12549" max="12801" width="11.5546875" style="55"/>
    <col min="12802" max="12802" width="55.6640625" style="55" customWidth="1"/>
    <col min="12803" max="12803" width="20" style="55" customWidth="1"/>
    <col min="12804" max="12804" width="14.33203125" style="55" customWidth="1"/>
    <col min="12805" max="13057" width="11.5546875" style="55"/>
    <col min="13058" max="13058" width="55.6640625" style="55" customWidth="1"/>
    <col min="13059" max="13059" width="20" style="55" customWidth="1"/>
    <col min="13060" max="13060" width="14.33203125" style="55" customWidth="1"/>
    <col min="13061" max="13313" width="11.5546875" style="55"/>
    <col min="13314" max="13314" width="55.6640625" style="55" customWidth="1"/>
    <col min="13315" max="13315" width="20" style="55" customWidth="1"/>
    <col min="13316" max="13316" width="14.33203125" style="55" customWidth="1"/>
    <col min="13317" max="13569" width="11.5546875" style="55"/>
    <col min="13570" max="13570" width="55.6640625" style="55" customWidth="1"/>
    <col min="13571" max="13571" width="20" style="55" customWidth="1"/>
    <col min="13572" max="13572" width="14.33203125" style="55" customWidth="1"/>
    <col min="13573" max="13825" width="11.5546875" style="55"/>
    <col min="13826" max="13826" width="55.6640625" style="55" customWidth="1"/>
    <col min="13827" max="13827" width="20" style="55" customWidth="1"/>
    <col min="13828" max="13828" width="14.33203125" style="55" customWidth="1"/>
    <col min="13829" max="14081" width="11.5546875" style="55"/>
    <col min="14082" max="14082" width="55.6640625" style="55" customWidth="1"/>
    <col min="14083" max="14083" width="20" style="55" customWidth="1"/>
    <col min="14084" max="14084" width="14.33203125" style="55" customWidth="1"/>
    <col min="14085" max="14337" width="11.5546875" style="55"/>
    <col min="14338" max="14338" width="55.6640625" style="55" customWidth="1"/>
    <col min="14339" max="14339" width="20" style="55" customWidth="1"/>
    <col min="14340" max="14340" width="14.33203125" style="55" customWidth="1"/>
    <col min="14341" max="14593" width="11.5546875" style="55"/>
    <col min="14594" max="14594" width="55.6640625" style="55" customWidth="1"/>
    <col min="14595" max="14595" width="20" style="55" customWidth="1"/>
    <col min="14596" max="14596" width="14.33203125" style="55" customWidth="1"/>
    <col min="14597" max="14849" width="11.5546875" style="55"/>
    <col min="14850" max="14850" width="55.6640625" style="55" customWidth="1"/>
    <col min="14851" max="14851" width="20" style="55" customWidth="1"/>
    <col min="14852" max="14852" width="14.33203125" style="55" customWidth="1"/>
    <col min="14853" max="15105" width="11.5546875" style="55"/>
    <col min="15106" max="15106" width="55.6640625" style="55" customWidth="1"/>
    <col min="15107" max="15107" width="20" style="55" customWidth="1"/>
    <col min="15108" max="15108" width="14.33203125" style="55" customWidth="1"/>
    <col min="15109" max="15361" width="11.5546875" style="55"/>
    <col min="15362" max="15362" width="55.6640625" style="55" customWidth="1"/>
    <col min="15363" max="15363" width="20" style="55" customWidth="1"/>
    <col min="15364" max="15364" width="14.33203125" style="55" customWidth="1"/>
    <col min="15365" max="15617" width="11.5546875" style="55"/>
    <col min="15618" max="15618" width="55.6640625" style="55" customWidth="1"/>
    <col min="15619" max="15619" width="20" style="55" customWidth="1"/>
    <col min="15620" max="15620" width="14.33203125" style="55" customWidth="1"/>
    <col min="15621" max="15873" width="11.5546875" style="55"/>
    <col min="15874" max="15874" width="55.6640625" style="55" customWidth="1"/>
    <col min="15875" max="15875" width="20" style="55" customWidth="1"/>
    <col min="15876" max="15876" width="14.33203125" style="55" customWidth="1"/>
    <col min="15877" max="16129" width="11.5546875" style="55"/>
    <col min="16130" max="16130" width="55.6640625" style="55" customWidth="1"/>
    <col min="16131" max="16131" width="20" style="55" customWidth="1"/>
    <col min="16132" max="16132" width="14.33203125" style="55" customWidth="1"/>
    <col min="16133" max="16384" width="11.5546875" style="55"/>
  </cols>
  <sheetData>
    <row r="2" spans="1:4" ht="22.95" customHeight="1" x14ac:dyDescent="0.25">
      <c r="A2" s="255" t="s">
        <v>621</v>
      </c>
      <c r="B2" s="255"/>
      <c r="C2" s="255"/>
      <c r="D2" s="255"/>
    </row>
    <row r="3" spans="1:4" ht="14.4" x14ac:dyDescent="0.3">
      <c r="A3" s="80"/>
      <c r="B3" s="81"/>
      <c r="C3" s="80"/>
      <c r="D3" s="80"/>
    </row>
    <row r="4" spans="1:4" x14ac:dyDescent="0.25">
      <c r="A4" s="82" t="s">
        <v>403</v>
      </c>
      <c r="B4" s="82" t="s">
        <v>404</v>
      </c>
      <c r="C4" s="83" t="s">
        <v>405</v>
      </c>
      <c r="D4" s="82" t="s">
        <v>406</v>
      </c>
    </row>
    <row r="5" spans="1:4" ht="66.75" customHeight="1" x14ac:dyDescent="0.25">
      <c r="A5" s="84"/>
      <c r="B5" s="79" t="s">
        <v>622</v>
      </c>
      <c r="C5" s="85"/>
      <c r="D5" s="86"/>
    </row>
    <row r="6" spans="1:4" ht="66.75" customHeight="1" x14ac:dyDescent="0.25">
      <c r="A6" s="84"/>
      <c r="B6" s="79"/>
      <c r="C6" s="85"/>
      <c r="D6" s="86"/>
    </row>
    <row r="7" spans="1:4" ht="75" customHeight="1" x14ac:dyDescent="0.25">
      <c r="A7" s="87"/>
      <c r="B7" s="88"/>
      <c r="C7" s="85"/>
      <c r="D7" s="86"/>
    </row>
  </sheetData>
  <mergeCells count="1">
    <mergeCell ref="A2:D2"/>
  </mergeCells>
  <printOptions horizontalCentered="1"/>
  <pageMargins left="0.39370078740157483" right="0.39370078740157483" top="0.39370078740157483" bottom="0.39370078740157483" header="0.31496062992125984" footer="0.31496062992125984"/>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2:F58"/>
  <sheetViews>
    <sheetView topLeftCell="A4" zoomScale="80" zoomScaleNormal="80" zoomScaleSheetLayoutView="130" workbookViewId="0"/>
  </sheetViews>
  <sheetFormatPr baseColWidth="10" defaultColWidth="11.44140625" defaultRowHeight="13.8" x14ac:dyDescent="0.25"/>
  <cols>
    <col min="1" max="1" width="5.6640625" style="55" customWidth="1"/>
    <col min="2" max="2" width="29.6640625" style="55" customWidth="1"/>
    <col min="3" max="6" width="42.5546875" style="55" customWidth="1"/>
    <col min="7" max="7" width="4.33203125" style="55" customWidth="1"/>
    <col min="8" max="8" width="28.33203125" style="55" customWidth="1"/>
    <col min="9" max="16384" width="11.44140625" style="55"/>
  </cols>
  <sheetData>
    <row r="2" spans="2:6" ht="61.5" customHeight="1" x14ac:dyDescent="0.25"/>
    <row r="3" spans="2:6" ht="9" customHeight="1" x14ac:dyDescent="0.25"/>
    <row r="4" spans="2:6" ht="26.25" customHeight="1" x14ac:dyDescent="0.25">
      <c r="B4" s="115" t="s">
        <v>351</v>
      </c>
      <c r="C4" s="115"/>
      <c r="D4" s="115"/>
      <c r="E4" s="115"/>
      <c r="F4" s="115"/>
    </row>
    <row r="5" spans="2:6" ht="17.25" customHeight="1" x14ac:dyDescent="0.25">
      <c r="B5" s="56"/>
      <c r="C5" s="56"/>
      <c r="D5" s="56"/>
      <c r="E5" s="56"/>
      <c r="F5" s="56"/>
    </row>
    <row r="6" spans="2:6" ht="130.5" customHeight="1" x14ac:dyDescent="0.25">
      <c r="B6" s="108" t="s">
        <v>447</v>
      </c>
      <c r="C6" s="108"/>
      <c r="D6" s="108"/>
      <c r="E6" s="108"/>
      <c r="F6" s="108"/>
    </row>
    <row r="7" spans="2:6" x14ac:dyDescent="0.25">
      <c r="B7" s="57"/>
      <c r="C7" s="57"/>
      <c r="D7" s="57"/>
      <c r="E7" s="57"/>
      <c r="F7" s="57"/>
    </row>
    <row r="8" spans="2:6" ht="22.5" customHeight="1" x14ac:dyDescent="0.25">
      <c r="B8" s="115" t="s">
        <v>352</v>
      </c>
      <c r="C8" s="115"/>
      <c r="D8" s="115"/>
      <c r="E8" s="115"/>
      <c r="F8" s="115"/>
    </row>
    <row r="9" spans="2:6" ht="17.25" customHeight="1" x14ac:dyDescent="0.25">
      <c r="B9" s="56"/>
      <c r="C9" s="56"/>
      <c r="D9" s="56"/>
      <c r="E9" s="56"/>
      <c r="F9" s="56"/>
    </row>
    <row r="10" spans="2:6" ht="147.75" customHeight="1" x14ac:dyDescent="0.25">
      <c r="B10" s="108" t="s">
        <v>448</v>
      </c>
      <c r="C10" s="108"/>
      <c r="D10" s="108"/>
      <c r="E10" s="108"/>
      <c r="F10" s="108"/>
    </row>
    <row r="11" spans="2:6" ht="17.25" customHeight="1" x14ac:dyDescent="0.25">
      <c r="B11" s="56"/>
      <c r="C11" s="56"/>
      <c r="D11" s="56"/>
      <c r="E11" s="56"/>
      <c r="F11" s="56"/>
    </row>
    <row r="12" spans="2:6" ht="29.25" customHeight="1" x14ac:dyDescent="0.25">
      <c r="B12" s="115" t="s">
        <v>432</v>
      </c>
      <c r="C12" s="115"/>
      <c r="D12" s="115"/>
      <c r="E12" s="115"/>
      <c r="F12" s="115"/>
    </row>
    <row r="13" spans="2:6" ht="18.75" customHeight="1" x14ac:dyDescent="0.25">
      <c r="B13" s="56" t="s">
        <v>402</v>
      </c>
      <c r="C13" s="56"/>
      <c r="D13" s="56"/>
      <c r="E13" s="56"/>
      <c r="F13" s="56"/>
    </row>
    <row r="14" spans="2:6" ht="42" customHeight="1" x14ac:dyDescent="0.25">
      <c r="B14" s="117" t="s">
        <v>433</v>
      </c>
      <c r="C14" s="117"/>
      <c r="D14" s="117"/>
      <c r="E14" s="117"/>
      <c r="F14" s="117"/>
    </row>
    <row r="15" spans="2:6" ht="72.75" customHeight="1" x14ac:dyDescent="0.25">
      <c r="B15" s="117"/>
      <c r="C15" s="117"/>
      <c r="D15" s="117"/>
      <c r="E15" s="117"/>
      <c r="F15" s="117"/>
    </row>
    <row r="16" spans="2:6" x14ac:dyDescent="0.25">
      <c r="B16" s="57"/>
      <c r="C16" s="57"/>
      <c r="D16" s="57"/>
      <c r="E16" s="57"/>
      <c r="F16" s="57"/>
    </row>
    <row r="17" spans="2:6" ht="29.25" customHeight="1" x14ac:dyDescent="0.25">
      <c r="B17" s="115" t="s">
        <v>430</v>
      </c>
      <c r="C17" s="115"/>
      <c r="D17" s="115"/>
      <c r="E17" s="115"/>
      <c r="F17" s="115"/>
    </row>
    <row r="18" spans="2:6" ht="18.75" customHeight="1" x14ac:dyDescent="0.25">
      <c r="B18" s="56" t="s">
        <v>402</v>
      </c>
      <c r="C18" s="56"/>
      <c r="D18" s="56"/>
      <c r="E18" s="56"/>
      <c r="F18" s="56"/>
    </row>
    <row r="19" spans="2:6" ht="34.5" customHeight="1" x14ac:dyDescent="0.25">
      <c r="B19" s="117" t="s">
        <v>431</v>
      </c>
      <c r="C19" s="117"/>
      <c r="D19" s="117"/>
      <c r="E19" s="117"/>
      <c r="F19" s="117"/>
    </row>
    <row r="20" spans="2:6" ht="104.25" customHeight="1" x14ac:dyDescent="0.25">
      <c r="B20" s="117"/>
      <c r="C20" s="117"/>
      <c r="D20" s="117"/>
      <c r="E20" s="117"/>
      <c r="F20" s="117"/>
    </row>
    <row r="21" spans="2:6" ht="31.5" customHeight="1" x14ac:dyDescent="0.25">
      <c r="B21" s="115" t="s">
        <v>421</v>
      </c>
      <c r="C21" s="115"/>
      <c r="D21" s="115"/>
      <c r="E21" s="115"/>
      <c r="F21" s="115"/>
    </row>
    <row r="22" spans="2:6" ht="31.5" customHeight="1" x14ac:dyDescent="0.25">
      <c r="B22" s="58" t="s">
        <v>393</v>
      </c>
      <c r="C22" s="116" t="s">
        <v>434</v>
      </c>
      <c r="D22" s="116"/>
      <c r="E22" s="116"/>
      <c r="F22" s="116"/>
    </row>
    <row r="23" spans="2:6" ht="40.5" customHeight="1" x14ac:dyDescent="0.25">
      <c r="B23" s="58" t="s">
        <v>394</v>
      </c>
      <c r="C23" s="109" t="s">
        <v>395</v>
      </c>
      <c r="D23" s="110"/>
      <c r="E23" s="110"/>
      <c r="F23" s="111"/>
    </row>
    <row r="24" spans="2:6" ht="40.5" customHeight="1" x14ac:dyDescent="0.25">
      <c r="B24" s="58" t="s">
        <v>391</v>
      </c>
      <c r="C24" s="109" t="s">
        <v>392</v>
      </c>
      <c r="D24" s="110"/>
      <c r="E24" s="110"/>
      <c r="F24" s="111"/>
    </row>
    <row r="25" spans="2:6" ht="40.5" customHeight="1" x14ac:dyDescent="0.25">
      <c r="B25" s="58" t="s">
        <v>435</v>
      </c>
      <c r="C25" s="116" t="s">
        <v>436</v>
      </c>
      <c r="D25" s="116"/>
      <c r="E25" s="116"/>
      <c r="F25" s="116"/>
    </row>
    <row r="26" spans="2:6" ht="131.25" customHeight="1" x14ac:dyDescent="0.25">
      <c r="B26" s="58" t="s">
        <v>418</v>
      </c>
      <c r="C26" s="109" t="s">
        <v>449</v>
      </c>
      <c r="D26" s="110"/>
      <c r="E26" s="110"/>
      <c r="F26" s="111"/>
    </row>
    <row r="27" spans="2:6" ht="97.5" customHeight="1" x14ac:dyDescent="0.25">
      <c r="B27" s="58" t="s">
        <v>419</v>
      </c>
      <c r="C27" s="112" t="s">
        <v>424</v>
      </c>
      <c r="D27" s="113"/>
      <c r="E27" s="113"/>
      <c r="F27" s="114"/>
    </row>
    <row r="28" spans="2:6" ht="87" customHeight="1" x14ac:dyDescent="0.25">
      <c r="B28" s="58" t="s">
        <v>420</v>
      </c>
      <c r="C28" s="112" t="s">
        <v>425</v>
      </c>
      <c r="D28" s="113"/>
      <c r="E28" s="113"/>
      <c r="F28" s="114"/>
    </row>
    <row r="29" spans="2:6" ht="99.75" customHeight="1" x14ac:dyDescent="0.25">
      <c r="B29" s="58" t="s">
        <v>422</v>
      </c>
      <c r="C29" s="112" t="s">
        <v>423</v>
      </c>
      <c r="D29" s="113"/>
      <c r="E29" s="113"/>
      <c r="F29" s="114"/>
    </row>
    <row r="30" spans="2:6" ht="86.25" customHeight="1" x14ac:dyDescent="0.25">
      <c r="B30" s="58" t="s">
        <v>427</v>
      </c>
      <c r="C30" s="112" t="s">
        <v>426</v>
      </c>
      <c r="D30" s="113"/>
      <c r="E30" s="113"/>
      <c r="F30" s="114"/>
    </row>
    <row r="31" spans="2:6" ht="62.25" customHeight="1" x14ac:dyDescent="0.25">
      <c r="B31" s="58" t="s">
        <v>437</v>
      </c>
      <c r="C31" s="108" t="s">
        <v>438</v>
      </c>
      <c r="D31" s="108"/>
      <c r="E31" s="108"/>
      <c r="F31" s="108"/>
    </row>
    <row r="32" spans="2:6" ht="53.25" customHeight="1" x14ac:dyDescent="0.25">
      <c r="B32" s="58" t="s">
        <v>439</v>
      </c>
      <c r="C32" s="108" t="s">
        <v>440</v>
      </c>
      <c r="D32" s="108"/>
      <c r="E32" s="108"/>
      <c r="F32" s="108"/>
    </row>
    <row r="33" spans="2:6" ht="63.75" customHeight="1" x14ac:dyDescent="0.25">
      <c r="B33" s="58" t="s">
        <v>441</v>
      </c>
      <c r="C33" s="108" t="s">
        <v>442</v>
      </c>
      <c r="D33" s="108"/>
      <c r="E33" s="108"/>
      <c r="F33" s="108"/>
    </row>
    <row r="34" spans="2:6" x14ac:dyDescent="0.25">
      <c r="B34" s="57"/>
      <c r="C34" s="57"/>
      <c r="D34" s="57"/>
      <c r="E34" s="57"/>
      <c r="F34" s="57"/>
    </row>
    <row r="35" spans="2:6" x14ac:dyDescent="0.25">
      <c r="B35" s="57"/>
      <c r="C35" s="57"/>
      <c r="D35" s="57"/>
      <c r="E35" s="57"/>
      <c r="F35" s="57"/>
    </row>
    <row r="36" spans="2:6" x14ac:dyDescent="0.25">
      <c r="B36" s="57"/>
      <c r="C36" s="57"/>
      <c r="D36" s="57"/>
      <c r="E36" s="57"/>
      <c r="F36" s="57"/>
    </row>
    <row r="37" spans="2:6" x14ac:dyDescent="0.25">
      <c r="B37" s="57"/>
      <c r="C37" s="57"/>
      <c r="D37" s="57"/>
      <c r="E37" s="57"/>
      <c r="F37" s="57"/>
    </row>
    <row r="38" spans="2:6" x14ac:dyDescent="0.25">
      <c r="B38" s="57"/>
      <c r="C38" s="57"/>
      <c r="D38" s="57"/>
      <c r="E38" s="57"/>
      <c r="F38" s="57"/>
    </row>
    <row r="39" spans="2:6" x14ac:dyDescent="0.25">
      <c r="B39" s="57"/>
      <c r="C39" s="57"/>
      <c r="D39" s="57"/>
      <c r="E39" s="57"/>
      <c r="F39" s="57"/>
    </row>
    <row r="40" spans="2:6" x14ac:dyDescent="0.25">
      <c r="B40" s="57"/>
      <c r="C40" s="57"/>
      <c r="D40" s="57"/>
      <c r="E40" s="57"/>
      <c r="F40" s="57"/>
    </row>
    <row r="41" spans="2:6" x14ac:dyDescent="0.25">
      <c r="B41" s="57"/>
      <c r="C41" s="57"/>
      <c r="D41" s="57"/>
      <c r="E41" s="57"/>
      <c r="F41" s="57"/>
    </row>
    <row r="42" spans="2:6" x14ac:dyDescent="0.25">
      <c r="B42" s="57"/>
      <c r="C42" s="57"/>
      <c r="D42" s="57"/>
      <c r="E42" s="57"/>
      <c r="F42" s="57"/>
    </row>
    <row r="43" spans="2:6" x14ac:dyDescent="0.25">
      <c r="B43" s="57"/>
      <c r="C43" s="57"/>
      <c r="D43" s="57"/>
      <c r="E43" s="57"/>
      <c r="F43" s="57"/>
    </row>
    <row r="44" spans="2:6" x14ac:dyDescent="0.25">
      <c r="B44" s="57"/>
      <c r="C44" s="57"/>
      <c r="D44" s="57"/>
      <c r="E44" s="57"/>
      <c r="F44" s="57"/>
    </row>
    <row r="45" spans="2:6" x14ac:dyDescent="0.25">
      <c r="B45" s="57"/>
      <c r="C45" s="57"/>
      <c r="D45" s="57"/>
      <c r="E45" s="57"/>
      <c r="F45" s="57"/>
    </row>
    <row r="46" spans="2:6" x14ac:dyDescent="0.25">
      <c r="B46" s="57"/>
      <c r="C46" s="57"/>
      <c r="D46" s="57"/>
      <c r="E46" s="57"/>
      <c r="F46" s="57"/>
    </row>
    <row r="47" spans="2:6" x14ac:dyDescent="0.25">
      <c r="B47" s="57"/>
      <c r="C47" s="57"/>
      <c r="D47" s="57"/>
      <c r="E47" s="57"/>
      <c r="F47" s="57"/>
    </row>
    <row r="48" spans="2:6" x14ac:dyDescent="0.25">
      <c r="B48" s="57"/>
      <c r="C48" s="57"/>
      <c r="D48" s="57"/>
      <c r="E48" s="57"/>
      <c r="F48" s="57"/>
    </row>
    <row r="49" spans="2:6" x14ac:dyDescent="0.25">
      <c r="B49" s="57"/>
      <c r="C49" s="57"/>
      <c r="D49" s="57"/>
      <c r="E49" s="57"/>
      <c r="F49" s="57"/>
    </row>
    <row r="50" spans="2:6" x14ac:dyDescent="0.25">
      <c r="B50" s="57"/>
      <c r="C50" s="57"/>
      <c r="D50" s="57"/>
      <c r="E50" s="57"/>
      <c r="F50" s="57"/>
    </row>
    <row r="51" spans="2:6" x14ac:dyDescent="0.25">
      <c r="B51" s="57"/>
      <c r="C51" s="57"/>
      <c r="D51" s="57"/>
      <c r="E51" s="57"/>
      <c r="F51" s="57"/>
    </row>
    <row r="52" spans="2:6" x14ac:dyDescent="0.25">
      <c r="B52" s="57"/>
      <c r="C52" s="57"/>
      <c r="D52" s="57"/>
      <c r="E52" s="57"/>
      <c r="F52" s="57"/>
    </row>
    <row r="53" spans="2:6" x14ac:dyDescent="0.25">
      <c r="B53" s="57"/>
      <c r="C53" s="57"/>
      <c r="D53" s="57"/>
      <c r="E53" s="57"/>
      <c r="F53" s="57"/>
    </row>
    <row r="54" spans="2:6" x14ac:dyDescent="0.25">
      <c r="B54" s="59"/>
      <c r="C54" s="59"/>
      <c r="D54" s="59"/>
      <c r="E54" s="59"/>
      <c r="F54" s="59"/>
    </row>
    <row r="55" spans="2:6" x14ac:dyDescent="0.25">
      <c r="B55" s="59"/>
      <c r="C55" s="59"/>
      <c r="D55" s="59"/>
      <c r="E55" s="59"/>
      <c r="F55" s="59"/>
    </row>
    <row r="56" spans="2:6" x14ac:dyDescent="0.25">
      <c r="B56" s="59"/>
      <c r="C56" s="59"/>
      <c r="D56" s="59"/>
      <c r="E56" s="59"/>
      <c r="F56" s="59"/>
    </row>
    <row r="57" spans="2:6" x14ac:dyDescent="0.25">
      <c r="B57" s="59"/>
      <c r="C57" s="59"/>
      <c r="D57" s="59"/>
      <c r="E57" s="59"/>
      <c r="F57" s="59"/>
    </row>
    <row r="58" spans="2:6" x14ac:dyDescent="0.25">
      <c r="B58" s="59"/>
      <c r="C58" s="59"/>
      <c r="D58" s="59"/>
      <c r="E58" s="59"/>
      <c r="F58" s="59"/>
    </row>
  </sheetData>
  <mergeCells count="23">
    <mergeCell ref="B15:F15"/>
    <mergeCell ref="B17:F17"/>
    <mergeCell ref="B19:F19"/>
    <mergeCell ref="B20:F20"/>
    <mergeCell ref="B14:F14"/>
    <mergeCell ref="B4:F4"/>
    <mergeCell ref="B6:F6"/>
    <mergeCell ref="B8:F8"/>
    <mergeCell ref="B10:F10"/>
    <mergeCell ref="B12:F12"/>
    <mergeCell ref="C23:F23"/>
    <mergeCell ref="B21:F21"/>
    <mergeCell ref="C22:F22"/>
    <mergeCell ref="C26:F26"/>
    <mergeCell ref="C27:F27"/>
    <mergeCell ref="C25:F25"/>
    <mergeCell ref="C31:F31"/>
    <mergeCell ref="C32:F32"/>
    <mergeCell ref="C33:F33"/>
    <mergeCell ref="C24:F24"/>
    <mergeCell ref="C28:F28"/>
    <mergeCell ref="C30:F30"/>
    <mergeCell ref="C29:F29"/>
  </mergeCells>
  <printOptions horizontalCentered="1"/>
  <pageMargins left="0.39370078740157483" right="0.39370078740157483" top="0.39370078740157483" bottom="0.74803149606299213" header="0.31496062992125984" footer="0.31496062992125984"/>
  <pageSetup scale="45" orientation="portrait" r:id="rId1"/>
  <headerFooter>
    <oddFooter>&amp;R &amp;"Arial,Normal"&amp;10Página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S89"/>
  <sheetViews>
    <sheetView workbookViewId="0">
      <pane xSplit="2" topLeftCell="K1" activePane="topRight" state="frozen"/>
      <selection activeCell="A9" sqref="A9"/>
      <selection pane="topRight" activeCell="Q11" sqref="Q11"/>
    </sheetView>
  </sheetViews>
  <sheetFormatPr baseColWidth="10" defaultColWidth="11.44140625" defaultRowHeight="13.8" x14ac:dyDescent="0.25"/>
  <cols>
    <col min="1" max="1" width="3.109375" style="3" customWidth="1"/>
    <col min="2" max="2" width="44.5546875" style="3" customWidth="1"/>
    <col min="3" max="7" width="20.6640625" style="3" customWidth="1"/>
    <col min="8" max="8" width="24.33203125" style="3" customWidth="1"/>
    <col min="9" max="13" width="20.6640625" style="3" customWidth="1"/>
    <col min="14" max="14" width="21.109375" style="3" customWidth="1"/>
    <col min="15" max="15" width="3.109375" style="20" customWidth="1"/>
    <col min="16" max="16" width="31.33203125" style="3" customWidth="1"/>
    <col min="17" max="17" width="16.33203125" style="3" customWidth="1"/>
    <col min="18" max="18" width="3.109375" style="20" customWidth="1"/>
    <col min="19" max="19" width="28.109375" style="3" customWidth="1"/>
    <col min="20" max="16384" width="11.44140625" style="3"/>
  </cols>
  <sheetData>
    <row r="2" spans="2:19" ht="36" customHeight="1" x14ac:dyDescent="0.25">
      <c r="B2" s="1" t="s">
        <v>34</v>
      </c>
      <c r="C2" s="119" t="s">
        <v>21</v>
      </c>
      <c r="D2" s="119"/>
      <c r="E2" s="119"/>
      <c r="F2" s="119"/>
      <c r="G2" s="119"/>
      <c r="H2" s="119"/>
      <c r="I2" s="119"/>
      <c r="J2" s="119"/>
      <c r="K2" s="119"/>
      <c r="L2" s="119"/>
      <c r="M2" s="119"/>
      <c r="N2" s="119"/>
      <c r="O2" s="2"/>
      <c r="R2" s="2"/>
    </row>
    <row r="3" spans="2:19" x14ac:dyDescent="0.25">
      <c r="C3" s="4"/>
      <c r="D3" s="4"/>
      <c r="E3" s="4"/>
      <c r="F3" s="4"/>
      <c r="G3" s="4"/>
      <c r="H3" s="4"/>
      <c r="I3" s="4"/>
      <c r="J3" s="4"/>
      <c r="K3" s="4"/>
      <c r="L3" s="4"/>
      <c r="M3" s="4"/>
      <c r="N3" s="4"/>
      <c r="O3" s="5"/>
      <c r="R3" s="5"/>
    </row>
    <row r="4" spans="2:19" ht="29.25" customHeight="1" x14ac:dyDescent="0.25">
      <c r="B4" s="1" t="s">
        <v>35</v>
      </c>
      <c r="C4" s="119" t="s">
        <v>23</v>
      </c>
      <c r="D4" s="119"/>
      <c r="E4" s="119"/>
      <c r="F4" s="119"/>
      <c r="G4" s="119"/>
      <c r="H4" s="119"/>
      <c r="I4" s="119"/>
      <c r="J4" s="119"/>
      <c r="K4" s="119"/>
      <c r="L4" s="119"/>
      <c r="M4" s="119"/>
      <c r="N4" s="119"/>
      <c r="O4" s="2"/>
      <c r="R4" s="2"/>
    </row>
    <row r="5" spans="2:19" ht="15" customHeight="1" x14ac:dyDescent="0.25">
      <c r="B5" s="6"/>
      <c r="C5" s="7"/>
      <c r="D5" s="7"/>
      <c r="E5" s="7"/>
      <c r="F5" s="7"/>
      <c r="G5" s="7"/>
      <c r="H5" s="7"/>
      <c r="I5" s="7"/>
      <c r="J5" s="7"/>
      <c r="K5" s="7"/>
      <c r="L5" s="7"/>
      <c r="M5" s="7"/>
      <c r="N5" s="7"/>
      <c r="O5" s="7"/>
      <c r="R5" s="7"/>
    </row>
    <row r="6" spans="2:19" ht="16.5" customHeight="1" x14ac:dyDescent="0.25">
      <c r="B6" s="120" t="s">
        <v>0</v>
      </c>
      <c r="C6" s="121" t="s">
        <v>13</v>
      </c>
      <c r="D6" s="122"/>
      <c r="E6" s="122"/>
      <c r="F6" s="123"/>
      <c r="G6" s="121" t="s">
        <v>2</v>
      </c>
      <c r="H6" s="122"/>
      <c r="I6" s="122"/>
      <c r="J6" s="122"/>
      <c r="K6" s="122"/>
      <c r="L6" s="122"/>
      <c r="M6" s="123"/>
      <c r="N6" s="124" t="s">
        <v>3</v>
      </c>
      <c r="O6" s="9"/>
      <c r="P6" s="118" t="s">
        <v>11</v>
      </c>
      <c r="Q6" s="118"/>
      <c r="R6" s="9"/>
    </row>
    <row r="7" spans="2:19" ht="31.5" customHeight="1" x14ac:dyDescent="0.25">
      <c r="B7" s="120"/>
      <c r="C7" s="23" t="s">
        <v>9</v>
      </c>
      <c r="D7" s="23" t="s">
        <v>10</v>
      </c>
      <c r="E7" s="23" t="s">
        <v>1</v>
      </c>
      <c r="F7" s="23" t="s">
        <v>16</v>
      </c>
      <c r="G7" s="23" t="s">
        <v>14</v>
      </c>
      <c r="H7" s="27" t="s">
        <v>15</v>
      </c>
      <c r="I7" s="23" t="s">
        <v>18</v>
      </c>
      <c r="J7" s="27" t="s">
        <v>17</v>
      </c>
      <c r="K7" s="23" t="s">
        <v>19</v>
      </c>
      <c r="L7" s="27" t="s">
        <v>20</v>
      </c>
      <c r="M7" s="23" t="s">
        <v>4</v>
      </c>
      <c r="N7" s="124"/>
      <c r="O7" s="9"/>
      <c r="P7" s="10" t="s">
        <v>26</v>
      </c>
      <c r="Q7" s="10" t="s">
        <v>5</v>
      </c>
      <c r="R7" s="9"/>
    </row>
    <row r="8" spans="2:19" ht="55.2" x14ac:dyDescent="0.25">
      <c r="B8" s="24" t="s">
        <v>24</v>
      </c>
      <c r="C8" s="11">
        <v>0</v>
      </c>
      <c r="D8" s="11">
        <v>0</v>
      </c>
      <c r="E8" s="11">
        <v>0</v>
      </c>
      <c r="F8" s="31">
        <f t="shared" ref="F8:F13" si="0">+C8+D8+E8</f>
        <v>0</v>
      </c>
      <c r="G8" s="11">
        <v>56000000000</v>
      </c>
      <c r="H8" s="32" t="s">
        <v>25</v>
      </c>
      <c r="I8" s="11">
        <v>0</v>
      </c>
      <c r="J8" s="11"/>
      <c r="K8" s="11">
        <v>0</v>
      </c>
      <c r="L8" s="11"/>
      <c r="M8" s="31">
        <f t="shared" ref="M8:M13" si="1">+G8+I8+K8</f>
        <v>56000000000</v>
      </c>
      <c r="N8" s="12">
        <f t="shared" ref="N8:N13" si="2">+C8+M8</f>
        <v>56000000000</v>
      </c>
      <c r="O8" s="13"/>
      <c r="P8" s="14" t="s">
        <v>22</v>
      </c>
      <c r="Q8" s="15">
        <f>43+133</f>
        <v>176</v>
      </c>
      <c r="R8" s="13"/>
      <c r="S8" s="30" t="s">
        <v>27</v>
      </c>
    </row>
    <row r="9" spans="2:19" ht="55.2" x14ac:dyDescent="0.25">
      <c r="B9" s="24" t="s">
        <v>28</v>
      </c>
      <c r="C9" s="11">
        <v>69061134999</v>
      </c>
      <c r="D9" s="11">
        <v>0</v>
      </c>
      <c r="E9" s="11">
        <v>0</v>
      </c>
      <c r="F9" s="31">
        <f t="shared" si="0"/>
        <v>69061134999</v>
      </c>
      <c r="G9" s="11">
        <v>0</v>
      </c>
      <c r="H9" s="11"/>
      <c r="I9" s="11">
        <v>0</v>
      </c>
      <c r="J9" s="11"/>
      <c r="K9" s="11">
        <v>0</v>
      </c>
      <c r="L9" s="11"/>
      <c r="M9" s="31">
        <f t="shared" si="1"/>
        <v>0</v>
      </c>
      <c r="N9" s="12">
        <f t="shared" si="2"/>
        <v>69061134999</v>
      </c>
      <c r="O9" s="13"/>
      <c r="P9" s="14" t="s">
        <v>22</v>
      </c>
      <c r="Q9" s="15">
        <v>1200</v>
      </c>
      <c r="R9" s="13"/>
    </row>
    <row r="10" spans="2:19" ht="55.2" x14ac:dyDescent="0.25">
      <c r="B10" s="24" t="s">
        <v>29</v>
      </c>
      <c r="C10" s="11">
        <v>0</v>
      </c>
      <c r="D10" s="11">
        <v>0</v>
      </c>
      <c r="E10" s="11">
        <v>0</v>
      </c>
      <c r="F10" s="31">
        <f t="shared" si="0"/>
        <v>0</v>
      </c>
      <c r="G10" s="11">
        <v>35604532699</v>
      </c>
      <c r="H10" s="32" t="s">
        <v>30</v>
      </c>
      <c r="I10" s="11">
        <v>0</v>
      </c>
      <c r="J10" s="11"/>
      <c r="K10" s="11">
        <v>0</v>
      </c>
      <c r="L10" s="11"/>
      <c r="M10" s="31">
        <f t="shared" si="1"/>
        <v>35604532699</v>
      </c>
      <c r="N10" s="12">
        <f t="shared" si="2"/>
        <v>35604532699</v>
      </c>
      <c r="O10" s="13"/>
      <c r="P10" s="14" t="s">
        <v>22</v>
      </c>
      <c r="Q10" s="15">
        <v>226</v>
      </c>
      <c r="R10" s="13"/>
    </row>
    <row r="11" spans="2:19" ht="45" x14ac:dyDescent="0.25">
      <c r="B11" s="24" t="s">
        <v>31</v>
      </c>
      <c r="C11" s="11">
        <v>0</v>
      </c>
      <c r="D11" s="11">
        <v>0</v>
      </c>
      <c r="E11" s="11">
        <v>0</v>
      </c>
      <c r="F11" s="31">
        <f t="shared" si="0"/>
        <v>0</v>
      </c>
      <c r="G11" s="11">
        <v>0</v>
      </c>
      <c r="H11" s="11"/>
      <c r="I11" s="11">
        <v>0</v>
      </c>
      <c r="J11" s="11"/>
      <c r="K11" s="11">
        <v>0</v>
      </c>
      <c r="L11" s="11"/>
      <c r="M11" s="31">
        <f t="shared" si="1"/>
        <v>0</v>
      </c>
      <c r="N11" s="12">
        <f t="shared" si="2"/>
        <v>0</v>
      </c>
      <c r="O11" s="13"/>
      <c r="P11" s="14"/>
      <c r="Q11" s="15"/>
      <c r="R11" s="13"/>
    </row>
    <row r="12" spans="2:19" ht="30" x14ac:dyDescent="0.25">
      <c r="B12" s="24" t="s">
        <v>32</v>
      </c>
      <c r="C12" s="11">
        <v>0</v>
      </c>
      <c r="D12" s="11">
        <v>0</v>
      </c>
      <c r="E12" s="11">
        <v>0</v>
      </c>
      <c r="F12" s="31">
        <f t="shared" si="0"/>
        <v>0</v>
      </c>
      <c r="G12" s="11">
        <v>0</v>
      </c>
      <c r="H12" s="11"/>
      <c r="I12" s="11">
        <v>0</v>
      </c>
      <c r="J12" s="11"/>
      <c r="K12" s="11">
        <v>0</v>
      </c>
      <c r="L12" s="11"/>
      <c r="M12" s="31">
        <f t="shared" si="1"/>
        <v>0</v>
      </c>
      <c r="N12" s="12">
        <f t="shared" si="2"/>
        <v>0</v>
      </c>
      <c r="O12" s="13"/>
      <c r="P12" s="14"/>
      <c r="Q12" s="15"/>
      <c r="R12" s="13"/>
    </row>
    <row r="13" spans="2:19" ht="55.2" x14ac:dyDescent="0.25">
      <c r="B13" s="24" t="s">
        <v>33</v>
      </c>
      <c r="C13" s="11">
        <v>0</v>
      </c>
      <c r="D13" s="11">
        <v>0</v>
      </c>
      <c r="E13" s="11">
        <v>0</v>
      </c>
      <c r="F13" s="31">
        <f t="shared" si="0"/>
        <v>0</v>
      </c>
      <c r="G13" s="11">
        <v>0</v>
      </c>
      <c r="H13" s="11"/>
      <c r="I13" s="11">
        <v>0</v>
      </c>
      <c r="J13" s="11"/>
      <c r="K13" s="11">
        <v>0</v>
      </c>
      <c r="L13" s="11"/>
      <c r="M13" s="31">
        <f t="shared" si="1"/>
        <v>0</v>
      </c>
      <c r="N13" s="12">
        <f t="shared" si="2"/>
        <v>0</v>
      </c>
      <c r="O13" s="13"/>
      <c r="P13" s="14" t="s">
        <v>22</v>
      </c>
      <c r="Q13" s="22"/>
      <c r="R13" s="13"/>
    </row>
    <row r="14" spans="2:19" ht="15.6" x14ac:dyDescent="0.25">
      <c r="B14" s="16" t="s">
        <v>6</v>
      </c>
      <c r="C14" s="17">
        <f>SUM(C8:C13)</f>
        <v>69061134999</v>
      </c>
      <c r="D14" s="17">
        <f>SUM(D8:D13)</f>
        <v>0</v>
      </c>
      <c r="E14" s="17">
        <f>SUM(E8:E13)</f>
        <v>0</v>
      </c>
      <c r="F14" s="17">
        <f>SUM(F8:F13)</f>
        <v>69061134999</v>
      </c>
      <c r="G14" s="17">
        <f>SUM(G8:G13)</f>
        <v>91604532699</v>
      </c>
      <c r="I14" s="17">
        <f>SUM(I8:I13)</f>
        <v>0</v>
      </c>
      <c r="K14" s="17">
        <f>SUM(K8:K13)</f>
        <v>0</v>
      </c>
      <c r="M14" s="17">
        <f>SUM(M8:M13)</f>
        <v>91604532699</v>
      </c>
      <c r="N14" s="17">
        <f>SUM(N8:N13)</f>
        <v>160665667698</v>
      </c>
      <c r="O14" s="18"/>
      <c r="Q14" s="33">
        <f>SUM(Q8:Q13)</f>
        <v>1602</v>
      </c>
      <c r="R14" s="18"/>
    </row>
    <row r="16" spans="2:19" ht="15.6" x14ac:dyDescent="0.25">
      <c r="B16" s="16" t="s">
        <v>12</v>
      </c>
      <c r="C16" s="19">
        <f>F14</f>
        <v>69061134999</v>
      </c>
      <c r="D16" s="25"/>
    </row>
    <row r="17" spans="1:19" ht="15.6" x14ac:dyDescent="0.25">
      <c r="B17" s="16" t="s">
        <v>7</v>
      </c>
      <c r="C17" s="19">
        <f>+M14</f>
        <v>91604532699</v>
      </c>
      <c r="D17" s="25"/>
    </row>
    <row r="18" spans="1:19" ht="15.6" x14ac:dyDescent="0.25">
      <c r="B18" s="16" t="s">
        <v>3</v>
      </c>
      <c r="C18" s="21">
        <f>+C16+C17</f>
        <v>160665667698</v>
      </c>
      <c r="D18" s="26"/>
    </row>
    <row r="20" spans="1:19" s="20" customFormat="1" x14ac:dyDescent="0.25">
      <c r="A20" s="28"/>
      <c r="B20" s="28"/>
      <c r="C20" s="28"/>
      <c r="D20" s="28"/>
      <c r="E20" s="28"/>
      <c r="F20" s="28"/>
      <c r="G20" s="28"/>
      <c r="H20" s="28"/>
      <c r="I20" s="28"/>
      <c r="J20" s="28"/>
      <c r="K20" s="28"/>
      <c r="L20" s="28"/>
      <c r="M20" s="28"/>
      <c r="N20" s="28"/>
      <c r="O20" s="29"/>
      <c r="P20" s="28"/>
      <c r="Q20" s="28"/>
      <c r="S20" s="3"/>
    </row>
    <row r="22" spans="1:19" ht="22.8" x14ac:dyDescent="0.25">
      <c r="B22" s="1" t="s">
        <v>36</v>
      </c>
      <c r="C22" s="119" t="s">
        <v>37</v>
      </c>
      <c r="D22" s="119"/>
      <c r="E22" s="119"/>
      <c r="F22" s="119"/>
      <c r="G22" s="119"/>
      <c r="H22" s="119"/>
      <c r="I22" s="119"/>
      <c r="J22" s="119"/>
      <c r="K22" s="119"/>
      <c r="L22" s="119"/>
      <c r="M22" s="119"/>
      <c r="N22" s="119"/>
      <c r="O22" s="2"/>
    </row>
    <row r="23" spans="1:19" ht="24.6" x14ac:dyDescent="0.25">
      <c r="B23" s="6"/>
      <c r="C23" s="7"/>
      <c r="D23" s="7"/>
      <c r="E23" s="7"/>
      <c r="F23" s="7"/>
      <c r="G23" s="7"/>
      <c r="H23" s="7"/>
      <c r="I23" s="7"/>
      <c r="J23" s="7"/>
      <c r="K23" s="7"/>
      <c r="L23" s="7"/>
      <c r="M23" s="7"/>
      <c r="N23" s="7"/>
      <c r="O23" s="7"/>
    </row>
    <row r="24" spans="1:19" ht="15.6" x14ac:dyDescent="0.25">
      <c r="B24" s="120" t="s">
        <v>0</v>
      </c>
      <c r="C24" s="121" t="s">
        <v>13</v>
      </c>
      <c r="D24" s="122"/>
      <c r="E24" s="122"/>
      <c r="F24" s="123"/>
      <c r="G24" s="121" t="s">
        <v>2</v>
      </c>
      <c r="H24" s="122"/>
      <c r="I24" s="122"/>
      <c r="J24" s="122"/>
      <c r="K24" s="122"/>
      <c r="L24" s="122"/>
      <c r="M24" s="123"/>
      <c r="N24" s="124" t="s">
        <v>3</v>
      </c>
      <c r="O24" s="9"/>
      <c r="P24" s="118" t="s">
        <v>11</v>
      </c>
      <c r="Q24" s="118"/>
    </row>
    <row r="25" spans="1:19" ht="31.2" x14ac:dyDescent="0.25">
      <c r="B25" s="120"/>
      <c r="C25" s="23" t="s">
        <v>9</v>
      </c>
      <c r="D25" s="23" t="s">
        <v>10</v>
      </c>
      <c r="E25" s="23" t="s">
        <v>1</v>
      </c>
      <c r="F25" s="23" t="s">
        <v>16</v>
      </c>
      <c r="G25" s="23" t="s">
        <v>14</v>
      </c>
      <c r="H25" s="27" t="s">
        <v>15</v>
      </c>
      <c r="I25" s="23" t="s">
        <v>18</v>
      </c>
      <c r="J25" s="27" t="s">
        <v>17</v>
      </c>
      <c r="K25" s="23" t="s">
        <v>19</v>
      </c>
      <c r="L25" s="27" t="s">
        <v>20</v>
      </c>
      <c r="M25" s="23" t="s">
        <v>4</v>
      </c>
      <c r="N25" s="124"/>
      <c r="O25" s="9"/>
      <c r="P25" s="10" t="s">
        <v>26</v>
      </c>
      <c r="Q25" s="10" t="s">
        <v>5</v>
      </c>
    </row>
    <row r="26" spans="1:19" ht="41.4" x14ac:dyDescent="0.25">
      <c r="B26" s="24" t="s">
        <v>38</v>
      </c>
      <c r="C26" s="11">
        <v>0</v>
      </c>
      <c r="D26" s="11">
        <v>0</v>
      </c>
      <c r="E26" s="11">
        <v>0</v>
      </c>
      <c r="F26" s="31">
        <v>0</v>
      </c>
      <c r="G26" s="11">
        <v>0</v>
      </c>
      <c r="H26" s="11"/>
      <c r="I26" s="11">
        <v>0</v>
      </c>
      <c r="J26" s="11"/>
      <c r="K26" s="11">
        <v>0</v>
      </c>
      <c r="L26" s="11"/>
      <c r="M26" s="11">
        <f>+G26+I26+K26</f>
        <v>0</v>
      </c>
      <c r="N26" s="34">
        <f>+F26+M26</f>
        <v>0</v>
      </c>
      <c r="O26" s="13"/>
      <c r="P26" s="14" t="s">
        <v>39</v>
      </c>
      <c r="Q26" s="36">
        <v>0.2</v>
      </c>
    </row>
    <row r="27" spans="1:19" ht="30" x14ac:dyDescent="0.25">
      <c r="B27" s="24" t="s">
        <v>40</v>
      </c>
      <c r="C27" s="11">
        <v>0</v>
      </c>
      <c r="D27" s="11">
        <v>0</v>
      </c>
      <c r="E27" s="11">
        <v>0</v>
      </c>
      <c r="F27" s="31">
        <f>+C27+D27+E27</f>
        <v>0</v>
      </c>
      <c r="G27" s="11">
        <v>0</v>
      </c>
      <c r="H27" s="11"/>
      <c r="I27" s="11">
        <v>0</v>
      </c>
      <c r="J27" s="11"/>
      <c r="K27" s="11">
        <v>0</v>
      </c>
      <c r="L27" s="11"/>
      <c r="M27" s="11">
        <f>+G27+I27+K27</f>
        <v>0</v>
      </c>
      <c r="N27" s="34">
        <f>+F27+M27</f>
        <v>0</v>
      </c>
      <c r="O27" s="13"/>
      <c r="P27" s="14"/>
      <c r="Q27" s="15"/>
    </row>
    <row r="28" spans="1:19" ht="30" x14ac:dyDescent="0.25">
      <c r="B28" s="24" t="s">
        <v>41</v>
      </c>
      <c r="C28" s="11">
        <v>0</v>
      </c>
      <c r="D28" s="11">
        <v>0</v>
      </c>
      <c r="E28" s="11">
        <v>0</v>
      </c>
      <c r="F28" s="31">
        <f>+C28+D28+E28</f>
        <v>0</v>
      </c>
      <c r="G28" s="11">
        <v>0</v>
      </c>
      <c r="H28" s="11"/>
      <c r="I28" s="11">
        <v>0</v>
      </c>
      <c r="J28" s="11"/>
      <c r="K28" s="11">
        <v>0</v>
      </c>
      <c r="L28" s="11"/>
      <c r="M28" s="11">
        <f>+G28+I28+K28</f>
        <v>0</v>
      </c>
      <c r="N28" s="34">
        <f>+F28+M28</f>
        <v>0</v>
      </c>
      <c r="O28" s="13"/>
      <c r="P28" s="14"/>
      <c r="Q28" s="15"/>
    </row>
    <row r="29" spans="1:19" ht="15.6" x14ac:dyDescent="0.25">
      <c r="B29" s="16" t="s">
        <v>6</v>
      </c>
      <c r="C29" s="17">
        <f>SUM(C26:C28)</f>
        <v>0</v>
      </c>
      <c r="D29" s="17">
        <f>SUM(D26:D28)</f>
        <v>0</v>
      </c>
      <c r="E29" s="17">
        <f>SUM(E26:E28)</f>
        <v>0</v>
      </c>
      <c r="F29" s="17">
        <f>SUM(F26:F28)</f>
        <v>0</v>
      </c>
      <c r="G29" s="17">
        <f>SUM(G26:G28)</f>
        <v>0</v>
      </c>
      <c r="I29" s="17">
        <f>SUM(I26:I28)</f>
        <v>0</v>
      </c>
      <c r="K29" s="17">
        <f>SUM(K26:K28)</f>
        <v>0</v>
      </c>
      <c r="M29" s="35">
        <f>SUM(M26:M28)</f>
        <v>0</v>
      </c>
      <c r="N29" s="35">
        <f>SUM(N26:N28)</f>
        <v>0</v>
      </c>
      <c r="O29" s="18"/>
      <c r="Q29" s="37">
        <f>SUM(Q26:Q28)</f>
        <v>0.2</v>
      </c>
    </row>
    <row r="31" spans="1:19" ht="15.6" x14ac:dyDescent="0.25">
      <c r="B31" s="16" t="s">
        <v>12</v>
      </c>
      <c r="C31" s="19">
        <f>F29</f>
        <v>0</v>
      </c>
      <c r="D31" s="25"/>
    </row>
    <row r="32" spans="1:19" ht="15.6" x14ac:dyDescent="0.25">
      <c r="B32" s="16" t="s">
        <v>7</v>
      </c>
      <c r="C32" s="19">
        <f>+M29</f>
        <v>0</v>
      </c>
      <c r="D32" s="25"/>
    </row>
    <row r="33" spans="1:19" ht="15.6" x14ac:dyDescent="0.25">
      <c r="B33" s="16" t="s">
        <v>3</v>
      </c>
      <c r="C33" s="21">
        <f>+C31+C32</f>
        <v>0</v>
      </c>
      <c r="D33" s="26"/>
    </row>
    <row r="35" spans="1:19" s="20" customFormat="1" x14ac:dyDescent="0.25">
      <c r="A35" s="28"/>
      <c r="B35" s="28"/>
      <c r="C35" s="28"/>
      <c r="D35" s="28"/>
      <c r="E35" s="28"/>
      <c r="F35" s="28"/>
      <c r="G35" s="28"/>
      <c r="H35" s="28"/>
      <c r="I35" s="28"/>
      <c r="J35" s="28"/>
      <c r="K35" s="28"/>
      <c r="L35" s="28"/>
      <c r="M35" s="28"/>
      <c r="N35" s="28"/>
      <c r="O35" s="29"/>
      <c r="P35" s="28"/>
      <c r="Q35" s="28"/>
      <c r="S35" s="3"/>
    </row>
    <row r="37" spans="1:19" ht="22.8" x14ac:dyDescent="0.25">
      <c r="B37" s="8" t="s">
        <v>50</v>
      </c>
      <c r="C37" s="119" t="s">
        <v>48</v>
      </c>
      <c r="D37" s="119"/>
      <c r="E37" s="119"/>
      <c r="F37" s="119"/>
      <c r="G37" s="119"/>
      <c r="H37" s="119"/>
      <c r="I37" s="119"/>
      <c r="J37" s="119"/>
      <c r="K37" s="119"/>
      <c r="L37" s="119"/>
      <c r="M37" s="119"/>
      <c r="N37" s="119"/>
      <c r="O37" s="2"/>
    </row>
    <row r="38" spans="1:19" ht="24.6" x14ac:dyDescent="0.25">
      <c r="B38" s="6"/>
      <c r="C38" s="7"/>
      <c r="D38" s="7"/>
      <c r="E38" s="7"/>
      <c r="F38" s="7"/>
      <c r="G38" s="7"/>
      <c r="H38" s="7"/>
      <c r="I38" s="7"/>
      <c r="J38" s="7"/>
      <c r="K38" s="7"/>
      <c r="L38" s="7"/>
      <c r="M38" s="7"/>
      <c r="N38" s="7"/>
      <c r="O38" s="7"/>
    </row>
    <row r="39" spans="1:19" ht="15.6" x14ac:dyDescent="0.25">
      <c r="B39" s="120" t="s">
        <v>0</v>
      </c>
      <c r="C39" s="121" t="s">
        <v>13</v>
      </c>
      <c r="D39" s="122"/>
      <c r="E39" s="122"/>
      <c r="F39" s="123"/>
      <c r="G39" s="121" t="s">
        <v>2</v>
      </c>
      <c r="H39" s="122"/>
      <c r="I39" s="122"/>
      <c r="J39" s="122"/>
      <c r="K39" s="122"/>
      <c r="L39" s="122"/>
      <c r="M39" s="123"/>
      <c r="N39" s="124" t="s">
        <v>3</v>
      </c>
      <c r="O39" s="9"/>
      <c r="P39" s="118" t="s">
        <v>11</v>
      </c>
      <c r="Q39" s="118"/>
    </row>
    <row r="40" spans="1:19" ht="31.2" x14ac:dyDescent="0.25">
      <c r="B40" s="120"/>
      <c r="C40" s="23" t="s">
        <v>9</v>
      </c>
      <c r="D40" s="23" t="s">
        <v>10</v>
      </c>
      <c r="E40" s="23" t="s">
        <v>1</v>
      </c>
      <c r="F40" s="23" t="s">
        <v>16</v>
      </c>
      <c r="G40" s="23" t="s">
        <v>14</v>
      </c>
      <c r="H40" s="27" t="s">
        <v>15</v>
      </c>
      <c r="I40" s="23" t="s">
        <v>18</v>
      </c>
      <c r="J40" s="27" t="s">
        <v>17</v>
      </c>
      <c r="K40" s="23" t="s">
        <v>19</v>
      </c>
      <c r="L40" s="27" t="s">
        <v>20</v>
      </c>
      <c r="M40" s="23" t="s">
        <v>4</v>
      </c>
      <c r="N40" s="124"/>
      <c r="O40" s="9"/>
      <c r="P40" s="10" t="s">
        <v>26</v>
      </c>
      <c r="Q40" s="10" t="s">
        <v>5</v>
      </c>
    </row>
    <row r="41" spans="1:19" ht="30" x14ac:dyDescent="0.25">
      <c r="B41" s="24" t="s">
        <v>51</v>
      </c>
      <c r="C41" s="11">
        <v>0</v>
      </c>
      <c r="D41" s="11">
        <v>0</v>
      </c>
      <c r="E41" s="11">
        <v>0</v>
      </c>
      <c r="F41" s="31">
        <f>+C41+D41+E41</f>
        <v>0</v>
      </c>
      <c r="G41" s="128">
        <v>1300000000</v>
      </c>
      <c r="H41" s="32"/>
      <c r="I41" s="11">
        <v>0</v>
      </c>
      <c r="J41" s="11"/>
      <c r="K41" s="11">
        <v>0</v>
      </c>
      <c r="L41" s="11"/>
      <c r="M41" s="11">
        <f>+G41+I41+K41</f>
        <v>1300000000</v>
      </c>
      <c r="N41" s="34">
        <f>+F41+M41</f>
        <v>1300000000</v>
      </c>
      <c r="O41" s="13"/>
      <c r="P41" s="14" t="s">
        <v>52</v>
      </c>
      <c r="Q41" s="38">
        <v>30</v>
      </c>
    </row>
    <row r="42" spans="1:19" ht="45" x14ac:dyDescent="0.25">
      <c r="B42" s="24" t="s">
        <v>55</v>
      </c>
      <c r="C42" s="11">
        <v>0</v>
      </c>
      <c r="D42" s="11">
        <v>0</v>
      </c>
      <c r="E42" s="11">
        <v>0</v>
      </c>
      <c r="F42" s="31">
        <f>+C42+D42+E42</f>
        <v>0</v>
      </c>
      <c r="G42" s="129"/>
      <c r="H42" s="32"/>
      <c r="I42" s="11">
        <v>0</v>
      </c>
      <c r="J42" s="11"/>
      <c r="K42" s="11">
        <v>0</v>
      </c>
      <c r="L42" s="11"/>
      <c r="M42" s="11">
        <f>+G42+I42+K42</f>
        <v>0</v>
      </c>
      <c r="N42" s="34">
        <f>+F42+M42</f>
        <v>0</v>
      </c>
      <c r="O42" s="13"/>
      <c r="P42" s="14" t="s">
        <v>52</v>
      </c>
      <c r="Q42" s="38">
        <v>4</v>
      </c>
    </row>
    <row r="43" spans="1:19" ht="30" x14ac:dyDescent="0.25">
      <c r="B43" s="24" t="s">
        <v>53</v>
      </c>
      <c r="C43" s="11">
        <v>0</v>
      </c>
      <c r="D43" s="11">
        <v>0</v>
      </c>
      <c r="E43" s="11">
        <v>0</v>
      </c>
      <c r="F43" s="31">
        <f>+C43+D43+E43</f>
        <v>0</v>
      </c>
      <c r="G43" s="129"/>
      <c r="H43" s="32"/>
      <c r="I43" s="11">
        <v>0</v>
      </c>
      <c r="J43" s="11"/>
      <c r="K43" s="11">
        <v>0</v>
      </c>
      <c r="L43" s="11"/>
      <c r="M43" s="11">
        <f>+G43+I43+K43</f>
        <v>0</v>
      </c>
      <c r="N43" s="34">
        <f>+F43+M43</f>
        <v>0</v>
      </c>
      <c r="O43" s="13"/>
      <c r="P43" s="14"/>
      <c r="Q43" s="15"/>
    </row>
    <row r="44" spans="1:19" ht="30" x14ac:dyDescent="0.25">
      <c r="B44" s="24" t="s">
        <v>54</v>
      </c>
      <c r="C44" s="11">
        <v>0</v>
      </c>
      <c r="D44" s="11">
        <v>0</v>
      </c>
      <c r="E44" s="11">
        <v>0</v>
      </c>
      <c r="F44" s="31">
        <f>+C44+D44+E44</f>
        <v>0</v>
      </c>
      <c r="G44" s="130"/>
      <c r="H44" s="32"/>
      <c r="I44" s="11">
        <v>0</v>
      </c>
      <c r="J44" s="11"/>
      <c r="K44" s="11">
        <v>0</v>
      </c>
      <c r="L44" s="11"/>
      <c r="M44" s="11">
        <f>+G44+I44+K44</f>
        <v>0</v>
      </c>
      <c r="N44" s="34">
        <f>+F44+M44</f>
        <v>0</v>
      </c>
      <c r="O44" s="13"/>
      <c r="P44" s="14"/>
      <c r="Q44" s="15"/>
    </row>
    <row r="45" spans="1:19" ht="15.6" x14ac:dyDescent="0.25">
      <c r="B45" s="16" t="s">
        <v>6</v>
      </c>
      <c r="C45" s="17">
        <f>SUM(C41:C44)</f>
        <v>0</v>
      </c>
      <c r="D45" s="17">
        <f>SUM(D41:D44)</f>
        <v>0</v>
      </c>
      <c r="E45" s="17">
        <f>SUM(E41:E44)</f>
        <v>0</v>
      </c>
      <c r="F45" s="17">
        <f>SUM(F41:F44)</f>
        <v>0</v>
      </c>
      <c r="G45" s="17">
        <f>SUM(G41:G44)</f>
        <v>1300000000</v>
      </c>
      <c r="I45" s="17">
        <f>SUM(I41:I44)</f>
        <v>0</v>
      </c>
      <c r="K45" s="17">
        <f>SUM(K41:K44)</f>
        <v>0</v>
      </c>
      <c r="M45" s="35">
        <f>SUM(M41:M44)</f>
        <v>1300000000</v>
      </c>
      <c r="N45" s="35">
        <f>SUM(N41:N44)</f>
        <v>1300000000</v>
      </c>
      <c r="O45" s="18"/>
      <c r="Q45" s="33">
        <f>SUM(Q41:Q44)</f>
        <v>34</v>
      </c>
    </row>
    <row r="47" spans="1:19" ht="15.6" x14ac:dyDescent="0.25">
      <c r="B47" s="16" t="s">
        <v>12</v>
      </c>
      <c r="C47" s="19">
        <f>F45</f>
        <v>0</v>
      </c>
      <c r="D47" s="25"/>
    </row>
    <row r="48" spans="1:19" ht="15.6" x14ac:dyDescent="0.25">
      <c r="B48" s="16" t="s">
        <v>7</v>
      </c>
      <c r="C48" s="19">
        <f>+M45</f>
        <v>1300000000</v>
      </c>
      <c r="D48" s="25"/>
    </row>
    <row r="49" spans="1:19" ht="15.6" x14ac:dyDescent="0.25">
      <c r="B49" s="16" t="s">
        <v>3</v>
      </c>
      <c r="C49" s="21">
        <f>+C47+C48</f>
        <v>1300000000</v>
      </c>
      <c r="D49" s="26"/>
    </row>
    <row r="51" spans="1:19" s="20" customFormat="1" x14ac:dyDescent="0.25">
      <c r="A51" s="28"/>
      <c r="B51" s="28"/>
      <c r="C51" s="28"/>
      <c r="D51" s="28"/>
      <c r="E51" s="28"/>
      <c r="F51" s="28"/>
      <c r="G51" s="28"/>
      <c r="H51" s="28"/>
      <c r="I51" s="28"/>
      <c r="J51" s="28"/>
      <c r="K51" s="28"/>
      <c r="L51" s="28"/>
      <c r="M51" s="28"/>
      <c r="N51" s="28"/>
      <c r="O51" s="29"/>
      <c r="P51" s="28"/>
      <c r="Q51" s="28"/>
      <c r="S51" s="3"/>
    </row>
    <row r="53" spans="1:19" ht="22.8" x14ac:dyDescent="0.25">
      <c r="B53" s="1" t="s">
        <v>49</v>
      </c>
      <c r="C53" s="119" t="s">
        <v>42</v>
      </c>
      <c r="D53" s="119"/>
      <c r="E53" s="119"/>
      <c r="F53" s="119"/>
      <c r="G53" s="119"/>
      <c r="H53" s="119"/>
      <c r="I53" s="119"/>
      <c r="J53" s="119"/>
      <c r="K53" s="119"/>
      <c r="L53" s="119"/>
      <c r="M53" s="119"/>
      <c r="N53" s="119"/>
      <c r="O53" s="2"/>
    </row>
    <row r="54" spans="1:19" ht="24.6" x14ac:dyDescent="0.25">
      <c r="B54" s="6"/>
      <c r="C54" s="7"/>
      <c r="D54" s="7"/>
      <c r="E54" s="7"/>
      <c r="F54" s="7"/>
      <c r="G54" s="7"/>
      <c r="H54" s="7"/>
      <c r="I54" s="7"/>
      <c r="J54" s="7"/>
      <c r="K54" s="7"/>
      <c r="L54" s="7"/>
      <c r="M54" s="7"/>
      <c r="N54" s="7"/>
      <c r="O54" s="7"/>
    </row>
    <row r="55" spans="1:19" ht="15.6" x14ac:dyDescent="0.25">
      <c r="B55" s="120" t="s">
        <v>0</v>
      </c>
      <c r="C55" s="121" t="s">
        <v>13</v>
      </c>
      <c r="D55" s="122"/>
      <c r="E55" s="122"/>
      <c r="F55" s="123"/>
      <c r="G55" s="121" t="s">
        <v>2</v>
      </c>
      <c r="H55" s="122"/>
      <c r="I55" s="122"/>
      <c r="J55" s="122"/>
      <c r="K55" s="122"/>
      <c r="L55" s="122"/>
      <c r="M55" s="123"/>
      <c r="N55" s="124" t="s">
        <v>3</v>
      </c>
      <c r="O55" s="9"/>
      <c r="P55" s="118" t="s">
        <v>11</v>
      </c>
      <c r="Q55" s="118"/>
    </row>
    <row r="56" spans="1:19" ht="31.2" x14ac:dyDescent="0.25">
      <c r="B56" s="120"/>
      <c r="C56" s="23" t="s">
        <v>9</v>
      </c>
      <c r="D56" s="23" t="s">
        <v>10</v>
      </c>
      <c r="E56" s="23" t="s">
        <v>1</v>
      </c>
      <c r="F56" s="23" t="s">
        <v>16</v>
      </c>
      <c r="G56" s="23" t="s">
        <v>14</v>
      </c>
      <c r="H56" s="27" t="s">
        <v>15</v>
      </c>
      <c r="I56" s="23" t="s">
        <v>18</v>
      </c>
      <c r="J56" s="27" t="s">
        <v>17</v>
      </c>
      <c r="K56" s="23" t="s">
        <v>19</v>
      </c>
      <c r="L56" s="27" t="s">
        <v>20</v>
      </c>
      <c r="M56" s="23" t="s">
        <v>4</v>
      </c>
      <c r="N56" s="124"/>
      <c r="O56" s="9"/>
      <c r="P56" s="10" t="s">
        <v>26</v>
      </c>
      <c r="Q56" s="10" t="s">
        <v>5</v>
      </c>
    </row>
    <row r="57" spans="1:19" ht="41.4" x14ac:dyDescent="0.25">
      <c r="B57" s="24" t="s">
        <v>43</v>
      </c>
      <c r="C57" s="11">
        <v>350000000</v>
      </c>
      <c r="D57" s="11">
        <v>0</v>
      </c>
      <c r="E57" s="11">
        <v>0</v>
      </c>
      <c r="F57" s="31">
        <f>+C57+D57+E57</f>
        <v>350000000</v>
      </c>
      <c r="G57" s="11">
        <v>0</v>
      </c>
      <c r="H57" s="11"/>
      <c r="I57" s="11">
        <v>0</v>
      </c>
      <c r="J57" s="11"/>
      <c r="K57" s="11">
        <v>0</v>
      </c>
      <c r="L57" s="11"/>
      <c r="M57" s="11">
        <f>+G57+I57+K57</f>
        <v>0</v>
      </c>
      <c r="N57" s="34">
        <f>+F57+M57</f>
        <v>350000000</v>
      </c>
      <c r="O57" s="13"/>
      <c r="P57" s="14" t="s">
        <v>44</v>
      </c>
      <c r="Q57" s="38">
        <v>9100</v>
      </c>
    </row>
    <row r="58" spans="1:19" ht="30" x14ac:dyDescent="0.25">
      <c r="B58" s="24" t="s">
        <v>45</v>
      </c>
      <c r="C58" s="11">
        <v>0</v>
      </c>
      <c r="D58" s="11">
        <v>0</v>
      </c>
      <c r="E58" s="11">
        <v>0</v>
      </c>
      <c r="F58" s="31">
        <f>+C58+D58+E58</f>
        <v>0</v>
      </c>
      <c r="G58" s="11">
        <v>0</v>
      </c>
      <c r="H58" s="11"/>
      <c r="I58" s="11">
        <v>0</v>
      </c>
      <c r="J58" s="11"/>
      <c r="K58" s="11">
        <v>0</v>
      </c>
      <c r="L58" s="11"/>
      <c r="M58" s="11">
        <f>+G58+I58+K58</f>
        <v>0</v>
      </c>
      <c r="N58" s="34">
        <f>+F58+M58</f>
        <v>0</v>
      </c>
      <c r="O58" s="13"/>
      <c r="P58" s="14"/>
      <c r="Q58" s="15"/>
    </row>
    <row r="59" spans="1:19" ht="45" x14ac:dyDescent="0.25">
      <c r="B59" s="24" t="s">
        <v>46</v>
      </c>
      <c r="C59" s="11">
        <v>150000000</v>
      </c>
      <c r="D59" s="11">
        <v>0</v>
      </c>
      <c r="E59" s="11">
        <v>0</v>
      </c>
      <c r="F59" s="31">
        <f>+C59+D59+E59</f>
        <v>150000000</v>
      </c>
      <c r="G59" s="11">
        <v>0</v>
      </c>
      <c r="H59" s="11"/>
      <c r="I59" s="11">
        <v>0</v>
      </c>
      <c r="J59" s="11"/>
      <c r="K59" s="11">
        <v>0</v>
      </c>
      <c r="L59" s="11"/>
      <c r="M59" s="11">
        <f>+G59+I59+K59</f>
        <v>0</v>
      </c>
      <c r="N59" s="34">
        <f>+F59+M59</f>
        <v>150000000</v>
      </c>
      <c r="O59" s="13"/>
      <c r="P59" s="14"/>
      <c r="Q59" s="15"/>
    </row>
    <row r="60" spans="1:19" ht="15" x14ac:dyDescent="0.25">
      <c r="B60" s="24" t="s">
        <v>47</v>
      </c>
      <c r="C60" s="11">
        <v>0</v>
      </c>
      <c r="D60" s="11">
        <v>0</v>
      </c>
      <c r="E60" s="11">
        <v>0</v>
      </c>
      <c r="F60" s="31">
        <f>+C60+D60+E60</f>
        <v>0</v>
      </c>
      <c r="G60" s="11">
        <v>0</v>
      </c>
      <c r="H60" s="11"/>
      <c r="I60" s="11">
        <v>0</v>
      </c>
      <c r="J60" s="11"/>
      <c r="K60" s="11">
        <v>0</v>
      </c>
      <c r="L60" s="11"/>
      <c r="M60" s="11">
        <f>+G60+I60+K60</f>
        <v>0</v>
      </c>
      <c r="N60" s="34">
        <f>+F60+M60</f>
        <v>0</v>
      </c>
      <c r="O60" s="13"/>
      <c r="P60" s="14"/>
      <c r="Q60" s="15"/>
    </row>
    <row r="61" spans="1:19" ht="15.6" x14ac:dyDescent="0.25">
      <c r="B61" s="16" t="s">
        <v>6</v>
      </c>
      <c r="C61" s="17">
        <f>SUM(C57:C60)</f>
        <v>500000000</v>
      </c>
      <c r="D61" s="17">
        <f>SUM(D57:D60)</f>
        <v>0</v>
      </c>
      <c r="E61" s="17">
        <f>SUM(E57:E60)</f>
        <v>0</v>
      </c>
      <c r="F61" s="17">
        <f>SUM(F57:F60)</f>
        <v>500000000</v>
      </c>
      <c r="G61" s="17">
        <f>SUM(G57:G60)</f>
        <v>0</v>
      </c>
      <c r="I61" s="17">
        <f>SUM(I57:I60)</f>
        <v>0</v>
      </c>
      <c r="K61" s="17">
        <f>SUM(K57:K60)</f>
        <v>0</v>
      </c>
      <c r="M61" s="35">
        <f>SUM(M57:M60)</f>
        <v>0</v>
      </c>
      <c r="N61" s="35">
        <f>SUM(N57:N60)</f>
        <v>500000000</v>
      </c>
      <c r="O61" s="18"/>
      <c r="Q61" s="33">
        <f>SUM(Q57:Q60)</f>
        <v>9100</v>
      </c>
    </row>
    <row r="63" spans="1:19" ht="15.6" x14ac:dyDescent="0.25">
      <c r="B63" s="16" t="s">
        <v>12</v>
      </c>
      <c r="C63" s="19">
        <f>F61</f>
        <v>500000000</v>
      </c>
      <c r="D63" s="25"/>
    </row>
    <row r="64" spans="1:19" ht="15.6" x14ac:dyDescent="0.25">
      <c r="B64" s="16" t="s">
        <v>7</v>
      </c>
      <c r="C64" s="19">
        <f>+M61</f>
        <v>0</v>
      </c>
      <c r="D64" s="25"/>
    </row>
    <row r="65" spans="1:19" ht="15.6" x14ac:dyDescent="0.25">
      <c r="B65" s="16" t="s">
        <v>3</v>
      </c>
      <c r="C65" s="21">
        <f>+C63+C64</f>
        <v>500000000</v>
      </c>
      <c r="D65" s="26"/>
    </row>
    <row r="67" spans="1:19" s="20" customFormat="1" x14ac:dyDescent="0.25">
      <c r="A67" s="28"/>
      <c r="B67" s="28"/>
      <c r="C67" s="28"/>
      <c r="D67" s="28"/>
      <c r="E67" s="28"/>
      <c r="F67" s="28"/>
      <c r="G67" s="28"/>
      <c r="H67" s="28"/>
      <c r="I67" s="28"/>
      <c r="J67" s="28"/>
      <c r="K67" s="28"/>
      <c r="L67" s="28"/>
      <c r="M67" s="28"/>
      <c r="N67" s="28"/>
      <c r="O67" s="29"/>
      <c r="P67" s="28"/>
      <c r="Q67" s="28"/>
      <c r="S67" s="3"/>
    </row>
    <row r="69" spans="1:19" ht="29.25" customHeight="1" x14ac:dyDescent="0.25">
      <c r="B69" s="40" t="s">
        <v>56</v>
      </c>
      <c r="C69" s="125" t="s">
        <v>57</v>
      </c>
      <c r="D69" s="126"/>
      <c r="E69" s="126"/>
      <c r="F69" s="126"/>
      <c r="G69" s="126"/>
      <c r="H69" s="126"/>
      <c r="I69" s="126"/>
      <c r="J69" s="126"/>
      <c r="K69" s="126"/>
      <c r="L69" s="126"/>
      <c r="M69" s="126"/>
      <c r="N69" s="127"/>
      <c r="O69" s="2"/>
      <c r="R69" s="2"/>
    </row>
    <row r="70" spans="1:19" ht="15" customHeight="1" x14ac:dyDescent="0.25">
      <c r="B70" s="6"/>
      <c r="C70" s="7"/>
      <c r="D70" s="7"/>
      <c r="E70" s="7"/>
      <c r="F70" s="7"/>
      <c r="G70" s="7"/>
      <c r="H70" s="7"/>
      <c r="I70" s="7"/>
      <c r="J70" s="7"/>
      <c r="K70" s="7"/>
      <c r="L70" s="7"/>
      <c r="M70" s="7"/>
      <c r="N70" s="7"/>
      <c r="O70" s="7"/>
      <c r="R70" s="7"/>
    </row>
    <row r="71" spans="1:19" ht="16.5" customHeight="1" x14ac:dyDescent="0.25">
      <c r="B71" s="120" t="s">
        <v>0</v>
      </c>
      <c r="C71" s="121" t="s">
        <v>13</v>
      </c>
      <c r="D71" s="122"/>
      <c r="E71" s="122"/>
      <c r="F71" s="123"/>
      <c r="G71" s="121" t="s">
        <v>2</v>
      </c>
      <c r="H71" s="122"/>
      <c r="I71" s="122"/>
      <c r="J71" s="122"/>
      <c r="K71" s="122"/>
      <c r="L71" s="122"/>
      <c r="M71" s="123"/>
      <c r="N71" s="124" t="s">
        <v>3</v>
      </c>
      <c r="O71" s="9"/>
      <c r="P71" s="118" t="s">
        <v>11</v>
      </c>
      <c r="Q71" s="118"/>
      <c r="R71" s="9"/>
    </row>
    <row r="72" spans="1:19" ht="31.5" customHeight="1" x14ac:dyDescent="0.25">
      <c r="B72" s="120"/>
      <c r="C72" s="23" t="s">
        <v>9</v>
      </c>
      <c r="D72" s="23" t="s">
        <v>10</v>
      </c>
      <c r="E72" s="23" t="s">
        <v>1</v>
      </c>
      <c r="F72" s="23" t="s">
        <v>16</v>
      </c>
      <c r="G72" s="23" t="s">
        <v>14</v>
      </c>
      <c r="H72" s="27" t="s">
        <v>15</v>
      </c>
      <c r="I72" s="23" t="s">
        <v>18</v>
      </c>
      <c r="J72" s="27" t="s">
        <v>17</v>
      </c>
      <c r="K72" s="23" t="s">
        <v>19</v>
      </c>
      <c r="L72" s="27" t="s">
        <v>20</v>
      </c>
      <c r="M72" s="23" t="s">
        <v>4</v>
      </c>
      <c r="N72" s="124"/>
      <c r="O72" s="9"/>
      <c r="P72" s="39" t="s">
        <v>26</v>
      </c>
      <c r="Q72" s="39" t="s">
        <v>5</v>
      </c>
      <c r="R72" s="9"/>
    </row>
    <row r="73" spans="1:19" ht="30" x14ac:dyDescent="0.25">
      <c r="B73" s="24" t="s">
        <v>58</v>
      </c>
      <c r="C73" s="11">
        <v>0</v>
      </c>
      <c r="D73" s="11">
        <v>0</v>
      </c>
      <c r="E73" s="11">
        <v>0</v>
      </c>
      <c r="F73" s="31">
        <f>+C73+D73+E73</f>
        <v>0</v>
      </c>
      <c r="G73" s="11">
        <v>0</v>
      </c>
      <c r="H73" s="11"/>
      <c r="I73" s="11">
        <v>0</v>
      </c>
      <c r="J73" s="11"/>
      <c r="K73" s="11">
        <v>0</v>
      </c>
      <c r="L73" s="11"/>
      <c r="M73" s="11">
        <f>+G73+I73+K73</f>
        <v>0</v>
      </c>
      <c r="N73" s="34">
        <f>+F73+M73</f>
        <v>0</v>
      </c>
      <c r="O73" s="13"/>
      <c r="P73" s="14"/>
      <c r="Q73" s="15"/>
      <c r="R73" s="13"/>
    </row>
    <row r="74" spans="1:19" ht="27.6" x14ac:dyDescent="0.25">
      <c r="B74" s="24" t="s">
        <v>59</v>
      </c>
      <c r="C74" s="11">
        <v>0</v>
      </c>
      <c r="D74" s="11">
        <v>0</v>
      </c>
      <c r="E74" s="11">
        <v>0</v>
      </c>
      <c r="F74" s="31">
        <f t="shared" ref="F74:F84" si="3">+C74+D74+E74</f>
        <v>0</v>
      </c>
      <c r="G74" s="11">
        <v>0</v>
      </c>
      <c r="H74" s="11"/>
      <c r="I74" s="11">
        <v>0</v>
      </c>
      <c r="J74" s="11"/>
      <c r="K74" s="32">
        <v>24000000000</v>
      </c>
      <c r="L74" s="41" t="s">
        <v>60</v>
      </c>
      <c r="M74" s="11">
        <f t="shared" ref="M74:M79" si="4">+G74+I74+K74</f>
        <v>24000000000</v>
      </c>
      <c r="N74" s="34">
        <f t="shared" ref="N74:N84" si="5">+F74+M74</f>
        <v>24000000000</v>
      </c>
      <c r="O74" s="13"/>
      <c r="P74" s="14"/>
      <c r="Q74" s="15"/>
      <c r="R74" s="13"/>
    </row>
    <row r="75" spans="1:19" ht="30" x14ac:dyDescent="0.25">
      <c r="B75" s="24" t="s">
        <v>61</v>
      </c>
      <c r="C75" s="11">
        <v>50000000000</v>
      </c>
      <c r="D75" s="11">
        <v>0</v>
      </c>
      <c r="E75" s="11">
        <v>0</v>
      </c>
      <c r="F75" s="31">
        <f t="shared" si="3"/>
        <v>50000000000</v>
      </c>
      <c r="G75" s="11">
        <v>0</v>
      </c>
      <c r="H75" s="11"/>
      <c r="I75" s="11">
        <v>0</v>
      </c>
      <c r="J75" s="11"/>
      <c r="K75" s="11">
        <v>0</v>
      </c>
      <c r="L75" s="11"/>
      <c r="M75" s="11">
        <f t="shared" si="4"/>
        <v>0</v>
      </c>
      <c r="N75" s="34">
        <f t="shared" si="5"/>
        <v>50000000000</v>
      </c>
      <c r="O75" s="13"/>
      <c r="P75" s="14" t="s">
        <v>62</v>
      </c>
      <c r="Q75" s="15">
        <v>90</v>
      </c>
      <c r="R75" s="13"/>
    </row>
    <row r="76" spans="1:19" ht="30" x14ac:dyDescent="0.25">
      <c r="B76" s="24" t="s">
        <v>63</v>
      </c>
      <c r="C76" s="11">
        <v>45755000000</v>
      </c>
      <c r="D76" s="11">
        <v>0</v>
      </c>
      <c r="E76" s="11">
        <v>0</v>
      </c>
      <c r="F76" s="31">
        <f t="shared" si="3"/>
        <v>45755000000</v>
      </c>
      <c r="G76" s="11">
        <v>0</v>
      </c>
      <c r="H76" s="11"/>
      <c r="I76" s="11">
        <v>0</v>
      </c>
      <c r="J76" s="11"/>
      <c r="K76" s="11">
        <v>0</v>
      </c>
      <c r="L76" s="11"/>
      <c r="M76" s="11">
        <f t="shared" si="4"/>
        <v>0</v>
      </c>
      <c r="N76" s="34">
        <f t="shared" si="5"/>
        <v>45755000000</v>
      </c>
      <c r="O76" s="13"/>
      <c r="P76" s="14" t="s">
        <v>62</v>
      </c>
      <c r="Q76" s="15">
        <v>120</v>
      </c>
      <c r="R76" s="13"/>
    </row>
    <row r="77" spans="1:19" ht="30" x14ac:dyDescent="0.25">
      <c r="B77" s="24" t="s">
        <v>64</v>
      </c>
      <c r="C77" s="11">
        <v>0</v>
      </c>
      <c r="D77" s="11">
        <v>0</v>
      </c>
      <c r="E77" s="11">
        <v>0</v>
      </c>
      <c r="F77" s="31">
        <f t="shared" si="3"/>
        <v>0</v>
      </c>
      <c r="G77" s="11">
        <v>2529484707</v>
      </c>
      <c r="H77" s="11" t="s">
        <v>65</v>
      </c>
      <c r="I77" s="11">
        <v>0</v>
      </c>
      <c r="J77" s="11"/>
      <c r="K77" s="11">
        <v>0</v>
      </c>
      <c r="L77" s="11"/>
      <c r="M77" s="11">
        <f t="shared" si="4"/>
        <v>2529484707</v>
      </c>
      <c r="N77" s="34">
        <f t="shared" si="5"/>
        <v>2529484707</v>
      </c>
      <c r="O77" s="13"/>
      <c r="P77" s="14" t="s">
        <v>62</v>
      </c>
      <c r="Q77" s="15">
        <v>8</v>
      </c>
      <c r="R77" s="13"/>
    </row>
    <row r="78" spans="1:19" ht="30" x14ac:dyDescent="0.25">
      <c r="B78" s="24" t="s">
        <v>66</v>
      </c>
      <c r="C78" s="11">
        <v>0</v>
      </c>
      <c r="D78" s="11">
        <v>0</v>
      </c>
      <c r="E78" s="11">
        <v>0</v>
      </c>
      <c r="F78" s="31">
        <f t="shared" si="3"/>
        <v>0</v>
      </c>
      <c r="G78" s="32">
        <v>38246000000</v>
      </c>
      <c r="H78" s="32" t="s">
        <v>67</v>
      </c>
      <c r="I78" s="11">
        <v>0</v>
      </c>
      <c r="J78" s="11"/>
      <c r="K78" s="11">
        <v>0</v>
      </c>
      <c r="L78" s="11"/>
      <c r="M78" s="11">
        <f t="shared" si="4"/>
        <v>38246000000</v>
      </c>
      <c r="N78" s="34">
        <f t="shared" si="5"/>
        <v>38246000000</v>
      </c>
      <c r="O78" s="13"/>
      <c r="P78" s="14" t="s">
        <v>62</v>
      </c>
      <c r="Q78" s="15">
        <v>50</v>
      </c>
      <c r="R78" s="13"/>
    </row>
    <row r="79" spans="1:19" ht="30" x14ac:dyDescent="0.25">
      <c r="B79" s="24" t="s">
        <v>68</v>
      </c>
      <c r="C79" s="32">
        <v>350000000</v>
      </c>
      <c r="D79" s="11">
        <v>0</v>
      </c>
      <c r="E79" s="11">
        <v>0</v>
      </c>
      <c r="F79" s="31">
        <f t="shared" si="3"/>
        <v>350000000</v>
      </c>
      <c r="G79" s="11">
        <v>0</v>
      </c>
      <c r="H79" s="11"/>
      <c r="I79" s="11">
        <v>0</v>
      </c>
      <c r="J79" s="11"/>
      <c r="K79" s="11">
        <v>0</v>
      </c>
      <c r="L79" s="11"/>
      <c r="M79" s="11">
        <f t="shared" si="4"/>
        <v>0</v>
      </c>
      <c r="N79" s="34">
        <f t="shared" si="5"/>
        <v>350000000</v>
      </c>
      <c r="O79" s="13"/>
      <c r="P79" s="14"/>
      <c r="Q79" s="15"/>
      <c r="R79" s="13"/>
    </row>
    <row r="80" spans="1:19" ht="30" x14ac:dyDescent="0.25">
      <c r="B80" s="24" t="s">
        <v>69</v>
      </c>
      <c r="C80" s="11">
        <v>0</v>
      </c>
      <c r="D80" s="11">
        <v>0</v>
      </c>
      <c r="E80" s="11">
        <v>0</v>
      </c>
      <c r="F80" s="31">
        <f t="shared" si="3"/>
        <v>0</v>
      </c>
      <c r="G80" s="11">
        <v>0</v>
      </c>
      <c r="H80" s="11"/>
      <c r="I80" s="11">
        <v>0</v>
      </c>
      <c r="J80" s="11"/>
      <c r="K80" s="32">
        <v>10000000000</v>
      </c>
      <c r="L80" s="32" t="s">
        <v>30</v>
      </c>
      <c r="M80" s="11">
        <f>+G80+I80+K80</f>
        <v>10000000000</v>
      </c>
      <c r="N80" s="34">
        <f t="shared" si="5"/>
        <v>10000000000</v>
      </c>
      <c r="O80" s="13"/>
      <c r="P80" s="14" t="s">
        <v>62</v>
      </c>
      <c r="Q80" s="15">
        <v>10</v>
      </c>
      <c r="R80" s="13"/>
    </row>
    <row r="81" spans="2:18" ht="30" x14ac:dyDescent="0.25">
      <c r="B81" s="24" t="s">
        <v>70</v>
      </c>
      <c r="C81" s="11">
        <v>0</v>
      </c>
      <c r="D81" s="11">
        <v>0</v>
      </c>
      <c r="E81" s="11">
        <v>0</v>
      </c>
      <c r="F81" s="31">
        <f>+C81+D81+E81</f>
        <v>0</v>
      </c>
      <c r="G81" s="11">
        <v>0</v>
      </c>
      <c r="H81" s="11"/>
      <c r="I81" s="11">
        <v>0</v>
      </c>
      <c r="J81" s="11"/>
      <c r="K81" s="32">
        <v>10000000000</v>
      </c>
      <c r="L81" s="32" t="s">
        <v>30</v>
      </c>
      <c r="M81" s="11">
        <f>+G81+I81+K81</f>
        <v>10000000000</v>
      </c>
      <c r="N81" s="34">
        <f>+F81+M81</f>
        <v>10000000000</v>
      </c>
      <c r="O81" s="13"/>
      <c r="P81" s="14" t="s">
        <v>62</v>
      </c>
      <c r="Q81" s="15">
        <v>10</v>
      </c>
      <c r="R81" s="13"/>
    </row>
    <row r="82" spans="2:18" ht="30" x14ac:dyDescent="0.25">
      <c r="B82" s="24" t="s">
        <v>71</v>
      </c>
      <c r="C82" s="32">
        <v>3520000000</v>
      </c>
      <c r="D82" s="11">
        <v>0</v>
      </c>
      <c r="E82" s="11">
        <v>0</v>
      </c>
      <c r="F82" s="31">
        <f>+C82+D82+E82</f>
        <v>3520000000</v>
      </c>
      <c r="G82" s="11">
        <v>0</v>
      </c>
      <c r="H82" s="11"/>
      <c r="I82" s="11">
        <v>0</v>
      </c>
      <c r="J82" s="11"/>
      <c r="K82" s="11">
        <v>0</v>
      </c>
      <c r="L82" s="11"/>
      <c r="M82" s="11">
        <f>+G82+I82+K82</f>
        <v>0</v>
      </c>
      <c r="N82" s="34">
        <f>+F82+M82</f>
        <v>3520000000</v>
      </c>
      <c r="O82" s="13"/>
      <c r="P82" s="14"/>
      <c r="Q82" s="15"/>
      <c r="R82" s="13"/>
    </row>
    <row r="83" spans="2:18" ht="45" x14ac:dyDescent="0.25">
      <c r="B83" s="24" t="s">
        <v>72</v>
      </c>
      <c r="C83" s="32">
        <v>25000000</v>
      </c>
      <c r="D83" s="11">
        <v>0</v>
      </c>
      <c r="E83" s="11">
        <v>0</v>
      </c>
      <c r="F83" s="31">
        <f t="shared" si="3"/>
        <v>25000000</v>
      </c>
      <c r="G83" s="11">
        <v>0</v>
      </c>
      <c r="H83" s="11"/>
      <c r="I83" s="11">
        <v>0</v>
      </c>
      <c r="J83" s="11"/>
      <c r="K83" s="11">
        <v>0</v>
      </c>
      <c r="L83" s="11"/>
      <c r="M83" s="11">
        <f>+G83+I83+K83</f>
        <v>0</v>
      </c>
      <c r="N83" s="34">
        <f t="shared" si="5"/>
        <v>25000000</v>
      </c>
      <c r="O83" s="13"/>
      <c r="P83" s="14"/>
      <c r="Q83" s="15"/>
      <c r="R83" s="13"/>
    </row>
    <row r="84" spans="2:18" ht="30" x14ac:dyDescent="0.25">
      <c r="B84" s="24" t="s">
        <v>73</v>
      </c>
      <c r="C84" s="11">
        <v>0</v>
      </c>
      <c r="D84" s="11">
        <v>0</v>
      </c>
      <c r="E84" s="11">
        <v>0</v>
      </c>
      <c r="F84" s="31">
        <f t="shared" si="3"/>
        <v>0</v>
      </c>
      <c r="G84" s="11">
        <v>0</v>
      </c>
      <c r="H84" s="11"/>
      <c r="I84" s="11">
        <v>0</v>
      </c>
      <c r="J84" s="11"/>
      <c r="K84" s="11">
        <v>0</v>
      </c>
      <c r="L84" s="11"/>
      <c r="M84" s="11">
        <f>+G84+I84+K84</f>
        <v>0</v>
      </c>
      <c r="N84" s="34">
        <f t="shared" si="5"/>
        <v>0</v>
      </c>
      <c r="O84" s="13"/>
      <c r="P84" s="14"/>
      <c r="Q84" s="15"/>
      <c r="R84" s="13"/>
    </row>
    <row r="85" spans="2:18" ht="15.6" x14ac:dyDescent="0.25">
      <c r="B85" s="16" t="s">
        <v>6</v>
      </c>
      <c r="C85" s="17">
        <f>SUM(C73:C84)</f>
        <v>99650000000</v>
      </c>
      <c r="D85" s="17">
        <f>SUM(D73:D84)</f>
        <v>0</v>
      </c>
      <c r="E85" s="17">
        <f>SUM(E73:E84)</f>
        <v>0</v>
      </c>
      <c r="F85" s="17">
        <f>SUM(F73:F84)</f>
        <v>99650000000</v>
      </c>
      <c r="G85" s="17">
        <f>SUM(G73:G84)</f>
        <v>40775484707</v>
      </c>
      <c r="I85" s="17">
        <f>SUM(I73:I84)</f>
        <v>0</v>
      </c>
      <c r="K85" s="17">
        <f>SUM(K73:K84)</f>
        <v>44000000000</v>
      </c>
      <c r="M85" s="17">
        <f>SUM(M73:M84)</f>
        <v>84775484707</v>
      </c>
      <c r="N85" s="17">
        <f>SUM(N73:N84)</f>
        <v>184425484707</v>
      </c>
      <c r="O85" s="18"/>
      <c r="Q85" s="33">
        <f>SUM(Q73:Q84)</f>
        <v>288</v>
      </c>
      <c r="R85" s="18"/>
    </row>
    <row r="87" spans="2:18" ht="15.6" x14ac:dyDescent="0.25">
      <c r="B87" s="16" t="s">
        <v>12</v>
      </c>
      <c r="C87" s="19">
        <f>F85</f>
        <v>99650000000</v>
      </c>
      <c r="D87" s="25"/>
    </row>
    <row r="88" spans="2:18" ht="15.6" x14ac:dyDescent="0.25">
      <c r="B88" s="16" t="s">
        <v>7</v>
      </c>
      <c r="C88" s="19">
        <f>+M85</f>
        <v>84775484707</v>
      </c>
      <c r="D88" s="25"/>
    </row>
    <row r="89" spans="2:18" ht="15.6" x14ac:dyDescent="0.25">
      <c r="B89" s="16" t="s">
        <v>3</v>
      </c>
      <c r="C89" s="21">
        <f>+C87+C88</f>
        <v>184425484707</v>
      </c>
      <c r="D89" s="26"/>
    </row>
  </sheetData>
  <mergeCells count="32">
    <mergeCell ref="G55:M55"/>
    <mergeCell ref="N55:N56"/>
    <mergeCell ref="G41:G44"/>
    <mergeCell ref="P6:Q6"/>
    <mergeCell ref="C22:N22"/>
    <mergeCell ref="B24:B25"/>
    <mergeCell ref="C24:F24"/>
    <mergeCell ref="G24:M24"/>
    <mergeCell ref="N24:N25"/>
    <mergeCell ref="P24:Q24"/>
    <mergeCell ref="C2:N2"/>
    <mergeCell ref="C4:N4"/>
    <mergeCell ref="B6:B7"/>
    <mergeCell ref="C6:F6"/>
    <mergeCell ref="G6:M6"/>
    <mergeCell ref="N6:N7"/>
    <mergeCell ref="P71:Q71"/>
    <mergeCell ref="C37:N37"/>
    <mergeCell ref="B39:B40"/>
    <mergeCell ref="C39:F39"/>
    <mergeCell ref="G39:M39"/>
    <mergeCell ref="N39:N40"/>
    <mergeCell ref="P39:Q39"/>
    <mergeCell ref="C69:N69"/>
    <mergeCell ref="B71:B72"/>
    <mergeCell ref="C71:F71"/>
    <mergeCell ref="G71:M71"/>
    <mergeCell ref="N71:N72"/>
    <mergeCell ref="P55:Q55"/>
    <mergeCell ref="C53:N53"/>
    <mergeCell ref="B55:B56"/>
    <mergeCell ref="C55:F5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R96"/>
  <sheetViews>
    <sheetView topLeftCell="A59" workbookViewId="0">
      <pane xSplit="2" topLeftCell="L1" activePane="topRight" state="frozen"/>
      <selection pane="topRight" activeCell="P69" sqref="P69"/>
    </sheetView>
  </sheetViews>
  <sheetFormatPr baseColWidth="10" defaultColWidth="11.44140625" defaultRowHeight="13.8" x14ac:dyDescent="0.25"/>
  <cols>
    <col min="1" max="1" width="3.109375" style="3" customWidth="1"/>
    <col min="2" max="2" width="42.5546875" style="3" customWidth="1"/>
    <col min="3" max="7" width="20.6640625" style="3" customWidth="1"/>
    <col min="8" max="8" width="24.33203125" style="3" customWidth="1"/>
    <col min="9" max="13" width="20.6640625" style="3" customWidth="1"/>
    <col min="14" max="14" width="21.109375" style="3" customWidth="1"/>
    <col min="15" max="15" width="3.109375" style="20" customWidth="1"/>
    <col min="16" max="16" width="31.33203125" style="3" customWidth="1"/>
    <col min="17" max="17" width="16.33203125" style="3" customWidth="1"/>
    <col min="18" max="18" width="3.109375" style="20" customWidth="1"/>
    <col min="19" max="19" width="6.88671875" style="3" customWidth="1"/>
    <col min="20" max="16384" width="11.44140625" style="3"/>
  </cols>
  <sheetData>
    <row r="2" spans="2:18" ht="36" customHeight="1" x14ac:dyDescent="0.25">
      <c r="B2" s="40" t="s">
        <v>75</v>
      </c>
      <c r="C2" s="119" t="s">
        <v>74</v>
      </c>
      <c r="D2" s="119"/>
      <c r="E2" s="119"/>
      <c r="F2" s="119"/>
      <c r="G2" s="119"/>
      <c r="H2" s="119"/>
      <c r="I2" s="119"/>
      <c r="J2" s="119"/>
      <c r="K2" s="119"/>
      <c r="L2" s="119"/>
      <c r="M2" s="119"/>
      <c r="N2" s="119"/>
      <c r="O2" s="2"/>
      <c r="R2" s="2"/>
    </row>
    <row r="3" spans="2:18" x14ac:dyDescent="0.25">
      <c r="C3" s="4"/>
      <c r="D3" s="4"/>
      <c r="E3" s="4"/>
      <c r="F3" s="4"/>
      <c r="G3" s="4"/>
      <c r="H3" s="4"/>
      <c r="I3" s="4"/>
      <c r="J3" s="4"/>
      <c r="K3" s="4"/>
      <c r="L3" s="4"/>
      <c r="M3" s="4"/>
      <c r="N3" s="4"/>
      <c r="O3" s="5"/>
      <c r="R3" s="5"/>
    </row>
    <row r="4" spans="2:18" ht="29.25" customHeight="1" x14ac:dyDescent="0.25">
      <c r="B4" s="40" t="s">
        <v>76</v>
      </c>
      <c r="C4" s="119" t="s">
        <v>77</v>
      </c>
      <c r="D4" s="119"/>
      <c r="E4" s="119"/>
      <c r="F4" s="119"/>
      <c r="G4" s="119"/>
      <c r="H4" s="119"/>
      <c r="I4" s="119"/>
      <c r="J4" s="119"/>
      <c r="K4" s="119"/>
      <c r="L4" s="119"/>
      <c r="M4" s="119"/>
      <c r="N4" s="119"/>
      <c r="O4" s="2"/>
      <c r="R4" s="2"/>
    </row>
    <row r="5" spans="2:18" ht="15" customHeight="1" x14ac:dyDescent="0.25">
      <c r="B5" s="6"/>
      <c r="C5" s="7"/>
      <c r="D5" s="7"/>
      <c r="E5" s="7"/>
      <c r="F5" s="7"/>
      <c r="G5" s="7"/>
      <c r="H5" s="7"/>
      <c r="I5" s="7"/>
      <c r="J5" s="7"/>
      <c r="K5" s="7"/>
      <c r="L5" s="7"/>
      <c r="M5" s="7"/>
      <c r="N5" s="7"/>
      <c r="O5" s="7"/>
      <c r="R5" s="7"/>
    </row>
    <row r="6" spans="2:18" ht="16.5" customHeight="1" x14ac:dyDescent="0.25">
      <c r="B6" s="120" t="s">
        <v>0</v>
      </c>
      <c r="C6" s="121" t="s">
        <v>13</v>
      </c>
      <c r="D6" s="122"/>
      <c r="E6" s="122"/>
      <c r="F6" s="123"/>
      <c r="G6" s="121" t="s">
        <v>2</v>
      </c>
      <c r="H6" s="122"/>
      <c r="I6" s="122"/>
      <c r="J6" s="122"/>
      <c r="K6" s="122"/>
      <c r="L6" s="122"/>
      <c r="M6" s="123"/>
      <c r="N6" s="124" t="s">
        <v>3</v>
      </c>
      <c r="O6" s="9"/>
      <c r="P6" s="118" t="s">
        <v>11</v>
      </c>
      <c r="Q6" s="118"/>
      <c r="R6" s="9"/>
    </row>
    <row r="7" spans="2:18" ht="31.5" customHeight="1" x14ac:dyDescent="0.25">
      <c r="B7" s="120"/>
      <c r="C7" s="23" t="s">
        <v>9</v>
      </c>
      <c r="D7" s="23" t="s">
        <v>10</v>
      </c>
      <c r="E7" s="23" t="s">
        <v>1</v>
      </c>
      <c r="F7" s="23" t="s">
        <v>16</v>
      </c>
      <c r="G7" s="23" t="s">
        <v>14</v>
      </c>
      <c r="H7" s="27" t="s">
        <v>15</v>
      </c>
      <c r="I7" s="23" t="s">
        <v>18</v>
      </c>
      <c r="J7" s="27" t="s">
        <v>17</v>
      </c>
      <c r="K7" s="23" t="s">
        <v>19</v>
      </c>
      <c r="L7" s="27" t="s">
        <v>20</v>
      </c>
      <c r="M7" s="23" t="s">
        <v>4</v>
      </c>
      <c r="N7" s="124"/>
      <c r="O7" s="9"/>
      <c r="P7" s="39" t="s">
        <v>26</v>
      </c>
      <c r="Q7" s="39" t="s">
        <v>5</v>
      </c>
      <c r="R7" s="9"/>
    </row>
    <row r="8" spans="2:18" ht="30" x14ac:dyDescent="0.25">
      <c r="B8" s="24" t="s">
        <v>78</v>
      </c>
      <c r="C8" s="11">
        <v>0</v>
      </c>
      <c r="D8" s="11">
        <v>0</v>
      </c>
      <c r="E8" s="11">
        <v>0</v>
      </c>
      <c r="F8" s="31">
        <f>+C8+D8+E8</f>
        <v>0</v>
      </c>
      <c r="G8" s="11">
        <v>0</v>
      </c>
      <c r="H8" s="11"/>
      <c r="I8" s="11">
        <v>0</v>
      </c>
      <c r="J8" s="11"/>
      <c r="K8" s="11">
        <v>0</v>
      </c>
      <c r="L8" s="11"/>
      <c r="M8" s="11">
        <f>+G8+I8+K8</f>
        <v>0</v>
      </c>
      <c r="N8" s="34">
        <f>+F8+M8</f>
        <v>0</v>
      </c>
      <c r="O8" s="13"/>
      <c r="P8" s="14"/>
      <c r="Q8" s="15"/>
      <c r="R8" s="13"/>
    </row>
    <row r="9" spans="2:18" ht="30" x14ac:dyDescent="0.25">
      <c r="B9" s="24" t="s">
        <v>79</v>
      </c>
      <c r="C9" s="11">
        <v>0</v>
      </c>
      <c r="D9" s="11">
        <v>0</v>
      </c>
      <c r="E9" s="11">
        <v>0</v>
      </c>
      <c r="F9" s="31">
        <f>+C9+D9+E9</f>
        <v>0</v>
      </c>
      <c r="G9" s="11">
        <v>0</v>
      </c>
      <c r="H9" s="11"/>
      <c r="I9" s="11">
        <v>0</v>
      </c>
      <c r="J9" s="11"/>
      <c r="K9" s="11">
        <v>0</v>
      </c>
      <c r="L9" s="11"/>
      <c r="M9" s="11">
        <f>+G9+I9+K9</f>
        <v>0</v>
      </c>
      <c r="N9" s="34">
        <f>+F9+M9</f>
        <v>0</v>
      </c>
      <c r="O9" s="13"/>
      <c r="P9" s="14"/>
      <c r="Q9" s="15"/>
      <c r="R9" s="13"/>
    </row>
    <row r="10" spans="2:18" ht="61.2" x14ac:dyDescent="0.25">
      <c r="B10" s="24" t="s">
        <v>80</v>
      </c>
      <c r="C10" s="11">
        <v>0</v>
      </c>
      <c r="D10" s="11">
        <v>0</v>
      </c>
      <c r="E10" s="11">
        <v>0</v>
      </c>
      <c r="F10" s="31">
        <f>+C10+D10+E10</f>
        <v>0</v>
      </c>
      <c r="G10" s="32">
        <v>335000000</v>
      </c>
      <c r="H10" s="32"/>
      <c r="I10" s="11">
        <v>0</v>
      </c>
      <c r="J10" s="11"/>
      <c r="K10" s="11">
        <v>410413093</v>
      </c>
      <c r="L10" s="42" t="s">
        <v>82</v>
      </c>
      <c r="M10" s="11">
        <f>+G10+I10+K10</f>
        <v>745413093</v>
      </c>
      <c r="N10" s="34">
        <f>+F10+M10</f>
        <v>745413093</v>
      </c>
      <c r="O10" s="13"/>
      <c r="P10" s="14" t="s">
        <v>81</v>
      </c>
      <c r="Q10" s="15">
        <v>150</v>
      </c>
      <c r="R10" s="13"/>
    </row>
    <row r="11" spans="2:18" ht="27.6" x14ac:dyDescent="0.25">
      <c r="B11" s="24" t="s">
        <v>83</v>
      </c>
      <c r="C11" s="11">
        <v>0</v>
      </c>
      <c r="D11" s="11">
        <v>0</v>
      </c>
      <c r="E11" s="11">
        <v>0</v>
      </c>
      <c r="F11" s="31">
        <f>+C11+D11+E11</f>
        <v>0</v>
      </c>
      <c r="G11" s="11">
        <v>0</v>
      </c>
      <c r="H11" s="11"/>
      <c r="I11" s="11">
        <v>0</v>
      </c>
      <c r="J11" s="11"/>
      <c r="K11" s="11">
        <v>0</v>
      </c>
      <c r="L11" s="11"/>
      <c r="M11" s="11">
        <f>+G11+I11+K11</f>
        <v>0</v>
      </c>
      <c r="N11" s="34">
        <f>+F11+M11</f>
        <v>0</v>
      </c>
      <c r="O11" s="13"/>
      <c r="P11" s="14" t="s">
        <v>81</v>
      </c>
      <c r="Q11" s="15">
        <v>1000</v>
      </c>
      <c r="R11" s="13"/>
    </row>
    <row r="12" spans="2:18" ht="15.6" x14ac:dyDescent="0.25">
      <c r="B12" s="16" t="s">
        <v>6</v>
      </c>
      <c r="C12" s="17">
        <f>SUM(C8:C11)</f>
        <v>0</v>
      </c>
      <c r="D12" s="17">
        <f>SUM(D8:D11)</f>
        <v>0</v>
      </c>
      <c r="E12" s="17">
        <f>SUM(E8:E11)</f>
        <v>0</v>
      </c>
      <c r="F12" s="17">
        <f>SUM(F8:F11)</f>
        <v>0</v>
      </c>
      <c r="G12" s="17">
        <f>SUM(G8:G11)</f>
        <v>335000000</v>
      </c>
      <c r="I12" s="17">
        <f>SUM(I8:I11)</f>
        <v>0</v>
      </c>
      <c r="K12" s="17">
        <f>SUM(K8:K11)</f>
        <v>410413093</v>
      </c>
      <c r="M12" s="35">
        <f>SUM(M8:M11)</f>
        <v>745413093</v>
      </c>
      <c r="N12" s="35">
        <f>SUM(N8:N11)</f>
        <v>745413093</v>
      </c>
      <c r="O12" s="18"/>
      <c r="Q12" s="33">
        <f>SUM(Q8:Q11)</f>
        <v>1150</v>
      </c>
      <c r="R12" s="18"/>
    </row>
    <row r="14" spans="2:18" ht="15.6" x14ac:dyDescent="0.25">
      <c r="B14" s="16" t="s">
        <v>12</v>
      </c>
      <c r="C14" s="19">
        <f>F12</f>
        <v>0</v>
      </c>
      <c r="D14" s="25"/>
    </row>
    <row r="15" spans="2:18" ht="15.6" x14ac:dyDescent="0.25">
      <c r="B15" s="16" t="s">
        <v>7</v>
      </c>
      <c r="C15" s="19">
        <f>+M12</f>
        <v>745413093</v>
      </c>
      <c r="D15" s="25"/>
    </row>
    <row r="16" spans="2:18" ht="15.6" x14ac:dyDescent="0.25">
      <c r="B16" s="16" t="s">
        <v>3</v>
      </c>
      <c r="C16" s="21">
        <f>+C14+C15</f>
        <v>745413093</v>
      </c>
      <c r="D16" s="26"/>
    </row>
    <row r="18" spans="1:18" x14ac:dyDescent="0.25">
      <c r="A18" s="28"/>
      <c r="B18" s="28"/>
      <c r="C18" s="28"/>
      <c r="D18" s="28"/>
      <c r="E18" s="28"/>
      <c r="F18" s="28"/>
      <c r="G18" s="28"/>
      <c r="H18" s="28"/>
      <c r="I18" s="28"/>
      <c r="J18" s="28"/>
      <c r="K18" s="28"/>
      <c r="L18" s="28"/>
      <c r="M18" s="28"/>
      <c r="N18" s="28"/>
      <c r="O18" s="29"/>
      <c r="P18" s="28"/>
      <c r="Q18" s="28"/>
    </row>
    <row r="20" spans="1:18" ht="29.25" customHeight="1" x14ac:dyDescent="0.25">
      <c r="B20" s="40" t="s">
        <v>84</v>
      </c>
      <c r="C20" s="119" t="s">
        <v>85</v>
      </c>
      <c r="D20" s="119"/>
      <c r="E20" s="119"/>
      <c r="F20" s="119"/>
      <c r="G20" s="119"/>
      <c r="H20" s="119"/>
      <c r="I20" s="119"/>
      <c r="J20" s="119"/>
      <c r="K20" s="119"/>
      <c r="L20" s="119"/>
      <c r="M20" s="119"/>
      <c r="N20" s="119"/>
      <c r="O20" s="2"/>
      <c r="R20" s="2"/>
    </row>
    <row r="21" spans="1:18" ht="15" customHeight="1" x14ac:dyDescent="0.25">
      <c r="B21" s="6"/>
      <c r="C21" s="7"/>
      <c r="D21" s="7"/>
      <c r="E21" s="7"/>
      <c r="F21" s="7"/>
      <c r="G21" s="7"/>
      <c r="H21" s="7"/>
      <c r="I21" s="7"/>
      <c r="J21" s="7"/>
      <c r="K21" s="7"/>
      <c r="L21" s="7"/>
      <c r="M21" s="7"/>
      <c r="N21" s="7"/>
      <c r="O21" s="7"/>
      <c r="R21" s="7"/>
    </row>
    <row r="22" spans="1:18" ht="16.5" customHeight="1" x14ac:dyDescent="0.25">
      <c r="B22" s="120" t="s">
        <v>0</v>
      </c>
      <c r="C22" s="121" t="s">
        <v>13</v>
      </c>
      <c r="D22" s="122"/>
      <c r="E22" s="122"/>
      <c r="F22" s="123"/>
      <c r="G22" s="121" t="s">
        <v>2</v>
      </c>
      <c r="H22" s="122"/>
      <c r="I22" s="122"/>
      <c r="J22" s="122"/>
      <c r="K22" s="122"/>
      <c r="L22" s="122"/>
      <c r="M22" s="123"/>
      <c r="N22" s="124" t="s">
        <v>3</v>
      </c>
      <c r="O22" s="9"/>
      <c r="P22" s="118" t="s">
        <v>11</v>
      </c>
      <c r="Q22" s="118"/>
      <c r="R22" s="9"/>
    </row>
    <row r="23" spans="1:18" ht="31.5" customHeight="1" x14ac:dyDescent="0.25">
      <c r="B23" s="120"/>
      <c r="C23" s="23" t="s">
        <v>9</v>
      </c>
      <c r="D23" s="23" t="s">
        <v>10</v>
      </c>
      <c r="E23" s="23" t="s">
        <v>1</v>
      </c>
      <c r="F23" s="23" t="s">
        <v>16</v>
      </c>
      <c r="G23" s="23" t="s">
        <v>14</v>
      </c>
      <c r="H23" s="27" t="s">
        <v>15</v>
      </c>
      <c r="I23" s="23" t="s">
        <v>18</v>
      </c>
      <c r="J23" s="27" t="s">
        <v>17</v>
      </c>
      <c r="K23" s="23" t="s">
        <v>19</v>
      </c>
      <c r="L23" s="27" t="s">
        <v>20</v>
      </c>
      <c r="M23" s="23" t="s">
        <v>4</v>
      </c>
      <c r="N23" s="124"/>
      <c r="O23" s="9"/>
      <c r="P23" s="39" t="s">
        <v>26</v>
      </c>
      <c r="Q23" s="39" t="s">
        <v>5</v>
      </c>
      <c r="R23" s="9"/>
    </row>
    <row r="24" spans="1:18" ht="45" x14ac:dyDescent="0.25">
      <c r="B24" s="24" t="s">
        <v>86</v>
      </c>
      <c r="C24" s="11">
        <v>0</v>
      </c>
      <c r="D24" s="11">
        <v>0</v>
      </c>
      <c r="E24" s="11">
        <v>0</v>
      </c>
      <c r="F24" s="31">
        <f>+C24+D24+E24</f>
        <v>0</v>
      </c>
      <c r="G24" s="11">
        <v>0</v>
      </c>
      <c r="H24" s="11"/>
      <c r="I24" s="11">
        <v>0</v>
      </c>
      <c r="J24" s="11"/>
      <c r="K24" s="11">
        <v>0</v>
      </c>
      <c r="L24" s="11"/>
      <c r="M24" s="11">
        <f>+G24+I24+K24</f>
        <v>0</v>
      </c>
      <c r="N24" s="34">
        <f>+F24+M24</f>
        <v>0</v>
      </c>
      <c r="O24" s="13"/>
      <c r="P24" s="14" t="s">
        <v>81</v>
      </c>
      <c r="Q24" s="15">
        <v>150</v>
      </c>
      <c r="R24" s="13"/>
    </row>
    <row r="25" spans="1:18" ht="60" x14ac:dyDescent="0.25">
      <c r="B25" s="24" t="s">
        <v>87</v>
      </c>
      <c r="C25" s="11">
        <v>0</v>
      </c>
      <c r="D25" s="11">
        <v>0</v>
      </c>
      <c r="E25" s="11">
        <v>0</v>
      </c>
      <c r="F25" s="31">
        <f>+C25+D25+E25</f>
        <v>0</v>
      </c>
      <c r="G25" s="11">
        <v>0</v>
      </c>
      <c r="H25" s="11"/>
      <c r="I25" s="11">
        <v>0</v>
      </c>
      <c r="J25" s="11"/>
      <c r="K25" s="11">
        <v>0</v>
      </c>
      <c r="L25" s="11"/>
      <c r="M25" s="11">
        <f>+G25+I25+K25</f>
        <v>0</v>
      </c>
      <c r="N25" s="34">
        <f>+F25+M25</f>
        <v>0</v>
      </c>
      <c r="O25" s="13"/>
      <c r="P25" s="14" t="s">
        <v>81</v>
      </c>
      <c r="Q25" s="15">
        <v>110</v>
      </c>
      <c r="R25" s="13"/>
    </row>
    <row r="26" spans="1:18" ht="45" x14ac:dyDescent="0.25">
      <c r="B26" s="24" t="s">
        <v>88</v>
      </c>
      <c r="C26" s="11">
        <v>0</v>
      </c>
      <c r="D26" s="11">
        <v>0</v>
      </c>
      <c r="E26" s="11">
        <v>0</v>
      </c>
      <c r="F26" s="31">
        <f>+C26+D26+E26</f>
        <v>0</v>
      </c>
      <c r="G26" s="11">
        <v>0</v>
      </c>
      <c r="H26" s="11"/>
      <c r="I26" s="11">
        <v>0</v>
      </c>
      <c r="J26" s="11"/>
      <c r="K26" s="11">
        <v>0</v>
      </c>
      <c r="L26" s="11"/>
      <c r="M26" s="11">
        <f>+G26+I26+K26</f>
        <v>0</v>
      </c>
      <c r="N26" s="34">
        <f>+F26+M26</f>
        <v>0</v>
      </c>
      <c r="O26" s="13"/>
      <c r="P26" s="14"/>
      <c r="Q26" s="15"/>
      <c r="R26" s="13"/>
    </row>
    <row r="27" spans="1:18" ht="75" x14ac:dyDescent="0.25">
      <c r="B27" s="24" t="s">
        <v>89</v>
      </c>
      <c r="C27" s="11">
        <v>0</v>
      </c>
      <c r="D27" s="11">
        <v>0</v>
      </c>
      <c r="E27" s="11">
        <v>0</v>
      </c>
      <c r="F27" s="31">
        <f>+C27+D27+E27</f>
        <v>0</v>
      </c>
      <c r="G27" s="32">
        <v>294000000</v>
      </c>
      <c r="H27" s="32"/>
      <c r="I27" s="11">
        <v>0</v>
      </c>
      <c r="J27" s="11"/>
      <c r="K27" s="11">
        <v>0</v>
      </c>
      <c r="L27" s="11"/>
      <c r="M27" s="11">
        <f>+G27+I27+K27</f>
        <v>294000000</v>
      </c>
      <c r="N27" s="34">
        <f>+F27+M27</f>
        <v>294000000</v>
      </c>
      <c r="O27" s="13"/>
      <c r="P27" s="14" t="s">
        <v>81</v>
      </c>
      <c r="Q27" s="15">
        <v>20</v>
      </c>
      <c r="R27" s="13"/>
    </row>
    <row r="28" spans="1:18" ht="90" x14ac:dyDescent="0.25">
      <c r="B28" s="24" t="s">
        <v>90</v>
      </c>
      <c r="C28" s="11">
        <v>0</v>
      </c>
      <c r="D28" s="11">
        <v>0</v>
      </c>
      <c r="E28" s="11">
        <v>0</v>
      </c>
      <c r="F28" s="31">
        <f>+C28+D28+E28</f>
        <v>0</v>
      </c>
      <c r="G28" s="11">
        <v>0</v>
      </c>
      <c r="H28" s="11"/>
      <c r="I28" s="11">
        <v>0</v>
      </c>
      <c r="J28" s="11"/>
      <c r="K28" s="11">
        <v>0</v>
      </c>
      <c r="L28" s="11"/>
      <c r="M28" s="11">
        <f>+G28+I28+K28</f>
        <v>0</v>
      </c>
      <c r="N28" s="34">
        <f>+F28+M28</f>
        <v>0</v>
      </c>
      <c r="O28" s="13"/>
      <c r="P28" s="14"/>
      <c r="Q28" s="15"/>
      <c r="R28" s="13"/>
    </row>
    <row r="29" spans="1:18" ht="15.6" x14ac:dyDescent="0.25">
      <c r="B29" s="16" t="s">
        <v>6</v>
      </c>
      <c r="C29" s="17">
        <f>SUM(C24:C28)</f>
        <v>0</v>
      </c>
      <c r="D29" s="17">
        <f>SUM(D24:D28)</f>
        <v>0</v>
      </c>
      <c r="E29" s="17">
        <f>SUM(E24:E28)</f>
        <v>0</v>
      </c>
      <c r="F29" s="17">
        <f>SUM(F24:F28)</f>
        <v>0</v>
      </c>
      <c r="G29" s="17">
        <f>SUM(G24:G28)</f>
        <v>294000000</v>
      </c>
      <c r="I29" s="17">
        <f>SUM(I24:I28)</f>
        <v>0</v>
      </c>
      <c r="K29" s="17">
        <f>SUM(K24:K28)</f>
        <v>0</v>
      </c>
      <c r="M29" s="35">
        <f>SUM(M24:M28)</f>
        <v>294000000</v>
      </c>
      <c r="N29" s="35">
        <f>SUM(N24:N28)</f>
        <v>294000000</v>
      </c>
      <c r="O29" s="18"/>
      <c r="Q29" s="33">
        <f>SUM(Q24:Q28)</f>
        <v>280</v>
      </c>
      <c r="R29" s="18"/>
    </row>
    <row r="31" spans="1:18" ht="15.6" x14ac:dyDescent="0.25">
      <c r="B31" s="16" t="s">
        <v>12</v>
      </c>
      <c r="C31" s="19">
        <f>F29</f>
        <v>0</v>
      </c>
      <c r="D31" s="25"/>
    </row>
    <row r="32" spans="1:18" ht="15.6" x14ac:dyDescent="0.25">
      <c r="B32" s="16" t="s">
        <v>7</v>
      </c>
      <c r="C32" s="19">
        <f>+M29</f>
        <v>294000000</v>
      </c>
      <c r="D32" s="25"/>
    </row>
    <row r="33" spans="1:18" ht="15.6" x14ac:dyDescent="0.25">
      <c r="B33" s="16" t="s">
        <v>3</v>
      </c>
      <c r="C33" s="21">
        <f>+C31+C32</f>
        <v>294000000</v>
      </c>
      <c r="D33" s="26"/>
    </row>
    <row r="35" spans="1:18" x14ac:dyDescent="0.25">
      <c r="A35" s="28"/>
      <c r="B35" s="28"/>
      <c r="C35" s="28"/>
      <c r="D35" s="28"/>
      <c r="E35" s="28"/>
      <c r="F35" s="28"/>
      <c r="G35" s="28"/>
      <c r="H35" s="28"/>
      <c r="I35" s="28"/>
      <c r="J35" s="28"/>
      <c r="K35" s="28"/>
      <c r="L35" s="28"/>
      <c r="M35" s="28"/>
      <c r="N35" s="28"/>
      <c r="O35" s="29"/>
      <c r="P35" s="28"/>
      <c r="Q35" s="28"/>
    </row>
    <row r="37" spans="1:18" ht="29.25" customHeight="1" x14ac:dyDescent="0.25">
      <c r="B37" s="40" t="s">
        <v>92</v>
      </c>
      <c r="C37" s="119" t="s">
        <v>91</v>
      </c>
      <c r="D37" s="119"/>
      <c r="E37" s="119"/>
      <c r="F37" s="119"/>
      <c r="G37" s="119"/>
      <c r="H37" s="119"/>
      <c r="I37" s="119"/>
      <c r="J37" s="119"/>
      <c r="K37" s="119"/>
      <c r="L37" s="119"/>
      <c r="M37" s="119"/>
      <c r="N37" s="119"/>
      <c r="O37" s="2"/>
      <c r="R37" s="2"/>
    </row>
    <row r="38" spans="1:18" ht="15" customHeight="1" x14ac:dyDescent="0.25">
      <c r="B38" s="6"/>
      <c r="C38" s="7"/>
      <c r="D38" s="7"/>
      <c r="E38" s="7"/>
      <c r="F38" s="7"/>
      <c r="G38" s="7"/>
      <c r="H38" s="7"/>
      <c r="I38" s="7"/>
      <c r="J38" s="7"/>
      <c r="K38" s="7"/>
      <c r="L38" s="7"/>
      <c r="M38" s="7"/>
      <c r="N38" s="7"/>
      <c r="O38" s="7"/>
      <c r="R38" s="7"/>
    </row>
    <row r="39" spans="1:18" ht="16.5" customHeight="1" x14ac:dyDescent="0.25">
      <c r="B39" s="120" t="s">
        <v>0</v>
      </c>
      <c r="C39" s="121" t="s">
        <v>13</v>
      </c>
      <c r="D39" s="122"/>
      <c r="E39" s="122"/>
      <c r="F39" s="123"/>
      <c r="G39" s="121" t="s">
        <v>2</v>
      </c>
      <c r="H39" s="122"/>
      <c r="I39" s="122"/>
      <c r="J39" s="122"/>
      <c r="K39" s="122"/>
      <c r="L39" s="122"/>
      <c r="M39" s="123"/>
      <c r="N39" s="124" t="s">
        <v>3</v>
      </c>
      <c r="O39" s="9"/>
      <c r="P39" s="118" t="s">
        <v>11</v>
      </c>
      <c r="Q39" s="118"/>
      <c r="R39" s="9"/>
    </row>
    <row r="40" spans="1:18" ht="31.5" customHeight="1" x14ac:dyDescent="0.25">
      <c r="B40" s="120"/>
      <c r="C40" s="23" t="s">
        <v>9</v>
      </c>
      <c r="D40" s="23" t="s">
        <v>10</v>
      </c>
      <c r="E40" s="23" t="s">
        <v>1</v>
      </c>
      <c r="F40" s="23" t="s">
        <v>16</v>
      </c>
      <c r="G40" s="23" t="s">
        <v>14</v>
      </c>
      <c r="H40" s="27" t="s">
        <v>15</v>
      </c>
      <c r="I40" s="23" t="s">
        <v>18</v>
      </c>
      <c r="J40" s="27" t="s">
        <v>17</v>
      </c>
      <c r="K40" s="23" t="s">
        <v>19</v>
      </c>
      <c r="L40" s="27" t="s">
        <v>20</v>
      </c>
      <c r="M40" s="23" t="s">
        <v>4</v>
      </c>
      <c r="N40" s="124"/>
      <c r="O40" s="9"/>
      <c r="P40" s="39" t="s">
        <v>26</v>
      </c>
      <c r="Q40" s="39" t="s">
        <v>5</v>
      </c>
      <c r="R40" s="9"/>
    </row>
    <row r="41" spans="1:18" ht="45" x14ac:dyDescent="0.25">
      <c r="B41" s="24" t="s">
        <v>93</v>
      </c>
      <c r="C41" s="11">
        <v>0</v>
      </c>
      <c r="D41" s="11">
        <v>0</v>
      </c>
      <c r="E41" s="11">
        <v>0</v>
      </c>
      <c r="F41" s="31">
        <f>+C41+D41+E41</f>
        <v>0</v>
      </c>
      <c r="G41" s="32">
        <v>3000000000</v>
      </c>
      <c r="H41" s="32" t="s">
        <v>94</v>
      </c>
      <c r="I41" s="11">
        <v>0</v>
      </c>
      <c r="J41" s="11"/>
      <c r="K41" s="11">
        <v>0</v>
      </c>
      <c r="L41" s="11"/>
      <c r="M41" s="11">
        <f>+G41+I41+K41</f>
        <v>3000000000</v>
      </c>
      <c r="N41" s="34">
        <f>+F41+M41</f>
        <v>3000000000</v>
      </c>
      <c r="O41" s="13"/>
      <c r="P41" s="14" t="s">
        <v>81</v>
      </c>
      <c r="Q41" s="15">
        <v>5</v>
      </c>
      <c r="R41" s="13"/>
    </row>
    <row r="42" spans="1:18" ht="45" x14ac:dyDescent="0.25">
      <c r="B42" s="24" t="s">
        <v>95</v>
      </c>
      <c r="C42" s="11">
        <v>0</v>
      </c>
      <c r="D42" s="11">
        <v>0</v>
      </c>
      <c r="E42" s="11">
        <v>0</v>
      </c>
      <c r="F42" s="31">
        <f>+C42+D42+E42</f>
        <v>0</v>
      </c>
      <c r="G42" s="11">
        <v>0</v>
      </c>
      <c r="H42" s="11"/>
      <c r="I42" s="32">
        <v>100000000</v>
      </c>
      <c r="J42" s="32"/>
      <c r="K42" s="11">
        <v>0</v>
      </c>
      <c r="L42" s="11"/>
      <c r="M42" s="11">
        <f>+G42+I42+K42</f>
        <v>100000000</v>
      </c>
      <c r="N42" s="34">
        <f>+F42+M42</f>
        <v>100000000</v>
      </c>
      <c r="O42" s="13"/>
      <c r="P42" s="14"/>
      <c r="Q42" s="15"/>
      <c r="R42" s="13"/>
    </row>
    <row r="43" spans="1:18" ht="60" x14ac:dyDescent="0.25">
      <c r="B43" s="24" t="s">
        <v>96</v>
      </c>
      <c r="C43" s="11">
        <v>0</v>
      </c>
      <c r="D43" s="11">
        <v>0</v>
      </c>
      <c r="E43" s="11">
        <v>0</v>
      </c>
      <c r="F43" s="31">
        <f>+C43+D43+E43</f>
        <v>0</v>
      </c>
      <c r="G43" s="11">
        <v>0</v>
      </c>
      <c r="H43" s="11"/>
      <c r="I43" s="11">
        <v>0</v>
      </c>
      <c r="J43" s="11"/>
      <c r="K43" s="11">
        <v>0</v>
      </c>
      <c r="L43" s="11"/>
      <c r="M43" s="11">
        <f>+G43+I43+K43</f>
        <v>0</v>
      </c>
      <c r="N43" s="34">
        <f>+F43+M43</f>
        <v>0</v>
      </c>
      <c r="O43" s="13"/>
      <c r="P43" s="14" t="s">
        <v>81</v>
      </c>
      <c r="Q43" s="15">
        <v>9</v>
      </c>
      <c r="R43" s="13"/>
    </row>
    <row r="44" spans="1:18" ht="27.6" x14ac:dyDescent="0.25">
      <c r="B44" s="24" t="s">
        <v>97</v>
      </c>
      <c r="C44" s="11">
        <v>0</v>
      </c>
      <c r="D44" s="11">
        <v>0</v>
      </c>
      <c r="E44" s="11">
        <v>0</v>
      </c>
      <c r="F44" s="31">
        <f>+C44+D44+E44</f>
        <v>0</v>
      </c>
      <c r="G44" s="11">
        <v>0</v>
      </c>
      <c r="H44" s="11"/>
      <c r="I44" s="11">
        <v>0</v>
      </c>
      <c r="J44" s="11"/>
      <c r="K44" s="11">
        <v>0</v>
      </c>
      <c r="L44" s="11"/>
      <c r="M44" s="11">
        <f>+G44+I44+K44</f>
        <v>0</v>
      </c>
      <c r="N44" s="34">
        <f>+F44+M44</f>
        <v>0</v>
      </c>
      <c r="O44" s="13"/>
      <c r="P44" s="14" t="s">
        <v>81</v>
      </c>
      <c r="Q44" s="15">
        <v>5</v>
      </c>
      <c r="R44" s="13"/>
    </row>
    <row r="45" spans="1:18" ht="15.6" x14ac:dyDescent="0.25">
      <c r="B45" s="16" t="s">
        <v>6</v>
      </c>
      <c r="C45" s="17">
        <f>SUM(C41:C44)</f>
        <v>0</v>
      </c>
      <c r="D45" s="17">
        <f>SUM(D41:D44)</f>
        <v>0</v>
      </c>
      <c r="E45" s="17">
        <f>SUM(E41:E44)</f>
        <v>0</v>
      </c>
      <c r="F45" s="17">
        <f>SUM(F41:F44)</f>
        <v>0</v>
      </c>
      <c r="G45" s="17">
        <f>SUM(G41:G44)</f>
        <v>3000000000</v>
      </c>
      <c r="I45" s="17">
        <f>SUM(I41:I44)</f>
        <v>100000000</v>
      </c>
      <c r="K45" s="17">
        <f>SUM(K41:K44)</f>
        <v>0</v>
      </c>
      <c r="M45" s="35">
        <f>SUM(M41:M44)</f>
        <v>3100000000</v>
      </c>
      <c r="N45" s="35">
        <f>SUM(N41:N44)</f>
        <v>3100000000</v>
      </c>
      <c r="O45" s="18"/>
      <c r="Q45" s="33">
        <f>SUM(Q41:Q44)</f>
        <v>19</v>
      </c>
      <c r="R45" s="18"/>
    </row>
    <row r="47" spans="1:18" ht="15.6" x14ac:dyDescent="0.25">
      <c r="B47" s="16" t="s">
        <v>12</v>
      </c>
      <c r="C47" s="19">
        <f>F45</f>
        <v>0</v>
      </c>
      <c r="D47" s="25"/>
    </row>
    <row r="48" spans="1:18" ht="15.6" x14ac:dyDescent="0.25">
      <c r="B48" s="16" t="s">
        <v>7</v>
      </c>
      <c r="C48" s="19">
        <f>+M45</f>
        <v>3100000000</v>
      </c>
      <c r="D48" s="25"/>
    </row>
    <row r="49" spans="1:18" ht="15.6" x14ac:dyDescent="0.25">
      <c r="B49" s="16" t="s">
        <v>3</v>
      </c>
      <c r="C49" s="21">
        <f>+C47+C48</f>
        <v>3100000000</v>
      </c>
      <c r="D49" s="26"/>
    </row>
    <row r="51" spans="1:18" x14ac:dyDescent="0.25">
      <c r="A51" s="28"/>
      <c r="B51" s="28"/>
      <c r="C51" s="28"/>
      <c r="D51" s="28"/>
      <c r="E51" s="28"/>
      <c r="F51" s="28"/>
      <c r="G51" s="28"/>
      <c r="H51" s="28"/>
      <c r="I51" s="28"/>
      <c r="J51" s="28"/>
      <c r="K51" s="28"/>
      <c r="L51" s="28"/>
      <c r="M51" s="28"/>
      <c r="N51" s="28"/>
      <c r="O51" s="29"/>
      <c r="P51" s="28"/>
      <c r="Q51" s="28"/>
    </row>
    <row r="53" spans="1:18" ht="29.25" customHeight="1" x14ac:dyDescent="0.25">
      <c r="B53" s="40" t="s">
        <v>99</v>
      </c>
      <c r="C53" s="119" t="s">
        <v>98</v>
      </c>
      <c r="D53" s="119"/>
      <c r="E53" s="119"/>
      <c r="F53" s="119"/>
      <c r="G53" s="119"/>
      <c r="H53" s="119"/>
      <c r="I53" s="119"/>
      <c r="J53" s="119"/>
      <c r="K53" s="119"/>
      <c r="L53" s="119"/>
      <c r="M53" s="119"/>
      <c r="N53" s="119"/>
      <c r="O53" s="2"/>
      <c r="R53" s="2"/>
    </row>
    <row r="54" spans="1:18" ht="15" customHeight="1" x14ac:dyDescent="0.25">
      <c r="B54" s="6"/>
      <c r="C54" s="7"/>
      <c r="D54" s="7"/>
      <c r="E54" s="7"/>
      <c r="F54" s="7"/>
      <c r="G54" s="7"/>
      <c r="H54" s="7"/>
      <c r="I54" s="7"/>
      <c r="J54" s="7"/>
      <c r="K54" s="7"/>
      <c r="L54" s="7"/>
      <c r="M54" s="7"/>
      <c r="N54" s="7"/>
      <c r="O54" s="7"/>
      <c r="R54" s="7"/>
    </row>
    <row r="55" spans="1:18" ht="16.5" customHeight="1" x14ac:dyDescent="0.25">
      <c r="B55" s="120" t="s">
        <v>0</v>
      </c>
      <c r="C55" s="121" t="s">
        <v>13</v>
      </c>
      <c r="D55" s="122"/>
      <c r="E55" s="122"/>
      <c r="F55" s="123"/>
      <c r="G55" s="121" t="s">
        <v>2</v>
      </c>
      <c r="H55" s="122"/>
      <c r="I55" s="122"/>
      <c r="J55" s="122"/>
      <c r="K55" s="122"/>
      <c r="L55" s="122"/>
      <c r="M55" s="123"/>
      <c r="N55" s="124" t="s">
        <v>3</v>
      </c>
      <c r="O55" s="9"/>
      <c r="P55" s="118" t="s">
        <v>11</v>
      </c>
      <c r="Q55" s="118"/>
      <c r="R55" s="9"/>
    </row>
    <row r="56" spans="1:18" ht="31.5" customHeight="1" x14ac:dyDescent="0.25">
      <c r="B56" s="120"/>
      <c r="C56" s="23" t="s">
        <v>9</v>
      </c>
      <c r="D56" s="23" t="s">
        <v>10</v>
      </c>
      <c r="E56" s="23" t="s">
        <v>1</v>
      </c>
      <c r="F56" s="23" t="s">
        <v>16</v>
      </c>
      <c r="G56" s="23" t="s">
        <v>14</v>
      </c>
      <c r="H56" s="27" t="s">
        <v>15</v>
      </c>
      <c r="I56" s="23" t="s">
        <v>18</v>
      </c>
      <c r="J56" s="27" t="s">
        <v>17</v>
      </c>
      <c r="K56" s="23" t="s">
        <v>19</v>
      </c>
      <c r="L56" s="27" t="s">
        <v>20</v>
      </c>
      <c r="M56" s="23" t="s">
        <v>4</v>
      </c>
      <c r="N56" s="124"/>
      <c r="O56" s="9"/>
      <c r="P56" s="39" t="s">
        <v>26</v>
      </c>
      <c r="Q56" s="39" t="s">
        <v>5</v>
      </c>
      <c r="R56" s="9"/>
    </row>
    <row r="57" spans="1:18" ht="27.6" x14ac:dyDescent="0.25">
      <c r="B57" s="24" t="s">
        <v>100</v>
      </c>
      <c r="C57" s="11">
        <v>0</v>
      </c>
      <c r="D57" s="11">
        <v>0</v>
      </c>
      <c r="E57" s="11">
        <v>0</v>
      </c>
      <c r="F57" s="31">
        <f>+C57+D57+E57</f>
        <v>0</v>
      </c>
      <c r="G57" s="32">
        <v>3379200000</v>
      </c>
      <c r="H57" s="32"/>
      <c r="I57" s="11">
        <v>0</v>
      </c>
      <c r="J57" s="11"/>
      <c r="K57" s="11">
        <v>0</v>
      </c>
      <c r="L57" s="11"/>
      <c r="M57" s="11">
        <f>+G57+I57+K57</f>
        <v>3379200000</v>
      </c>
      <c r="N57" s="34">
        <f>+F57+M57</f>
        <v>3379200000</v>
      </c>
      <c r="O57" s="13"/>
      <c r="P57" s="14" t="s">
        <v>81</v>
      </c>
      <c r="Q57" s="15">
        <v>12</v>
      </c>
      <c r="R57" s="13"/>
    </row>
    <row r="58" spans="1:18" ht="27.6" x14ac:dyDescent="0.25">
      <c r="B58" s="24" t="s">
        <v>101</v>
      </c>
      <c r="C58" s="11">
        <v>0</v>
      </c>
      <c r="D58" s="11">
        <v>0</v>
      </c>
      <c r="E58" s="11">
        <v>0</v>
      </c>
      <c r="F58" s="31">
        <f>+C58+D58+E58</f>
        <v>0</v>
      </c>
      <c r="G58" s="32">
        <v>2700000000</v>
      </c>
      <c r="H58" s="32"/>
      <c r="I58" s="11">
        <v>0</v>
      </c>
      <c r="J58" s="11"/>
      <c r="K58" s="11">
        <v>0</v>
      </c>
      <c r="L58" s="11"/>
      <c r="M58" s="11">
        <f>+G58+I58+K58</f>
        <v>2700000000</v>
      </c>
      <c r="N58" s="34">
        <f>+F58+M58</f>
        <v>2700000000</v>
      </c>
      <c r="O58" s="13"/>
      <c r="P58" s="14" t="s">
        <v>81</v>
      </c>
      <c r="Q58" s="15">
        <v>70</v>
      </c>
      <c r="R58" s="13"/>
    </row>
    <row r="59" spans="1:18" ht="30" x14ac:dyDescent="0.25">
      <c r="B59" s="24" t="s">
        <v>102</v>
      </c>
      <c r="C59" s="11">
        <v>0</v>
      </c>
      <c r="D59" s="11">
        <v>0</v>
      </c>
      <c r="E59" s="11">
        <v>0</v>
      </c>
      <c r="F59" s="31">
        <f>+C59+D59+E59</f>
        <v>0</v>
      </c>
      <c r="G59" s="32">
        <v>4000000000</v>
      </c>
      <c r="H59" s="32"/>
      <c r="I59" s="11">
        <v>0</v>
      </c>
      <c r="J59" s="11"/>
      <c r="K59" s="11">
        <v>0</v>
      </c>
      <c r="L59" s="11"/>
      <c r="M59" s="11">
        <f>+G59+I59+K59</f>
        <v>4000000000</v>
      </c>
      <c r="N59" s="34">
        <f>+F59+M59</f>
        <v>4000000000</v>
      </c>
      <c r="O59" s="13"/>
      <c r="P59" s="14" t="s">
        <v>81</v>
      </c>
      <c r="Q59" s="15">
        <v>15</v>
      </c>
      <c r="R59" s="13"/>
    </row>
    <row r="60" spans="1:18" ht="30" x14ac:dyDescent="0.25">
      <c r="B60" s="24" t="s">
        <v>103</v>
      </c>
      <c r="C60" s="11">
        <v>0</v>
      </c>
      <c r="D60" s="11">
        <v>0</v>
      </c>
      <c r="E60" s="11">
        <v>0</v>
      </c>
      <c r="F60" s="31">
        <f>+C60+D60+E60</f>
        <v>0</v>
      </c>
      <c r="G60" s="32">
        <v>791680000</v>
      </c>
      <c r="H60" s="32"/>
      <c r="I60" s="11">
        <v>0</v>
      </c>
      <c r="J60" s="11"/>
      <c r="K60" s="11">
        <v>0</v>
      </c>
      <c r="L60" s="11"/>
      <c r="M60" s="11">
        <f>+G60+I60+K60</f>
        <v>791680000</v>
      </c>
      <c r="N60" s="34">
        <f>+F60+M60</f>
        <v>791680000</v>
      </c>
      <c r="O60" s="13"/>
      <c r="P60" s="14" t="s">
        <v>81</v>
      </c>
      <c r="Q60" s="15">
        <v>2</v>
      </c>
      <c r="R60" s="13"/>
    </row>
    <row r="61" spans="1:18" ht="27.6" x14ac:dyDescent="0.25">
      <c r="B61" s="137" t="s">
        <v>104</v>
      </c>
      <c r="C61" s="131">
        <v>0</v>
      </c>
      <c r="D61" s="131">
        <v>0</v>
      </c>
      <c r="E61" s="131">
        <v>0</v>
      </c>
      <c r="F61" s="134">
        <f>+C61+D61+E61</f>
        <v>0</v>
      </c>
      <c r="G61" s="128">
        <v>1220000000</v>
      </c>
      <c r="H61" s="128"/>
      <c r="I61" s="131">
        <v>0</v>
      </c>
      <c r="J61" s="131"/>
      <c r="K61" s="131">
        <v>0</v>
      </c>
      <c r="L61" s="131"/>
      <c r="M61" s="131">
        <f>+G61+I61+K61</f>
        <v>1220000000</v>
      </c>
      <c r="N61" s="140">
        <f>+F61+M61</f>
        <v>1220000000</v>
      </c>
      <c r="O61" s="13"/>
      <c r="P61" s="14" t="s">
        <v>81</v>
      </c>
      <c r="Q61" s="15">
        <v>12</v>
      </c>
      <c r="R61" s="13"/>
    </row>
    <row r="62" spans="1:18" ht="41.4" x14ac:dyDescent="0.25">
      <c r="B62" s="138"/>
      <c r="C62" s="132"/>
      <c r="D62" s="132"/>
      <c r="E62" s="132"/>
      <c r="F62" s="135"/>
      <c r="G62" s="129"/>
      <c r="H62" s="129"/>
      <c r="I62" s="132"/>
      <c r="J62" s="132"/>
      <c r="K62" s="132"/>
      <c r="L62" s="132"/>
      <c r="M62" s="132"/>
      <c r="N62" s="141"/>
      <c r="O62" s="13"/>
      <c r="P62" s="43" t="s">
        <v>105</v>
      </c>
      <c r="Q62" s="22">
        <v>5</v>
      </c>
      <c r="R62" s="13"/>
    </row>
    <row r="63" spans="1:18" ht="55.2" x14ac:dyDescent="0.25">
      <c r="B63" s="139"/>
      <c r="C63" s="133"/>
      <c r="D63" s="133"/>
      <c r="E63" s="133"/>
      <c r="F63" s="136"/>
      <c r="G63" s="130"/>
      <c r="H63" s="130"/>
      <c r="I63" s="133"/>
      <c r="J63" s="133"/>
      <c r="K63" s="133"/>
      <c r="L63" s="133"/>
      <c r="M63" s="133"/>
      <c r="N63" s="142"/>
      <c r="O63" s="13"/>
      <c r="P63" s="14" t="s">
        <v>106</v>
      </c>
      <c r="Q63" s="15">
        <v>700</v>
      </c>
      <c r="R63" s="13"/>
    </row>
    <row r="64" spans="1:18" ht="15.6" x14ac:dyDescent="0.25">
      <c r="B64" s="16" t="s">
        <v>6</v>
      </c>
      <c r="C64" s="17">
        <f>SUM(C57:C63)</f>
        <v>0</v>
      </c>
      <c r="D64" s="17">
        <f>SUM(D57:D63)</f>
        <v>0</v>
      </c>
      <c r="E64" s="17">
        <f>SUM(E57:E63)</f>
        <v>0</v>
      </c>
      <c r="F64" s="17">
        <f>SUM(F57:F63)</f>
        <v>0</v>
      </c>
      <c r="G64" s="17">
        <f>SUM(G57:G63)</f>
        <v>12090880000</v>
      </c>
      <c r="I64" s="17">
        <f>SUM(I57:I63)</f>
        <v>0</v>
      </c>
      <c r="K64" s="17">
        <f>SUM(K57:K63)</f>
        <v>0</v>
      </c>
      <c r="M64" s="35">
        <f>SUM(M57:M63)</f>
        <v>12090880000</v>
      </c>
      <c r="N64" s="35">
        <f>SUM(N57:N63)</f>
        <v>12090880000</v>
      </c>
      <c r="O64" s="18"/>
      <c r="Q64" s="33">
        <f>SUM(Q57:Q63)</f>
        <v>816</v>
      </c>
      <c r="R64" s="18"/>
    </row>
    <row r="66" spans="1:18" ht="15.6" x14ac:dyDescent="0.25">
      <c r="B66" s="16" t="s">
        <v>12</v>
      </c>
      <c r="C66" s="19">
        <f>F64</f>
        <v>0</v>
      </c>
      <c r="D66" s="25"/>
    </row>
    <row r="67" spans="1:18" ht="15.6" x14ac:dyDescent="0.25">
      <c r="B67" s="16" t="s">
        <v>7</v>
      </c>
      <c r="C67" s="19">
        <f>+M64</f>
        <v>12090880000</v>
      </c>
      <c r="D67" s="25"/>
    </row>
    <row r="68" spans="1:18" ht="15.6" x14ac:dyDescent="0.25">
      <c r="B68" s="16" t="s">
        <v>3</v>
      </c>
      <c r="C68" s="21">
        <f>+C66+C67</f>
        <v>12090880000</v>
      </c>
      <c r="D68" s="26"/>
    </row>
    <row r="70" spans="1:18" x14ac:dyDescent="0.25">
      <c r="A70" s="28"/>
      <c r="B70" s="28"/>
      <c r="C70" s="28"/>
      <c r="D70" s="28"/>
      <c r="E70" s="28"/>
      <c r="F70" s="28"/>
      <c r="G70" s="28"/>
      <c r="H70" s="28"/>
      <c r="I70" s="28"/>
      <c r="J70" s="28"/>
      <c r="K70" s="28"/>
      <c r="L70" s="28"/>
      <c r="M70" s="28"/>
      <c r="N70" s="28"/>
      <c r="O70" s="29"/>
      <c r="P70" s="28"/>
      <c r="Q70" s="28"/>
    </row>
    <row r="72" spans="1:18" ht="29.25" customHeight="1" x14ac:dyDescent="0.25">
      <c r="B72" s="40" t="s">
        <v>108</v>
      </c>
      <c r="C72" s="119" t="s">
        <v>107</v>
      </c>
      <c r="D72" s="119"/>
      <c r="E72" s="119"/>
      <c r="F72" s="119"/>
      <c r="G72" s="119"/>
      <c r="H72" s="119"/>
      <c r="I72" s="119"/>
      <c r="J72" s="119"/>
      <c r="K72" s="119"/>
      <c r="L72" s="119"/>
      <c r="M72" s="119"/>
      <c r="N72" s="119"/>
      <c r="O72" s="2"/>
      <c r="R72" s="2"/>
    </row>
    <row r="73" spans="1:18" ht="15" customHeight="1" x14ac:dyDescent="0.25">
      <c r="B73" s="6"/>
      <c r="C73" s="7"/>
      <c r="D73" s="7"/>
      <c r="E73" s="7"/>
      <c r="F73" s="7"/>
      <c r="G73" s="7"/>
      <c r="H73" s="7"/>
      <c r="I73" s="7"/>
      <c r="J73" s="7"/>
      <c r="K73" s="7"/>
      <c r="L73" s="7"/>
      <c r="M73" s="7"/>
      <c r="N73" s="7"/>
      <c r="O73" s="7"/>
      <c r="R73" s="7"/>
    </row>
    <row r="74" spans="1:18" ht="16.5" customHeight="1" x14ac:dyDescent="0.25">
      <c r="B74" s="120" t="s">
        <v>0</v>
      </c>
      <c r="C74" s="121" t="s">
        <v>13</v>
      </c>
      <c r="D74" s="122"/>
      <c r="E74" s="122"/>
      <c r="F74" s="123"/>
      <c r="G74" s="121" t="s">
        <v>2</v>
      </c>
      <c r="H74" s="122"/>
      <c r="I74" s="122"/>
      <c r="J74" s="122"/>
      <c r="K74" s="122"/>
      <c r="L74" s="122"/>
      <c r="M74" s="123"/>
      <c r="N74" s="124" t="s">
        <v>3</v>
      </c>
      <c r="O74" s="9"/>
      <c r="P74" s="118" t="s">
        <v>11</v>
      </c>
      <c r="Q74" s="118"/>
      <c r="R74" s="9"/>
    </row>
    <row r="75" spans="1:18" ht="31.5" customHeight="1" x14ac:dyDescent="0.25">
      <c r="B75" s="120"/>
      <c r="C75" s="23" t="s">
        <v>9</v>
      </c>
      <c r="D75" s="23" t="s">
        <v>10</v>
      </c>
      <c r="E75" s="23" t="s">
        <v>1</v>
      </c>
      <c r="F75" s="23" t="s">
        <v>16</v>
      </c>
      <c r="G75" s="23" t="s">
        <v>14</v>
      </c>
      <c r="H75" s="27" t="s">
        <v>15</v>
      </c>
      <c r="I75" s="23" t="s">
        <v>18</v>
      </c>
      <c r="J75" s="27" t="s">
        <v>17</v>
      </c>
      <c r="K75" s="23" t="s">
        <v>19</v>
      </c>
      <c r="L75" s="27" t="s">
        <v>20</v>
      </c>
      <c r="M75" s="23" t="s">
        <v>4</v>
      </c>
      <c r="N75" s="124"/>
      <c r="O75" s="9"/>
      <c r="P75" s="39" t="s">
        <v>26</v>
      </c>
      <c r="Q75" s="39" t="s">
        <v>5</v>
      </c>
      <c r="R75" s="9"/>
    </row>
    <row r="76" spans="1:18" ht="45" x14ac:dyDescent="0.25">
      <c r="B76" s="24" t="s">
        <v>109</v>
      </c>
      <c r="C76" s="11">
        <v>0</v>
      </c>
      <c r="D76" s="11">
        <v>0</v>
      </c>
      <c r="E76" s="11">
        <v>0</v>
      </c>
      <c r="F76" s="31">
        <f>+C76+D76+E76</f>
        <v>0</v>
      </c>
      <c r="G76" s="32">
        <v>900000000</v>
      </c>
      <c r="H76" s="32"/>
      <c r="I76" s="11">
        <v>0</v>
      </c>
      <c r="J76" s="11"/>
      <c r="K76" s="11">
        <v>0</v>
      </c>
      <c r="L76" s="11"/>
      <c r="M76" s="11">
        <f>+G76+I76+K76</f>
        <v>900000000</v>
      </c>
      <c r="N76" s="34">
        <f>+F76+M76</f>
        <v>900000000</v>
      </c>
      <c r="O76" s="13"/>
      <c r="P76" s="14" t="s">
        <v>111</v>
      </c>
      <c r="Q76" s="15">
        <v>6</v>
      </c>
      <c r="R76" s="13"/>
    </row>
    <row r="77" spans="1:18" ht="30" x14ac:dyDescent="0.25">
      <c r="B77" s="44" t="s">
        <v>110</v>
      </c>
      <c r="C77" s="11">
        <v>0</v>
      </c>
      <c r="D77" s="11">
        <v>0</v>
      </c>
      <c r="E77" s="11">
        <v>0</v>
      </c>
      <c r="F77" s="31">
        <f>+C77+D77+E77</f>
        <v>0</v>
      </c>
      <c r="G77" s="32">
        <v>1150000000</v>
      </c>
      <c r="H77" s="32"/>
      <c r="I77" s="11">
        <v>0</v>
      </c>
      <c r="J77" s="11"/>
      <c r="K77" s="11">
        <v>0</v>
      </c>
      <c r="L77" s="11"/>
      <c r="M77" s="11">
        <f>+G77+I77+K77</f>
        <v>1150000000</v>
      </c>
      <c r="N77" s="34">
        <f>+F77+M77</f>
        <v>1150000000</v>
      </c>
      <c r="O77" s="13"/>
      <c r="P77" s="14" t="s">
        <v>111</v>
      </c>
      <c r="Q77" s="15">
        <v>2</v>
      </c>
      <c r="R77" s="13"/>
    </row>
    <row r="78" spans="1:18" ht="15.6" x14ac:dyDescent="0.25">
      <c r="B78" s="16" t="s">
        <v>6</v>
      </c>
      <c r="C78" s="17">
        <f>SUM(C76:C77)</f>
        <v>0</v>
      </c>
      <c r="D78" s="17">
        <f>SUM(D76:D77)</f>
        <v>0</v>
      </c>
      <c r="E78" s="17">
        <f>SUM(E76:E77)</f>
        <v>0</v>
      </c>
      <c r="F78" s="17">
        <f>SUM(F76:F77)</f>
        <v>0</v>
      </c>
      <c r="G78" s="17">
        <f>SUM(G76:G77)</f>
        <v>2050000000</v>
      </c>
      <c r="I78" s="17">
        <f>SUM(I76:I77)</f>
        <v>0</v>
      </c>
      <c r="K78" s="17">
        <f>SUM(K76:K77)</f>
        <v>0</v>
      </c>
      <c r="M78" s="35">
        <f>SUM(M76:M77)</f>
        <v>2050000000</v>
      </c>
      <c r="N78" s="35">
        <f>SUM(N76:N77)</f>
        <v>2050000000</v>
      </c>
      <c r="O78" s="18"/>
      <c r="Q78" s="33">
        <f>SUM(Q76:Q77)</f>
        <v>8</v>
      </c>
      <c r="R78" s="18"/>
    </row>
    <row r="80" spans="1:18" ht="15.6" x14ac:dyDescent="0.25">
      <c r="B80" s="16" t="s">
        <v>12</v>
      </c>
      <c r="C80" s="19">
        <f>F78</f>
        <v>0</v>
      </c>
      <c r="D80" s="25"/>
    </row>
    <row r="81" spans="1:18" ht="15.6" x14ac:dyDescent="0.25">
      <c r="B81" s="16" t="s">
        <v>7</v>
      </c>
      <c r="C81" s="19">
        <f>+M78</f>
        <v>2050000000</v>
      </c>
      <c r="D81" s="25"/>
    </row>
    <row r="82" spans="1:18" ht="15.6" x14ac:dyDescent="0.25">
      <c r="B82" s="16" t="s">
        <v>3</v>
      </c>
      <c r="C82" s="21">
        <f>+C80+C81</f>
        <v>2050000000</v>
      </c>
      <c r="D82" s="26"/>
    </row>
    <row r="84" spans="1:18" x14ac:dyDescent="0.25">
      <c r="A84" s="28"/>
      <c r="B84" s="28"/>
      <c r="C84" s="28"/>
      <c r="D84" s="28"/>
      <c r="E84" s="28"/>
      <c r="F84" s="28"/>
      <c r="G84" s="28"/>
      <c r="H84" s="28"/>
      <c r="I84" s="28"/>
      <c r="J84" s="28"/>
      <c r="K84" s="28"/>
      <c r="L84" s="28"/>
      <c r="M84" s="28"/>
      <c r="N84" s="28"/>
      <c r="O84" s="29"/>
      <c r="P84" s="28"/>
      <c r="Q84" s="28"/>
    </row>
    <row r="86" spans="1:18" ht="29.25" customHeight="1" x14ac:dyDescent="0.25">
      <c r="B86" s="40" t="s">
        <v>113</v>
      </c>
      <c r="C86" s="119" t="s">
        <v>114</v>
      </c>
      <c r="D86" s="119"/>
      <c r="E86" s="119"/>
      <c r="F86" s="119"/>
      <c r="G86" s="119"/>
      <c r="H86" s="119"/>
      <c r="I86" s="119"/>
      <c r="J86" s="119"/>
      <c r="K86" s="119"/>
      <c r="L86" s="119"/>
      <c r="M86" s="119"/>
      <c r="N86" s="119"/>
      <c r="O86" s="2"/>
      <c r="R86" s="2"/>
    </row>
    <row r="87" spans="1:18" ht="15" customHeight="1" x14ac:dyDescent="0.25">
      <c r="B87" s="6"/>
      <c r="C87" s="7"/>
      <c r="D87" s="7"/>
      <c r="E87" s="7"/>
      <c r="F87" s="7"/>
      <c r="G87" s="7"/>
      <c r="H87" s="7"/>
      <c r="I87" s="7"/>
      <c r="J87" s="7"/>
      <c r="K87" s="7"/>
      <c r="L87" s="7"/>
      <c r="M87" s="7"/>
      <c r="N87" s="7"/>
      <c r="O87" s="7"/>
      <c r="R87" s="7"/>
    </row>
    <row r="88" spans="1:18" ht="16.5" customHeight="1" x14ac:dyDescent="0.25">
      <c r="B88" s="120" t="s">
        <v>0</v>
      </c>
      <c r="C88" s="121" t="s">
        <v>13</v>
      </c>
      <c r="D88" s="122"/>
      <c r="E88" s="122"/>
      <c r="F88" s="123"/>
      <c r="G88" s="121" t="s">
        <v>2</v>
      </c>
      <c r="H88" s="122"/>
      <c r="I88" s="122"/>
      <c r="J88" s="122"/>
      <c r="K88" s="122"/>
      <c r="L88" s="122"/>
      <c r="M88" s="123"/>
      <c r="N88" s="124" t="s">
        <v>3</v>
      </c>
      <c r="O88" s="9"/>
      <c r="P88" s="118" t="s">
        <v>11</v>
      </c>
      <c r="Q88" s="118"/>
      <c r="R88" s="9"/>
    </row>
    <row r="89" spans="1:18" ht="31.5" customHeight="1" x14ac:dyDescent="0.25">
      <c r="B89" s="120"/>
      <c r="C89" s="23" t="s">
        <v>9</v>
      </c>
      <c r="D89" s="23" t="s">
        <v>10</v>
      </c>
      <c r="E89" s="23" t="s">
        <v>1</v>
      </c>
      <c r="F89" s="23" t="s">
        <v>16</v>
      </c>
      <c r="G89" s="23" t="s">
        <v>14</v>
      </c>
      <c r="H89" s="27" t="s">
        <v>15</v>
      </c>
      <c r="I89" s="23" t="s">
        <v>18</v>
      </c>
      <c r="J89" s="27" t="s">
        <v>17</v>
      </c>
      <c r="K89" s="23" t="s">
        <v>19</v>
      </c>
      <c r="L89" s="27" t="s">
        <v>20</v>
      </c>
      <c r="M89" s="23" t="s">
        <v>4</v>
      </c>
      <c r="N89" s="124"/>
      <c r="O89" s="9"/>
      <c r="P89" s="39" t="s">
        <v>26</v>
      </c>
      <c r="Q89" s="39" t="s">
        <v>5</v>
      </c>
      <c r="R89" s="9"/>
    </row>
    <row r="90" spans="1:18" ht="41.4" x14ac:dyDescent="0.25">
      <c r="B90" s="24" t="s">
        <v>112</v>
      </c>
      <c r="C90" s="11">
        <v>0</v>
      </c>
      <c r="D90" s="11">
        <v>0</v>
      </c>
      <c r="E90" s="11">
        <v>0</v>
      </c>
      <c r="F90" s="31">
        <f>+C90+D90+E90</f>
        <v>0</v>
      </c>
      <c r="G90" s="11">
        <v>0</v>
      </c>
      <c r="H90" s="11"/>
      <c r="I90" s="11">
        <v>0</v>
      </c>
      <c r="J90" s="11"/>
      <c r="K90" s="11">
        <v>0</v>
      </c>
      <c r="L90" s="11"/>
      <c r="M90" s="11">
        <f>+G90+I90+K90</f>
        <v>0</v>
      </c>
      <c r="N90" s="34">
        <f>+F90+M90</f>
        <v>0</v>
      </c>
      <c r="O90" s="13"/>
      <c r="P90" s="14" t="s">
        <v>105</v>
      </c>
      <c r="Q90" s="15">
        <v>310</v>
      </c>
      <c r="R90" s="13"/>
    </row>
    <row r="91" spans="1:18" ht="41.4" x14ac:dyDescent="0.25">
      <c r="B91" s="24" t="s">
        <v>115</v>
      </c>
      <c r="C91" s="11">
        <v>0</v>
      </c>
      <c r="D91" s="11">
        <v>0</v>
      </c>
      <c r="E91" s="11">
        <v>0</v>
      </c>
      <c r="F91" s="31">
        <f>+C91+D91+E91</f>
        <v>0</v>
      </c>
      <c r="G91" s="11">
        <v>0</v>
      </c>
      <c r="H91" s="11"/>
      <c r="I91" s="11">
        <v>0</v>
      </c>
      <c r="J91" s="11"/>
      <c r="K91" s="11">
        <v>0</v>
      </c>
      <c r="L91" s="11"/>
      <c r="M91" s="11">
        <f>+G91+I91+K91</f>
        <v>0</v>
      </c>
      <c r="N91" s="34">
        <f>+F91+M91</f>
        <v>0</v>
      </c>
      <c r="O91" s="13"/>
      <c r="P91" s="14" t="s">
        <v>105</v>
      </c>
      <c r="Q91" s="15">
        <v>160</v>
      </c>
      <c r="R91" s="13"/>
    </row>
    <row r="92" spans="1:18" ht="15.6" x14ac:dyDescent="0.25">
      <c r="B92" s="16" t="s">
        <v>6</v>
      </c>
      <c r="C92" s="17">
        <f>SUM(C90:C91)</f>
        <v>0</v>
      </c>
      <c r="D92" s="17">
        <f>SUM(D90:D91)</f>
        <v>0</v>
      </c>
      <c r="E92" s="17">
        <f>SUM(E90:E91)</f>
        <v>0</v>
      </c>
      <c r="F92" s="17">
        <f>SUM(F90:F91)</f>
        <v>0</v>
      </c>
      <c r="G92" s="17">
        <f>SUM(G90:G91)</f>
        <v>0</v>
      </c>
      <c r="I92" s="17">
        <f>SUM(I90:I91)</f>
        <v>0</v>
      </c>
      <c r="K92" s="17">
        <f>SUM(K90:K91)</f>
        <v>0</v>
      </c>
      <c r="M92" s="35">
        <f>SUM(M90:M91)</f>
        <v>0</v>
      </c>
      <c r="N92" s="35">
        <f>SUM(N90:N91)</f>
        <v>0</v>
      </c>
      <c r="O92" s="18"/>
      <c r="Q92" s="33">
        <f>SUM(Q90:Q91)</f>
        <v>470</v>
      </c>
      <c r="R92" s="18"/>
    </row>
    <row r="94" spans="1:18" ht="15.6" x14ac:dyDescent="0.25">
      <c r="B94" s="16" t="s">
        <v>12</v>
      </c>
      <c r="C94" s="19">
        <f>F92</f>
        <v>0</v>
      </c>
      <c r="D94" s="25"/>
    </row>
    <row r="95" spans="1:18" ht="15.6" x14ac:dyDescent="0.25">
      <c r="B95" s="16" t="s">
        <v>7</v>
      </c>
      <c r="C95" s="19">
        <f>+M92</f>
        <v>0</v>
      </c>
      <c r="D95" s="25"/>
    </row>
    <row r="96" spans="1:18" ht="15.6" x14ac:dyDescent="0.25">
      <c r="B96" s="16" t="s">
        <v>3</v>
      </c>
      <c r="C96" s="21">
        <f>+C94+C95</f>
        <v>0</v>
      </c>
      <c r="D96" s="26"/>
    </row>
  </sheetData>
  <mergeCells count="50">
    <mergeCell ref="C2:N2"/>
    <mergeCell ref="C4:N4"/>
    <mergeCell ref="B6:B7"/>
    <mergeCell ref="C6:F6"/>
    <mergeCell ref="G6:M6"/>
    <mergeCell ref="N6:N7"/>
    <mergeCell ref="P6:Q6"/>
    <mergeCell ref="C20:N20"/>
    <mergeCell ref="B22:B23"/>
    <mergeCell ref="C22:F22"/>
    <mergeCell ref="G22:M22"/>
    <mergeCell ref="N22:N23"/>
    <mergeCell ref="P22:Q22"/>
    <mergeCell ref="B61:B63"/>
    <mergeCell ref="C61:C63"/>
    <mergeCell ref="P55:Q55"/>
    <mergeCell ref="C37:N37"/>
    <mergeCell ref="B39:B40"/>
    <mergeCell ref="C39:F39"/>
    <mergeCell ref="G39:M39"/>
    <mergeCell ref="N39:N40"/>
    <mergeCell ref="P39:Q39"/>
    <mergeCell ref="N61:N63"/>
    <mergeCell ref="H61:H63"/>
    <mergeCell ref="I61:I63"/>
    <mergeCell ref="J61:J63"/>
    <mergeCell ref="K61:K63"/>
    <mergeCell ref="L61:L63"/>
    <mergeCell ref="M61:M63"/>
    <mergeCell ref="C53:N53"/>
    <mergeCell ref="B55:B56"/>
    <mergeCell ref="C55:F55"/>
    <mergeCell ref="G55:M55"/>
    <mergeCell ref="N55:N56"/>
    <mergeCell ref="D61:D63"/>
    <mergeCell ref="E61:E63"/>
    <mergeCell ref="P74:Q74"/>
    <mergeCell ref="C86:N86"/>
    <mergeCell ref="B88:B89"/>
    <mergeCell ref="C88:F88"/>
    <mergeCell ref="G88:M88"/>
    <mergeCell ref="N88:N89"/>
    <mergeCell ref="P88:Q88"/>
    <mergeCell ref="C72:N72"/>
    <mergeCell ref="B74:B75"/>
    <mergeCell ref="C74:F74"/>
    <mergeCell ref="G74:M74"/>
    <mergeCell ref="N74:N75"/>
    <mergeCell ref="F61:F63"/>
    <mergeCell ref="G61:G6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R84"/>
  <sheetViews>
    <sheetView topLeftCell="A77" workbookViewId="0">
      <pane xSplit="2" topLeftCell="C1" activePane="topRight" state="frozen"/>
      <selection pane="topRight" activeCell="A83" sqref="A83"/>
    </sheetView>
  </sheetViews>
  <sheetFormatPr baseColWidth="10" defaultColWidth="11.44140625" defaultRowHeight="13.8" x14ac:dyDescent="0.25"/>
  <cols>
    <col min="1" max="1" width="3.109375" style="3" customWidth="1"/>
    <col min="2" max="2" width="42.44140625" style="3" customWidth="1"/>
    <col min="3" max="7" width="20.6640625" style="3" customWidth="1"/>
    <col min="8" max="8" width="24.33203125" style="3" customWidth="1"/>
    <col min="9" max="13" width="20.6640625" style="3" customWidth="1"/>
    <col min="14" max="14" width="21.109375" style="3" customWidth="1"/>
    <col min="15" max="15" width="3.109375" style="20" customWidth="1"/>
    <col min="16" max="16" width="31.33203125" style="3" customWidth="1"/>
    <col min="17" max="17" width="16.33203125" style="3" customWidth="1"/>
    <col min="18" max="18" width="3.109375" style="20" customWidth="1"/>
    <col min="19" max="19" width="6.88671875" style="3" customWidth="1"/>
    <col min="20" max="16384" width="11.44140625" style="3"/>
  </cols>
  <sheetData>
    <row r="2" spans="1:18" ht="36" customHeight="1" x14ac:dyDescent="0.25">
      <c r="B2" s="40" t="s">
        <v>117</v>
      </c>
      <c r="C2" s="119" t="s">
        <v>116</v>
      </c>
      <c r="D2" s="119"/>
      <c r="E2" s="119"/>
      <c r="F2" s="119"/>
      <c r="G2" s="119"/>
      <c r="H2" s="119"/>
      <c r="I2" s="119"/>
      <c r="J2" s="119"/>
      <c r="K2" s="119"/>
      <c r="L2" s="119"/>
      <c r="M2" s="119"/>
      <c r="N2" s="119"/>
      <c r="O2" s="2"/>
      <c r="R2" s="2"/>
    </row>
    <row r="3" spans="1:18" x14ac:dyDescent="0.25">
      <c r="C3" s="4"/>
      <c r="D3" s="4"/>
      <c r="E3" s="4"/>
      <c r="F3" s="4"/>
      <c r="G3" s="4"/>
      <c r="H3" s="4"/>
      <c r="I3" s="4"/>
      <c r="J3" s="4"/>
      <c r="K3" s="4"/>
      <c r="L3" s="4"/>
      <c r="M3" s="4"/>
      <c r="N3" s="4"/>
      <c r="O3" s="5"/>
      <c r="R3" s="5"/>
    </row>
    <row r="4" spans="1:18" ht="29.25" customHeight="1" x14ac:dyDescent="0.25">
      <c r="B4" s="40" t="s">
        <v>119</v>
      </c>
      <c r="C4" s="119" t="s">
        <v>118</v>
      </c>
      <c r="D4" s="119"/>
      <c r="E4" s="119"/>
      <c r="F4" s="119"/>
      <c r="G4" s="119"/>
      <c r="H4" s="119"/>
      <c r="I4" s="119"/>
      <c r="J4" s="119"/>
      <c r="K4" s="119"/>
      <c r="L4" s="119"/>
      <c r="M4" s="119"/>
      <c r="N4" s="119"/>
      <c r="O4" s="2"/>
      <c r="R4" s="2"/>
    </row>
    <row r="5" spans="1:18" ht="15" customHeight="1" x14ac:dyDescent="0.25">
      <c r="B5" s="6"/>
      <c r="C5" s="7"/>
      <c r="D5" s="7"/>
      <c r="E5" s="7"/>
      <c r="F5" s="7"/>
      <c r="G5" s="7"/>
      <c r="H5" s="7"/>
      <c r="I5" s="7"/>
      <c r="J5" s="7"/>
      <c r="K5" s="7"/>
      <c r="L5" s="7"/>
      <c r="M5" s="7"/>
      <c r="N5" s="7"/>
      <c r="O5" s="7"/>
      <c r="R5" s="7"/>
    </row>
    <row r="6" spans="1:18" ht="16.5" customHeight="1" x14ac:dyDescent="0.25">
      <c r="B6" s="120" t="s">
        <v>0</v>
      </c>
      <c r="C6" s="121" t="s">
        <v>13</v>
      </c>
      <c r="D6" s="122"/>
      <c r="E6" s="122"/>
      <c r="F6" s="123"/>
      <c r="G6" s="121" t="s">
        <v>2</v>
      </c>
      <c r="H6" s="122"/>
      <c r="I6" s="122"/>
      <c r="J6" s="122"/>
      <c r="K6" s="122"/>
      <c r="L6" s="122"/>
      <c r="M6" s="123"/>
      <c r="N6" s="124" t="s">
        <v>3</v>
      </c>
      <c r="O6" s="9"/>
      <c r="P6" s="118" t="s">
        <v>11</v>
      </c>
      <c r="Q6" s="118"/>
      <c r="R6" s="9"/>
    </row>
    <row r="7" spans="1:18" ht="31.5" customHeight="1" x14ac:dyDescent="0.25">
      <c r="B7" s="120"/>
      <c r="C7" s="23" t="s">
        <v>9</v>
      </c>
      <c r="D7" s="23" t="s">
        <v>10</v>
      </c>
      <c r="E7" s="23" t="s">
        <v>1</v>
      </c>
      <c r="F7" s="23" t="s">
        <v>16</v>
      </c>
      <c r="G7" s="23" t="s">
        <v>14</v>
      </c>
      <c r="H7" s="27" t="s">
        <v>15</v>
      </c>
      <c r="I7" s="23" t="s">
        <v>18</v>
      </c>
      <c r="J7" s="27" t="s">
        <v>17</v>
      </c>
      <c r="K7" s="23" t="s">
        <v>19</v>
      </c>
      <c r="L7" s="27" t="s">
        <v>20</v>
      </c>
      <c r="M7" s="23" t="s">
        <v>4</v>
      </c>
      <c r="N7" s="124"/>
      <c r="O7" s="9"/>
      <c r="P7" s="39" t="s">
        <v>26</v>
      </c>
      <c r="Q7" s="39" t="s">
        <v>5</v>
      </c>
      <c r="R7" s="9"/>
    </row>
    <row r="8" spans="1:18" ht="69" x14ac:dyDescent="0.25">
      <c r="B8" s="24" t="s">
        <v>120</v>
      </c>
      <c r="C8" s="32">
        <v>1000000000</v>
      </c>
      <c r="D8" s="11">
        <v>0</v>
      </c>
      <c r="E8" s="11">
        <v>0</v>
      </c>
      <c r="F8" s="31">
        <f>+C8+D8+E8</f>
        <v>1000000000</v>
      </c>
      <c r="G8" s="11">
        <v>0</v>
      </c>
      <c r="H8" s="11"/>
      <c r="I8" s="11">
        <v>0</v>
      </c>
      <c r="J8" s="11"/>
      <c r="K8" s="32">
        <v>1000000000</v>
      </c>
      <c r="L8" s="41" t="s">
        <v>123</v>
      </c>
      <c r="M8" s="11">
        <f>+G8+I8+K8</f>
        <v>1000000000</v>
      </c>
      <c r="N8" s="34">
        <f>+F8+M8</f>
        <v>2000000000</v>
      </c>
      <c r="O8" s="13"/>
      <c r="P8" s="14" t="s">
        <v>122</v>
      </c>
      <c r="Q8" s="15">
        <v>4</v>
      </c>
      <c r="R8" s="13"/>
    </row>
    <row r="9" spans="1:18" ht="15" x14ac:dyDescent="0.25">
      <c r="B9" s="24" t="s">
        <v>121</v>
      </c>
      <c r="C9" s="11">
        <v>0</v>
      </c>
      <c r="D9" s="11">
        <v>0</v>
      </c>
      <c r="E9" s="11">
        <v>0</v>
      </c>
      <c r="F9" s="31">
        <f>+C9+D9+E9</f>
        <v>0</v>
      </c>
      <c r="G9" s="11">
        <v>0</v>
      </c>
      <c r="H9" s="11"/>
      <c r="I9" s="11">
        <v>0</v>
      </c>
      <c r="J9" s="11"/>
      <c r="K9" s="32">
        <v>12000000000</v>
      </c>
      <c r="L9" s="32" t="s">
        <v>30</v>
      </c>
      <c r="M9" s="11">
        <f>+G9+I9+K9</f>
        <v>12000000000</v>
      </c>
      <c r="N9" s="34">
        <f>+F9+M9</f>
        <v>12000000000</v>
      </c>
      <c r="O9" s="13"/>
      <c r="P9" s="14"/>
      <c r="Q9" s="15"/>
      <c r="R9" s="13"/>
    </row>
    <row r="10" spans="1:18" ht="15.6" x14ac:dyDescent="0.25">
      <c r="B10" s="16" t="s">
        <v>6</v>
      </c>
      <c r="C10" s="17">
        <f>SUM(C8:C9)</f>
        <v>1000000000</v>
      </c>
      <c r="D10" s="17">
        <f>SUM(D8:D9)</f>
        <v>0</v>
      </c>
      <c r="E10" s="17">
        <f>SUM(E8:E9)</f>
        <v>0</v>
      </c>
      <c r="F10" s="17">
        <f>SUM(F8:F9)</f>
        <v>1000000000</v>
      </c>
      <c r="G10" s="17">
        <f>SUM(G8:G9)</f>
        <v>0</v>
      </c>
      <c r="I10" s="17">
        <f>SUM(I8:I9)</f>
        <v>0</v>
      </c>
      <c r="K10" s="17">
        <f>SUM(K8:K9)</f>
        <v>13000000000</v>
      </c>
      <c r="M10" s="35">
        <f>SUM(M8:M9)</f>
        <v>13000000000</v>
      </c>
      <c r="N10" s="35">
        <f>SUM(N8:N9)</f>
        <v>14000000000</v>
      </c>
      <c r="O10" s="18"/>
      <c r="Q10" s="33">
        <f>SUM(Q8:Q9)</f>
        <v>4</v>
      </c>
      <c r="R10" s="18"/>
    </row>
    <row r="12" spans="1:18" ht="15.6" x14ac:dyDescent="0.25">
      <c r="B12" s="16" t="s">
        <v>12</v>
      </c>
      <c r="C12" s="19">
        <f>F10</f>
        <v>1000000000</v>
      </c>
      <c r="D12" s="25"/>
    </row>
    <row r="13" spans="1:18" ht="15.6" x14ac:dyDescent="0.25">
      <c r="B13" s="16" t="s">
        <v>7</v>
      </c>
      <c r="C13" s="19">
        <f>+M10</f>
        <v>13000000000</v>
      </c>
      <c r="D13" s="25"/>
    </row>
    <row r="14" spans="1:18" ht="15.6" x14ac:dyDescent="0.25">
      <c r="B14" s="16" t="s">
        <v>3</v>
      </c>
      <c r="C14" s="21">
        <f>+C12+C13</f>
        <v>14000000000</v>
      </c>
      <c r="D14" s="26"/>
    </row>
    <row r="16" spans="1:18" x14ac:dyDescent="0.25">
      <c r="A16" s="28"/>
      <c r="B16" s="28"/>
      <c r="C16" s="28"/>
      <c r="D16" s="28"/>
      <c r="E16" s="28"/>
      <c r="F16" s="28"/>
      <c r="G16" s="28"/>
      <c r="H16" s="28"/>
      <c r="I16" s="28"/>
      <c r="J16" s="28"/>
      <c r="K16" s="28"/>
      <c r="L16" s="28"/>
      <c r="M16" s="28"/>
      <c r="N16" s="28"/>
      <c r="O16" s="29"/>
      <c r="P16" s="28"/>
      <c r="Q16" s="28"/>
    </row>
    <row r="18" spans="2:18" ht="29.25" customHeight="1" x14ac:dyDescent="0.25">
      <c r="B18" s="40" t="s">
        <v>125</v>
      </c>
      <c r="C18" s="119" t="s">
        <v>124</v>
      </c>
      <c r="D18" s="119"/>
      <c r="E18" s="119"/>
      <c r="F18" s="119"/>
      <c r="G18" s="119"/>
      <c r="H18" s="119"/>
      <c r="I18" s="119"/>
      <c r="J18" s="119"/>
      <c r="K18" s="119"/>
      <c r="L18" s="119"/>
      <c r="M18" s="119"/>
      <c r="N18" s="119"/>
      <c r="O18" s="2"/>
      <c r="R18" s="2"/>
    </row>
    <row r="19" spans="2:18" ht="15" customHeight="1" x14ac:dyDescent="0.25">
      <c r="B19" s="6"/>
      <c r="C19" s="7"/>
      <c r="D19" s="7"/>
      <c r="E19" s="7"/>
      <c r="F19" s="7"/>
      <c r="G19" s="7"/>
      <c r="H19" s="7"/>
      <c r="I19" s="7"/>
      <c r="J19" s="7"/>
      <c r="K19" s="7"/>
      <c r="L19" s="7"/>
      <c r="M19" s="7"/>
      <c r="N19" s="7"/>
      <c r="O19" s="7"/>
      <c r="R19" s="7"/>
    </row>
    <row r="20" spans="2:18" ht="16.5" customHeight="1" x14ac:dyDescent="0.25">
      <c r="B20" s="120" t="s">
        <v>0</v>
      </c>
      <c r="C20" s="121" t="s">
        <v>13</v>
      </c>
      <c r="D20" s="122"/>
      <c r="E20" s="122"/>
      <c r="F20" s="123"/>
      <c r="G20" s="121" t="s">
        <v>2</v>
      </c>
      <c r="H20" s="122"/>
      <c r="I20" s="122"/>
      <c r="J20" s="122"/>
      <c r="K20" s="122"/>
      <c r="L20" s="122"/>
      <c r="M20" s="123"/>
      <c r="N20" s="124" t="s">
        <v>3</v>
      </c>
      <c r="O20" s="9"/>
      <c r="P20" s="118" t="s">
        <v>11</v>
      </c>
      <c r="Q20" s="118"/>
      <c r="R20" s="9"/>
    </row>
    <row r="21" spans="2:18" ht="31.5" customHeight="1" x14ac:dyDescent="0.25">
      <c r="B21" s="120"/>
      <c r="C21" s="23" t="s">
        <v>9</v>
      </c>
      <c r="D21" s="23" t="s">
        <v>10</v>
      </c>
      <c r="E21" s="23" t="s">
        <v>1</v>
      </c>
      <c r="F21" s="23" t="s">
        <v>16</v>
      </c>
      <c r="G21" s="23" t="s">
        <v>14</v>
      </c>
      <c r="H21" s="27" t="s">
        <v>15</v>
      </c>
      <c r="I21" s="23" t="s">
        <v>18</v>
      </c>
      <c r="J21" s="27" t="s">
        <v>17</v>
      </c>
      <c r="K21" s="23" t="s">
        <v>19</v>
      </c>
      <c r="L21" s="27" t="s">
        <v>20</v>
      </c>
      <c r="M21" s="23" t="s">
        <v>4</v>
      </c>
      <c r="N21" s="124"/>
      <c r="O21" s="9"/>
      <c r="P21" s="39" t="s">
        <v>26</v>
      </c>
      <c r="Q21" s="39" t="s">
        <v>5</v>
      </c>
      <c r="R21" s="9"/>
    </row>
    <row r="22" spans="2:18" ht="60" x14ac:dyDescent="0.25">
      <c r="B22" s="24" t="s">
        <v>126</v>
      </c>
      <c r="C22" s="11">
        <v>0</v>
      </c>
      <c r="D22" s="11">
        <v>0</v>
      </c>
      <c r="E22" s="11">
        <v>0</v>
      </c>
      <c r="F22" s="31">
        <f>+C22+D22+E22</f>
        <v>0</v>
      </c>
      <c r="G22" s="32">
        <v>3000000000</v>
      </c>
      <c r="H22" s="32"/>
      <c r="I22" s="11">
        <v>0</v>
      </c>
      <c r="J22" s="11"/>
      <c r="K22" s="11">
        <v>0</v>
      </c>
      <c r="L22" s="11"/>
      <c r="M22" s="11">
        <f>+G22+I22+K22</f>
        <v>3000000000</v>
      </c>
      <c r="N22" s="34">
        <f>+F22+M22</f>
        <v>3000000000</v>
      </c>
      <c r="O22" s="13"/>
      <c r="P22" s="14" t="s">
        <v>106</v>
      </c>
      <c r="Q22" s="15">
        <v>7000</v>
      </c>
      <c r="R22" s="13"/>
    </row>
    <row r="23" spans="2:18" ht="15" x14ac:dyDescent="0.25">
      <c r="B23" s="24" t="s">
        <v>127</v>
      </c>
      <c r="C23" s="11">
        <v>0</v>
      </c>
      <c r="D23" s="11">
        <v>0</v>
      </c>
      <c r="E23" s="11">
        <v>0</v>
      </c>
      <c r="F23" s="31">
        <f t="shared" ref="F23:F28" si="0">+C23+D23+E23</f>
        <v>0</v>
      </c>
      <c r="G23" s="32">
        <v>6000000000</v>
      </c>
      <c r="H23" s="32" t="s">
        <v>128</v>
      </c>
      <c r="I23" s="11">
        <v>0</v>
      </c>
      <c r="J23" s="11"/>
      <c r="K23" s="11">
        <v>0</v>
      </c>
      <c r="L23" s="11"/>
      <c r="M23" s="11">
        <f t="shared" ref="M23:M28" si="1">+G23+I23+K23</f>
        <v>6000000000</v>
      </c>
      <c r="N23" s="34">
        <f t="shared" ref="N23:N28" si="2">+F23+M23</f>
        <v>6000000000</v>
      </c>
      <c r="O23" s="13"/>
      <c r="P23" s="14"/>
      <c r="Q23" s="15"/>
      <c r="R23" s="13"/>
    </row>
    <row r="24" spans="2:18" ht="55.2" x14ac:dyDescent="0.25">
      <c r="B24" s="24" t="s">
        <v>129</v>
      </c>
      <c r="C24" s="11">
        <v>0</v>
      </c>
      <c r="D24" s="11">
        <v>0</v>
      </c>
      <c r="E24" s="11">
        <v>0</v>
      </c>
      <c r="F24" s="31">
        <f t="shared" si="0"/>
        <v>0</v>
      </c>
      <c r="G24" s="11">
        <v>500000000</v>
      </c>
      <c r="H24" s="11" t="s">
        <v>130</v>
      </c>
      <c r="I24" s="11">
        <v>0</v>
      </c>
      <c r="J24" s="11"/>
      <c r="K24" s="11">
        <v>0</v>
      </c>
      <c r="L24" s="11"/>
      <c r="M24" s="11">
        <f t="shared" si="1"/>
        <v>500000000</v>
      </c>
      <c r="N24" s="34">
        <f t="shared" si="2"/>
        <v>500000000</v>
      </c>
      <c r="O24" s="13"/>
      <c r="P24" s="14" t="s">
        <v>106</v>
      </c>
      <c r="Q24" s="15">
        <v>10000</v>
      </c>
      <c r="R24" s="13"/>
    </row>
    <row r="25" spans="2:18" ht="55.2" x14ac:dyDescent="0.25">
      <c r="B25" s="24" t="s">
        <v>131</v>
      </c>
      <c r="C25" s="32">
        <v>100000000</v>
      </c>
      <c r="D25" s="11">
        <v>0</v>
      </c>
      <c r="E25" s="11">
        <v>0</v>
      </c>
      <c r="F25" s="31">
        <f t="shared" si="0"/>
        <v>100000000</v>
      </c>
      <c r="G25" s="11">
        <v>0</v>
      </c>
      <c r="H25" s="11"/>
      <c r="I25" s="11">
        <v>0</v>
      </c>
      <c r="J25" s="11"/>
      <c r="K25" s="11">
        <v>0</v>
      </c>
      <c r="L25" s="11"/>
      <c r="M25" s="11">
        <f t="shared" si="1"/>
        <v>0</v>
      </c>
      <c r="N25" s="34">
        <f t="shared" si="2"/>
        <v>100000000</v>
      </c>
      <c r="O25" s="13"/>
      <c r="P25" s="14" t="s">
        <v>106</v>
      </c>
      <c r="Q25" s="15">
        <v>10000</v>
      </c>
      <c r="R25" s="13"/>
    </row>
    <row r="26" spans="2:18" ht="90" x14ac:dyDescent="0.25">
      <c r="B26" s="44" t="s">
        <v>132</v>
      </c>
      <c r="C26" s="32">
        <v>450000000</v>
      </c>
      <c r="D26" s="11">
        <v>0</v>
      </c>
      <c r="E26" s="11">
        <v>0</v>
      </c>
      <c r="F26" s="31">
        <f t="shared" si="0"/>
        <v>450000000</v>
      </c>
      <c r="G26" s="11">
        <v>0</v>
      </c>
      <c r="H26" s="11"/>
      <c r="I26" s="11">
        <v>0</v>
      </c>
      <c r="J26" s="11"/>
      <c r="K26" s="11">
        <v>0</v>
      </c>
      <c r="L26" s="11"/>
      <c r="M26" s="11">
        <f t="shared" si="1"/>
        <v>0</v>
      </c>
      <c r="N26" s="34">
        <f t="shared" si="2"/>
        <v>450000000</v>
      </c>
      <c r="O26" s="13"/>
      <c r="P26" s="14"/>
      <c r="Q26" s="15"/>
      <c r="R26" s="13"/>
    </row>
    <row r="27" spans="2:18" ht="30" x14ac:dyDescent="0.25">
      <c r="B27" s="24" t="s">
        <v>133</v>
      </c>
      <c r="C27" s="32">
        <v>200000000</v>
      </c>
      <c r="D27" s="11">
        <v>0</v>
      </c>
      <c r="E27" s="11">
        <v>0</v>
      </c>
      <c r="F27" s="31">
        <f t="shared" si="0"/>
        <v>200000000</v>
      </c>
      <c r="G27" s="11">
        <v>0</v>
      </c>
      <c r="H27" s="11"/>
      <c r="I27" s="11">
        <v>0</v>
      </c>
      <c r="J27" s="11"/>
      <c r="K27" s="11">
        <v>0</v>
      </c>
      <c r="L27" s="11"/>
      <c r="M27" s="11">
        <f t="shared" si="1"/>
        <v>0</v>
      </c>
      <c r="N27" s="34">
        <f t="shared" si="2"/>
        <v>200000000</v>
      </c>
      <c r="O27" s="13"/>
      <c r="P27" s="14"/>
      <c r="Q27" s="15"/>
      <c r="R27" s="13"/>
    </row>
    <row r="28" spans="2:18" ht="15" x14ac:dyDescent="0.25">
      <c r="B28" s="24" t="s">
        <v>134</v>
      </c>
      <c r="C28" s="32">
        <v>50000000</v>
      </c>
      <c r="D28" s="11">
        <v>0</v>
      </c>
      <c r="E28" s="11">
        <v>0</v>
      </c>
      <c r="F28" s="31">
        <f t="shared" si="0"/>
        <v>50000000</v>
      </c>
      <c r="G28" s="11">
        <v>0</v>
      </c>
      <c r="H28" s="11"/>
      <c r="I28" s="11">
        <v>0</v>
      </c>
      <c r="J28" s="11"/>
      <c r="K28" s="11">
        <v>0</v>
      </c>
      <c r="L28" s="11"/>
      <c r="M28" s="11">
        <f t="shared" si="1"/>
        <v>0</v>
      </c>
      <c r="N28" s="34">
        <f t="shared" si="2"/>
        <v>50000000</v>
      </c>
      <c r="O28" s="13"/>
      <c r="P28" s="14"/>
      <c r="Q28" s="15"/>
      <c r="R28" s="13"/>
    </row>
    <row r="29" spans="2:18" ht="15.6" x14ac:dyDescent="0.25">
      <c r="B29" s="16" t="s">
        <v>6</v>
      </c>
      <c r="C29" s="17">
        <f>SUM(C22:C28)</f>
        <v>800000000</v>
      </c>
      <c r="D29" s="17">
        <f>SUM(D22:D28)</f>
        <v>0</v>
      </c>
      <c r="E29" s="17">
        <f>SUM(E22:E28)</f>
        <v>0</v>
      </c>
      <c r="F29" s="17">
        <f>SUM(F22:F28)</f>
        <v>800000000</v>
      </c>
      <c r="G29" s="17">
        <f>SUM(G22:G28)</f>
        <v>9500000000</v>
      </c>
      <c r="I29" s="17">
        <f>SUM(I22:I28)</f>
        <v>0</v>
      </c>
      <c r="K29" s="17">
        <f>SUM(K22:K28)</f>
        <v>0</v>
      </c>
      <c r="M29" s="35">
        <f>SUM(M22:M28)</f>
        <v>9500000000</v>
      </c>
      <c r="N29" s="35">
        <f>SUM(N22:N28)</f>
        <v>10300000000</v>
      </c>
      <c r="O29" s="18"/>
      <c r="Q29" s="33">
        <f>SUM(Q22:Q28)</f>
        <v>27000</v>
      </c>
      <c r="R29" s="18"/>
    </row>
    <row r="31" spans="2:18" ht="15.6" x14ac:dyDescent="0.25">
      <c r="B31" s="16" t="s">
        <v>12</v>
      </c>
      <c r="C31" s="19">
        <f>F29</f>
        <v>800000000</v>
      </c>
      <c r="D31" s="25"/>
    </row>
    <row r="32" spans="2:18" ht="15.6" x14ac:dyDescent="0.25">
      <c r="B32" s="16" t="s">
        <v>7</v>
      </c>
      <c r="C32" s="19">
        <f>+M29</f>
        <v>9500000000</v>
      </c>
      <c r="D32" s="25"/>
    </row>
    <row r="33" spans="1:18" ht="15.6" x14ac:dyDescent="0.25">
      <c r="B33" s="16" t="s">
        <v>3</v>
      </c>
      <c r="C33" s="21">
        <f>+C31+C32</f>
        <v>10300000000</v>
      </c>
      <c r="D33" s="26"/>
    </row>
    <row r="35" spans="1:18" x14ac:dyDescent="0.25">
      <c r="A35" s="28"/>
      <c r="B35" s="28"/>
      <c r="C35" s="28"/>
      <c r="D35" s="28"/>
      <c r="E35" s="28"/>
      <c r="F35" s="28"/>
      <c r="G35" s="28"/>
      <c r="H35" s="28"/>
      <c r="I35" s="28"/>
      <c r="J35" s="28"/>
      <c r="K35" s="28"/>
      <c r="L35" s="28"/>
      <c r="M35" s="28"/>
      <c r="N35" s="28"/>
      <c r="O35" s="29"/>
      <c r="P35" s="28"/>
      <c r="Q35" s="28"/>
    </row>
    <row r="37" spans="1:18" ht="29.25" customHeight="1" x14ac:dyDescent="0.25">
      <c r="B37" s="40" t="s">
        <v>135</v>
      </c>
      <c r="C37" s="119" t="s">
        <v>136</v>
      </c>
      <c r="D37" s="119"/>
      <c r="E37" s="119"/>
      <c r="F37" s="119"/>
      <c r="G37" s="119"/>
      <c r="H37" s="119"/>
      <c r="I37" s="119"/>
      <c r="J37" s="119"/>
      <c r="K37" s="119"/>
      <c r="L37" s="119"/>
      <c r="M37" s="119"/>
      <c r="N37" s="119"/>
      <c r="O37" s="2"/>
      <c r="R37" s="2"/>
    </row>
    <row r="38" spans="1:18" ht="15" customHeight="1" x14ac:dyDescent="0.25">
      <c r="B38" s="6"/>
      <c r="C38" s="7"/>
      <c r="D38" s="7"/>
      <c r="E38" s="7"/>
      <c r="F38" s="7"/>
      <c r="G38" s="7"/>
      <c r="H38" s="7"/>
      <c r="I38" s="7"/>
      <c r="J38" s="7"/>
      <c r="K38" s="7"/>
      <c r="L38" s="7"/>
      <c r="M38" s="7"/>
      <c r="N38" s="7"/>
      <c r="O38" s="7"/>
      <c r="R38" s="7"/>
    </row>
    <row r="39" spans="1:18" ht="16.5" customHeight="1" x14ac:dyDescent="0.25">
      <c r="B39" s="120" t="s">
        <v>0</v>
      </c>
      <c r="C39" s="121" t="s">
        <v>13</v>
      </c>
      <c r="D39" s="122"/>
      <c r="E39" s="122"/>
      <c r="F39" s="123"/>
      <c r="G39" s="121" t="s">
        <v>2</v>
      </c>
      <c r="H39" s="122"/>
      <c r="I39" s="122"/>
      <c r="J39" s="122"/>
      <c r="K39" s="122"/>
      <c r="L39" s="122"/>
      <c r="M39" s="123"/>
      <c r="N39" s="124" t="s">
        <v>3</v>
      </c>
      <c r="O39" s="9"/>
      <c r="P39" s="118" t="s">
        <v>11</v>
      </c>
      <c r="Q39" s="118"/>
      <c r="R39" s="9"/>
    </row>
    <row r="40" spans="1:18" ht="31.5" customHeight="1" x14ac:dyDescent="0.25">
      <c r="B40" s="120"/>
      <c r="C40" s="23" t="s">
        <v>9</v>
      </c>
      <c r="D40" s="23" t="s">
        <v>10</v>
      </c>
      <c r="E40" s="23" t="s">
        <v>1</v>
      </c>
      <c r="F40" s="23" t="s">
        <v>16</v>
      </c>
      <c r="G40" s="23" t="s">
        <v>14</v>
      </c>
      <c r="H40" s="27" t="s">
        <v>15</v>
      </c>
      <c r="I40" s="23" t="s">
        <v>18</v>
      </c>
      <c r="J40" s="27" t="s">
        <v>17</v>
      </c>
      <c r="K40" s="23" t="s">
        <v>19</v>
      </c>
      <c r="L40" s="27" t="s">
        <v>20</v>
      </c>
      <c r="M40" s="23" t="s">
        <v>4</v>
      </c>
      <c r="N40" s="124"/>
      <c r="O40" s="9"/>
      <c r="P40" s="39" t="s">
        <v>26</v>
      </c>
      <c r="Q40" s="39" t="s">
        <v>5</v>
      </c>
      <c r="R40" s="9"/>
    </row>
    <row r="41" spans="1:18" ht="55.2" x14ac:dyDescent="0.25">
      <c r="B41" s="24" t="s">
        <v>137</v>
      </c>
      <c r="C41" s="32">
        <v>1100000000</v>
      </c>
      <c r="D41" s="11">
        <v>0</v>
      </c>
      <c r="E41" s="11">
        <v>0</v>
      </c>
      <c r="F41" s="31">
        <f>+C41+D41+E41</f>
        <v>1100000000</v>
      </c>
      <c r="G41" s="32">
        <v>400000000</v>
      </c>
      <c r="H41" s="32"/>
      <c r="I41" s="11">
        <v>0</v>
      </c>
      <c r="J41" s="11"/>
      <c r="K41" s="11">
        <v>0</v>
      </c>
      <c r="L41" s="11"/>
      <c r="M41" s="11">
        <f>+G41+I41+K41</f>
        <v>400000000</v>
      </c>
      <c r="N41" s="34">
        <f>+F41+M41</f>
        <v>1500000000</v>
      </c>
      <c r="O41" s="13"/>
      <c r="P41" s="14" t="s">
        <v>106</v>
      </c>
      <c r="Q41" s="15">
        <v>1201700</v>
      </c>
      <c r="R41" s="13"/>
    </row>
    <row r="42" spans="1:18" ht="55.2" x14ac:dyDescent="0.25">
      <c r="B42" s="44" t="s">
        <v>138</v>
      </c>
      <c r="C42" s="11">
        <v>0</v>
      </c>
      <c r="D42" s="11">
        <v>0</v>
      </c>
      <c r="E42" s="11">
        <v>0</v>
      </c>
      <c r="F42" s="31">
        <f>+C42+D42+E42</f>
        <v>0</v>
      </c>
      <c r="G42" s="32">
        <v>180000000</v>
      </c>
      <c r="H42" s="32"/>
      <c r="I42" s="11">
        <v>0</v>
      </c>
      <c r="J42" s="11"/>
      <c r="K42" s="11">
        <v>100000000</v>
      </c>
      <c r="L42" s="11" t="s">
        <v>139</v>
      </c>
      <c r="M42" s="11">
        <f>+G42+I42+K42</f>
        <v>280000000</v>
      </c>
      <c r="N42" s="34">
        <f>+F42+M42</f>
        <v>280000000</v>
      </c>
      <c r="O42" s="13"/>
      <c r="P42" s="14" t="s">
        <v>106</v>
      </c>
      <c r="Q42" s="15">
        <v>200000</v>
      </c>
      <c r="R42" s="13"/>
    </row>
    <row r="43" spans="1:18" ht="15.6" x14ac:dyDescent="0.25">
      <c r="B43" s="16" t="s">
        <v>6</v>
      </c>
      <c r="C43" s="17">
        <f>SUM(C41:C42)</f>
        <v>1100000000</v>
      </c>
      <c r="D43" s="17">
        <f>SUM(D41:D42)</f>
        <v>0</v>
      </c>
      <c r="E43" s="17">
        <f>SUM(E41:E42)</f>
        <v>0</v>
      </c>
      <c r="F43" s="17">
        <f>SUM(F41:F42)</f>
        <v>1100000000</v>
      </c>
      <c r="G43" s="17">
        <f>SUM(G41:G42)</f>
        <v>580000000</v>
      </c>
      <c r="I43" s="17">
        <f>SUM(I41:I42)</f>
        <v>0</v>
      </c>
      <c r="K43" s="17">
        <f>SUM(K41:K42)</f>
        <v>100000000</v>
      </c>
      <c r="M43" s="35">
        <f>SUM(M41:M42)</f>
        <v>680000000</v>
      </c>
      <c r="N43" s="35">
        <f>SUM(N41:N42)</f>
        <v>1780000000</v>
      </c>
      <c r="O43" s="18"/>
      <c r="Q43" s="33">
        <f>SUM(Q41:Q42)</f>
        <v>1401700</v>
      </c>
      <c r="R43" s="18"/>
    </row>
    <row r="45" spans="1:18" ht="15.6" x14ac:dyDescent="0.25">
      <c r="B45" s="16" t="s">
        <v>12</v>
      </c>
      <c r="C45" s="19">
        <f>F43</f>
        <v>1100000000</v>
      </c>
      <c r="D45" s="25"/>
    </row>
    <row r="46" spans="1:18" ht="15.6" x14ac:dyDescent="0.25">
      <c r="B46" s="16" t="s">
        <v>7</v>
      </c>
      <c r="C46" s="19">
        <f>+M43</f>
        <v>680000000</v>
      </c>
      <c r="D46" s="25"/>
    </row>
    <row r="47" spans="1:18" ht="15.6" x14ac:dyDescent="0.25">
      <c r="B47" s="16" t="s">
        <v>3</v>
      </c>
      <c r="C47" s="21">
        <f>+C45+C46</f>
        <v>1780000000</v>
      </c>
      <c r="D47" s="26"/>
    </row>
    <row r="49" spans="1:18" x14ac:dyDescent="0.25">
      <c r="A49" s="28"/>
      <c r="B49" s="28"/>
      <c r="C49" s="28"/>
      <c r="D49" s="28"/>
      <c r="E49" s="28"/>
      <c r="F49" s="28"/>
      <c r="G49" s="28"/>
      <c r="H49" s="28"/>
      <c r="I49" s="28"/>
      <c r="J49" s="28"/>
      <c r="K49" s="28"/>
      <c r="L49" s="28"/>
      <c r="M49" s="28"/>
      <c r="N49" s="28"/>
      <c r="O49" s="29"/>
      <c r="P49" s="28"/>
      <c r="Q49" s="28"/>
    </row>
    <row r="51" spans="1:18" ht="29.25" customHeight="1" x14ac:dyDescent="0.25">
      <c r="B51" s="40" t="s">
        <v>140</v>
      </c>
      <c r="C51" s="119" t="s">
        <v>141</v>
      </c>
      <c r="D51" s="119"/>
      <c r="E51" s="119"/>
      <c r="F51" s="119"/>
      <c r="G51" s="119"/>
      <c r="H51" s="119"/>
      <c r="I51" s="119"/>
      <c r="J51" s="119"/>
      <c r="K51" s="119"/>
      <c r="L51" s="119"/>
      <c r="M51" s="119"/>
      <c r="N51" s="119"/>
      <c r="O51" s="2"/>
      <c r="R51" s="2"/>
    </row>
    <row r="52" spans="1:18" ht="15" customHeight="1" x14ac:dyDescent="0.25">
      <c r="B52" s="6"/>
      <c r="C52" s="7"/>
      <c r="D52" s="7"/>
      <c r="E52" s="7"/>
      <c r="F52" s="7"/>
      <c r="G52" s="7"/>
      <c r="H52" s="7"/>
      <c r="I52" s="7"/>
      <c r="J52" s="7"/>
      <c r="K52" s="7"/>
      <c r="L52" s="7"/>
      <c r="M52" s="7"/>
      <c r="N52" s="7"/>
      <c r="O52" s="7"/>
      <c r="R52" s="7"/>
    </row>
    <row r="53" spans="1:18" ht="16.5" customHeight="1" x14ac:dyDescent="0.25">
      <c r="B53" s="120" t="s">
        <v>0</v>
      </c>
      <c r="C53" s="121" t="s">
        <v>13</v>
      </c>
      <c r="D53" s="122"/>
      <c r="E53" s="122"/>
      <c r="F53" s="123"/>
      <c r="G53" s="121" t="s">
        <v>2</v>
      </c>
      <c r="H53" s="122"/>
      <c r="I53" s="122"/>
      <c r="J53" s="122"/>
      <c r="K53" s="122"/>
      <c r="L53" s="122"/>
      <c r="M53" s="123"/>
      <c r="N53" s="124" t="s">
        <v>3</v>
      </c>
      <c r="O53" s="9"/>
      <c r="P53" s="118" t="s">
        <v>11</v>
      </c>
      <c r="Q53" s="118"/>
      <c r="R53" s="9"/>
    </row>
    <row r="54" spans="1:18" ht="31.5" customHeight="1" x14ac:dyDescent="0.25">
      <c r="B54" s="120"/>
      <c r="C54" s="23" t="s">
        <v>9</v>
      </c>
      <c r="D54" s="23" t="s">
        <v>10</v>
      </c>
      <c r="E54" s="23" t="s">
        <v>1</v>
      </c>
      <c r="F54" s="23" t="s">
        <v>16</v>
      </c>
      <c r="G54" s="23" t="s">
        <v>14</v>
      </c>
      <c r="H54" s="27" t="s">
        <v>15</v>
      </c>
      <c r="I54" s="23" t="s">
        <v>18</v>
      </c>
      <c r="J54" s="27" t="s">
        <v>17</v>
      </c>
      <c r="K54" s="23" t="s">
        <v>19</v>
      </c>
      <c r="L54" s="27" t="s">
        <v>20</v>
      </c>
      <c r="M54" s="23" t="s">
        <v>4</v>
      </c>
      <c r="N54" s="124"/>
      <c r="O54" s="9"/>
      <c r="P54" s="39" t="s">
        <v>26</v>
      </c>
      <c r="Q54" s="39" t="s">
        <v>5</v>
      </c>
      <c r="R54" s="9"/>
    </row>
    <row r="55" spans="1:18" ht="41.4" x14ac:dyDescent="0.25">
      <c r="B55" s="24" t="s">
        <v>142</v>
      </c>
      <c r="C55" s="32">
        <v>280000000</v>
      </c>
      <c r="D55" s="11">
        <v>0</v>
      </c>
      <c r="E55" s="11">
        <v>0</v>
      </c>
      <c r="F55" s="31">
        <f t="shared" ref="F55:F60" si="3">+C55+D55+E55</f>
        <v>280000000</v>
      </c>
      <c r="G55" s="32">
        <v>80000000</v>
      </c>
      <c r="H55" s="32"/>
      <c r="I55" s="11">
        <v>0</v>
      </c>
      <c r="J55" s="11"/>
      <c r="K55" s="11">
        <v>55123557919</v>
      </c>
      <c r="L55" s="47" t="s">
        <v>143</v>
      </c>
      <c r="M55" s="11">
        <f t="shared" ref="M55:M60" si="4">+G55+I55+K55</f>
        <v>55203557919</v>
      </c>
      <c r="N55" s="34">
        <f t="shared" ref="N55:N60" si="5">+F55+M55</f>
        <v>55483557919</v>
      </c>
      <c r="O55" s="13"/>
      <c r="P55" s="14" t="s">
        <v>144</v>
      </c>
      <c r="Q55" s="38">
        <v>280000</v>
      </c>
      <c r="R55" s="13"/>
    </row>
    <row r="56" spans="1:18" ht="15" x14ac:dyDescent="0.25">
      <c r="B56" s="24" t="s">
        <v>145</v>
      </c>
      <c r="C56" s="32">
        <v>590000000</v>
      </c>
      <c r="D56" s="11">
        <v>0</v>
      </c>
      <c r="E56" s="11">
        <v>0</v>
      </c>
      <c r="F56" s="31">
        <f t="shared" si="3"/>
        <v>590000000</v>
      </c>
      <c r="G56" s="32">
        <v>115000000</v>
      </c>
      <c r="H56" s="32"/>
      <c r="I56" s="11">
        <v>0</v>
      </c>
      <c r="J56" s="11"/>
      <c r="K56" s="11">
        <v>0</v>
      </c>
      <c r="L56" s="11"/>
      <c r="M56" s="11">
        <f t="shared" si="4"/>
        <v>115000000</v>
      </c>
      <c r="N56" s="34">
        <f t="shared" si="5"/>
        <v>705000000</v>
      </c>
      <c r="O56" s="13"/>
      <c r="P56" s="14"/>
      <c r="Q56" s="38"/>
      <c r="R56" s="13"/>
    </row>
    <row r="57" spans="1:18" ht="30" x14ac:dyDescent="0.25">
      <c r="B57" s="24" t="s">
        <v>146</v>
      </c>
      <c r="C57" s="32">
        <v>100000000</v>
      </c>
      <c r="D57" s="11">
        <v>0</v>
      </c>
      <c r="E57" s="11">
        <v>0</v>
      </c>
      <c r="F57" s="31">
        <f t="shared" si="3"/>
        <v>100000000</v>
      </c>
      <c r="G57" s="32">
        <v>140000000</v>
      </c>
      <c r="H57" s="32"/>
      <c r="I57" s="11">
        <v>0</v>
      </c>
      <c r="J57" s="11"/>
      <c r="K57" s="11">
        <v>0</v>
      </c>
      <c r="L57" s="11"/>
      <c r="M57" s="11">
        <f t="shared" si="4"/>
        <v>140000000</v>
      </c>
      <c r="N57" s="34">
        <f t="shared" si="5"/>
        <v>240000000</v>
      </c>
      <c r="O57" s="13"/>
      <c r="P57" s="14"/>
      <c r="Q57" s="38"/>
      <c r="R57" s="13"/>
    </row>
    <row r="58" spans="1:18" ht="41.4" x14ac:dyDescent="0.25">
      <c r="B58" s="24" t="s">
        <v>147</v>
      </c>
      <c r="C58" s="32">
        <v>210000000</v>
      </c>
      <c r="D58" s="11">
        <v>0</v>
      </c>
      <c r="E58" s="11">
        <v>0</v>
      </c>
      <c r="F58" s="31">
        <f t="shared" si="3"/>
        <v>210000000</v>
      </c>
      <c r="G58" s="32">
        <v>120000000</v>
      </c>
      <c r="H58" s="32"/>
      <c r="I58" s="11">
        <v>0</v>
      </c>
      <c r="J58" s="11"/>
      <c r="K58" s="11">
        <v>0</v>
      </c>
      <c r="L58" s="11"/>
      <c r="M58" s="11">
        <f t="shared" si="4"/>
        <v>120000000</v>
      </c>
      <c r="N58" s="34">
        <f t="shared" si="5"/>
        <v>330000000</v>
      </c>
      <c r="O58" s="13"/>
      <c r="P58" s="14" t="s">
        <v>144</v>
      </c>
      <c r="Q58" s="38">
        <v>35000</v>
      </c>
      <c r="R58" s="13"/>
    </row>
    <row r="59" spans="1:18" ht="41.4" x14ac:dyDescent="0.25">
      <c r="B59" s="24" t="s">
        <v>148</v>
      </c>
      <c r="C59" s="32">
        <v>40000000</v>
      </c>
      <c r="D59" s="11">
        <v>0</v>
      </c>
      <c r="E59" s="11">
        <v>0</v>
      </c>
      <c r="F59" s="31">
        <f t="shared" si="3"/>
        <v>40000000</v>
      </c>
      <c r="G59" s="32">
        <v>30000000</v>
      </c>
      <c r="H59" s="32"/>
      <c r="I59" s="11">
        <v>0</v>
      </c>
      <c r="J59" s="11"/>
      <c r="K59" s="11">
        <v>0</v>
      </c>
      <c r="L59" s="11"/>
      <c r="M59" s="11">
        <f t="shared" si="4"/>
        <v>30000000</v>
      </c>
      <c r="N59" s="34">
        <f t="shared" si="5"/>
        <v>70000000</v>
      </c>
      <c r="O59" s="13"/>
      <c r="P59" s="14" t="s">
        <v>144</v>
      </c>
      <c r="Q59" s="38">
        <v>30000</v>
      </c>
      <c r="R59" s="13"/>
    </row>
    <row r="60" spans="1:18" ht="41.4" x14ac:dyDescent="0.25">
      <c r="B60" s="24" t="s">
        <v>149</v>
      </c>
      <c r="C60" s="32">
        <v>270000000</v>
      </c>
      <c r="D60" s="11">
        <v>0</v>
      </c>
      <c r="E60" s="11">
        <v>0</v>
      </c>
      <c r="F60" s="31">
        <f t="shared" si="3"/>
        <v>270000000</v>
      </c>
      <c r="G60" s="32">
        <v>155000000</v>
      </c>
      <c r="H60" s="32"/>
      <c r="I60" s="11">
        <v>0</v>
      </c>
      <c r="J60" s="11"/>
      <c r="K60" s="11">
        <v>0</v>
      </c>
      <c r="L60" s="11"/>
      <c r="M60" s="11">
        <f t="shared" si="4"/>
        <v>155000000</v>
      </c>
      <c r="N60" s="34">
        <f t="shared" si="5"/>
        <v>425000000</v>
      </c>
      <c r="O60" s="13"/>
      <c r="P60" s="14" t="s">
        <v>144</v>
      </c>
      <c r="Q60" s="38">
        <v>5000</v>
      </c>
      <c r="R60" s="13"/>
    </row>
    <row r="61" spans="1:18" ht="15.6" x14ac:dyDescent="0.25">
      <c r="B61" s="16" t="s">
        <v>6</v>
      </c>
      <c r="C61" s="17">
        <f>SUM(C55:C60)</f>
        <v>1490000000</v>
      </c>
      <c r="D61" s="17">
        <f>SUM(D55:D60)</f>
        <v>0</v>
      </c>
      <c r="E61" s="17">
        <f>SUM(E55:E60)</f>
        <v>0</v>
      </c>
      <c r="F61" s="17">
        <f>SUM(F55:F60)</f>
        <v>1490000000</v>
      </c>
      <c r="G61" s="17">
        <f>SUM(G55:G60)</f>
        <v>640000000</v>
      </c>
      <c r="I61" s="17">
        <f>SUM(I55:I60)</f>
        <v>0</v>
      </c>
      <c r="K61" s="17">
        <f>SUM(K55:K60)</f>
        <v>55123557919</v>
      </c>
      <c r="M61" s="35">
        <f>SUM(M55:M60)</f>
        <v>55763557919</v>
      </c>
      <c r="N61" s="35">
        <f>SUM(N55:N60)</f>
        <v>57253557919</v>
      </c>
      <c r="O61" s="18"/>
      <c r="Q61" s="48">
        <f>SUM(Q55:Q60)</f>
        <v>350000</v>
      </c>
      <c r="R61" s="18"/>
    </row>
    <row r="63" spans="1:18" ht="15.6" x14ac:dyDescent="0.25">
      <c r="B63" s="16" t="s">
        <v>12</v>
      </c>
      <c r="C63" s="19">
        <f>F61</f>
        <v>1490000000</v>
      </c>
      <c r="D63" s="25"/>
    </row>
    <row r="64" spans="1:18" ht="15.6" x14ac:dyDescent="0.25">
      <c r="B64" s="16" t="s">
        <v>7</v>
      </c>
      <c r="C64" s="19">
        <f>+M61</f>
        <v>55763557919</v>
      </c>
      <c r="D64" s="25"/>
    </row>
    <row r="65" spans="1:18" ht="15.6" x14ac:dyDescent="0.25">
      <c r="B65" s="16" t="s">
        <v>3</v>
      </c>
      <c r="C65" s="21">
        <f>+C63+C64</f>
        <v>57253557919</v>
      </c>
      <c r="D65" s="26"/>
    </row>
    <row r="67" spans="1:18" x14ac:dyDescent="0.25">
      <c r="A67" s="28"/>
      <c r="B67" s="28"/>
      <c r="C67" s="28"/>
      <c r="D67" s="28"/>
      <c r="E67" s="28"/>
      <c r="F67" s="28"/>
      <c r="G67" s="28"/>
      <c r="H67" s="28"/>
      <c r="I67" s="28"/>
      <c r="J67" s="28"/>
      <c r="K67" s="28"/>
      <c r="L67" s="28"/>
      <c r="M67" s="28"/>
      <c r="N67" s="28"/>
      <c r="O67" s="29"/>
      <c r="P67" s="28"/>
      <c r="Q67" s="28"/>
    </row>
    <row r="69" spans="1:18" ht="29.25" customHeight="1" x14ac:dyDescent="0.25">
      <c r="B69" s="40" t="s">
        <v>150</v>
      </c>
      <c r="C69" s="119" t="s">
        <v>151</v>
      </c>
      <c r="D69" s="119"/>
      <c r="E69" s="119"/>
      <c r="F69" s="119"/>
      <c r="G69" s="119"/>
      <c r="H69" s="119"/>
      <c r="I69" s="119"/>
      <c r="J69" s="119"/>
      <c r="K69" s="119"/>
      <c r="L69" s="119"/>
      <c r="M69" s="119"/>
      <c r="N69" s="119"/>
      <c r="O69" s="2"/>
      <c r="R69" s="2"/>
    </row>
    <row r="70" spans="1:18" ht="15" customHeight="1" x14ac:dyDescent="0.25">
      <c r="B70" s="6"/>
      <c r="C70" s="7"/>
      <c r="D70" s="7"/>
      <c r="E70" s="7"/>
      <c r="F70" s="7"/>
      <c r="G70" s="7"/>
      <c r="H70" s="7"/>
      <c r="I70" s="7"/>
      <c r="J70" s="7"/>
      <c r="K70" s="7"/>
      <c r="L70" s="7"/>
      <c r="M70" s="7"/>
      <c r="N70" s="7"/>
      <c r="O70" s="7"/>
      <c r="R70" s="7"/>
    </row>
    <row r="71" spans="1:18" ht="16.5" customHeight="1" x14ac:dyDescent="0.25">
      <c r="B71" s="120" t="s">
        <v>0</v>
      </c>
      <c r="C71" s="121" t="s">
        <v>13</v>
      </c>
      <c r="D71" s="122"/>
      <c r="E71" s="122"/>
      <c r="F71" s="123"/>
      <c r="G71" s="121" t="s">
        <v>2</v>
      </c>
      <c r="H71" s="122"/>
      <c r="I71" s="122"/>
      <c r="J71" s="122"/>
      <c r="K71" s="122"/>
      <c r="L71" s="122"/>
      <c r="M71" s="123"/>
      <c r="N71" s="124" t="s">
        <v>3</v>
      </c>
      <c r="O71" s="9"/>
      <c r="P71" s="118" t="s">
        <v>11</v>
      </c>
      <c r="Q71" s="118"/>
      <c r="R71" s="9"/>
    </row>
    <row r="72" spans="1:18" ht="31.5" customHeight="1" x14ac:dyDescent="0.25">
      <c r="B72" s="120"/>
      <c r="C72" s="23" t="s">
        <v>9</v>
      </c>
      <c r="D72" s="23" t="s">
        <v>10</v>
      </c>
      <c r="E72" s="23" t="s">
        <v>1</v>
      </c>
      <c r="F72" s="23" t="s">
        <v>16</v>
      </c>
      <c r="G72" s="23" t="s">
        <v>14</v>
      </c>
      <c r="H72" s="27" t="s">
        <v>15</v>
      </c>
      <c r="I72" s="23" t="s">
        <v>18</v>
      </c>
      <c r="J72" s="27" t="s">
        <v>17</v>
      </c>
      <c r="K72" s="23" t="s">
        <v>19</v>
      </c>
      <c r="L72" s="27" t="s">
        <v>20</v>
      </c>
      <c r="M72" s="23" t="s">
        <v>4</v>
      </c>
      <c r="N72" s="124"/>
      <c r="O72" s="9"/>
      <c r="P72" s="39" t="s">
        <v>26</v>
      </c>
      <c r="Q72" s="39" t="s">
        <v>5</v>
      </c>
      <c r="R72" s="9"/>
    </row>
    <row r="73" spans="1:18" ht="41.4" x14ac:dyDescent="0.25">
      <c r="B73" s="24" t="s">
        <v>152</v>
      </c>
      <c r="C73" s="32">
        <v>4555000000</v>
      </c>
      <c r="D73" s="11">
        <v>0</v>
      </c>
      <c r="E73" s="11">
        <v>0</v>
      </c>
      <c r="F73" s="31">
        <f>+C73+D73+E73</f>
        <v>4555000000</v>
      </c>
      <c r="G73" s="11">
        <v>0</v>
      </c>
      <c r="H73" s="11"/>
      <c r="I73" s="11">
        <v>0</v>
      </c>
      <c r="J73" s="11"/>
      <c r="K73" s="11">
        <v>0</v>
      </c>
      <c r="L73" s="11"/>
      <c r="M73" s="11">
        <f>+G73+I73+K73</f>
        <v>0</v>
      </c>
      <c r="N73" s="34">
        <f>+F73+M73</f>
        <v>4555000000</v>
      </c>
      <c r="O73" s="13"/>
      <c r="P73" s="14" t="s">
        <v>144</v>
      </c>
      <c r="Q73" s="38">
        <v>280</v>
      </c>
      <c r="R73" s="13"/>
    </row>
    <row r="74" spans="1:18" ht="30" x14ac:dyDescent="0.25">
      <c r="B74" s="24" t="s">
        <v>153</v>
      </c>
      <c r="C74" s="32">
        <v>10000000</v>
      </c>
      <c r="D74" s="11">
        <v>0</v>
      </c>
      <c r="E74" s="11">
        <v>0</v>
      </c>
      <c r="F74" s="31">
        <f>+C74+D74+E74</f>
        <v>10000000</v>
      </c>
      <c r="G74" s="11">
        <v>0</v>
      </c>
      <c r="H74" s="11"/>
      <c r="I74" s="11">
        <v>0</v>
      </c>
      <c r="J74" s="11"/>
      <c r="K74" s="11">
        <v>0</v>
      </c>
      <c r="L74" s="11"/>
      <c r="M74" s="11">
        <f>+G74+I74+K74</f>
        <v>0</v>
      </c>
      <c r="N74" s="34">
        <f>+F74+M74</f>
        <v>10000000</v>
      </c>
      <c r="O74" s="13"/>
      <c r="P74" s="14"/>
      <c r="Q74" s="15"/>
      <c r="R74" s="13"/>
    </row>
    <row r="75" spans="1:18" ht="52.8" x14ac:dyDescent="0.25">
      <c r="B75" s="24" t="s">
        <v>154</v>
      </c>
      <c r="C75" s="11">
        <v>0</v>
      </c>
      <c r="D75" s="11">
        <v>0</v>
      </c>
      <c r="E75" s="11">
        <v>0</v>
      </c>
      <c r="F75" s="31">
        <f>+C75+D75+E75</f>
        <v>0</v>
      </c>
      <c r="G75" s="32">
        <v>2164000000</v>
      </c>
      <c r="H75" s="32"/>
      <c r="I75" s="11">
        <v>0</v>
      </c>
      <c r="J75" s="11"/>
      <c r="K75" s="32">
        <v>100000000</v>
      </c>
      <c r="L75" s="49" t="s">
        <v>155</v>
      </c>
      <c r="M75" s="11">
        <f>+G75+I75+K75</f>
        <v>2264000000</v>
      </c>
      <c r="N75" s="34">
        <f>+F75+M75</f>
        <v>2264000000</v>
      </c>
      <c r="O75" s="13"/>
      <c r="P75" s="14" t="s">
        <v>144</v>
      </c>
      <c r="Q75" s="38">
        <v>675</v>
      </c>
      <c r="R75" s="13"/>
    </row>
    <row r="76" spans="1:18" ht="45.6" x14ac:dyDescent="0.25">
      <c r="B76" s="24" t="s">
        <v>156</v>
      </c>
      <c r="C76" s="11">
        <v>0</v>
      </c>
      <c r="D76" s="11">
        <v>0</v>
      </c>
      <c r="E76" s="11">
        <v>0</v>
      </c>
      <c r="F76" s="31">
        <f>+C76+D76+E76</f>
        <v>0</v>
      </c>
      <c r="G76" s="11">
        <v>0</v>
      </c>
      <c r="H76" s="11"/>
      <c r="I76" s="11">
        <v>0</v>
      </c>
      <c r="J76" s="11"/>
      <c r="K76" s="32">
        <v>7400000000</v>
      </c>
      <c r="L76" s="50" t="s">
        <v>157</v>
      </c>
      <c r="M76" s="11">
        <f>+G76+I76+K76</f>
        <v>7400000000</v>
      </c>
      <c r="N76" s="34">
        <f>+F76+M76</f>
        <v>7400000000</v>
      </c>
      <c r="O76" s="13"/>
      <c r="P76" s="14" t="s">
        <v>144</v>
      </c>
      <c r="Q76" s="38">
        <v>174</v>
      </c>
      <c r="R76" s="13"/>
    </row>
    <row r="77" spans="1:18" ht="41.4" x14ac:dyDescent="0.25">
      <c r="B77" s="24" t="s">
        <v>158</v>
      </c>
      <c r="C77" s="32">
        <v>218209872</v>
      </c>
      <c r="D77" s="11">
        <v>0</v>
      </c>
      <c r="E77" s="11">
        <v>0</v>
      </c>
      <c r="F77" s="31">
        <f>+C77+D77+E77</f>
        <v>218209872</v>
      </c>
      <c r="G77" s="32">
        <v>61312725</v>
      </c>
      <c r="H77" s="32"/>
      <c r="I77" s="11">
        <v>0</v>
      </c>
      <c r="J77" s="11"/>
      <c r="K77" s="11">
        <v>0</v>
      </c>
      <c r="L77" s="11"/>
      <c r="M77" s="11">
        <f>+G77+I77+K77</f>
        <v>61312725</v>
      </c>
      <c r="N77" s="34">
        <f>+F77+M77</f>
        <v>279522597</v>
      </c>
      <c r="O77" s="13"/>
      <c r="P77" s="14" t="s">
        <v>144</v>
      </c>
      <c r="Q77" s="15">
        <v>3631</v>
      </c>
      <c r="R77" s="13"/>
    </row>
    <row r="78" spans="1:18" ht="15.6" x14ac:dyDescent="0.25">
      <c r="B78" s="16" t="s">
        <v>6</v>
      </c>
      <c r="C78" s="17">
        <f>SUM(C73:C77)</f>
        <v>4783209872</v>
      </c>
      <c r="D78" s="17">
        <f>SUM(D73:D77)</f>
        <v>0</v>
      </c>
      <c r="E78" s="17">
        <f>SUM(E73:E77)</f>
        <v>0</v>
      </c>
      <c r="F78" s="17">
        <f>SUM(F73:F77)</f>
        <v>4783209872</v>
      </c>
      <c r="G78" s="17">
        <f>SUM(G73:G77)</f>
        <v>2225312725</v>
      </c>
      <c r="I78" s="17">
        <f>SUM(I73:I77)</f>
        <v>0</v>
      </c>
      <c r="K78" s="17">
        <f>SUM(K73:K77)</f>
        <v>7500000000</v>
      </c>
      <c r="M78" s="35">
        <f>SUM(M73:M77)</f>
        <v>9725312725</v>
      </c>
      <c r="N78" s="35">
        <f>SUM(N73:N77)</f>
        <v>14508522597</v>
      </c>
      <c r="O78" s="18"/>
      <c r="Q78" s="33">
        <f>SUM(Q73:Q77)</f>
        <v>4760</v>
      </c>
      <c r="R78" s="18"/>
    </row>
    <row r="80" spans="1:18" ht="15.6" x14ac:dyDescent="0.25">
      <c r="B80" s="16" t="s">
        <v>12</v>
      </c>
      <c r="C80" s="19">
        <f>F78</f>
        <v>4783209872</v>
      </c>
      <c r="D80" s="25"/>
    </row>
    <row r="81" spans="1:17" ht="15.6" x14ac:dyDescent="0.25">
      <c r="B81" s="16" t="s">
        <v>7</v>
      </c>
      <c r="C81" s="19">
        <f>+M78</f>
        <v>9725312725</v>
      </c>
      <c r="D81" s="25"/>
    </row>
    <row r="82" spans="1:17" ht="15.6" x14ac:dyDescent="0.25">
      <c r="B82" s="16" t="s">
        <v>3</v>
      </c>
      <c r="C82" s="21">
        <f>+C80+C81</f>
        <v>14508522597</v>
      </c>
      <c r="D82" s="26"/>
    </row>
    <row r="84" spans="1:17" x14ac:dyDescent="0.25">
      <c r="A84" s="28"/>
      <c r="B84" s="28"/>
      <c r="C84" s="28"/>
      <c r="D84" s="28"/>
      <c r="E84" s="28"/>
      <c r="F84" s="28"/>
      <c r="G84" s="28"/>
      <c r="H84" s="28"/>
      <c r="I84" s="28"/>
      <c r="J84" s="28"/>
      <c r="K84" s="28"/>
      <c r="L84" s="28"/>
      <c r="M84" s="28"/>
      <c r="N84" s="28"/>
      <c r="O84" s="29"/>
      <c r="P84" s="28"/>
      <c r="Q84" s="28"/>
    </row>
  </sheetData>
  <mergeCells count="31">
    <mergeCell ref="C2:N2"/>
    <mergeCell ref="C4:N4"/>
    <mergeCell ref="B6:B7"/>
    <mergeCell ref="C6:F6"/>
    <mergeCell ref="G6:M6"/>
    <mergeCell ref="N6:N7"/>
    <mergeCell ref="P6:Q6"/>
    <mergeCell ref="C18:N18"/>
    <mergeCell ref="B20:B21"/>
    <mergeCell ref="C20:F20"/>
    <mergeCell ref="G20:M20"/>
    <mergeCell ref="N20:N21"/>
    <mergeCell ref="P20:Q20"/>
    <mergeCell ref="P53:Q53"/>
    <mergeCell ref="C37:N37"/>
    <mergeCell ref="B39:B40"/>
    <mergeCell ref="C39:F39"/>
    <mergeCell ref="G39:M39"/>
    <mergeCell ref="N39:N40"/>
    <mergeCell ref="P39:Q39"/>
    <mergeCell ref="C51:N51"/>
    <mergeCell ref="B53:B54"/>
    <mergeCell ref="C53:F53"/>
    <mergeCell ref="G53:M53"/>
    <mergeCell ref="N53:N54"/>
    <mergeCell ref="P71:Q71"/>
    <mergeCell ref="C69:N69"/>
    <mergeCell ref="B71:B72"/>
    <mergeCell ref="C71:F71"/>
    <mergeCell ref="G71:M71"/>
    <mergeCell ref="N71:N7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2:R63"/>
  <sheetViews>
    <sheetView topLeftCell="A57" workbookViewId="0">
      <pane xSplit="2" topLeftCell="C1" activePane="topRight" state="frozen"/>
      <selection pane="topRight" activeCell="C76" sqref="C76"/>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20" customWidth="1"/>
    <col min="16" max="16" width="31.33203125" style="3" customWidth="1"/>
    <col min="17" max="17" width="16.33203125" style="3" customWidth="1"/>
    <col min="18" max="18" width="3.109375" style="20" customWidth="1"/>
    <col min="19" max="19" width="6.88671875" style="3" customWidth="1"/>
    <col min="20" max="16384" width="11.44140625" style="3"/>
  </cols>
  <sheetData>
    <row r="2" spans="2:18" ht="36" customHeight="1" x14ac:dyDescent="0.25">
      <c r="B2" s="46" t="s">
        <v>170</v>
      </c>
      <c r="C2" s="119" t="s">
        <v>159</v>
      </c>
      <c r="D2" s="119"/>
      <c r="E2" s="119"/>
      <c r="F2" s="119"/>
      <c r="G2" s="119"/>
      <c r="H2" s="119"/>
      <c r="I2" s="119"/>
      <c r="J2" s="119"/>
      <c r="K2" s="119"/>
      <c r="L2" s="119"/>
      <c r="M2" s="119"/>
      <c r="N2" s="119"/>
      <c r="O2" s="2"/>
      <c r="R2" s="2"/>
    </row>
    <row r="3" spans="2:18" x14ac:dyDescent="0.25">
      <c r="C3" s="4"/>
      <c r="D3" s="4"/>
      <c r="E3" s="4"/>
      <c r="F3" s="4"/>
      <c r="G3" s="4"/>
      <c r="H3" s="4"/>
      <c r="I3" s="4"/>
      <c r="J3" s="4"/>
      <c r="K3" s="4"/>
      <c r="L3" s="4"/>
      <c r="M3" s="4"/>
      <c r="N3" s="4"/>
      <c r="O3" s="5"/>
      <c r="R3" s="5"/>
    </row>
    <row r="4" spans="2:18" ht="29.25" customHeight="1" x14ac:dyDescent="0.25">
      <c r="B4" s="46" t="s">
        <v>171</v>
      </c>
      <c r="C4" s="119" t="s">
        <v>160</v>
      </c>
      <c r="D4" s="119"/>
      <c r="E4" s="119"/>
      <c r="F4" s="119"/>
      <c r="G4" s="119"/>
      <c r="H4" s="119"/>
      <c r="I4" s="119"/>
      <c r="J4" s="119"/>
      <c r="K4" s="119"/>
      <c r="L4" s="119"/>
      <c r="M4" s="119"/>
      <c r="N4" s="119"/>
      <c r="O4" s="2"/>
      <c r="R4" s="2"/>
    </row>
    <row r="5" spans="2:18" ht="15" customHeight="1" x14ac:dyDescent="0.25">
      <c r="B5" s="6"/>
      <c r="C5" s="7"/>
      <c r="D5" s="7"/>
      <c r="E5" s="7"/>
      <c r="F5" s="7"/>
      <c r="G5" s="7"/>
      <c r="H5" s="7"/>
      <c r="I5" s="7"/>
      <c r="J5" s="7"/>
      <c r="K5" s="7"/>
      <c r="L5" s="7"/>
      <c r="M5" s="7"/>
      <c r="N5" s="7"/>
      <c r="O5" s="7"/>
      <c r="R5" s="7"/>
    </row>
    <row r="6" spans="2:18" ht="16.5" customHeight="1" x14ac:dyDescent="0.25">
      <c r="B6" s="120" t="s">
        <v>0</v>
      </c>
      <c r="C6" s="121" t="s">
        <v>13</v>
      </c>
      <c r="D6" s="122"/>
      <c r="E6" s="122"/>
      <c r="F6" s="123"/>
      <c r="G6" s="121" t="s">
        <v>2</v>
      </c>
      <c r="H6" s="122"/>
      <c r="I6" s="122"/>
      <c r="J6" s="122"/>
      <c r="K6" s="122"/>
      <c r="L6" s="122"/>
      <c r="M6" s="123"/>
      <c r="N6" s="124" t="s">
        <v>3</v>
      </c>
      <c r="O6" s="9"/>
      <c r="P6" s="118" t="s">
        <v>11</v>
      </c>
      <c r="Q6" s="118"/>
      <c r="R6" s="9"/>
    </row>
    <row r="7" spans="2:18" ht="31.5" customHeight="1" x14ac:dyDescent="0.25">
      <c r="B7" s="120"/>
      <c r="C7" s="23" t="s">
        <v>9</v>
      </c>
      <c r="D7" s="23" t="s">
        <v>10</v>
      </c>
      <c r="E7" s="23" t="s">
        <v>1</v>
      </c>
      <c r="F7" s="23" t="s">
        <v>16</v>
      </c>
      <c r="G7" s="23" t="s">
        <v>14</v>
      </c>
      <c r="H7" s="27" t="s">
        <v>15</v>
      </c>
      <c r="I7" s="23" t="s">
        <v>18</v>
      </c>
      <c r="J7" s="27" t="s">
        <v>17</v>
      </c>
      <c r="K7" s="23" t="s">
        <v>19</v>
      </c>
      <c r="L7" s="27" t="s">
        <v>20</v>
      </c>
      <c r="M7" s="23" t="s">
        <v>4</v>
      </c>
      <c r="N7" s="124"/>
      <c r="O7" s="9"/>
      <c r="P7" s="45" t="s">
        <v>26</v>
      </c>
      <c r="Q7" s="45" t="s">
        <v>5</v>
      </c>
      <c r="R7" s="9"/>
    </row>
    <row r="8" spans="2:18" ht="30" x14ac:dyDescent="0.25">
      <c r="B8" s="44" t="s">
        <v>161</v>
      </c>
      <c r="C8" s="11">
        <v>0</v>
      </c>
      <c r="D8" s="11">
        <v>0</v>
      </c>
      <c r="E8" s="11">
        <v>0</v>
      </c>
      <c r="F8" s="31">
        <f>+C8+D8+E8</f>
        <v>0</v>
      </c>
      <c r="G8" s="11">
        <v>0</v>
      </c>
      <c r="H8" s="11"/>
      <c r="I8" s="11">
        <v>0</v>
      </c>
      <c r="J8" s="11"/>
      <c r="K8" s="11">
        <v>0</v>
      </c>
      <c r="L8" s="11"/>
      <c r="M8" s="11">
        <f>+G8+I8+K8</f>
        <v>0</v>
      </c>
      <c r="N8" s="34">
        <f>+F8+M8</f>
        <v>0</v>
      </c>
      <c r="O8" s="13"/>
      <c r="P8" s="14"/>
      <c r="Q8" s="15"/>
      <c r="R8" s="13"/>
    </row>
    <row r="9" spans="2:18" ht="15" x14ac:dyDescent="0.25">
      <c r="B9" s="24" t="s">
        <v>162</v>
      </c>
      <c r="C9" s="11">
        <v>0</v>
      </c>
      <c r="D9" s="11">
        <v>0</v>
      </c>
      <c r="E9" s="11">
        <v>0</v>
      </c>
      <c r="F9" s="31">
        <f>+C9+D9+E9</f>
        <v>0</v>
      </c>
      <c r="G9" s="11">
        <v>0</v>
      </c>
      <c r="H9" s="11"/>
      <c r="I9" s="11">
        <v>0</v>
      </c>
      <c r="J9" s="11"/>
      <c r="K9" s="11">
        <v>0</v>
      </c>
      <c r="L9" s="11"/>
      <c r="M9" s="11">
        <f>+G9+I9+K9</f>
        <v>0</v>
      </c>
      <c r="N9" s="34">
        <f>+F9+M9</f>
        <v>0</v>
      </c>
      <c r="O9" s="13"/>
      <c r="P9" s="14"/>
      <c r="Q9" s="15"/>
      <c r="R9" s="13"/>
    </row>
    <row r="10" spans="2:18" ht="41.4" x14ac:dyDescent="0.25">
      <c r="B10" s="24" t="s">
        <v>163</v>
      </c>
      <c r="C10" s="11">
        <v>0</v>
      </c>
      <c r="D10" s="11">
        <v>0</v>
      </c>
      <c r="E10" s="11">
        <v>0</v>
      </c>
      <c r="F10" s="31">
        <f>+C10+D10+E10</f>
        <v>0</v>
      </c>
      <c r="G10" s="11">
        <v>0</v>
      </c>
      <c r="H10" s="11"/>
      <c r="I10" s="11">
        <v>0</v>
      </c>
      <c r="J10" s="11"/>
      <c r="K10" s="11">
        <v>0</v>
      </c>
      <c r="L10" s="11"/>
      <c r="M10" s="11">
        <f>+G10+I10+K10</f>
        <v>0</v>
      </c>
      <c r="N10" s="34">
        <f>+F10+M10</f>
        <v>0</v>
      </c>
      <c r="O10" s="13"/>
      <c r="P10" s="14" t="s">
        <v>164</v>
      </c>
      <c r="Q10" s="36">
        <v>0.3</v>
      </c>
      <c r="R10" s="13"/>
    </row>
    <row r="11" spans="2:18" ht="45" x14ac:dyDescent="0.25">
      <c r="B11" s="24" t="s">
        <v>165</v>
      </c>
      <c r="C11" s="11">
        <v>0</v>
      </c>
      <c r="D11" s="11">
        <v>0</v>
      </c>
      <c r="E11" s="11">
        <v>0</v>
      </c>
      <c r="F11" s="31">
        <f>+C11+D11+E11</f>
        <v>0</v>
      </c>
      <c r="G11" s="11">
        <v>0</v>
      </c>
      <c r="H11" s="11"/>
      <c r="I11" s="11">
        <v>0</v>
      </c>
      <c r="J11" s="11"/>
      <c r="K11" s="11">
        <v>0</v>
      </c>
      <c r="L11" s="11"/>
      <c r="M11" s="11">
        <f>+G11+I11+K11</f>
        <v>0</v>
      </c>
      <c r="N11" s="34">
        <f>+F11+M11</f>
        <v>0</v>
      </c>
      <c r="O11" s="13"/>
      <c r="P11" s="14"/>
      <c r="Q11" s="15"/>
      <c r="R11" s="13"/>
    </row>
    <row r="12" spans="2:18" ht="30" x14ac:dyDescent="0.25">
      <c r="B12" s="24" t="s">
        <v>166</v>
      </c>
      <c r="C12" s="11">
        <v>0</v>
      </c>
      <c r="D12" s="11">
        <v>0</v>
      </c>
      <c r="E12" s="11">
        <v>0</v>
      </c>
      <c r="F12" s="31">
        <f>+C12+D12+E12</f>
        <v>0</v>
      </c>
      <c r="G12" s="11">
        <v>0</v>
      </c>
      <c r="H12" s="11"/>
      <c r="I12" s="11">
        <v>0</v>
      </c>
      <c r="J12" s="11"/>
      <c r="K12" s="11">
        <v>0</v>
      </c>
      <c r="L12" s="11"/>
      <c r="M12" s="11">
        <f>+G12+I12+K12</f>
        <v>0</v>
      </c>
      <c r="N12" s="34">
        <f>+F12+M12</f>
        <v>0</v>
      </c>
      <c r="O12" s="13"/>
      <c r="P12" s="14"/>
      <c r="Q12" s="15"/>
      <c r="R12" s="13"/>
    </row>
    <row r="13" spans="2:18" ht="15.6" x14ac:dyDescent="0.25">
      <c r="B13" s="16" t="s">
        <v>6</v>
      </c>
      <c r="C13" s="17">
        <f>SUM(C8:C12)</f>
        <v>0</v>
      </c>
      <c r="D13" s="17">
        <f>SUM(D8:D12)</f>
        <v>0</v>
      </c>
      <c r="E13" s="17">
        <f>SUM(E8:E12)</f>
        <v>0</v>
      </c>
      <c r="F13" s="17">
        <f>SUM(F8:F12)</f>
        <v>0</v>
      </c>
      <c r="G13" s="17">
        <f>SUM(G8:G12)</f>
        <v>0</v>
      </c>
      <c r="I13" s="17">
        <f>SUM(I8:I12)</f>
        <v>0</v>
      </c>
      <c r="K13" s="17">
        <f>SUM(K8:K12)</f>
        <v>0</v>
      </c>
      <c r="M13" s="35">
        <f>SUM(M8:M12)</f>
        <v>0</v>
      </c>
      <c r="N13" s="35">
        <f>SUM(N8:N12)</f>
        <v>0</v>
      </c>
      <c r="O13" s="18"/>
      <c r="Q13" s="33">
        <f>SUM(Q8:Q12)</f>
        <v>0.3</v>
      </c>
      <c r="R13" s="18"/>
    </row>
    <row r="15" spans="2:18" ht="15.6" x14ac:dyDescent="0.25">
      <c r="B15" s="16" t="s">
        <v>12</v>
      </c>
      <c r="C15" s="19">
        <f>F13</f>
        <v>0</v>
      </c>
      <c r="D15" s="25"/>
    </row>
    <row r="16" spans="2:18" ht="15.6" x14ac:dyDescent="0.25">
      <c r="B16" s="16" t="s">
        <v>7</v>
      </c>
      <c r="C16" s="19">
        <f>+M13</f>
        <v>0</v>
      </c>
      <c r="D16" s="25"/>
    </row>
    <row r="17" spans="1:18" ht="15.6" x14ac:dyDescent="0.25">
      <c r="B17" s="16" t="s">
        <v>3</v>
      </c>
      <c r="C17" s="21">
        <f>+C15+C16</f>
        <v>0</v>
      </c>
      <c r="D17" s="26"/>
    </row>
    <row r="19" spans="1:18" x14ac:dyDescent="0.25">
      <c r="A19" s="28"/>
      <c r="B19" s="28"/>
      <c r="C19" s="28"/>
      <c r="D19" s="28"/>
      <c r="E19" s="28"/>
      <c r="F19" s="28"/>
      <c r="G19" s="28"/>
      <c r="H19" s="28"/>
      <c r="I19" s="28"/>
      <c r="J19" s="28"/>
      <c r="K19" s="28"/>
      <c r="L19" s="28"/>
      <c r="M19" s="28"/>
      <c r="N19" s="28"/>
      <c r="O19" s="29"/>
      <c r="P19" s="28"/>
      <c r="Q19" s="28"/>
    </row>
    <row r="21" spans="1:18" ht="29.25" customHeight="1" x14ac:dyDescent="0.25">
      <c r="B21" s="46" t="s">
        <v>172</v>
      </c>
      <c r="C21" s="119" t="s">
        <v>169</v>
      </c>
      <c r="D21" s="119"/>
      <c r="E21" s="119"/>
      <c r="F21" s="119"/>
      <c r="G21" s="119"/>
      <c r="H21" s="119"/>
      <c r="I21" s="119"/>
      <c r="J21" s="119"/>
      <c r="K21" s="119"/>
      <c r="L21" s="119"/>
      <c r="M21" s="119"/>
      <c r="N21" s="119"/>
      <c r="O21" s="2"/>
      <c r="R21" s="2"/>
    </row>
    <row r="22" spans="1:18" ht="15" customHeight="1" x14ac:dyDescent="0.25">
      <c r="B22" s="6"/>
      <c r="C22" s="7"/>
      <c r="D22" s="7"/>
      <c r="E22" s="7"/>
      <c r="F22" s="7"/>
      <c r="G22" s="7"/>
      <c r="H22" s="7"/>
      <c r="I22" s="7"/>
      <c r="J22" s="7"/>
      <c r="K22" s="7"/>
      <c r="L22" s="7"/>
      <c r="M22" s="7"/>
      <c r="N22" s="7"/>
      <c r="O22" s="7"/>
      <c r="R22" s="7"/>
    </row>
    <row r="23" spans="1:18" ht="16.5" customHeight="1" x14ac:dyDescent="0.25">
      <c r="B23" s="120" t="s">
        <v>0</v>
      </c>
      <c r="C23" s="121" t="s">
        <v>13</v>
      </c>
      <c r="D23" s="122"/>
      <c r="E23" s="122"/>
      <c r="F23" s="123"/>
      <c r="G23" s="121" t="s">
        <v>2</v>
      </c>
      <c r="H23" s="122"/>
      <c r="I23" s="122"/>
      <c r="J23" s="122"/>
      <c r="K23" s="122"/>
      <c r="L23" s="122"/>
      <c r="M23" s="123"/>
      <c r="N23" s="124" t="s">
        <v>3</v>
      </c>
      <c r="O23" s="9"/>
      <c r="P23" s="118" t="s">
        <v>11</v>
      </c>
      <c r="Q23" s="118"/>
      <c r="R23" s="9"/>
    </row>
    <row r="24" spans="1:18" ht="31.5" customHeight="1" x14ac:dyDescent="0.25">
      <c r="B24" s="120"/>
      <c r="C24" s="23" t="s">
        <v>9</v>
      </c>
      <c r="D24" s="23" t="s">
        <v>10</v>
      </c>
      <c r="E24" s="23" t="s">
        <v>1</v>
      </c>
      <c r="F24" s="23" t="s">
        <v>16</v>
      </c>
      <c r="G24" s="23" t="s">
        <v>14</v>
      </c>
      <c r="H24" s="27" t="s">
        <v>15</v>
      </c>
      <c r="I24" s="23" t="s">
        <v>18</v>
      </c>
      <c r="J24" s="27" t="s">
        <v>17</v>
      </c>
      <c r="K24" s="23" t="s">
        <v>19</v>
      </c>
      <c r="L24" s="27" t="s">
        <v>20</v>
      </c>
      <c r="M24" s="23" t="s">
        <v>4</v>
      </c>
      <c r="N24" s="124"/>
      <c r="O24" s="9"/>
      <c r="P24" s="45" t="s">
        <v>26</v>
      </c>
      <c r="Q24" s="45" t="s">
        <v>5</v>
      </c>
      <c r="R24" s="9"/>
    </row>
    <row r="25" spans="1:18" ht="30" x14ac:dyDescent="0.25">
      <c r="B25" s="24" t="s">
        <v>167</v>
      </c>
      <c r="C25" s="11">
        <v>0</v>
      </c>
      <c r="D25" s="11">
        <v>0</v>
      </c>
      <c r="E25" s="11">
        <v>0</v>
      </c>
      <c r="F25" s="31">
        <f>+C25+D25+E25</f>
        <v>0</v>
      </c>
      <c r="G25" s="32">
        <v>300000000</v>
      </c>
      <c r="H25" s="32"/>
      <c r="I25" s="11">
        <v>0</v>
      </c>
      <c r="J25" s="11"/>
      <c r="K25" s="11">
        <v>0</v>
      </c>
      <c r="L25" s="11"/>
      <c r="M25" s="11">
        <f>+G25+I25+K25</f>
        <v>300000000</v>
      </c>
      <c r="N25" s="34">
        <f>+F25+M25</f>
        <v>300000000</v>
      </c>
      <c r="O25" s="13"/>
      <c r="P25" s="14"/>
      <c r="Q25" s="15"/>
      <c r="R25" s="13"/>
    </row>
    <row r="26" spans="1:18" ht="30" x14ac:dyDescent="0.25">
      <c r="B26" s="24" t="s">
        <v>168</v>
      </c>
      <c r="C26" s="11">
        <v>0</v>
      </c>
      <c r="D26" s="11">
        <v>0</v>
      </c>
      <c r="E26" s="11">
        <v>0</v>
      </c>
      <c r="F26" s="31">
        <f>+C26+D26+E26</f>
        <v>0</v>
      </c>
      <c r="G26" s="32">
        <v>100000000</v>
      </c>
      <c r="H26" s="32"/>
      <c r="I26" s="11">
        <v>0</v>
      </c>
      <c r="J26" s="11"/>
      <c r="K26" s="11">
        <v>0</v>
      </c>
      <c r="L26" s="11"/>
      <c r="M26" s="11">
        <f>+G26+I26+K26</f>
        <v>100000000</v>
      </c>
      <c r="N26" s="34">
        <f>+F26+M26</f>
        <v>100000000</v>
      </c>
      <c r="O26" s="13"/>
      <c r="P26" s="14"/>
      <c r="Q26" s="15"/>
      <c r="R26" s="13"/>
    </row>
    <row r="27" spans="1:18" ht="15.6" x14ac:dyDescent="0.25">
      <c r="B27" s="16" t="s">
        <v>6</v>
      </c>
      <c r="C27" s="17">
        <f>SUM(C25:C26)</f>
        <v>0</v>
      </c>
      <c r="D27" s="17">
        <f>SUM(D25:D26)</f>
        <v>0</v>
      </c>
      <c r="E27" s="17">
        <f>SUM(E25:E26)</f>
        <v>0</v>
      </c>
      <c r="F27" s="17">
        <f>SUM(F25:F26)</f>
        <v>0</v>
      </c>
      <c r="G27" s="17">
        <f>SUM(G25:G26)</f>
        <v>400000000</v>
      </c>
      <c r="I27" s="17">
        <f>SUM(I25:I26)</f>
        <v>0</v>
      </c>
      <c r="K27" s="17">
        <f>SUM(K25:K26)</f>
        <v>0</v>
      </c>
      <c r="M27" s="35">
        <f>SUM(M25:M26)</f>
        <v>400000000</v>
      </c>
      <c r="N27" s="35">
        <f>SUM(N25:N26)</f>
        <v>400000000</v>
      </c>
      <c r="O27" s="18"/>
      <c r="Q27" s="33">
        <f>SUM(Q25:Q26)</f>
        <v>0</v>
      </c>
      <c r="R27" s="18"/>
    </row>
    <row r="29" spans="1:18" ht="15.6" x14ac:dyDescent="0.25">
      <c r="B29" s="16" t="s">
        <v>12</v>
      </c>
      <c r="C29" s="19">
        <f>F27</f>
        <v>0</v>
      </c>
      <c r="D29" s="25"/>
    </row>
    <row r="30" spans="1:18" ht="15.6" x14ac:dyDescent="0.25">
      <c r="B30" s="16" t="s">
        <v>7</v>
      </c>
      <c r="C30" s="19">
        <f>+M27</f>
        <v>400000000</v>
      </c>
      <c r="D30" s="25"/>
    </row>
    <row r="31" spans="1:18" ht="15.6" x14ac:dyDescent="0.25">
      <c r="B31" s="16" t="s">
        <v>3</v>
      </c>
      <c r="C31" s="21">
        <f>+C29+C30</f>
        <v>400000000</v>
      </c>
      <c r="D31" s="26"/>
    </row>
    <row r="33" spans="1:18" x14ac:dyDescent="0.25">
      <c r="A33" s="28"/>
      <c r="B33" s="28"/>
      <c r="C33" s="28"/>
      <c r="D33" s="28"/>
      <c r="E33" s="28"/>
      <c r="F33" s="28"/>
      <c r="G33" s="28"/>
      <c r="H33" s="28"/>
      <c r="I33" s="28"/>
      <c r="J33" s="28"/>
      <c r="K33" s="28"/>
      <c r="L33" s="28"/>
      <c r="M33" s="28"/>
      <c r="N33" s="28"/>
      <c r="O33" s="29"/>
      <c r="P33" s="28"/>
      <c r="Q33" s="28"/>
    </row>
    <row r="35" spans="1:18" ht="29.25" customHeight="1" x14ac:dyDescent="0.25">
      <c r="B35" s="46" t="s">
        <v>174</v>
      </c>
      <c r="C35" s="119" t="s">
        <v>176</v>
      </c>
      <c r="D35" s="119"/>
      <c r="E35" s="119"/>
      <c r="F35" s="119"/>
      <c r="G35" s="119"/>
      <c r="H35" s="119"/>
      <c r="I35" s="119"/>
      <c r="J35" s="119"/>
      <c r="K35" s="119"/>
      <c r="L35" s="119"/>
      <c r="M35" s="119"/>
      <c r="N35" s="119"/>
      <c r="O35" s="2"/>
      <c r="R35" s="2"/>
    </row>
    <row r="36" spans="1:18" ht="15" customHeight="1" x14ac:dyDescent="0.25">
      <c r="B36" s="6"/>
      <c r="C36" s="7"/>
      <c r="D36" s="7"/>
      <c r="E36" s="7"/>
      <c r="F36" s="7"/>
      <c r="G36" s="7"/>
      <c r="H36" s="7"/>
      <c r="I36" s="7"/>
      <c r="J36" s="7"/>
      <c r="K36" s="7"/>
      <c r="L36" s="7"/>
      <c r="M36" s="7"/>
      <c r="N36" s="7"/>
      <c r="O36" s="7"/>
      <c r="R36" s="7"/>
    </row>
    <row r="37" spans="1:18" ht="16.5" customHeight="1" x14ac:dyDescent="0.25">
      <c r="B37" s="120" t="s">
        <v>0</v>
      </c>
      <c r="C37" s="121" t="s">
        <v>13</v>
      </c>
      <c r="D37" s="122"/>
      <c r="E37" s="122"/>
      <c r="F37" s="123"/>
      <c r="G37" s="121" t="s">
        <v>2</v>
      </c>
      <c r="H37" s="122"/>
      <c r="I37" s="122"/>
      <c r="J37" s="122"/>
      <c r="K37" s="122"/>
      <c r="L37" s="122"/>
      <c r="M37" s="123"/>
      <c r="N37" s="124" t="s">
        <v>3</v>
      </c>
      <c r="O37" s="9"/>
      <c r="P37" s="118" t="s">
        <v>11</v>
      </c>
      <c r="Q37" s="118"/>
      <c r="R37" s="9"/>
    </row>
    <row r="38" spans="1:18" ht="31.5" customHeight="1" x14ac:dyDescent="0.25">
      <c r="B38" s="120"/>
      <c r="C38" s="23" t="s">
        <v>9</v>
      </c>
      <c r="D38" s="23" t="s">
        <v>10</v>
      </c>
      <c r="E38" s="23" t="s">
        <v>1</v>
      </c>
      <c r="F38" s="23" t="s">
        <v>16</v>
      </c>
      <c r="G38" s="23" t="s">
        <v>14</v>
      </c>
      <c r="H38" s="27" t="s">
        <v>15</v>
      </c>
      <c r="I38" s="23" t="s">
        <v>18</v>
      </c>
      <c r="J38" s="27" t="s">
        <v>17</v>
      </c>
      <c r="K38" s="23" t="s">
        <v>19</v>
      </c>
      <c r="L38" s="27" t="s">
        <v>20</v>
      </c>
      <c r="M38" s="23" t="s">
        <v>4</v>
      </c>
      <c r="N38" s="124"/>
      <c r="O38" s="9"/>
      <c r="P38" s="45" t="s">
        <v>26</v>
      </c>
      <c r="Q38" s="45" t="s">
        <v>5</v>
      </c>
      <c r="R38" s="9"/>
    </row>
    <row r="39" spans="1:18" ht="45" x14ac:dyDescent="0.25">
      <c r="B39" s="24" t="s">
        <v>177</v>
      </c>
      <c r="C39" s="11">
        <v>0</v>
      </c>
      <c r="D39" s="11">
        <v>0</v>
      </c>
      <c r="E39" s="11">
        <v>0</v>
      </c>
      <c r="F39" s="31">
        <f>+C39+D39+E39</f>
        <v>0</v>
      </c>
      <c r="G39" s="32">
        <v>600000000</v>
      </c>
      <c r="H39" s="32"/>
      <c r="I39" s="11">
        <v>0</v>
      </c>
      <c r="J39" s="11"/>
      <c r="K39" s="11">
        <v>0</v>
      </c>
      <c r="L39" s="11"/>
      <c r="M39" s="11">
        <f>+G39+I39+K39</f>
        <v>600000000</v>
      </c>
      <c r="N39" s="34">
        <f>+F39+M39</f>
        <v>600000000</v>
      </c>
      <c r="O39" s="13"/>
      <c r="P39" s="14" t="s">
        <v>178</v>
      </c>
      <c r="Q39" s="15">
        <v>1</v>
      </c>
      <c r="R39" s="13"/>
    </row>
    <row r="40" spans="1:18" ht="45" x14ac:dyDescent="0.25">
      <c r="B40" s="24" t="s">
        <v>179</v>
      </c>
      <c r="C40" s="32">
        <v>50000000</v>
      </c>
      <c r="D40" s="11">
        <v>0</v>
      </c>
      <c r="E40" s="11">
        <v>0</v>
      </c>
      <c r="F40" s="31">
        <f>+C40+D40+E40</f>
        <v>50000000</v>
      </c>
      <c r="G40" s="11">
        <v>0</v>
      </c>
      <c r="H40" s="11"/>
      <c r="I40" s="11">
        <v>0</v>
      </c>
      <c r="J40" s="11"/>
      <c r="K40" s="11">
        <v>0</v>
      </c>
      <c r="L40" s="11"/>
      <c r="M40" s="11">
        <f>+G40+I40+K40</f>
        <v>0</v>
      </c>
      <c r="N40" s="34">
        <f>+F40+M40</f>
        <v>50000000</v>
      </c>
      <c r="O40" s="13"/>
      <c r="P40" s="14" t="s">
        <v>178</v>
      </c>
      <c r="Q40" s="15">
        <v>1</v>
      </c>
      <c r="R40" s="13"/>
    </row>
    <row r="41" spans="1:18" ht="45" x14ac:dyDescent="0.25">
      <c r="B41" s="24" t="s">
        <v>180</v>
      </c>
      <c r="C41" s="32">
        <v>150152000</v>
      </c>
      <c r="D41" s="11">
        <v>0</v>
      </c>
      <c r="E41" s="11">
        <v>0</v>
      </c>
      <c r="F41" s="31">
        <f>+C41+D41+E41</f>
        <v>150152000</v>
      </c>
      <c r="G41" s="32">
        <v>119848000</v>
      </c>
      <c r="H41" s="32"/>
      <c r="I41" s="11">
        <v>0</v>
      </c>
      <c r="J41" s="11"/>
      <c r="K41" s="11">
        <v>0</v>
      </c>
      <c r="L41" s="11"/>
      <c r="M41" s="11">
        <f>+G41+I41+K41</f>
        <v>119848000</v>
      </c>
      <c r="N41" s="34">
        <f>+F41+M41</f>
        <v>270000000</v>
      </c>
      <c r="O41" s="13"/>
      <c r="P41" s="14"/>
      <c r="Q41" s="15"/>
      <c r="R41" s="13"/>
    </row>
    <row r="42" spans="1:18" ht="15.6" x14ac:dyDescent="0.25">
      <c r="B42" s="16" t="s">
        <v>6</v>
      </c>
      <c r="C42" s="17">
        <f>SUM(C39:C41)</f>
        <v>200152000</v>
      </c>
      <c r="D42" s="17">
        <f>SUM(D39:D41)</f>
        <v>0</v>
      </c>
      <c r="E42" s="17">
        <f>SUM(E39:E41)</f>
        <v>0</v>
      </c>
      <c r="F42" s="17">
        <f>SUM(F39:F41)</f>
        <v>200152000</v>
      </c>
      <c r="G42" s="17">
        <f>SUM(G39:G41)</f>
        <v>719848000</v>
      </c>
      <c r="I42" s="17">
        <f>SUM(I39:I41)</f>
        <v>0</v>
      </c>
      <c r="K42" s="17">
        <f>SUM(K39:K41)</f>
        <v>0</v>
      </c>
      <c r="M42" s="35">
        <f>SUM(M39:M41)</f>
        <v>719848000</v>
      </c>
      <c r="N42" s="35">
        <f>SUM(N39:N41)</f>
        <v>920000000</v>
      </c>
      <c r="O42" s="18"/>
      <c r="Q42" s="33">
        <f>SUM(Q39:Q41)</f>
        <v>2</v>
      </c>
      <c r="R42" s="18"/>
    </row>
    <row r="44" spans="1:18" ht="15.6" x14ac:dyDescent="0.25">
      <c r="B44" s="16" t="s">
        <v>12</v>
      </c>
      <c r="C44" s="19">
        <f>F42</f>
        <v>200152000</v>
      </c>
      <c r="D44" s="25"/>
    </row>
    <row r="45" spans="1:18" ht="15.6" x14ac:dyDescent="0.25">
      <c r="B45" s="16" t="s">
        <v>7</v>
      </c>
      <c r="C45" s="19">
        <f>+M42</f>
        <v>719848000</v>
      </c>
      <c r="D45" s="25"/>
    </row>
    <row r="46" spans="1:18" ht="15.6" x14ac:dyDescent="0.25">
      <c r="B46" s="16" t="s">
        <v>3</v>
      </c>
      <c r="C46" s="21">
        <f>+C44+C45</f>
        <v>920000000</v>
      </c>
      <c r="D46" s="26"/>
    </row>
    <row r="48" spans="1:18" x14ac:dyDescent="0.25">
      <c r="A48" s="28"/>
      <c r="B48" s="28"/>
      <c r="C48" s="28"/>
      <c r="D48" s="28"/>
      <c r="E48" s="28"/>
      <c r="F48" s="28"/>
      <c r="G48" s="28"/>
      <c r="H48" s="28"/>
      <c r="I48" s="28"/>
      <c r="J48" s="28"/>
      <c r="K48" s="28"/>
      <c r="L48" s="28"/>
      <c r="M48" s="28"/>
      <c r="N48" s="28"/>
      <c r="O48" s="29"/>
      <c r="P48" s="28"/>
      <c r="Q48" s="28"/>
    </row>
    <row r="50" spans="1:18" ht="29.25" customHeight="1" x14ac:dyDescent="0.25">
      <c r="B50" s="46" t="s">
        <v>181</v>
      </c>
      <c r="C50" s="119" t="s">
        <v>173</v>
      </c>
      <c r="D50" s="119"/>
      <c r="E50" s="119"/>
      <c r="F50" s="119"/>
      <c r="G50" s="119"/>
      <c r="H50" s="119"/>
      <c r="I50" s="119"/>
      <c r="J50" s="119"/>
      <c r="K50" s="119"/>
      <c r="L50" s="119"/>
      <c r="M50" s="119"/>
      <c r="N50" s="119"/>
      <c r="O50" s="2"/>
      <c r="R50" s="2"/>
    </row>
    <row r="51" spans="1:18" ht="15" customHeight="1" x14ac:dyDescent="0.25">
      <c r="B51" s="6"/>
      <c r="C51" s="7"/>
      <c r="D51" s="7"/>
      <c r="E51" s="7"/>
      <c r="F51" s="7"/>
      <c r="G51" s="7"/>
      <c r="H51" s="7"/>
      <c r="I51" s="7"/>
      <c r="J51" s="7"/>
      <c r="K51" s="7"/>
      <c r="L51" s="7"/>
      <c r="M51" s="7"/>
      <c r="N51" s="7"/>
      <c r="O51" s="7"/>
      <c r="R51" s="7"/>
    </row>
    <row r="52" spans="1:18" ht="16.5" customHeight="1" x14ac:dyDescent="0.25">
      <c r="B52" s="120" t="s">
        <v>0</v>
      </c>
      <c r="C52" s="121" t="s">
        <v>13</v>
      </c>
      <c r="D52" s="122"/>
      <c r="E52" s="122"/>
      <c r="F52" s="123"/>
      <c r="G52" s="121" t="s">
        <v>2</v>
      </c>
      <c r="H52" s="122"/>
      <c r="I52" s="122"/>
      <c r="J52" s="122"/>
      <c r="K52" s="122"/>
      <c r="L52" s="122"/>
      <c r="M52" s="123"/>
      <c r="N52" s="124" t="s">
        <v>3</v>
      </c>
      <c r="O52" s="9"/>
      <c r="P52" s="118" t="s">
        <v>11</v>
      </c>
      <c r="Q52" s="118"/>
      <c r="R52" s="9"/>
    </row>
    <row r="53" spans="1:18" ht="31.5" customHeight="1" x14ac:dyDescent="0.25">
      <c r="B53" s="120"/>
      <c r="C53" s="23" t="s">
        <v>9</v>
      </c>
      <c r="D53" s="23" t="s">
        <v>10</v>
      </c>
      <c r="E53" s="23" t="s">
        <v>1</v>
      </c>
      <c r="F53" s="23" t="s">
        <v>16</v>
      </c>
      <c r="G53" s="23" t="s">
        <v>14</v>
      </c>
      <c r="H53" s="27" t="s">
        <v>15</v>
      </c>
      <c r="I53" s="23" t="s">
        <v>18</v>
      </c>
      <c r="J53" s="27" t="s">
        <v>17</v>
      </c>
      <c r="K53" s="23" t="s">
        <v>19</v>
      </c>
      <c r="L53" s="27" t="s">
        <v>20</v>
      </c>
      <c r="M53" s="23" t="s">
        <v>4</v>
      </c>
      <c r="N53" s="124"/>
      <c r="O53" s="9"/>
      <c r="P53" s="45" t="s">
        <v>26</v>
      </c>
      <c r="Q53" s="45" t="s">
        <v>5</v>
      </c>
      <c r="R53" s="9"/>
    </row>
    <row r="54" spans="1:18" ht="45" x14ac:dyDescent="0.25">
      <c r="B54" s="24" t="s">
        <v>175</v>
      </c>
      <c r="C54" s="32">
        <v>500000000</v>
      </c>
      <c r="D54" s="11">
        <v>0</v>
      </c>
      <c r="E54" s="11">
        <v>0</v>
      </c>
      <c r="F54" s="31">
        <f>+C54+D54+E54</f>
        <v>500000000</v>
      </c>
      <c r="G54" s="11">
        <v>0</v>
      </c>
      <c r="H54" s="11"/>
      <c r="I54" s="11">
        <v>0</v>
      </c>
      <c r="J54" s="11"/>
      <c r="K54" s="11">
        <v>0</v>
      </c>
      <c r="L54" s="11"/>
      <c r="M54" s="11">
        <f>+G54+I54+K54</f>
        <v>0</v>
      </c>
      <c r="N54" s="34">
        <f>+F54+M54</f>
        <v>500000000</v>
      </c>
      <c r="O54" s="13"/>
      <c r="P54" s="14" t="s">
        <v>182</v>
      </c>
      <c r="Q54" s="15">
        <v>1</v>
      </c>
      <c r="R54" s="13"/>
    </row>
    <row r="55" spans="1:18" ht="60" x14ac:dyDescent="0.25">
      <c r="B55" s="24" t="s">
        <v>183</v>
      </c>
      <c r="C55" s="32">
        <v>100000000</v>
      </c>
      <c r="D55" s="11">
        <v>0</v>
      </c>
      <c r="E55" s="11">
        <v>0</v>
      </c>
      <c r="F55" s="31">
        <f>+C55+D55+E55</f>
        <v>100000000</v>
      </c>
      <c r="G55" s="11">
        <v>0</v>
      </c>
      <c r="H55" s="11"/>
      <c r="I55" s="11">
        <v>0</v>
      </c>
      <c r="J55" s="11"/>
      <c r="K55" s="11">
        <v>0</v>
      </c>
      <c r="L55" s="11"/>
      <c r="M55" s="11">
        <f>+G55+I55+K55</f>
        <v>0</v>
      </c>
      <c r="N55" s="34">
        <f>+F55+M55</f>
        <v>100000000</v>
      </c>
      <c r="O55" s="13"/>
      <c r="P55" s="14" t="s">
        <v>182</v>
      </c>
      <c r="Q55" s="15">
        <v>1</v>
      </c>
      <c r="R55" s="13"/>
    </row>
    <row r="56" spans="1:18" ht="60" x14ac:dyDescent="0.25">
      <c r="B56" s="24" t="s">
        <v>184</v>
      </c>
      <c r="C56" s="32">
        <v>100000000</v>
      </c>
      <c r="D56" s="11">
        <v>0</v>
      </c>
      <c r="E56" s="11">
        <v>0</v>
      </c>
      <c r="F56" s="31">
        <f>+C56+D56+E56</f>
        <v>100000000</v>
      </c>
      <c r="G56" s="11">
        <v>0</v>
      </c>
      <c r="H56" s="11"/>
      <c r="I56" s="11">
        <v>0</v>
      </c>
      <c r="J56" s="11"/>
      <c r="K56" s="11">
        <v>0</v>
      </c>
      <c r="L56" s="11"/>
      <c r="M56" s="11">
        <f>+G56+I56+K56</f>
        <v>0</v>
      </c>
      <c r="N56" s="34">
        <f>+F56+M56</f>
        <v>100000000</v>
      </c>
      <c r="O56" s="13"/>
      <c r="P56" s="14" t="s">
        <v>182</v>
      </c>
      <c r="Q56" s="15">
        <v>1</v>
      </c>
      <c r="R56" s="13"/>
    </row>
    <row r="57" spans="1:18" ht="15.6" x14ac:dyDescent="0.25">
      <c r="B57" s="16" t="s">
        <v>6</v>
      </c>
      <c r="C57" s="17">
        <f>SUM(C54:C56)</f>
        <v>700000000</v>
      </c>
      <c r="D57" s="17">
        <f>SUM(D54:D56)</f>
        <v>0</v>
      </c>
      <c r="E57" s="17">
        <f>SUM(E54:E56)</f>
        <v>0</v>
      </c>
      <c r="F57" s="17">
        <f>SUM(F54:F56)</f>
        <v>700000000</v>
      </c>
      <c r="G57" s="17">
        <f>SUM(G54:G56)</f>
        <v>0</v>
      </c>
      <c r="I57" s="17">
        <f>SUM(I54:I56)</f>
        <v>0</v>
      </c>
      <c r="K57" s="17">
        <f>SUM(K54:K56)</f>
        <v>0</v>
      </c>
      <c r="M57" s="35">
        <f>SUM(M54:M56)</f>
        <v>0</v>
      </c>
      <c r="N57" s="35">
        <f>SUM(N54:N56)</f>
        <v>700000000</v>
      </c>
      <c r="O57" s="18"/>
      <c r="Q57" s="33">
        <f>SUM(Q54:Q56)</f>
        <v>3</v>
      </c>
      <c r="R57" s="18"/>
    </row>
    <row r="59" spans="1:18" ht="15.6" x14ac:dyDescent="0.25">
      <c r="B59" s="16" t="s">
        <v>12</v>
      </c>
      <c r="C59" s="19">
        <f>F57</f>
        <v>700000000</v>
      </c>
      <c r="D59" s="25"/>
    </row>
    <row r="60" spans="1:18" ht="15.6" x14ac:dyDescent="0.25">
      <c r="B60" s="16" t="s">
        <v>7</v>
      </c>
      <c r="C60" s="19">
        <f>+M57</f>
        <v>0</v>
      </c>
      <c r="D60" s="25"/>
    </row>
    <row r="61" spans="1:18" ht="15.6" x14ac:dyDescent="0.25">
      <c r="B61" s="16" t="s">
        <v>3</v>
      </c>
      <c r="C61" s="21">
        <f>+C59+C60</f>
        <v>700000000</v>
      </c>
      <c r="D61" s="26"/>
    </row>
    <row r="63" spans="1:18" x14ac:dyDescent="0.25">
      <c r="A63" s="28"/>
      <c r="B63" s="28"/>
      <c r="C63" s="28"/>
      <c r="D63" s="28"/>
      <c r="E63" s="28"/>
      <c r="F63" s="28"/>
      <c r="G63" s="28"/>
      <c r="H63" s="28"/>
      <c r="I63" s="28"/>
      <c r="J63" s="28"/>
      <c r="K63" s="28"/>
      <c r="L63" s="28"/>
      <c r="M63" s="28"/>
      <c r="N63" s="28"/>
      <c r="O63" s="29"/>
      <c r="P63" s="28"/>
      <c r="Q63" s="28"/>
    </row>
  </sheetData>
  <mergeCells count="25">
    <mergeCell ref="P52:Q52"/>
    <mergeCell ref="C35:N35"/>
    <mergeCell ref="B37:B38"/>
    <mergeCell ref="C37:F37"/>
    <mergeCell ref="G37:M37"/>
    <mergeCell ref="N37:N38"/>
    <mergeCell ref="P37:Q37"/>
    <mergeCell ref="C50:N50"/>
    <mergeCell ref="B52:B53"/>
    <mergeCell ref="C52:F52"/>
    <mergeCell ref="G52:M52"/>
    <mergeCell ref="N52:N53"/>
    <mergeCell ref="P6:Q6"/>
    <mergeCell ref="C21:N21"/>
    <mergeCell ref="B23:B24"/>
    <mergeCell ref="C23:F23"/>
    <mergeCell ref="G23:M23"/>
    <mergeCell ref="N23:N24"/>
    <mergeCell ref="P23:Q23"/>
    <mergeCell ref="C2:N2"/>
    <mergeCell ref="C4:N4"/>
    <mergeCell ref="B6:B7"/>
    <mergeCell ref="C6:F6"/>
    <mergeCell ref="G6:M6"/>
    <mergeCell ref="N6:N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2:R87"/>
  <sheetViews>
    <sheetView topLeftCell="A82" workbookViewId="0">
      <pane xSplit="2" topLeftCell="C1" activePane="topRight" state="frozen"/>
      <selection pane="topRight" activeCell="C96" sqref="C96"/>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20" customWidth="1"/>
    <col min="16" max="16" width="31.33203125" style="3" customWidth="1"/>
    <col min="17" max="17" width="16.33203125" style="3" customWidth="1"/>
    <col min="18" max="18" width="3.109375" style="20" customWidth="1"/>
    <col min="19" max="19" width="6.88671875" style="3" customWidth="1"/>
    <col min="20" max="16384" width="11.44140625" style="3"/>
  </cols>
  <sheetData>
    <row r="2" spans="2:18" ht="36" customHeight="1" x14ac:dyDescent="0.25">
      <c r="B2" s="46" t="s">
        <v>186</v>
      </c>
      <c r="C2" s="119" t="s">
        <v>185</v>
      </c>
      <c r="D2" s="119"/>
      <c r="E2" s="119"/>
      <c r="F2" s="119"/>
      <c r="G2" s="119"/>
      <c r="H2" s="119"/>
      <c r="I2" s="119"/>
      <c r="J2" s="119"/>
      <c r="K2" s="119"/>
      <c r="L2" s="119"/>
      <c r="M2" s="119"/>
      <c r="N2" s="119"/>
      <c r="O2" s="2"/>
      <c r="R2" s="2"/>
    </row>
    <row r="3" spans="2:18" x14ac:dyDescent="0.25">
      <c r="C3" s="4"/>
      <c r="D3" s="4"/>
      <c r="E3" s="4"/>
      <c r="F3" s="4"/>
      <c r="G3" s="4"/>
      <c r="H3" s="4"/>
      <c r="I3" s="4"/>
      <c r="J3" s="4"/>
      <c r="K3" s="4"/>
      <c r="L3" s="4"/>
      <c r="M3" s="4"/>
      <c r="N3" s="4"/>
      <c r="O3" s="5"/>
      <c r="R3" s="5"/>
    </row>
    <row r="4" spans="2:18" ht="29.25" customHeight="1" x14ac:dyDescent="0.25">
      <c r="B4" s="46" t="s">
        <v>187</v>
      </c>
      <c r="C4" s="119" t="s">
        <v>188</v>
      </c>
      <c r="D4" s="119"/>
      <c r="E4" s="119"/>
      <c r="F4" s="119"/>
      <c r="G4" s="119"/>
      <c r="H4" s="119"/>
      <c r="I4" s="119"/>
      <c r="J4" s="119"/>
      <c r="K4" s="119"/>
      <c r="L4" s="119"/>
      <c r="M4" s="119"/>
      <c r="N4" s="119"/>
      <c r="O4" s="2"/>
      <c r="R4" s="2"/>
    </row>
    <row r="5" spans="2:18" ht="15" customHeight="1" x14ac:dyDescent="0.25">
      <c r="B5" s="6"/>
      <c r="C5" s="7"/>
      <c r="D5" s="7"/>
      <c r="E5" s="7"/>
      <c r="F5" s="7"/>
      <c r="G5" s="7"/>
      <c r="H5" s="7"/>
      <c r="I5" s="7"/>
      <c r="J5" s="7"/>
      <c r="K5" s="7"/>
      <c r="L5" s="7"/>
      <c r="M5" s="7"/>
      <c r="N5" s="7"/>
      <c r="O5" s="7"/>
      <c r="R5" s="7"/>
    </row>
    <row r="6" spans="2:18" ht="16.5" customHeight="1" x14ac:dyDescent="0.25">
      <c r="B6" s="120" t="s">
        <v>0</v>
      </c>
      <c r="C6" s="121" t="s">
        <v>13</v>
      </c>
      <c r="D6" s="122"/>
      <c r="E6" s="122"/>
      <c r="F6" s="123"/>
      <c r="G6" s="121" t="s">
        <v>2</v>
      </c>
      <c r="H6" s="122"/>
      <c r="I6" s="122"/>
      <c r="J6" s="122"/>
      <c r="K6" s="122"/>
      <c r="L6" s="122"/>
      <c r="M6" s="123"/>
      <c r="N6" s="124" t="s">
        <v>3</v>
      </c>
      <c r="O6" s="9"/>
      <c r="P6" s="118" t="s">
        <v>11</v>
      </c>
      <c r="Q6" s="118"/>
      <c r="R6" s="9"/>
    </row>
    <row r="7" spans="2:18" ht="31.5" customHeight="1" x14ac:dyDescent="0.25">
      <c r="B7" s="120"/>
      <c r="C7" s="23" t="s">
        <v>9</v>
      </c>
      <c r="D7" s="23" t="s">
        <v>10</v>
      </c>
      <c r="E7" s="23" t="s">
        <v>1</v>
      </c>
      <c r="F7" s="23" t="s">
        <v>16</v>
      </c>
      <c r="G7" s="23" t="s">
        <v>14</v>
      </c>
      <c r="H7" s="27" t="s">
        <v>15</v>
      </c>
      <c r="I7" s="23" t="s">
        <v>18</v>
      </c>
      <c r="J7" s="27" t="s">
        <v>17</v>
      </c>
      <c r="K7" s="23" t="s">
        <v>19</v>
      </c>
      <c r="L7" s="27" t="s">
        <v>20</v>
      </c>
      <c r="M7" s="23" t="s">
        <v>4</v>
      </c>
      <c r="N7" s="124"/>
      <c r="O7" s="9"/>
      <c r="P7" s="45" t="s">
        <v>26</v>
      </c>
      <c r="Q7" s="45" t="s">
        <v>5</v>
      </c>
      <c r="R7" s="9"/>
    </row>
    <row r="8" spans="2:18" ht="30" x14ac:dyDescent="0.25">
      <c r="B8" s="24" t="s">
        <v>189</v>
      </c>
      <c r="C8" s="11">
        <v>0</v>
      </c>
      <c r="D8" s="11">
        <v>0</v>
      </c>
      <c r="E8" s="11">
        <v>0</v>
      </c>
      <c r="F8" s="31">
        <f>+C8+D8+E8</f>
        <v>0</v>
      </c>
      <c r="G8" s="11">
        <v>0</v>
      </c>
      <c r="H8" s="11"/>
      <c r="I8" s="11">
        <v>0</v>
      </c>
      <c r="J8" s="11"/>
      <c r="K8" s="11">
        <v>0</v>
      </c>
      <c r="L8" s="11"/>
      <c r="M8" s="11">
        <f>+G8+I8+K8</f>
        <v>0</v>
      </c>
      <c r="N8" s="34">
        <f>+F8+M8</f>
        <v>0</v>
      </c>
      <c r="O8" s="13"/>
      <c r="P8" s="14"/>
      <c r="Q8" s="15"/>
      <c r="R8" s="13"/>
    </row>
    <row r="9" spans="2:18" ht="60" x14ac:dyDescent="0.25">
      <c r="B9" s="24" t="s">
        <v>190</v>
      </c>
      <c r="C9" s="11">
        <v>0</v>
      </c>
      <c r="D9" s="11">
        <v>0</v>
      </c>
      <c r="E9" s="11">
        <v>0</v>
      </c>
      <c r="F9" s="31">
        <f>+C9+D9+E9</f>
        <v>0</v>
      </c>
      <c r="G9" s="11">
        <v>0</v>
      </c>
      <c r="H9" s="11"/>
      <c r="I9" s="11">
        <v>0</v>
      </c>
      <c r="J9" s="11"/>
      <c r="K9" s="11">
        <v>0</v>
      </c>
      <c r="L9" s="11"/>
      <c r="M9" s="11">
        <f>+G9+I9+K9</f>
        <v>0</v>
      </c>
      <c r="N9" s="34">
        <f>+F9+M9</f>
        <v>0</v>
      </c>
      <c r="O9" s="13"/>
      <c r="P9" s="14"/>
      <c r="Q9" s="15"/>
      <c r="R9" s="13"/>
    </row>
    <row r="10" spans="2:18" ht="15" x14ac:dyDescent="0.25">
      <c r="B10" s="24" t="s">
        <v>191</v>
      </c>
      <c r="C10" s="11">
        <v>0</v>
      </c>
      <c r="D10" s="11">
        <v>0</v>
      </c>
      <c r="E10" s="11">
        <v>0</v>
      </c>
      <c r="F10" s="31">
        <f>+C10+D10+E10</f>
        <v>0</v>
      </c>
      <c r="G10" s="11">
        <v>0</v>
      </c>
      <c r="H10" s="11"/>
      <c r="I10" s="11">
        <v>0</v>
      </c>
      <c r="J10" s="11"/>
      <c r="K10" s="11">
        <v>0</v>
      </c>
      <c r="L10" s="11"/>
      <c r="M10" s="11">
        <f>+G10+I10+K10</f>
        <v>0</v>
      </c>
      <c r="N10" s="34">
        <f>+F10+M10</f>
        <v>0</v>
      </c>
      <c r="O10" s="13"/>
      <c r="P10" s="14"/>
      <c r="Q10" s="15"/>
      <c r="R10" s="13"/>
    </row>
    <row r="11" spans="2:18" ht="15.6" x14ac:dyDescent="0.25">
      <c r="B11" s="16" t="s">
        <v>6</v>
      </c>
      <c r="C11" s="17">
        <f>SUM(C8:C10)</f>
        <v>0</v>
      </c>
      <c r="D11" s="17">
        <f>SUM(D8:D10)</f>
        <v>0</v>
      </c>
      <c r="E11" s="17">
        <f>SUM(E8:E10)</f>
        <v>0</v>
      </c>
      <c r="F11" s="17">
        <f>SUM(F8:F10)</f>
        <v>0</v>
      </c>
      <c r="G11" s="17">
        <f>SUM(G8:G10)</f>
        <v>0</v>
      </c>
      <c r="I11" s="17">
        <f>SUM(I8:I10)</f>
        <v>0</v>
      </c>
      <c r="K11" s="17">
        <f>SUM(K8:K10)</f>
        <v>0</v>
      </c>
      <c r="M11" s="35">
        <f>SUM(M8:M10)</f>
        <v>0</v>
      </c>
      <c r="N11" s="35">
        <f>SUM(N8:N10)</f>
        <v>0</v>
      </c>
      <c r="O11" s="18"/>
      <c r="Q11" s="33">
        <f>SUM(Q8:Q10)</f>
        <v>0</v>
      </c>
      <c r="R11" s="18"/>
    </row>
    <row r="13" spans="2:18" ht="15.6" x14ac:dyDescent="0.25">
      <c r="B13" s="16" t="s">
        <v>12</v>
      </c>
      <c r="C13" s="19">
        <f>F11</f>
        <v>0</v>
      </c>
      <c r="D13" s="25"/>
    </row>
    <row r="14" spans="2:18" ht="15.6" x14ac:dyDescent="0.25">
      <c r="B14" s="16" t="s">
        <v>7</v>
      </c>
      <c r="C14" s="19">
        <f>+M11</f>
        <v>0</v>
      </c>
      <c r="D14" s="25"/>
    </row>
    <row r="15" spans="2:18" ht="15.6" x14ac:dyDescent="0.25">
      <c r="B15" s="16" t="s">
        <v>3</v>
      </c>
      <c r="C15" s="21">
        <f>+C13+C14</f>
        <v>0</v>
      </c>
      <c r="D15" s="26"/>
    </row>
    <row r="17" spans="1:18" x14ac:dyDescent="0.25">
      <c r="A17" s="28"/>
      <c r="B17" s="28"/>
      <c r="C17" s="28"/>
      <c r="D17" s="28"/>
      <c r="E17" s="28"/>
      <c r="F17" s="28"/>
      <c r="G17" s="28"/>
      <c r="H17" s="28"/>
      <c r="I17" s="28"/>
      <c r="J17" s="28"/>
      <c r="K17" s="28"/>
      <c r="L17" s="28"/>
      <c r="M17" s="28"/>
      <c r="N17" s="28"/>
      <c r="O17" s="29"/>
      <c r="P17" s="28"/>
      <c r="Q17" s="28"/>
    </row>
    <row r="19" spans="1:18" ht="29.25" customHeight="1" x14ac:dyDescent="0.25">
      <c r="B19" s="46" t="s">
        <v>192</v>
      </c>
      <c r="C19" s="119" t="s">
        <v>193</v>
      </c>
      <c r="D19" s="119"/>
      <c r="E19" s="119"/>
      <c r="F19" s="119"/>
      <c r="G19" s="119"/>
      <c r="H19" s="119"/>
      <c r="I19" s="119"/>
      <c r="J19" s="119"/>
      <c r="K19" s="119"/>
      <c r="L19" s="119"/>
      <c r="M19" s="119"/>
      <c r="N19" s="119"/>
      <c r="O19" s="2"/>
      <c r="R19" s="2"/>
    </row>
    <row r="20" spans="1:18" ht="15" customHeight="1" x14ac:dyDescent="0.25">
      <c r="B20" s="6"/>
      <c r="C20" s="7"/>
      <c r="D20" s="7"/>
      <c r="E20" s="7"/>
      <c r="F20" s="7"/>
      <c r="G20" s="7"/>
      <c r="H20" s="7"/>
      <c r="I20" s="7"/>
      <c r="J20" s="7"/>
      <c r="K20" s="7"/>
      <c r="L20" s="7"/>
      <c r="M20" s="7"/>
      <c r="N20" s="7"/>
      <c r="O20" s="7"/>
      <c r="R20" s="7"/>
    </row>
    <row r="21" spans="1:18" ht="16.5" customHeight="1" x14ac:dyDescent="0.25">
      <c r="B21" s="120" t="s">
        <v>0</v>
      </c>
      <c r="C21" s="121" t="s">
        <v>13</v>
      </c>
      <c r="D21" s="122"/>
      <c r="E21" s="122"/>
      <c r="F21" s="123"/>
      <c r="G21" s="121" t="s">
        <v>2</v>
      </c>
      <c r="H21" s="122"/>
      <c r="I21" s="122"/>
      <c r="J21" s="122"/>
      <c r="K21" s="122"/>
      <c r="L21" s="122"/>
      <c r="M21" s="123"/>
      <c r="N21" s="124" t="s">
        <v>3</v>
      </c>
      <c r="O21" s="9"/>
      <c r="P21" s="118" t="s">
        <v>11</v>
      </c>
      <c r="Q21" s="118"/>
      <c r="R21" s="9"/>
    </row>
    <row r="22" spans="1:18" ht="31.5" customHeight="1" x14ac:dyDescent="0.25">
      <c r="B22" s="120"/>
      <c r="C22" s="23" t="s">
        <v>9</v>
      </c>
      <c r="D22" s="23" t="s">
        <v>10</v>
      </c>
      <c r="E22" s="23" t="s">
        <v>1</v>
      </c>
      <c r="F22" s="23" t="s">
        <v>16</v>
      </c>
      <c r="G22" s="23" t="s">
        <v>14</v>
      </c>
      <c r="H22" s="27" t="s">
        <v>15</v>
      </c>
      <c r="I22" s="23" t="s">
        <v>18</v>
      </c>
      <c r="J22" s="27" t="s">
        <v>17</v>
      </c>
      <c r="K22" s="23" t="s">
        <v>19</v>
      </c>
      <c r="L22" s="27" t="s">
        <v>20</v>
      </c>
      <c r="M22" s="23" t="s">
        <v>4</v>
      </c>
      <c r="N22" s="124"/>
      <c r="O22" s="9"/>
      <c r="P22" s="45" t="s">
        <v>26</v>
      </c>
      <c r="Q22" s="45" t="s">
        <v>5</v>
      </c>
      <c r="R22" s="9"/>
    </row>
    <row r="23" spans="1:18" ht="45" x14ac:dyDescent="0.25">
      <c r="B23" s="24" t="s">
        <v>194</v>
      </c>
      <c r="C23" s="11">
        <v>0</v>
      </c>
      <c r="D23" s="11">
        <v>0</v>
      </c>
      <c r="E23" s="11">
        <v>0</v>
      </c>
      <c r="F23" s="31">
        <f>+C23+D23+E23</f>
        <v>0</v>
      </c>
      <c r="G23" s="11">
        <v>0</v>
      </c>
      <c r="H23" s="11"/>
      <c r="I23" s="11">
        <v>0</v>
      </c>
      <c r="J23" s="11"/>
      <c r="K23" s="11">
        <v>0</v>
      </c>
      <c r="L23" s="11"/>
      <c r="M23" s="11">
        <f>+G23+I23+K23</f>
        <v>0</v>
      </c>
      <c r="N23" s="34">
        <f>+F23+M23</f>
        <v>0</v>
      </c>
      <c r="O23" s="13"/>
      <c r="P23" s="14"/>
      <c r="Q23" s="15"/>
      <c r="R23" s="13"/>
    </row>
    <row r="24" spans="1:18" ht="15.6" x14ac:dyDescent="0.25">
      <c r="B24" s="16" t="s">
        <v>6</v>
      </c>
      <c r="C24" s="17">
        <f>SUM(C23:C23)</f>
        <v>0</v>
      </c>
      <c r="D24" s="17">
        <f>SUM(D23:D23)</f>
        <v>0</v>
      </c>
      <c r="E24" s="17">
        <f>SUM(E23:E23)</f>
        <v>0</v>
      </c>
      <c r="F24" s="17">
        <f>SUM(F23:F23)</f>
        <v>0</v>
      </c>
      <c r="G24" s="17">
        <f>SUM(G23:G23)</f>
        <v>0</v>
      </c>
      <c r="I24" s="17">
        <f>SUM(I23:I23)</f>
        <v>0</v>
      </c>
      <c r="K24" s="17">
        <f>SUM(K23:K23)</f>
        <v>0</v>
      </c>
      <c r="M24" s="35">
        <f>SUM(M23:M23)</f>
        <v>0</v>
      </c>
      <c r="N24" s="35">
        <f>SUM(N23:N23)</f>
        <v>0</v>
      </c>
      <c r="O24" s="18"/>
      <c r="Q24" s="33">
        <f>SUM(Q23:Q23)</f>
        <v>0</v>
      </c>
      <c r="R24" s="18"/>
    </row>
    <row r="26" spans="1:18" ht="15.6" x14ac:dyDescent="0.25">
      <c r="B26" s="16" t="s">
        <v>12</v>
      </c>
      <c r="C26" s="19">
        <f>F24</f>
        <v>0</v>
      </c>
      <c r="D26" s="25"/>
    </row>
    <row r="27" spans="1:18" ht="15.6" x14ac:dyDescent="0.25">
      <c r="B27" s="16" t="s">
        <v>7</v>
      </c>
      <c r="C27" s="19">
        <f>+M24</f>
        <v>0</v>
      </c>
      <c r="D27" s="25"/>
    </row>
    <row r="28" spans="1:18" ht="15.6" x14ac:dyDescent="0.25">
      <c r="B28" s="16" t="s">
        <v>3</v>
      </c>
      <c r="C28" s="21">
        <f>+C26+C27</f>
        <v>0</v>
      </c>
      <c r="D28" s="26"/>
    </row>
    <row r="30" spans="1:18" x14ac:dyDescent="0.25">
      <c r="A30" s="28"/>
      <c r="B30" s="28"/>
      <c r="C30" s="28"/>
      <c r="D30" s="28"/>
      <c r="E30" s="28"/>
      <c r="F30" s="28"/>
      <c r="G30" s="28"/>
      <c r="H30" s="28"/>
      <c r="I30" s="28"/>
      <c r="J30" s="28"/>
      <c r="K30" s="28"/>
      <c r="L30" s="28"/>
      <c r="M30" s="28"/>
      <c r="N30" s="28"/>
      <c r="O30" s="29"/>
      <c r="P30" s="28"/>
      <c r="Q30" s="28"/>
    </row>
    <row r="32" spans="1:18" ht="29.25" customHeight="1" x14ac:dyDescent="0.25">
      <c r="B32" s="46" t="s">
        <v>195</v>
      </c>
      <c r="C32" s="119" t="s">
        <v>196</v>
      </c>
      <c r="D32" s="119"/>
      <c r="E32" s="119"/>
      <c r="F32" s="119"/>
      <c r="G32" s="119"/>
      <c r="H32" s="119"/>
      <c r="I32" s="119"/>
      <c r="J32" s="119"/>
      <c r="K32" s="119"/>
      <c r="L32" s="119"/>
      <c r="M32" s="119"/>
      <c r="N32" s="119"/>
      <c r="O32" s="2"/>
      <c r="R32" s="2"/>
    </row>
    <row r="33" spans="1:18" ht="15" customHeight="1" x14ac:dyDescent="0.25">
      <c r="B33" s="6"/>
      <c r="C33" s="7"/>
      <c r="D33" s="7"/>
      <c r="E33" s="7"/>
      <c r="F33" s="7"/>
      <c r="G33" s="7"/>
      <c r="H33" s="7"/>
      <c r="I33" s="7"/>
      <c r="J33" s="7"/>
      <c r="K33" s="7"/>
      <c r="L33" s="7"/>
      <c r="M33" s="7"/>
      <c r="N33" s="7"/>
      <c r="O33" s="7"/>
      <c r="R33" s="7"/>
    </row>
    <row r="34" spans="1:18" ht="16.5" customHeight="1" x14ac:dyDescent="0.25">
      <c r="B34" s="120" t="s">
        <v>0</v>
      </c>
      <c r="C34" s="121" t="s">
        <v>13</v>
      </c>
      <c r="D34" s="122"/>
      <c r="E34" s="122"/>
      <c r="F34" s="123"/>
      <c r="G34" s="121" t="s">
        <v>2</v>
      </c>
      <c r="H34" s="122"/>
      <c r="I34" s="122"/>
      <c r="J34" s="122"/>
      <c r="K34" s="122"/>
      <c r="L34" s="122"/>
      <c r="M34" s="123"/>
      <c r="N34" s="124" t="s">
        <v>3</v>
      </c>
      <c r="O34" s="9"/>
      <c r="P34" s="118" t="s">
        <v>11</v>
      </c>
      <c r="Q34" s="118"/>
      <c r="R34" s="9"/>
    </row>
    <row r="35" spans="1:18" ht="31.5" customHeight="1" x14ac:dyDescent="0.25">
      <c r="B35" s="120"/>
      <c r="C35" s="23" t="s">
        <v>9</v>
      </c>
      <c r="D35" s="23" t="s">
        <v>10</v>
      </c>
      <c r="E35" s="23" t="s">
        <v>1</v>
      </c>
      <c r="F35" s="23" t="s">
        <v>16</v>
      </c>
      <c r="G35" s="23" t="s">
        <v>14</v>
      </c>
      <c r="H35" s="27" t="s">
        <v>15</v>
      </c>
      <c r="I35" s="23" t="s">
        <v>18</v>
      </c>
      <c r="J35" s="27" t="s">
        <v>17</v>
      </c>
      <c r="K35" s="23" t="s">
        <v>19</v>
      </c>
      <c r="L35" s="27" t="s">
        <v>20</v>
      </c>
      <c r="M35" s="23" t="s">
        <v>4</v>
      </c>
      <c r="N35" s="124"/>
      <c r="O35" s="9"/>
      <c r="P35" s="45" t="s">
        <v>26</v>
      </c>
      <c r="Q35" s="45" t="s">
        <v>5</v>
      </c>
      <c r="R35" s="9"/>
    </row>
    <row r="36" spans="1:18" ht="30" x14ac:dyDescent="0.25">
      <c r="B36" s="24" t="s">
        <v>189</v>
      </c>
      <c r="C36" s="11">
        <v>0</v>
      </c>
      <c r="D36" s="11">
        <v>0</v>
      </c>
      <c r="E36" s="11">
        <v>0</v>
      </c>
      <c r="F36" s="31">
        <f>+C36+D36+E36</f>
        <v>0</v>
      </c>
      <c r="G36" s="11">
        <v>0</v>
      </c>
      <c r="H36" s="11"/>
      <c r="I36" s="11">
        <v>0</v>
      </c>
      <c r="J36" s="11"/>
      <c r="K36" s="11">
        <v>0</v>
      </c>
      <c r="L36" s="11"/>
      <c r="M36" s="11">
        <f>+G36+I36+K36</f>
        <v>0</v>
      </c>
      <c r="N36" s="34">
        <f>+F36+M36</f>
        <v>0</v>
      </c>
      <c r="O36" s="13"/>
      <c r="P36" s="14"/>
      <c r="Q36" s="15"/>
      <c r="R36" s="13"/>
    </row>
    <row r="37" spans="1:18" ht="60" x14ac:dyDescent="0.25">
      <c r="B37" s="24" t="s">
        <v>190</v>
      </c>
      <c r="C37" s="11">
        <v>0</v>
      </c>
      <c r="D37" s="11">
        <v>0</v>
      </c>
      <c r="E37" s="11">
        <v>0</v>
      </c>
      <c r="F37" s="31">
        <f>+C37+D37+E37</f>
        <v>0</v>
      </c>
      <c r="G37" s="11">
        <v>0</v>
      </c>
      <c r="H37" s="11"/>
      <c r="I37" s="11">
        <v>0</v>
      </c>
      <c r="J37" s="11"/>
      <c r="K37" s="11">
        <v>0</v>
      </c>
      <c r="L37" s="11"/>
      <c r="M37" s="11">
        <f>+G37+I37+K37</f>
        <v>0</v>
      </c>
      <c r="N37" s="34">
        <f>+F37+M37</f>
        <v>0</v>
      </c>
      <c r="O37" s="13"/>
      <c r="P37" s="14"/>
      <c r="Q37" s="15"/>
      <c r="R37" s="13"/>
    </row>
    <row r="38" spans="1:18" ht="15" x14ac:dyDescent="0.25">
      <c r="B38" s="24" t="s">
        <v>191</v>
      </c>
      <c r="C38" s="11">
        <v>0</v>
      </c>
      <c r="D38" s="11">
        <v>0</v>
      </c>
      <c r="E38" s="11">
        <v>0</v>
      </c>
      <c r="F38" s="31">
        <f>+C38+D38+E38</f>
        <v>0</v>
      </c>
      <c r="G38" s="11">
        <v>0</v>
      </c>
      <c r="H38" s="11"/>
      <c r="I38" s="11">
        <v>0</v>
      </c>
      <c r="J38" s="11"/>
      <c r="K38" s="11">
        <v>0</v>
      </c>
      <c r="L38" s="11"/>
      <c r="M38" s="11">
        <f>+G38+I38+K38</f>
        <v>0</v>
      </c>
      <c r="N38" s="34">
        <f>+F38+M38</f>
        <v>0</v>
      </c>
      <c r="O38" s="13"/>
      <c r="P38" s="14"/>
      <c r="Q38" s="15"/>
      <c r="R38" s="13"/>
    </row>
    <row r="39" spans="1:18" ht="15.6" x14ac:dyDescent="0.25">
      <c r="B39" s="16" t="s">
        <v>6</v>
      </c>
      <c r="C39" s="17">
        <f>SUM(C36:C38)</f>
        <v>0</v>
      </c>
      <c r="D39" s="17">
        <f>SUM(D36:D38)</f>
        <v>0</v>
      </c>
      <c r="E39" s="17">
        <f>SUM(E36:E38)</f>
        <v>0</v>
      </c>
      <c r="F39" s="17">
        <f>SUM(F36:F38)</f>
        <v>0</v>
      </c>
      <c r="G39" s="17">
        <f>SUM(G36:G38)</f>
        <v>0</v>
      </c>
      <c r="I39" s="17">
        <f>SUM(I36:I38)</f>
        <v>0</v>
      </c>
      <c r="K39" s="17">
        <f>SUM(K36:K38)</f>
        <v>0</v>
      </c>
      <c r="M39" s="35">
        <f>SUM(M36:M38)</f>
        <v>0</v>
      </c>
      <c r="N39" s="35">
        <f>SUM(N36:N38)</f>
        <v>0</v>
      </c>
      <c r="O39" s="18"/>
      <c r="Q39" s="33">
        <f>SUM(Q36:Q38)</f>
        <v>0</v>
      </c>
      <c r="R39" s="18"/>
    </row>
    <row r="41" spans="1:18" ht="15.6" x14ac:dyDescent="0.25">
      <c r="B41" s="16" t="s">
        <v>12</v>
      </c>
      <c r="C41" s="19">
        <f>F39</f>
        <v>0</v>
      </c>
      <c r="D41" s="25"/>
    </row>
    <row r="42" spans="1:18" ht="15.6" x14ac:dyDescent="0.25">
      <c r="B42" s="16" t="s">
        <v>7</v>
      </c>
      <c r="C42" s="19">
        <f>+M39</f>
        <v>0</v>
      </c>
      <c r="D42" s="25"/>
    </row>
    <row r="43" spans="1:18" ht="15.6" x14ac:dyDescent="0.25">
      <c r="B43" s="16" t="s">
        <v>3</v>
      </c>
      <c r="C43" s="21">
        <f>+C41+C42</f>
        <v>0</v>
      </c>
      <c r="D43" s="26"/>
    </row>
    <row r="45" spans="1:18" x14ac:dyDescent="0.25">
      <c r="A45" s="28"/>
      <c r="B45" s="28"/>
      <c r="C45" s="28"/>
      <c r="D45" s="28"/>
      <c r="E45" s="28"/>
      <c r="F45" s="28"/>
      <c r="G45" s="28"/>
      <c r="H45" s="28"/>
      <c r="I45" s="28"/>
      <c r="J45" s="28"/>
      <c r="K45" s="28"/>
      <c r="L45" s="28"/>
      <c r="M45" s="28"/>
      <c r="N45" s="28"/>
      <c r="O45" s="29"/>
      <c r="P45" s="28"/>
      <c r="Q45" s="28"/>
    </row>
    <row r="47" spans="1:18" ht="29.25" customHeight="1" x14ac:dyDescent="0.25">
      <c r="B47" s="46" t="s">
        <v>198</v>
      </c>
      <c r="C47" s="119" t="s">
        <v>197</v>
      </c>
      <c r="D47" s="119"/>
      <c r="E47" s="119"/>
      <c r="F47" s="119"/>
      <c r="G47" s="119"/>
      <c r="H47" s="119"/>
      <c r="I47" s="119"/>
      <c r="J47" s="119"/>
      <c r="K47" s="119"/>
      <c r="L47" s="119"/>
      <c r="M47" s="119"/>
      <c r="N47" s="119"/>
      <c r="O47" s="2"/>
      <c r="R47" s="2"/>
    </row>
    <row r="48" spans="1:18" ht="15" customHeight="1" x14ac:dyDescent="0.25">
      <c r="B48" s="6"/>
      <c r="C48" s="7"/>
      <c r="D48" s="7"/>
      <c r="E48" s="7"/>
      <c r="F48" s="7"/>
      <c r="G48" s="7"/>
      <c r="H48" s="7"/>
      <c r="I48" s="7"/>
      <c r="J48" s="7"/>
      <c r="K48" s="7"/>
      <c r="L48" s="7"/>
      <c r="M48" s="7"/>
      <c r="N48" s="7"/>
      <c r="O48" s="7"/>
      <c r="R48" s="7"/>
    </row>
    <row r="49" spans="1:18" ht="16.5" customHeight="1" x14ac:dyDescent="0.25">
      <c r="B49" s="120" t="s">
        <v>0</v>
      </c>
      <c r="C49" s="121" t="s">
        <v>13</v>
      </c>
      <c r="D49" s="122"/>
      <c r="E49" s="122"/>
      <c r="F49" s="123"/>
      <c r="G49" s="121" t="s">
        <v>2</v>
      </c>
      <c r="H49" s="122"/>
      <c r="I49" s="122"/>
      <c r="J49" s="122"/>
      <c r="K49" s="122"/>
      <c r="L49" s="122"/>
      <c r="M49" s="123"/>
      <c r="N49" s="124" t="s">
        <v>3</v>
      </c>
      <c r="O49" s="9"/>
      <c r="P49" s="118" t="s">
        <v>11</v>
      </c>
      <c r="Q49" s="118"/>
      <c r="R49" s="9"/>
    </row>
    <row r="50" spans="1:18" ht="31.5" customHeight="1" x14ac:dyDescent="0.25">
      <c r="B50" s="120"/>
      <c r="C50" s="23" t="s">
        <v>9</v>
      </c>
      <c r="D50" s="23" t="s">
        <v>10</v>
      </c>
      <c r="E50" s="23" t="s">
        <v>1</v>
      </c>
      <c r="F50" s="23" t="s">
        <v>16</v>
      </c>
      <c r="G50" s="23" t="s">
        <v>14</v>
      </c>
      <c r="H50" s="27" t="s">
        <v>15</v>
      </c>
      <c r="I50" s="23" t="s">
        <v>18</v>
      </c>
      <c r="J50" s="27" t="s">
        <v>17</v>
      </c>
      <c r="K50" s="23" t="s">
        <v>19</v>
      </c>
      <c r="L50" s="27" t="s">
        <v>20</v>
      </c>
      <c r="M50" s="23" t="s">
        <v>4</v>
      </c>
      <c r="N50" s="124"/>
      <c r="O50" s="9"/>
      <c r="P50" s="45" t="s">
        <v>26</v>
      </c>
      <c r="Q50" s="45" t="s">
        <v>5</v>
      </c>
      <c r="R50" s="9"/>
    </row>
    <row r="51" spans="1:18" ht="15" x14ac:dyDescent="0.25">
      <c r="B51" s="24" t="s">
        <v>8</v>
      </c>
      <c r="C51" s="11">
        <v>0</v>
      </c>
      <c r="D51" s="11">
        <v>0</v>
      </c>
      <c r="E51" s="11">
        <v>0</v>
      </c>
      <c r="F51" s="31">
        <f>+C51+D51+E51</f>
        <v>0</v>
      </c>
      <c r="G51" s="11">
        <v>0</v>
      </c>
      <c r="H51" s="11"/>
      <c r="I51" s="11">
        <v>0</v>
      </c>
      <c r="J51" s="11"/>
      <c r="K51" s="11">
        <v>0</v>
      </c>
      <c r="L51" s="11"/>
      <c r="M51" s="11">
        <f>+G51+I51+K51</f>
        <v>0</v>
      </c>
      <c r="N51" s="34">
        <f>+F51+M51</f>
        <v>0</v>
      </c>
      <c r="O51" s="13"/>
      <c r="P51" s="14"/>
      <c r="Q51" s="15"/>
      <c r="R51" s="13"/>
    </row>
    <row r="52" spans="1:18" ht="15" x14ac:dyDescent="0.25">
      <c r="B52" s="24" t="s">
        <v>8</v>
      </c>
      <c r="C52" s="11">
        <v>0</v>
      </c>
      <c r="D52" s="11">
        <v>0</v>
      </c>
      <c r="E52" s="11">
        <v>0</v>
      </c>
      <c r="F52" s="31">
        <f>+C52+D52+E52</f>
        <v>0</v>
      </c>
      <c r="G52" s="11">
        <v>0</v>
      </c>
      <c r="H52" s="11"/>
      <c r="I52" s="11">
        <v>0</v>
      </c>
      <c r="J52" s="11"/>
      <c r="K52" s="11">
        <v>0</v>
      </c>
      <c r="L52" s="11"/>
      <c r="M52" s="11">
        <f>+G52+I52+K52</f>
        <v>0</v>
      </c>
      <c r="N52" s="34">
        <f>+F52+M52</f>
        <v>0</v>
      </c>
      <c r="O52" s="13"/>
      <c r="P52" s="14"/>
      <c r="Q52" s="15"/>
      <c r="R52" s="13"/>
    </row>
    <row r="53" spans="1:18" ht="15.6" x14ac:dyDescent="0.25">
      <c r="B53" s="16" t="s">
        <v>6</v>
      </c>
      <c r="C53" s="17">
        <f>SUM(C51:C52)</f>
        <v>0</v>
      </c>
      <c r="D53" s="17">
        <f>SUM(D51:D52)</f>
        <v>0</v>
      </c>
      <c r="E53" s="17">
        <f>SUM(E51:E52)</f>
        <v>0</v>
      </c>
      <c r="F53" s="17">
        <f>SUM(F51:F52)</f>
        <v>0</v>
      </c>
      <c r="G53" s="17">
        <f>SUM(G51:G52)</f>
        <v>0</v>
      </c>
      <c r="I53" s="17">
        <f>SUM(I51:I52)</f>
        <v>0</v>
      </c>
      <c r="K53" s="17">
        <f>SUM(K51:K52)</f>
        <v>0</v>
      </c>
      <c r="M53" s="35">
        <f>SUM(M51:M52)</f>
        <v>0</v>
      </c>
      <c r="N53" s="35">
        <f>SUM(N51:N52)</f>
        <v>0</v>
      </c>
      <c r="O53" s="18"/>
      <c r="Q53" s="33">
        <f>SUM(Q51:Q52)</f>
        <v>0</v>
      </c>
      <c r="R53" s="18"/>
    </row>
    <row r="55" spans="1:18" ht="15.6" x14ac:dyDescent="0.25">
      <c r="B55" s="16" t="s">
        <v>12</v>
      </c>
      <c r="C55" s="19">
        <f>F53</f>
        <v>0</v>
      </c>
      <c r="D55" s="25"/>
    </row>
    <row r="56" spans="1:18" ht="15.6" x14ac:dyDescent="0.25">
      <c r="B56" s="16" t="s">
        <v>7</v>
      </c>
      <c r="C56" s="19">
        <f>+M53</f>
        <v>0</v>
      </c>
      <c r="D56" s="25"/>
    </row>
    <row r="57" spans="1:18" ht="15.6" x14ac:dyDescent="0.25">
      <c r="B57" s="16" t="s">
        <v>3</v>
      </c>
      <c r="C57" s="21">
        <f>+C55+C56</f>
        <v>0</v>
      </c>
      <c r="D57" s="26"/>
    </row>
    <row r="59" spans="1:18" x14ac:dyDescent="0.25">
      <c r="A59" s="28"/>
      <c r="B59" s="28"/>
      <c r="C59" s="28"/>
      <c r="D59" s="28"/>
      <c r="E59" s="28"/>
      <c r="F59" s="28"/>
      <c r="G59" s="28"/>
      <c r="H59" s="28"/>
      <c r="I59" s="28"/>
      <c r="J59" s="28"/>
      <c r="K59" s="28"/>
      <c r="L59" s="28"/>
      <c r="M59" s="28"/>
      <c r="N59" s="28"/>
      <c r="O59" s="29"/>
      <c r="P59" s="28"/>
      <c r="Q59" s="28"/>
    </row>
    <row r="61" spans="1:18" ht="29.25" customHeight="1" x14ac:dyDescent="0.25">
      <c r="B61" s="46" t="s">
        <v>199</v>
      </c>
      <c r="C61" s="119" t="s">
        <v>201</v>
      </c>
      <c r="D61" s="119"/>
      <c r="E61" s="119"/>
      <c r="F61" s="119"/>
      <c r="G61" s="119"/>
      <c r="H61" s="119"/>
      <c r="I61" s="119"/>
      <c r="J61" s="119"/>
      <c r="K61" s="119"/>
      <c r="L61" s="119"/>
      <c r="M61" s="119"/>
      <c r="N61" s="119"/>
      <c r="O61" s="2"/>
      <c r="R61" s="2"/>
    </row>
    <row r="62" spans="1:18" ht="15" customHeight="1" x14ac:dyDescent="0.25">
      <c r="B62" s="6"/>
      <c r="C62" s="7"/>
      <c r="D62" s="7"/>
      <c r="E62" s="7"/>
      <c r="F62" s="7"/>
      <c r="G62" s="7"/>
      <c r="H62" s="7"/>
      <c r="I62" s="7"/>
      <c r="J62" s="7"/>
      <c r="K62" s="7"/>
      <c r="L62" s="7"/>
      <c r="M62" s="7"/>
      <c r="N62" s="7"/>
      <c r="O62" s="7"/>
      <c r="R62" s="7"/>
    </row>
    <row r="63" spans="1:18" ht="16.5" customHeight="1" x14ac:dyDescent="0.25">
      <c r="B63" s="120" t="s">
        <v>0</v>
      </c>
      <c r="C63" s="121" t="s">
        <v>13</v>
      </c>
      <c r="D63" s="122"/>
      <c r="E63" s="122"/>
      <c r="F63" s="123"/>
      <c r="G63" s="121" t="s">
        <v>2</v>
      </c>
      <c r="H63" s="122"/>
      <c r="I63" s="122"/>
      <c r="J63" s="122"/>
      <c r="K63" s="122"/>
      <c r="L63" s="122"/>
      <c r="M63" s="123"/>
      <c r="N63" s="124" t="s">
        <v>3</v>
      </c>
      <c r="O63" s="9"/>
      <c r="P63" s="118" t="s">
        <v>11</v>
      </c>
      <c r="Q63" s="118"/>
      <c r="R63" s="9"/>
    </row>
    <row r="64" spans="1:18" ht="31.5" customHeight="1" x14ac:dyDescent="0.25">
      <c r="B64" s="120"/>
      <c r="C64" s="23" t="s">
        <v>9</v>
      </c>
      <c r="D64" s="23" t="s">
        <v>10</v>
      </c>
      <c r="E64" s="23" t="s">
        <v>1</v>
      </c>
      <c r="F64" s="23" t="s">
        <v>16</v>
      </c>
      <c r="G64" s="23" t="s">
        <v>14</v>
      </c>
      <c r="H64" s="27" t="s">
        <v>15</v>
      </c>
      <c r="I64" s="23" t="s">
        <v>18</v>
      </c>
      <c r="J64" s="27" t="s">
        <v>17</v>
      </c>
      <c r="K64" s="23" t="s">
        <v>19</v>
      </c>
      <c r="L64" s="27" t="s">
        <v>20</v>
      </c>
      <c r="M64" s="23" t="s">
        <v>4</v>
      </c>
      <c r="N64" s="124"/>
      <c r="O64" s="9"/>
      <c r="P64" s="45" t="s">
        <v>26</v>
      </c>
      <c r="Q64" s="45" t="s">
        <v>5</v>
      </c>
      <c r="R64" s="9"/>
    </row>
    <row r="65" spans="1:18" ht="15" x14ac:dyDescent="0.25">
      <c r="B65" s="24" t="s">
        <v>8</v>
      </c>
      <c r="C65" s="11">
        <v>0</v>
      </c>
      <c r="D65" s="11">
        <v>0</v>
      </c>
      <c r="E65" s="11">
        <v>0</v>
      </c>
      <c r="F65" s="31">
        <f>+C65+D65+E65</f>
        <v>0</v>
      </c>
      <c r="G65" s="11">
        <v>0</v>
      </c>
      <c r="H65" s="11"/>
      <c r="I65" s="11">
        <v>0</v>
      </c>
      <c r="J65" s="11"/>
      <c r="K65" s="11">
        <v>0</v>
      </c>
      <c r="L65" s="11"/>
      <c r="M65" s="11">
        <f>+G65+I65+K65</f>
        <v>0</v>
      </c>
      <c r="N65" s="34">
        <f>+F65+M65</f>
        <v>0</v>
      </c>
      <c r="O65" s="13"/>
      <c r="P65" s="14"/>
      <c r="Q65" s="15"/>
      <c r="R65" s="13"/>
    </row>
    <row r="66" spans="1:18" ht="15" x14ac:dyDescent="0.25">
      <c r="B66" s="24" t="s">
        <v>8</v>
      </c>
      <c r="C66" s="11">
        <v>0</v>
      </c>
      <c r="D66" s="11">
        <v>0</v>
      </c>
      <c r="E66" s="11">
        <v>0</v>
      </c>
      <c r="F66" s="31">
        <f>+C66+D66+E66</f>
        <v>0</v>
      </c>
      <c r="G66" s="11">
        <v>0</v>
      </c>
      <c r="H66" s="11"/>
      <c r="I66" s="11">
        <v>0</v>
      </c>
      <c r="J66" s="11"/>
      <c r="K66" s="11">
        <v>0</v>
      </c>
      <c r="L66" s="11"/>
      <c r="M66" s="11">
        <f>+G66+I66+K66</f>
        <v>0</v>
      </c>
      <c r="N66" s="34">
        <f>+F66+M66</f>
        <v>0</v>
      </c>
      <c r="O66" s="13"/>
      <c r="P66" s="14"/>
      <c r="Q66" s="15"/>
      <c r="R66" s="13"/>
    </row>
    <row r="67" spans="1:18" ht="15.6" x14ac:dyDescent="0.25">
      <c r="B67" s="16" t="s">
        <v>6</v>
      </c>
      <c r="C67" s="17">
        <f>SUM(C65:C66)</f>
        <v>0</v>
      </c>
      <c r="D67" s="17">
        <f>SUM(D65:D66)</f>
        <v>0</v>
      </c>
      <c r="E67" s="17">
        <f>SUM(E65:E66)</f>
        <v>0</v>
      </c>
      <c r="F67" s="17">
        <f>SUM(F65:F66)</f>
        <v>0</v>
      </c>
      <c r="G67" s="17">
        <f>SUM(G65:G66)</f>
        <v>0</v>
      </c>
      <c r="I67" s="17">
        <f>SUM(I65:I66)</f>
        <v>0</v>
      </c>
      <c r="K67" s="17">
        <f>SUM(K65:K66)</f>
        <v>0</v>
      </c>
      <c r="M67" s="35">
        <f>SUM(M65:M66)</f>
        <v>0</v>
      </c>
      <c r="N67" s="35">
        <f>SUM(N65:N66)</f>
        <v>0</v>
      </c>
      <c r="O67" s="18"/>
      <c r="Q67" s="33">
        <f>SUM(Q65:Q66)</f>
        <v>0</v>
      </c>
      <c r="R67" s="18"/>
    </row>
    <row r="69" spans="1:18" ht="15.6" x14ac:dyDescent="0.25">
      <c r="B69" s="16" t="s">
        <v>12</v>
      </c>
      <c r="C69" s="19">
        <f>F67</f>
        <v>0</v>
      </c>
      <c r="D69" s="25"/>
    </row>
    <row r="70" spans="1:18" ht="15.6" x14ac:dyDescent="0.25">
      <c r="B70" s="16" t="s">
        <v>7</v>
      </c>
      <c r="C70" s="19">
        <f>+M67</f>
        <v>0</v>
      </c>
      <c r="D70" s="25"/>
    </row>
    <row r="71" spans="1:18" ht="15.6" x14ac:dyDescent="0.25">
      <c r="B71" s="16" t="s">
        <v>3</v>
      </c>
      <c r="C71" s="21">
        <f>+C69+C70</f>
        <v>0</v>
      </c>
      <c r="D71" s="26"/>
    </row>
    <row r="73" spans="1:18" x14ac:dyDescent="0.25">
      <c r="A73" s="28"/>
      <c r="B73" s="28"/>
      <c r="C73" s="28"/>
      <c r="D73" s="28"/>
      <c r="E73" s="28"/>
      <c r="F73" s="28"/>
      <c r="G73" s="28"/>
      <c r="H73" s="28"/>
      <c r="I73" s="28"/>
      <c r="J73" s="28"/>
      <c r="K73" s="28"/>
      <c r="L73" s="28"/>
      <c r="M73" s="28"/>
      <c r="N73" s="28"/>
      <c r="O73" s="29"/>
      <c r="P73" s="28"/>
      <c r="Q73" s="28"/>
    </row>
    <row r="75" spans="1:18" ht="29.25" customHeight="1" x14ac:dyDescent="0.25">
      <c r="B75" s="46" t="s">
        <v>200</v>
      </c>
      <c r="C75" s="119" t="s">
        <v>202</v>
      </c>
      <c r="D75" s="119"/>
      <c r="E75" s="119"/>
      <c r="F75" s="119"/>
      <c r="G75" s="119"/>
      <c r="H75" s="119"/>
      <c r="I75" s="119"/>
      <c r="J75" s="119"/>
      <c r="K75" s="119"/>
      <c r="L75" s="119"/>
      <c r="M75" s="119"/>
      <c r="N75" s="119"/>
      <c r="O75" s="2"/>
      <c r="R75" s="2"/>
    </row>
    <row r="76" spans="1:18" ht="15" customHeight="1" x14ac:dyDescent="0.25">
      <c r="B76" s="6"/>
      <c r="C76" s="7"/>
      <c r="D76" s="7"/>
      <c r="E76" s="7"/>
      <c r="F76" s="7"/>
      <c r="G76" s="7"/>
      <c r="H76" s="7"/>
      <c r="I76" s="7"/>
      <c r="J76" s="7"/>
      <c r="K76" s="7"/>
      <c r="L76" s="7"/>
      <c r="M76" s="7"/>
      <c r="N76" s="7"/>
      <c r="O76" s="7"/>
      <c r="R76" s="7"/>
    </row>
    <row r="77" spans="1:18" ht="16.5" customHeight="1" x14ac:dyDescent="0.25">
      <c r="B77" s="120" t="s">
        <v>0</v>
      </c>
      <c r="C77" s="121" t="s">
        <v>13</v>
      </c>
      <c r="D77" s="122"/>
      <c r="E77" s="122"/>
      <c r="F77" s="123"/>
      <c r="G77" s="121" t="s">
        <v>2</v>
      </c>
      <c r="H77" s="122"/>
      <c r="I77" s="122"/>
      <c r="J77" s="122"/>
      <c r="K77" s="122"/>
      <c r="L77" s="122"/>
      <c r="M77" s="123"/>
      <c r="N77" s="124" t="s">
        <v>3</v>
      </c>
      <c r="O77" s="9"/>
      <c r="P77" s="118" t="s">
        <v>11</v>
      </c>
      <c r="Q77" s="118"/>
      <c r="R77" s="9"/>
    </row>
    <row r="78" spans="1:18" ht="31.5" customHeight="1" x14ac:dyDescent="0.25">
      <c r="B78" s="120"/>
      <c r="C78" s="23" t="s">
        <v>9</v>
      </c>
      <c r="D78" s="23" t="s">
        <v>10</v>
      </c>
      <c r="E78" s="23" t="s">
        <v>1</v>
      </c>
      <c r="F78" s="23" t="s">
        <v>16</v>
      </c>
      <c r="G78" s="23" t="s">
        <v>14</v>
      </c>
      <c r="H78" s="27" t="s">
        <v>15</v>
      </c>
      <c r="I78" s="23" t="s">
        <v>18</v>
      </c>
      <c r="J78" s="27" t="s">
        <v>17</v>
      </c>
      <c r="K78" s="23" t="s">
        <v>19</v>
      </c>
      <c r="L78" s="27" t="s">
        <v>20</v>
      </c>
      <c r="M78" s="23" t="s">
        <v>4</v>
      </c>
      <c r="N78" s="124"/>
      <c r="O78" s="9"/>
      <c r="P78" s="45" t="s">
        <v>26</v>
      </c>
      <c r="Q78" s="45" t="s">
        <v>5</v>
      </c>
      <c r="R78" s="9"/>
    </row>
    <row r="79" spans="1:18" ht="30" x14ac:dyDescent="0.25">
      <c r="B79" s="24" t="s">
        <v>203</v>
      </c>
      <c r="C79" s="11">
        <v>0</v>
      </c>
      <c r="D79" s="11">
        <v>0</v>
      </c>
      <c r="E79" s="11">
        <v>0</v>
      </c>
      <c r="F79" s="31">
        <f>+C79+D79+E79</f>
        <v>0</v>
      </c>
      <c r="G79" s="11">
        <v>0</v>
      </c>
      <c r="H79" s="11"/>
      <c r="I79" s="11">
        <v>0</v>
      </c>
      <c r="J79" s="11"/>
      <c r="K79" s="11">
        <v>0</v>
      </c>
      <c r="L79" s="11"/>
      <c r="M79" s="11">
        <f>+G79+I79+K79</f>
        <v>0</v>
      </c>
      <c r="N79" s="34">
        <f>+F79+M79</f>
        <v>0</v>
      </c>
      <c r="O79" s="13"/>
      <c r="P79" s="14"/>
      <c r="Q79" s="15"/>
      <c r="R79" s="13"/>
    </row>
    <row r="80" spans="1:18" ht="45" x14ac:dyDescent="0.25">
      <c r="B80" s="24" t="s">
        <v>204</v>
      </c>
      <c r="C80" s="11">
        <v>0</v>
      </c>
      <c r="D80" s="11">
        <v>0</v>
      </c>
      <c r="E80" s="11">
        <v>0</v>
      </c>
      <c r="F80" s="31">
        <f>+C80+D80+E80</f>
        <v>0</v>
      </c>
      <c r="G80" s="11">
        <v>0</v>
      </c>
      <c r="H80" s="11"/>
      <c r="I80" s="11">
        <v>0</v>
      </c>
      <c r="J80" s="11"/>
      <c r="K80" s="11">
        <v>0</v>
      </c>
      <c r="L80" s="11"/>
      <c r="M80" s="11">
        <f>+G80+I80+K80</f>
        <v>0</v>
      </c>
      <c r="N80" s="34">
        <f>+F80+M80</f>
        <v>0</v>
      </c>
      <c r="O80" s="13"/>
      <c r="P80" s="14"/>
      <c r="Q80" s="15"/>
      <c r="R80" s="13"/>
    </row>
    <row r="81" spans="1:18" ht="15.6" x14ac:dyDescent="0.25">
      <c r="B81" s="16" t="s">
        <v>6</v>
      </c>
      <c r="C81" s="17">
        <f>SUM(C79:C80)</f>
        <v>0</v>
      </c>
      <c r="D81" s="17">
        <f>SUM(D79:D80)</f>
        <v>0</v>
      </c>
      <c r="E81" s="17">
        <f>SUM(E79:E80)</f>
        <v>0</v>
      </c>
      <c r="F81" s="17">
        <f>SUM(F79:F80)</f>
        <v>0</v>
      </c>
      <c r="G81" s="17">
        <f>SUM(G79:G80)</f>
        <v>0</v>
      </c>
      <c r="I81" s="17">
        <f>SUM(I79:I80)</f>
        <v>0</v>
      </c>
      <c r="K81" s="17">
        <f>SUM(K79:K80)</f>
        <v>0</v>
      </c>
      <c r="M81" s="35">
        <f>SUM(M79:M80)</f>
        <v>0</v>
      </c>
      <c r="N81" s="35">
        <f>SUM(N79:N80)</f>
        <v>0</v>
      </c>
      <c r="O81" s="18"/>
      <c r="Q81" s="33">
        <f>SUM(Q79:Q80)</f>
        <v>0</v>
      </c>
      <c r="R81" s="18"/>
    </row>
    <row r="83" spans="1:18" ht="15.6" x14ac:dyDescent="0.25">
      <c r="B83" s="16" t="s">
        <v>12</v>
      </c>
      <c r="C83" s="19">
        <f>F81</f>
        <v>0</v>
      </c>
      <c r="D83" s="25"/>
    </row>
    <row r="84" spans="1:18" ht="15.6" x14ac:dyDescent="0.25">
      <c r="B84" s="16" t="s">
        <v>7</v>
      </c>
      <c r="C84" s="19">
        <f>+M81</f>
        <v>0</v>
      </c>
      <c r="D84" s="25"/>
    </row>
    <row r="85" spans="1:18" ht="15.6" x14ac:dyDescent="0.25">
      <c r="B85" s="16" t="s">
        <v>3</v>
      </c>
      <c r="C85" s="21">
        <f>+C83+C84</f>
        <v>0</v>
      </c>
      <c r="D85" s="26"/>
    </row>
    <row r="87" spans="1:18" x14ac:dyDescent="0.25">
      <c r="A87" s="28"/>
      <c r="B87" s="28"/>
      <c r="C87" s="28"/>
      <c r="D87" s="28"/>
      <c r="E87" s="28"/>
      <c r="F87" s="28"/>
      <c r="G87" s="28"/>
      <c r="H87" s="28"/>
      <c r="I87" s="28"/>
      <c r="J87" s="28"/>
      <c r="K87" s="28"/>
      <c r="L87" s="28"/>
      <c r="M87" s="28"/>
      <c r="N87" s="28"/>
      <c r="O87" s="29"/>
      <c r="P87" s="28"/>
      <c r="Q87" s="28"/>
    </row>
  </sheetData>
  <mergeCells count="37">
    <mergeCell ref="P77:Q77"/>
    <mergeCell ref="C61:N61"/>
    <mergeCell ref="B63:B64"/>
    <mergeCell ref="C63:F63"/>
    <mergeCell ref="G63:M63"/>
    <mergeCell ref="N63:N64"/>
    <mergeCell ref="P63:Q63"/>
    <mergeCell ref="C75:N75"/>
    <mergeCell ref="B77:B78"/>
    <mergeCell ref="C77:F77"/>
    <mergeCell ref="G77:M77"/>
    <mergeCell ref="N77:N78"/>
    <mergeCell ref="P49:Q49"/>
    <mergeCell ref="C32:N32"/>
    <mergeCell ref="B34:B35"/>
    <mergeCell ref="C34:F34"/>
    <mergeCell ref="G34:M34"/>
    <mergeCell ref="N34:N35"/>
    <mergeCell ref="P34:Q34"/>
    <mergeCell ref="C47:N47"/>
    <mergeCell ref="B49:B50"/>
    <mergeCell ref="C49:F49"/>
    <mergeCell ref="G49:M49"/>
    <mergeCell ref="N49:N50"/>
    <mergeCell ref="P6:Q6"/>
    <mergeCell ref="C19:N19"/>
    <mergeCell ref="B21:B22"/>
    <mergeCell ref="C21:F21"/>
    <mergeCell ref="G21:M21"/>
    <mergeCell ref="N21:N22"/>
    <mergeCell ref="P21:Q21"/>
    <mergeCell ref="C2:N2"/>
    <mergeCell ref="C4:N4"/>
    <mergeCell ref="B6:B7"/>
    <mergeCell ref="C6:F6"/>
    <mergeCell ref="G6:M6"/>
    <mergeCell ref="N6:N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2:R63"/>
  <sheetViews>
    <sheetView topLeftCell="A54" zoomScale="90" zoomScaleNormal="90" workbookViewId="0">
      <pane xSplit="2" topLeftCell="C1" activePane="topRight" state="frozen"/>
      <selection pane="topRight" activeCell="D58" sqref="D58"/>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20" customWidth="1"/>
    <col min="16" max="16" width="31.33203125" style="3" customWidth="1"/>
    <col min="17" max="17" width="16.33203125" style="3" customWidth="1"/>
    <col min="18" max="18" width="3.109375" style="20" customWidth="1"/>
    <col min="19" max="19" width="6.88671875" style="3" customWidth="1"/>
    <col min="20" max="16384" width="11.44140625" style="3"/>
  </cols>
  <sheetData>
    <row r="2" spans="2:18" ht="36" customHeight="1" x14ac:dyDescent="0.25">
      <c r="B2" s="46" t="s">
        <v>206</v>
      </c>
      <c r="C2" s="119" t="s">
        <v>205</v>
      </c>
      <c r="D2" s="119"/>
      <c r="E2" s="119"/>
      <c r="F2" s="119"/>
      <c r="G2" s="119"/>
      <c r="H2" s="119"/>
      <c r="I2" s="119"/>
      <c r="J2" s="119"/>
      <c r="K2" s="119"/>
      <c r="L2" s="119"/>
      <c r="M2" s="119"/>
      <c r="N2" s="119"/>
      <c r="O2" s="2"/>
      <c r="R2" s="2"/>
    </row>
    <row r="3" spans="2:18" x14ac:dyDescent="0.25">
      <c r="C3" s="4"/>
      <c r="D3" s="4"/>
      <c r="E3" s="4"/>
      <c r="F3" s="4"/>
      <c r="G3" s="4"/>
      <c r="H3" s="4"/>
      <c r="I3" s="4"/>
      <c r="J3" s="4"/>
      <c r="K3" s="4"/>
      <c r="L3" s="4"/>
      <c r="M3" s="4"/>
      <c r="N3" s="4"/>
      <c r="O3" s="5"/>
      <c r="R3" s="5"/>
    </row>
    <row r="4" spans="2:18" ht="29.25" customHeight="1" x14ac:dyDescent="0.25">
      <c r="B4" s="46" t="s">
        <v>207</v>
      </c>
      <c r="C4" s="119" t="s">
        <v>209</v>
      </c>
      <c r="D4" s="119"/>
      <c r="E4" s="119"/>
      <c r="F4" s="119"/>
      <c r="G4" s="119"/>
      <c r="H4" s="119"/>
      <c r="I4" s="119"/>
      <c r="J4" s="119"/>
      <c r="K4" s="119"/>
      <c r="L4" s="119"/>
      <c r="M4" s="119"/>
      <c r="N4" s="119"/>
      <c r="O4" s="2"/>
      <c r="R4" s="2"/>
    </row>
    <row r="5" spans="2:18" ht="15" customHeight="1" x14ac:dyDescent="0.25">
      <c r="B5" s="6"/>
      <c r="C5" s="7"/>
      <c r="D5" s="7"/>
      <c r="E5" s="7"/>
      <c r="F5" s="7"/>
      <c r="G5" s="7"/>
      <c r="H5" s="7"/>
      <c r="I5" s="7"/>
      <c r="J5" s="7"/>
      <c r="K5" s="7"/>
      <c r="L5" s="7"/>
      <c r="M5" s="7"/>
      <c r="N5" s="7"/>
      <c r="O5" s="7"/>
      <c r="R5" s="7"/>
    </row>
    <row r="6" spans="2:18" ht="16.5" customHeight="1" x14ac:dyDescent="0.25">
      <c r="B6" s="120" t="s">
        <v>0</v>
      </c>
      <c r="C6" s="121" t="s">
        <v>13</v>
      </c>
      <c r="D6" s="122"/>
      <c r="E6" s="122"/>
      <c r="F6" s="123"/>
      <c r="G6" s="121" t="s">
        <v>2</v>
      </c>
      <c r="H6" s="122"/>
      <c r="I6" s="122"/>
      <c r="J6" s="122"/>
      <c r="K6" s="122"/>
      <c r="L6" s="122"/>
      <c r="M6" s="123"/>
      <c r="N6" s="124" t="s">
        <v>3</v>
      </c>
      <c r="O6" s="9"/>
      <c r="P6" s="118" t="s">
        <v>11</v>
      </c>
      <c r="Q6" s="118"/>
      <c r="R6" s="9"/>
    </row>
    <row r="7" spans="2:18" ht="31.5" customHeight="1" x14ac:dyDescent="0.25">
      <c r="B7" s="120"/>
      <c r="C7" s="23" t="s">
        <v>9</v>
      </c>
      <c r="D7" s="23" t="s">
        <v>10</v>
      </c>
      <c r="E7" s="23" t="s">
        <v>1</v>
      </c>
      <c r="F7" s="23" t="s">
        <v>16</v>
      </c>
      <c r="G7" s="23" t="s">
        <v>14</v>
      </c>
      <c r="H7" s="27" t="s">
        <v>15</v>
      </c>
      <c r="I7" s="23" t="s">
        <v>18</v>
      </c>
      <c r="J7" s="27" t="s">
        <v>17</v>
      </c>
      <c r="K7" s="23" t="s">
        <v>19</v>
      </c>
      <c r="L7" s="27" t="s">
        <v>20</v>
      </c>
      <c r="M7" s="23" t="s">
        <v>4</v>
      </c>
      <c r="N7" s="124"/>
      <c r="O7" s="9"/>
      <c r="P7" s="45" t="s">
        <v>26</v>
      </c>
      <c r="Q7" s="45" t="s">
        <v>5</v>
      </c>
      <c r="R7" s="9"/>
    </row>
    <row r="8" spans="2:18" ht="15" x14ac:dyDescent="0.25">
      <c r="B8" s="24" t="s">
        <v>208</v>
      </c>
      <c r="C8" s="32">
        <v>200000000</v>
      </c>
      <c r="D8" s="11">
        <v>0</v>
      </c>
      <c r="E8" s="11">
        <v>0</v>
      </c>
      <c r="F8" s="31">
        <f>+C8+D8+E8</f>
        <v>200000000</v>
      </c>
      <c r="G8" s="11">
        <v>0</v>
      </c>
      <c r="H8" s="11"/>
      <c r="I8" s="11">
        <v>0</v>
      </c>
      <c r="J8" s="11"/>
      <c r="K8" s="11">
        <v>0</v>
      </c>
      <c r="L8" s="11"/>
      <c r="M8" s="11">
        <f>+G8+I8+K8</f>
        <v>0</v>
      </c>
      <c r="N8" s="34">
        <f>+F8+M8</f>
        <v>200000000</v>
      </c>
      <c r="O8" s="13"/>
      <c r="P8" s="14"/>
      <c r="Q8" s="15"/>
      <c r="R8" s="13"/>
    </row>
    <row r="9" spans="2:18" ht="45" x14ac:dyDescent="0.25">
      <c r="B9" s="24" t="s">
        <v>210</v>
      </c>
      <c r="C9" s="32">
        <v>55000000</v>
      </c>
      <c r="D9" s="11">
        <v>0</v>
      </c>
      <c r="E9" s="11">
        <v>0</v>
      </c>
      <c r="F9" s="31">
        <f>+C9+D9+E9</f>
        <v>55000000</v>
      </c>
      <c r="G9" s="11">
        <v>0</v>
      </c>
      <c r="H9" s="11"/>
      <c r="I9" s="11">
        <v>0</v>
      </c>
      <c r="J9" s="11"/>
      <c r="K9" s="11">
        <v>0</v>
      </c>
      <c r="L9" s="11"/>
      <c r="M9" s="11">
        <f>+G9+I9+K9</f>
        <v>0</v>
      </c>
      <c r="N9" s="34">
        <f>+F9+M9</f>
        <v>55000000</v>
      </c>
      <c r="O9" s="13"/>
      <c r="P9" s="14" t="s">
        <v>211</v>
      </c>
      <c r="Q9" s="15">
        <v>1</v>
      </c>
      <c r="R9" s="13"/>
    </row>
    <row r="10" spans="2:18" ht="30" x14ac:dyDescent="0.25">
      <c r="B10" s="24" t="s">
        <v>212</v>
      </c>
      <c r="C10" s="32">
        <v>200000000</v>
      </c>
      <c r="D10" s="11">
        <v>0</v>
      </c>
      <c r="E10" s="11">
        <v>0</v>
      </c>
      <c r="F10" s="31">
        <f>+C10+D10+E10</f>
        <v>200000000</v>
      </c>
      <c r="G10" s="11">
        <v>0</v>
      </c>
      <c r="H10" s="11"/>
      <c r="I10" s="11">
        <v>0</v>
      </c>
      <c r="J10" s="11"/>
      <c r="K10" s="11">
        <v>0</v>
      </c>
      <c r="L10" s="11"/>
      <c r="M10" s="11">
        <f>+G10+I10+K10</f>
        <v>0</v>
      </c>
      <c r="N10" s="34">
        <f>+F10+M10</f>
        <v>200000000</v>
      </c>
      <c r="O10" s="13"/>
      <c r="P10" s="14"/>
      <c r="Q10" s="15"/>
      <c r="R10" s="13"/>
    </row>
    <row r="11" spans="2:18" ht="45" x14ac:dyDescent="0.25">
      <c r="B11" s="24" t="s">
        <v>213</v>
      </c>
      <c r="C11" s="32">
        <v>40000000</v>
      </c>
      <c r="D11" s="11">
        <v>0</v>
      </c>
      <c r="E11" s="11">
        <v>0</v>
      </c>
      <c r="F11" s="31">
        <f>+C11+D11+E11</f>
        <v>40000000</v>
      </c>
      <c r="G11" s="11">
        <v>0</v>
      </c>
      <c r="H11" s="11"/>
      <c r="I11" s="11">
        <v>0</v>
      </c>
      <c r="J11" s="11"/>
      <c r="K11" s="11">
        <v>0</v>
      </c>
      <c r="L11" s="11"/>
      <c r="M11" s="11">
        <f>+G11+I11+K11</f>
        <v>0</v>
      </c>
      <c r="N11" s="34">
        <f>+F11+M11</f>
        <v>40000000</v>
      </c>
      <c r="O11" s="13"/>
      <c r="P11" s="14"/>
      <c r="Q11" s="15"/>
      <c r="R11" s="13"/>
    </row>
    <row r="12" spans="2:18" ht="15.6" x14ac:dyDescent="0.25">
      <c r="B12" s="16" t="s">
        <v>6</v>
      </c>
      <c r="C12" s="17">
        <f>SUM(C8:C11)</f>
        <v>495000000</v>
      </c>
      <c r="D12" s="17">
        <f>SUM(D8:D11)</f>
        <v>0</v>
      </c>
      <c r="E12" s="17">
        <f>SUM(E8:E11)</f>
        <v>0</v>
      </c>
      <c r="F12" s="17">
        <f>SUM(F8:F11)</f>
        <v>495000000</v>
      </c>
      <c r="G12" s="17">
        <f>SUM(G8:G11)</f>
        <v>0</v>
      </c>
      <c r="I12" s="17">
        <f>SUM(I8:I11)</f>
        <v>0</v>
      </c>
      <c r="K12" s="17">
        <f>SUM(K8:K11)</f>
        <v>0</v>
      </c>
      <c r="M12" s="35">
        <f>SUM(M8:M11)</f>
        <v>0</v>
      </c>
      <c r="N12" s="35">
        <f>SUM(N8:N11)</f>
        <v>495000000</v>
      </c>
      <c r="O12" s="18"/>
      <c r="Q12" s="33">
        <f>SUM(Q8:Q11)</f>
        <v>1</v>
      </c>
      <c r="R12" s="18"/>
    </row>
    <row r="14" spans="2:18" ht="15.6" x14ac:dyDescent="0.25">
      <c r="B14" s="16" t="s">
        <v>12</v>
      </c>
      <c r="C14" s="19">
        <f>F12</f>
        <v>495000000</v>
      </c>
      <c r="D14" s="25"/>
    </row>
    <row r="15" spans="2:18" ht="15.6" x14ac:dyDescent="0.25">
      <c r="B15" s="16" t="s">
        <v>7</v>
      </c>
      <c r="C15" s="19">
        <f>+M12</f>
        <v>0</v>
      </c>
      <c r="D15" s="25"/>
    </row>
    <row r="16" spans="2:18" ht="15.6" x14ac:dyDescent="0.25">
      <c r="B16" s="16" t="s">
        <v>3</v>
      </c>
      <c r="C16" s="21">
        <f>+C14+C15</f>
        <v>495000000</v>
      </c>
      <c r="D16" s="26"/>
    </row>
    <row r="18" spans="1:18" x14ac:dyDescent="0.25">
      <c r="A18" s="28"/>
      <c r="B18" s="28"/>
      <c r="C18" s="28"/>
      <c r="D18" s="28"/>
      <c r="E18" s="28"/>
      <c r="F18" s="28"/>
      <c r="G18" s="28"/>
      <c r="H18" s="28"/>
      <c r="I18" s="28"/>
      <c r="J18" s="28"/>
      <c r="K18" s="28"/>
      <c r="L18" s="28"/>
      <c r="M18" s="28"/>
      <c r="N18" s="28"/>
      <c r="O18" s="29"/>
      <c r="P18" s="28"/>
      <c r="Q18" s="28"/>
    </row>
    <row r="20" spans="1:18" ht="29.25" customHeight="1" x14ac:dyDescent="0.25">
      <c r="B20" s="46" t="s">
        <v>215</v>
      </c>
      <c r="C20" s="119" t="s">
        <v>214</v>
      </c>
      <c r="D20" s="119"/>
      <c r="E20" s="119"/>
      <c r="F20" s="119"/>
      <c r="G20" s="119"/>
      <c r="H20" s="119"/>
      <c r="I20" s="119"/>
      <c r="J20" s="119"/>
      <c r="K20" s="119"/>
      <c r="L20" s="119"/>
      <c r="M20" s="119"/>
      <c r="N20" s="119"/>
      <c r="O20" s="2"/>
      <c r="R20" s="2"/>
    </row>
    <row r="21" spans="1:18" ht="15" customHeight="1" x14ac:dyDescent="0.25">
      <c r="B21" s="6"/>
      <c r="C21" s="7"/>
      <c r="D21" s="7"/>
      <c r="E21" s="7"/>
      <c r="F21" s="7"/>
      <c r="G21" s="7"/>
      <c r="H21" s="7"/>
      <c r="I21" s="7"/>
      <c r="J21" s="7"/>
      <c r="K21" s="7"/>
      <c r="L21" s="7"/>
      <c r="M21" s="7"/>
      <c r="N21" s="7"/>
      <c r="O21" s="7"/>
      <c r="R21" s="7"/>
    </row>
    <row r="22" spans="1:18" ht="16.5" customHeight="1" x14ac:dyDescent="0.25">
      <c r="B22" s="120" t="s">
        <v>0</v>
      </c>
      <c r="C22" s="121" t="s">
        <v>13</v>
      </c>
      <c r="D22" s="122"/>
      <c r="E22" s="122"/>
      <c r="F22" s="123"/>
      <c r="G22" s="121" t="s">
        <v>2</v>
      </c>
      <c r="H22" s="122"/>
      <c r="I22" s="122"/>
      <c r="J22" s="122"/>
      <c r="K22" s="122"/>
      <c r="L22" s="122"/>
      <c r="M22" s="123"/>
      <c r="N22" s="124" t="s">
        <v>3</v>
      </c>
      <c r="O22" s="9"/>
      <c r="P22" s="118" t="s">
        <v>11</v>
      </c>
      <c r="Q22" s="118"/>
      <c r="R22" s="9"/>
    </row>
    <row r="23" spans="1:18" ht="31.5" customHeight="1" x14ac:dyDescent="0.25">
      <c r="B23" s="120"/>
      <c r="C23" s="23" t="s">
        <v>9</v>
      </c>
      <c r="D23" s="23" t="s">
        <v>10</v>
      </c>
      <c r="E23" s="23" t="s">
        <v>1</v>
      </c>
      <c r="F23" s="23" t="s">
        <v>16</v>
      </c>
      <c r="G23" s="23" t="s">
        <v>14</v>
      </c>
      <c r="H23" s="27" t="s">
        <v>15</v>
      </c>
      <c r="I23" s="23" t="s">
        <v>18</v>
      </c>
      <c r="J23" s="27" t="s">
        <v>17</v>
      </c>
      <c r="K23" s="23" t="s">
        <v>19</v>
      </c>
      <c r="L23" s="27" t="s">
        <v>20</v>
      </c>
      <c r="M23" s="23" t="s">
        <v>4</v>
      </c>
      <c r="N23" s="124"/>
      <c r="O23" s="9"/>
      <c r="P23" s="45" t="s">
        <v>26</v>
      </c>
      <c r="Q23" s="45" t="s">
        <v>5</v>
      </c>
      <c r="R23" s="9"/>
    </row>
    <row r="24" spans="1:18" ht="45" x14ac:dyDescent="0.25">
      <c r="B24" s="24" t="s">
        <v>218</v>
      </c>
      <c r="C24" s="11">
        <v>0</v>
      </c>
      <c r="D24" s="11">
        <v>0</v>
      </c>
      <c r="E24" s="11">
        <v>0</v>
      </c>
      <c r="F24" s="31">
        <f>+C24+D24+E24</f>
        <v>0</v>
      </c>
      <c r="G24" s="11">
        <v>0</v>
      </c>
      <c r="H24" s="11"/>
      <c r="I24" s="11">
        <v>0</v>
      </c>
      <c r="J24" s="11"/>
      <c r="K24" s="11">
        <v>0</v>
      </c>
      <c r="L24" s="11"/>
      <c r="M24" s="11">
        <f>+G24+I24+K24</f>
        <v>0</v>
      </c>
      <c r="N24" s="34">
        <f>+F24+M24</f>
        <v>0</v>
      </c>
      <c r="O24" s="13"/>
      <c r="P24" s="14"/>
      <c r="Q24" s="15"/>
      <c r="R24" s="13"/>
    </row>
    <row r="25" spans="1:18" ht="27.6" x14ac:dyDescent="0.25">
      <c r="B25" s="24" t="s">
        <v>219</v>
      </c>
      <c r="C25" s="32">
        <v>450000000</v>
      </c>
      <c r="D25" s="11">
        <v>0</v>
      </c>
      <c r="E25" s="11">
        <v>0</v>
      </c>
      <c r="F25" s="31">
        <f>+C25+D25+E25</f>
        <v>450000000</v>
      </c>
      <c r="G25" s="11">
        <v>0</v>
      </c>
      <c r="H25" s="11"/>
      <c r="I25" s="11">
        <v>0</v>
      </c>
      <c r="J25" s="11"/>
      <c r="K25" s="11">
        <v>0</v>
      </c>
      <c r="L25" s="11"/>
      <c r="M25" s="11">
        <f>+G25+I25+K25</f>
        <v>0</v>
      </c>
      <c r="N25" s="34">
        <f>+F25+M25</f>
        <v>450000000</v>
      </c>
      <c r="O25" s="13"/>
      <c r="P25" s="14" t="s">
        <v>62</v>
      </c>
      <c r="Q25" s="15">
        <v>4</v>
      </c>
      <c r="R25" s="13"/>
    </row>
    <row r="26" spans="1:18" ht="27.6" x14ac:dyDescent="0.25">
      <c r="B26" s="24" t="s">
        <v>220</v>
      </c>
      <c r="C26" s="32">
        <v>150000000</v>
      </c>
      <c r="D26" s="11">
        <v>0</v>
      </c>
      <c r="E26" s="11">
        <v>0</v>
      </c>
      <c r="F26" s="31">
        <f>+C26+D26+E26</f>
        <v>150000000</v>
      </c>
      <c r="G26" s="11">
        <v>0</v>
      </c>
      <c r="H26" s="11"/>
      <c r="I26" s="11">
        <v>0</v>
      </c>
      <c r="J26" s="11"/>
      <c r="K26" s="11">
        <v>0</v>
      </c>
      <c r="L26" s="11"/>
      <c r="M26" s="11">
        <f>+G26+I26+K26</f>
        <v>0</v>
      </c>
      <c r="N26" s="34">
        <f>+F26+M26</f>
        <v>150000000</v>
      </c>
      <c r="O26" s="13"/>
      <c r="P26" s="14" t="s">
        <v>221</v>
      </c>
      <c r="Q26" s="15">
        <v>7</v>
      </c>
      <c r="R26" s="13"/>
    </row>
    <row r="27" spans="1:18" ht="27.6" x14ac:dyDescent="0.25">
      <c r="B27" s="24" t="s">
        <v>222</v>
      </c>
      <c r="C27" s="32">
        <v>768424665</v>
      </c>
      <c r="D27" s="11">
        <v>0</v>
      </c>
      <c r="E27" s="11">
        <v>0</v>
      </c>
      <c r="F27" s="31">
        <f>+C27+D27+E27</f>
        <v>768424665</v>
      </c>
      <c r="G27" s="32">
        <v>51575345</v>
      </c>
      <c r="H27" s="32"/>
      <c r="I27" s="11">
        <v>0</v>
      </c>
      <c r="J27" s="11"/>
      <c r="K27" s="11">
        <v>0</v>
      </c>
      <c r="L27" s="11"/>
      <c r="M27" s="11">
        <f>+G27+I27+K27</f>
        <v>51575345</v>
      </c>
      <c r="N27" s="34">
        <f>+F27+M27</f>
        <v>820000010</v>
      </c>
      <c r="O27" s="13"/>
      <c r="P27" s="14" t="s">
        <v>221</v>
      </c>
      <c r="Q27" s="15">
        <v>180</v>
      </c>
      <c r="R27" s="13"/>
    </row>
    <row r="28" spans="1:18" ht="27.6" x14ac:dyDescent="0.25">
      <c r="B28" s="16" t="s">
        <v>6</v>
      </c>
      <c r="C28" s="17">
        <f>SUM(C24:C27)</f>
        <v>1368424665</v>
      </c>
      <c r="D28" s="17">
        <f>SUM(D24:D27)</f>
        <v>0</v>
      </c>
      <c r="E28" s="17">
        <f>SUM(E24:E27)</f>
        <v>0</v>
      </c>
      <c r="F28" s="17">
        <f>SUM(F24:F27)</f>
        <v>1368424665</v>
      </c>
      <c r="G28" s="17">
        <f>SUM(G24:G27)</f>
        <v>51575345</v>
      </c>
      <c r="I28" s="17">
        <f>SUM(I24:I27)</f>
        <v>0</v>
      </c>
      <c r="K28" s="17">
        <f>SUM(K24:K27)</f>
        <v>0</v>
      </c>
      <c r="M28" s="35">
        <f>SUM(M24:M27)</f>
        <v>51575345</v>
      </c>
      <c r="N28" s="35">
        <f>SUM(N24:N27)</f>
        <v>1420000010</v>
      </c>
      <c r="O28" s="18"/>
      <c r="P28" s="51" t="s">
        <v>62</v>
      </c>
      <c r="Q28" s="33">
        <f>+Q25</f>
        <v>4</v>
      </c>
      <c r="R28" s="18"/>
    </row>
    <row r="29" spans="1:18" ht="27.6" x14ac:dyDescent="0.25">
      <c r="P29" s="51" t="s">
        <v>221</v>
      </c>
      <c r="Q29" s="33">
        <f>+Q26+Q27</f>
        <v>187</v>
      </c>
    </row>
    <row r="30" spans="1:18" ht="15.6" x14ac:dyDescent="0.25">
      <c r="B30" s="16" t="s">
        <v>12</v>
      </c>
      <c r="C30" s="19">
        <f>F28</f>
        <v>1368424665</v>
      </c>
      <c r="D30" s="25"/>
    </row>
    <row r="31" spans="1:18" ht="15.6" x14ac:dyDescent="0.25">
      <c r="B31" s="16" t="s">
        <v>7</v>
      </c>
      <c r="C31" s="19">
        <f>+M28</f>
        <v>51575345</v>
      </c>
      <c r="D31" s="25"/>
    </row>
    <row r="32" spans="1:18" ht="15.6" x14ac:dyDescent="0.25">
      <c r="B32" s="16" t="s">
        <v>3</v>
      </c>
      <c r="C32" s="21">
        <f>+C30+C31</f>
        <v>1420000010</v>
      </c>
      <c r="D32" s="26"/>
    </row>
    <row r="34" spans="1:18" x14ac:dyDescent="0.25">
      <c r="A34" s="28"/>
      <c r="B34" s="28"/>
      <c r="C34" s="28"/>
      <c r="D34" s="28"/>
      <c r="E34" s="28"/>
      <c r="F34" s="28"/>
      <c r="G34" s="28"/>
      <c r="H34" s="28"/>
      <c r="I34" s="28"/>
      <c r="J34" s="28"/>
      <c r="K34" s="28"/>
      <c r="L34" s="28"/>
      <c r="M34" s="28"/>
      <c r="N34" s="28"/>
      <c r="O34" s="29"/>
      <c r="P34" s="28"/>
      <c r="Q34" s="28"/>
    </row>
    <row r="36" spans="1:18" ht="29.25" customHeight="1" x14ac:dyDescent="0.25">
      <c r="B36" s="46" t="s">
        <v>216</v>
      </c>
      <c r="C36" s="119" t="s">
        <v>223</v>
      </c>
      <c r="D36" s="119"/>
      <c r="E36" s="119"/>
      <c r="F36" s="119"/>
      <c r="G36" s="119"/>
      <c r="H36" s="119"/>
      <c r="I36" s="119"/>
      <c r="J36" s="119"/>
      <c r="K36" s="119"/>
      <c r="L36" s="119"/>
      <c r="M36" s="119"/>
      <c r="N36" s="119"/>
      <c r="O36" s="2"/>
      <c r="R36" s="2"/>
    </row>
    <row r="37" spans="1:18" ht="15" customHeight="1" x14ac:dyDescent="0.25">
      <c r="B37" s="6"/>
      <c r="C37" s="7"/>
      <c r="D37" s="7"/>
      <c r="E37" s="7"/>
      <c r="F37" s="7"/>
      <c r="G37" s="7"/>
      <c r="H37" s="7"/>
      <c r="I37" s="7"/>
      <c r="J37" s="7"/>
      <c r="K37" s="7"/>
      <c r="L37" s="7"/>
      <c r="M37" s="7"/>
      <c r="N37" s="7"/>
      <c r="O37" s="7"/>
      <c r="R37" s="7"/>
    </row>
    <row r="38" spans="1:18" ht="16.5" customHeight="1" x14ac:dyDescent="0.25">
      <c r="B38" s="120" t="s">
        <v>0</v>
      </c>
      <c r="C38" s="121" t="s">
        <v>13</v>
      </c>
      <c r="D38" s="122"/>
      <c r="E38" s="122"/>
      <c r="F38" s="123"/>
      <c r="G38" s="121" t="s">
        <v>2</v>
      </c>
      <c r="H38" s="122"/>
      <c r="I38" s="122"/>
      <c r="J38" s="122"/>
      <c r="K38" s="122"/>
      <c r="L38" s="122"/>
      <c r="M38" s="123"/>
      <c r="N38" s="124" t="s">
        <v>3</v>
      </c>
      <c r="O38" s="9"/>
      <c r="P38" s="118" t="s">
        <v>11</v>
      </c>
      <c r="Q38" s="118"/>
      <c r="R38" s="9"/>
    </row>
    <row r="39" spans="1:18" ht="31.5" customHeight="1" x14ac:dyDescent="0.25">
      <c r="B39" s="120"/>
      <c r="C39" s="23" t="s">
        <v>9</v>
      </c>
      <c r="D39" s="23" t="s">
        <v>10</v>
      </c>
      <c r="E39" s="23" t="s">
        <v>1</v>
      </c>
      <c r="F39" s="23" t="s">
        <v>16</v>
      </c>
      <c r="G39" s="23" t="s">
        <v>14</v>
      </c>
      <c r="H39" s="27" t="s">
        <v>15</v>
      </c>
      <c r="I39" s="23" t="s">
        <v>18</v>
      </c>
      <c r="J39" s="27" t="s">
        <v>17</v>
      </c>
      <c r="K39" s="23" t="s">
        <v>19</v>
      </c>
      <c r="L39" s="27" t="s">
        <v>20</v>
      </c>
      <c r="M39" s="23" t="s">
        <v>4</v>
      </c>
      <c r="N39" s="124"/>
      <c r="O39" s="9"/>
      <c r="P39" s="45" t="s">
        <v>26</v>
      </c>
      <c r="Q39" s="45" t="s">
        <v>5</v>
      </c>
      <c r="R39" s="9"/>
    </row>
    <row r="40" spans="1:18" ht="41.4" x14ac:dyDescent="0.25">
      <c r="B40" s="24" t="s">
        <v>224</v>
      </c>
      <c r="C40" s="11">
        <v>0</v>
      </c>
      <c r="D40" s="11">
        <v>0</v>
      </c>
      <c r="E40" s="11">
        <v>0</v>
      </c>
      <c r="F40" s="31">
        <f>+C40+D40+E40</f>
        <v>0</v>
      </c>
      <c r="G40" s="11">
        <v>0</v>
      </c>
      <c r="H40" s="11"/>
      <c r="I40" s="11">
        <v>0</v>
      </c>
      <c r="J40" s="11"/>
      <c r="K40" s="11">
        <v>0</v>
      </c>
      <c r="L40" s="11"/>
      <c r="M40" s="11">
        <f>+G40+I40+K40</f>
        <v>0</v>
      </c>
      <c r="N40" s="34">
        <f>+F40+M40</f>
        <v>0</v>
      </c>
      <c r="O40" s="13"/>
      <c r="P40" s="14" t="s">
        <v>211</v>
      </c>
      <c r="Q40" s="15">
        <v>1</v>
      </c>
      <c r="R40" s="13"/>
    </row>
    <row r="41" spans="1:18" ht="30" x14ac:dyDescent="0.25">
      <c r="B41" s="24" t="s">
        <v>225</v>
      </c>
      <c r="C41" s="11">
        <v>0</v>
      </c>
      <c r="D41" s="11">
        <v>0</v>
      </c>
      <c r="E41" s="11">
        <v>0</v>
      </c>
      <c r="F41" s="31">
        <f>+C41+D41+E41</f>
        <v>0</v>
      </c>
      <c r="G41" s="11">
        <v>0</v>
      </c>
      <c r="H41" s="11"/>
      <c r="I41" s="11">
        <v>0</v>
      </c>
      <c r="J41" s="11"/>
      <c r="K41" s="11">
        <v>0</v>
      </c>
      <c r="L41" s="11"/>
      <c r="M41" s="11">
        <f>+G41+I41+K41</f>
        <v>0</v>
      </c>
      <c r="N41" s="34">
        <f>+F41+M41</f>
        <v>0</v>
      </c>
      <c r="O41" s="13"/>
      <c r="P41" s="14"/>
      <c r="Q41" s="15"/>
      <c r="R41" s="13"/>
    </row>
    <row r="42" spans="1:18" ht="15.6" x14ac:dyDescent="0.25">
      <c r="B42" s="16" t="s">
        <v>6</v>
      </c>
      <c r="C42" s="17">
        <f>SUM(C40:C41)</f>
        <v>0</v>
      </c>
      <c r="D42" s="17">
        <f>SUM(D40:D41)</f>
        <v>0</v>
      </c>
      <c r="E42" s="17">
        <f>SUM(E40:E41)</f>
        <v>0</v>
      </c>
      <c r="F42" s="17">
        <f>SUM(F40:F41)</f>
        <v>0</v>
      </c>
      <c r="G42" s="17">
        <f>SUM(G40:G41)</f>
        <v>0</v>
      </c>
      <c r="I42" s="17">
        <f>SUM(I40:I41)</f>
        <v>0</v>
      </c>
      <c r="K42" s="17">
        <f>SUM(K40:K41)</f>
        <v>0</v>
      </c>
      <c r="M42" s="35">
        <f>SUM(M40:M41)</f>
        <v>0</v>
      </c>
      <c r="N42" s="35">
        <f>SUM(N40:N41)</f>
        <v>0</v>
      </c>
      <c r="O42" s="18"/>
      <c r="Q42" s="33">
        <f>SUM(Q40:Q41)</f>
        <v>1</v>
      </c>
      <c r="R42" s="18"/>
    </row>
    <row r="44" spans="1:18" ht="15.6" x14ac:dyDescent="0.25">
      <c r="B44" s="16" t="s">
        <v>12</v>
      </c>
      <c r="C44" s="19">
        <f>F42</f>
        <v>0</v>
      </c>
      <c r="D44" s="25"/>
    </row>
    <row r="45" spans="1:18" ht="15.6" x14ac:dyDescent="0.25">
      <c r="B45" s="16" t="s">
        <v>7</v>
      </c>
      <c r="C45" s="19">
        <f>+M42</f>
        <v>0</v>
      </c>
      <c r="D45" s="25"/>
    </row>
    <row r="46" spans="1:18" ht="15.6" x14ac:dyDescent="0.25">
      <c r="B46" s="16" t="s">
        <v>3</v>
      </c>
      <c r="C46" s="21">
        <f>+C44+C45</f>
        <v>0</v>
      </c>
      <c r="D46" s="26"/>
    </row>
    <row r="48" spans="1:18" x14ac:dyDescent="0.25">
      <c r="A48" s="28"/>
      <c r="B48" s="28"/>
      <c r="C48" s="28"/>
      <c r="D48" s="28"/>
      <c r="E48" s="28"/>
      <c r="F48" s="28"/>
      <c r="G48" s="28"/>
      <c r="H48" s="28"/>
      <c r="I48" s="28"/>
      <c r="J48" s="28"/>
      <c r="K48" s="28"/>
      <c r="L48" s="28"/>
      <c r="M48" s="28"/>
      <c r="N48" s="28"/>
      <c r="O48" s="29"/>
      <c r="P48" s="28"/>
      <c r="Q48" s="28"/>
    </row>
    <row r="50" spans="1:18" ht="29.25" customHeight="1" x14ac:dyDescent="0.25">
      <c r="B50" s="46" t="s">
        <v>217</v>
      </c>
      <c r="C50" s="119" t="s">
        <v>226</v>
      </c>
      <c r="D50" s="119"/>
      <c r="E50" s="119"/>
      <c r="F50" s="119"/>
      <c r="G50" s="119"/>
      <c r="H50" s="119"/>
      <c r="I50" s="119"/>
      <c r="J50" s="119"/>
      <c r="K50" s="119"/>
      <c r="L50" s="119"/>
      <c r="M50" s="119"/>
      <c r="N50" s="119"/>
      <c r="O50" s="2"/>
      <c r="R50" s="2"/>
    </row>
    <row r="51" spans="1:18" ht="15" customHeight="1" x14ac:dyDescent="0.25">
      <c r="B51" s="6"/>
      <c r="C51" s="7"/>
      <c r="D51" s="7"/>
      <c r="E51" s="7"/>
      <c r="F51" s="7"/>
      <c r="G51" s="7"/>
      <c r="H51" s="7"/>
      <c r="I51" s="7"/>
      <c r="J51" s="7"/>
      <c r="K51" s="7"/>
      <c r="L51" s="7"/>
      <c r="M51" s="7"/>
      <c r="N51" s="7"/>
      <c r="O51" s="7"/>
      <c r="R51" s="7"/>
    </row>
    <row r="52" spans="1:18" ht="16.5" customHeight="1" x14ac:dyDescent="0.25">
      <c r="B52" s="120" t="s">
        <v>0</v>
      </c>
      <c r="C52" s="121" t="s">
        <v>13</v>
      </c>
      <c r="D52" s="122"/>
      <c r="E52" s="122"/>
      <c r="F52" s="123"/>
      <c r="G52" s="121" t="s">
        <v>2</v>
      </c>
      <c r="H52" s="122"/>
      <c r="I52" s="122"/>
      <c r="J52" s="122"/>
      <c r="K52" s="122"/>
      <c r="L52" s="122"/>
      <c r="M52" s="123"/>
      <c r="N52" s="124" t="s">
        <v>3</v>
      </c>
      <c r="O52" s="9"/>
      <c r="P52" s="118" t="s">
        <v>11</v>
      </c>
      <c r="Q52" s="118"/>
      <c r="R52" s="9"/>
    </row>
    <row r="53" spans="1:18" ht="31.5" customHeight="1" x14ac:dyDescent="0.25">
      <c r="B53" s="120"/>
      <c r="C53" s="23" t="s">
        <v>9</v>
      </c>
      <c r="D53" s="23" t="s">
        <v>10</v>
      </c>
      <c r="E53" s="23" t="s">
        <v>1</v>
      </c>
      <c r="F53" s="23" t="s">
        <v>16</v>
      </c>
      <c r="G53" s="23" t="s">
        <v>14</v>
      </c>
      <c r="H53" s="27" t="s">
        <v>15</v>
      </c>
      <c r="I53" s="23" t="s">
        <v>18</v>
      </c>
      <c r="J53" s="27" t="s">
        <v>17</v>
      </c>
      <c r="K53" s="23" t="s">
        <v>19</v>
      </c>
      <c r="L53" s="27" t="s">
        <v>20</v>
      </c>
      <c r="M53" s="23" t="s">
        <v>4</v>
      </c>
      <c r="N53" s="124"/>
      <c r="O53" s="9"/>
      <c r="P53" s="45" t="s">
        <v>26</v>
      </c>
      <c r="Q53" s="45" t="s">
        <v>5</v>
      </c>
      <c r="R53" s="9"/>
    </row>
    <row r="54" spans="1:18" ht="30" x14ac:dyDescent="0.25">
      <c r="B54" s="24" t="s">
        <v>227</v>
      </c>
      <c r="C54" s="11">
        <v>0</v>
      </c>
      <c r="D54" s="11">
        <v>0</v>
      </c>
      <c r="E54" s="11">
        <v>0</v>
      </c>
      <c r="F54" s="31">
        <f>+C54+D54+E54</f>
        <v>0</v>
      </c>
      <c r="G54" s="11">
        <v>20000000</v>
      </c>
      <c r="H54" s="47" t="s">
        <v>230</v>
      </c>
      <c r="I54" s="11">
        <v>0</v>
      </c>
      <c r="J54" s="11"/>
      <c r="K54" s="11">
        <v>0</v>
      </c>
      <c r="L54" s="11"/>
      <c r="M54" s="11">
        <f>+G54+I54+K54</f>
        <v>20000000</v>
      </c>
      <c r="N54" s="34">
        <f>+F54+M54</f>
        <v>20000000</v>
      </c>
      <c r="O54" s="13"/>
      <c r="P54" s="14" t="s">
        <v>229</v>
      </c>
      <c r="Q54" s="15">
        <v>200</v>
      </c>
      <c r="R54" s="13"/>
    </row>
    <row r="55" spans="1:18" ht="75" x14ac:dyDescent="0.25">
      <c r="B55" s="24" t="s">
        <v>228</v>
      </c>
      <c r="C55" s="11">
        <v>0</v>
      </c>
      <c r="D55" s="11">
        <v>0</v>
      </c>
      <c r="E55" s="11">
        <v>0</v>
      </c>
      <c r="F55" s="31">
        <f>+C55+D55+E55</f>
        <v>0</v>
      </c>
      <c r="G55" s="32">
        <v>272000000</v>
      </c>
      <c r="H55" s="32"/>
      <c r="I55" s="11">
        <v>0</v>
      </c>
      <c r="J55" s="11"/>
      <c r="K55" s="11">
        <v>0</v>
      </c>
      <c r="L55" s="11"/>
      <c r="M55" s="11">
        <f>+G55+I55+K55</f>
        <v>272000000</v>
      </c>
      <c r="N55" s="34">
        <f>+F55+M55</f>
        <v>272000000</v>
      </c>
      <c r="O55" s="13"/>
      <c r="P55" s="14" t="s">
        <v>221</v>
      </c>
      <c r="Q55" s="15">
        <v>26</v>
      </c>
      <c r="R55" s="13"/>
    </row>
    <row r="56" spans="1:18" ht="30" x14ac:dyDescent="0.25">
      <c r="B56" s="24" t="s">
        <v>231</v>
      </c>
      <c r="C56" s="11">
        <v>0</v>
      </c>
      <c r="D56" s="11">
        <v>0</v>
      </c>
      <c r="E56" s="11">
        <v>0</v>
      </c>
      <c r="F56" s="31">
        <f>+C56+D56+E56</f>
        <v>0</v>
      </c>
      <c r="G56" s="11">
        <v>0</v>
      </c>
      <c r="H56" s="11"/>
      <c r="I56" s="11">
        <v>0</v>
      </c>
      <c r="J56" s="11"/>
      <c r="K56" s="11">
        <v>0</v>
      </c>
      <c r="L56" s="11"/>
      <c r="M56" s="11">
        <f>+G56+I56+K56</f>
        <v>0</v>
      </c>
      <c r="N56" s="34">
        <f>+F56+M56</f>
        <v>0</v>
      </c>
      <c r="O56" s="13"/>
      <c r="P56" s="14"/>
      <c r="Q56" s="15"/>
      <c r="R56" s="13"/>
    </row>
    <row r="57" spans="1:18" ht="15.6" x14ac:dyDescent="0.25">
      <c r="B57" s="16" t="s">
        <v>6</v>
      </c>
      <c r="C57" s="17">
        <f>SUM(C54:C56)</f>
        <v>0</v>
      </c>
      <c r="D57" s="17">
        <f>SUM(D54:D56)</f>
        <v>0</v>
      </c>
      <c r="E57" s="17">
        <f>SUM(E54:E56)</f>
        <v>0</v>
      </c>
      <c r="F57" s="17">
        <f>SUM(F54:F56)</f>
        <v>0</v>
      </c>
      <c r="G57" s="17">
        <f>SUM(G54:G56)</f>
        <v>292000000</v>
      </c>
      <c r="I57" s="17">
        <f>SUM(I54:I56)</f>
        <v>0</v>
      </c>
      <c r="K57" s="17">
        <f>SUM(K54:K56)</f>
        <v>0</v>
      </c>
      <c r="M57" s="35">
        <f>SUM(M54:M56)</f>
        <v>292000000</v>
      </c>
      <c r="N57" s="35">
        <f>SUM(N54:N56)</f>
        <v>292000000</v>
      </c>
      <c r="O57" s="18"/>
      <c r="Q57" s="33">
        <f>SUM(Q54:Q56)</f>
        <v>226</v>
      </c>
      <c r="R57" s="18"/>
    </row>
    <row r="59" spans="1:18" ht="15.6" x14ac:dyDescent="0.25">
      <c r="B59" s="16" t="s">
        <v>12</v>
      </c>
      <c r="C59" s="19">
        <f>F57</f>
        <v>0</v>
      </c>
      <c r="D59" s="25"/>
    </row>
    <row r="60" spans="1:18" ht="15.6" x14ac:dyDescent="0.25">
      <c r="B60" s="16" t="s">
        <v>7</v>
      </c>
      <c r="C60" s="19">
        <f>+M57</f>
        <v>292000000</v>
      </c>
      <c r="D60" s="25"/>
    </row>
    <row r="61" spans="1:18" ht="15.6" x14ac:dyDescent="0.25">
      <c r="B61" s="16" t="s">
        <v>3</v>
      </c>
      <c r="C61" s="21">
        <f>+C59+C60</f>
        <v>292000000</v>
      </c>
      <c r="D61" s="26"/>
    </row>
    <row r="63" spans="1:18" x14ac:dyDescent="0.25">
      <c r="A63" s="28"/>
      <c r="B63" s="28"/>
      <c r="C63" s="28"/>
      <c r="D63" s="28"/>
      <c r="E63" s="28"/>
      <c r="F63" s="28"/>
      <c r="G63" s="28"/>
      <c r="H63" s="28"/>
      <c r="I63" s="28"/>
      <c r="J63" s="28"/>
      <c r="K63" s="28"/>
      <c r="L63" s="28"/>
      <c r="M63" s="28"/>
      <c r="N63" s="28"/>
      <c r="O63" s="29"/>
      <c r="P63" s="28"/>
      <c r="Q63" s="28"/>
    </row>
  </sheetData>
  <mergeCells count="25">
    <mergeCell ref="P52:Q52"/>
    <mergeCell ref="C36:N36"/>
    <mergeCell ref="B38:B39"/>
    <mergeCell ref="C38:F38"/>
    <mergeCell ref="G38:M38"/>
    <mergeCell ref="N38:N39"/>
    <mergeCell ref="P38:Q38"/>
    <mergeCell ref="C50:N50"/>
    <mergeCell ref="B52:B53"/>
    <mergeCell ref="C52:F52"/>
    <mergeCell ref="G52:M52"/>
    <mergeCell ref="N52:N53"/>
    <mergeCell ref="P6:Q6"/>
    <mergeCell ref="C20:N20"/>
    <mergeCell ref="B22:B23"/>
    <mergeCell ref="C22:F22"/>
    <mergeCell ref="G22:M22"/>
    <mergeCell ref="N22:N23"/>
    <mergeCell ref="P22:Q22"/>
    <mergeCell ref="C2:N2"/>
    <mergeCell ref="C4:N4"/>
    <mergeCell ref="B6:B7"/>
    <mergeCell ref="C6:F6"/>
    <mergeCell ref="G6:M6"/>
    <mergeCell ref="N6:N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R192"/>
  <sheetViews>
    <sheetView topLeftCell="A176" zoomScale="80" zoomScaleNormal="80" workbookViewId="0">
      <pane xSplit="2" topLeftCell="C1" activePane="topRight" state="frozen"/>
      <selection pane="topRight" activeCell="C188" sqref="C188"/>
    </sheetView>
  </sheetViews>
  <sheetFormatPr baseColWidth="10" defaultColWidth="11.44140625" defaultRowHeight="13.8" x14ac:dyDescent="0.25"/>
  <cols>
    <col min="1" max="1" width="9.33203125" style="3" customWidth="1"/>
    <col min="2" max="2" width="44.88671875" style="3" customWidth="1"/>
    <col min="3" max="7" width="20.6640625" style="3" customWidth="1"/>
    <col min="8" max="8" width="24.33203125" style="3" customWidth="1"/>
    <col min="9" max="13" width="20.6640625" style="3" customWidth="1"/>
    <col min="14" max="14" width="21.109375" style="3" customWidth="1"/>
    <col min="15" max="15" width="3.109375" style="20" customWidth="1"/>
    <col min="16" max="16" width="31.33203125" style="3" customWidth="1"/>
    <col min="17" max="17" width="16.33203125" style="3" customWidth="1"/>
    <col min="18" max="18" width="3.109375" style="20" customWidth="1"/>
    <col min="19" max="19" width="6.88671875" style="3" customWidth="1"/>
    <col min="20" max="16384" width="11.44140625" style="3"/>
  </cols>
  <sheetData>
    <row r="2" spans="2:18" ht="36" customHeight="1" x14ac:dyDescent="0.25">
      <c r="B2" s="46" t="s">
        <v>243</v>
      </c>
      <c r="C2" s="119" t="s">
        <v>245</v>
      </c>
      <c r="D2" s="119"/>
      <c r="E2" s="119"/>
      <c r="F2" s="119"/>
      <c r="G2" s="119"/>
      <c r="H2" s="119"/>
      <c r="I2" s="119"/>
      <c r="J2" s="119"/>
      <c r="K2" s="119"/>
      <c r="L2" s="119"/>
      <c r="M2" s="119"/>
      <c r="N2" s="119"/>
      <c r="O2" s="2"/>
      <c r="R2" s="2"/>
    </row>
    <row r="3" spans="2:18" x14ac:dyDescent="0.25">
      <c r="C3" s="4"/>
      <c r="D3" s="4"/>
      <c r="E3" s="4"/>
      <c r="F3" s="4"/>
      <c r="G3" s="4"/>
      <c r="H3" s="4"/>
      <c r="I3" s="4"/>
      <c r="J3" s="4"/>
      <c r="K3" s="4"/>
      <c r="L3" s="4"/>
      <c r="M3" s="4"/>
      <c r="N3" s="4"/>
      <c r="O3" s="5"/>
      <c r="R3" s="5"/>
    </row>
    <row r="4" spans="2:18" ht="29.25" customHeight="1" x14ac:dyDescent="0.25">
      <c r="B4" s="46" t="s">
        <v>244</v>
      </c>
      <c r="C4" s="119" t="s">
        <v>232</v>
      </c>
      <c r="D4" s="119"/>
      <c r="E4" s="119"/>
      <c r="F4" s="119"/>
      <c r="G4" s="119"/>
      <c r="H4" s="119"/>
      <c r="I4" s="119"/>
      <c r="J4" s="119"/>
      <c r="K4" s="119"/>
      <c r="L4" s="119"/>
      <c r="M4" s="119"/>
      <c r="N4" s="119"/>
      <c r="O4" s="2"/>
      <c r="R4" s="2"/>
    </row>
    <row r="5" spans="2:18" ht="15" customHeight="1" x14ac:dyDescent="0.25">
      <c r="B5" s="6"/>
      <c r="C5" s="7"/>
      <c r="D5" s="7"/>
      <c r="E5" s="7"/>
      <c r="F5" s="7"/>
      <c r="G5" s="7"/>
      <c r="H5" s="7"/>
      <c r="I5" s="7"/>
      <c r="J5" s="7"/>
      <c r="K5" s="7"/>
      <c r="L5" s="7"/>
      <c r="M5" s="7"/>
      <c r="N5" s="7"/>
      <c r="O5" s="7"/>
      <c r="R5" s="7"/>
    </row>
    <row r="6" spans="2:18" ht="16.5" customHeight="1" x14ac:dyDescent="0.25">
      <c r="B6" s="120" t="s">
        <v>0</v>
      </c>
      <c r="C6" s="121" t="s">
        <v>13</v>
      </c>
      <c r="D6" s="122"/>
      <c r="E6" s="122"/>
      <c r="F6" s="123"/>
      <c r="G6" s="121" t="s">
        <v>2</v>
      </c>
      <c r="H6" s="122"/>
      <c r="I6" s="122"/>
      <c r="J6" s="122"/>
      <c r="K6" s="122"/>
      <c r="L6" s="122"/>
      <c r="M6" s="123"/>
      <c r="N6" s="124" t="s">
        <v>3</v>
      </c>
      <c r="O6" s="9"/>
      <c r="P6" s="118" t="s">
        <v>11</v>
      </c>
      <c r="Q6" s="118"/>
      <c r="R6" s="9"/>
    </row>
    <row r="7" spans="2:18" ht="31.5" customHeight="1" x14ac:dyDescent="0.25">
      <c r="B7" s="120"/>
      <c r="C7" s="23" t="s">
        <v>9</v>
      </c>
      <c r="D7" s="23" t="s">
        <v>10</v>
      </c>
      <c r="E7" s="23" t="s">
        <v>1</v>
      </c>
      <c r="F7" s="23" t="s">
        <v>16</v>
      </c>
      <c r="G7" s="23" t="s">
        <v>14</v>
      </c>
      <c r="H7" s="27" t="s">
        <v>15</v>
      </c>
      <c r="I7" s="23" t="s">
        <v>18</v>
      </c>
      <c r="J7" s="27" t="s">
        <v>17</v>
      </c>
      <c r="K7" s="23" t="s">
        <v>19</v>
      </c>
      <c r="L7" s="27" t="s">
        <v>20</v>
      </c>
      <c r="M7" s="23" t="s">
        <v>4</v>
      </c>
      <c r="N7" s="124"/>
      <c r="O7" s="9"/>
      <c r="P7" s="45" t="s">
        <v>26</v>
      </c>
      <c r="Q7" s="45" t="s">
        <v>5</v>
      </c>
      <c r="R7" s="9"/>
    </row>
    <row r="8" spans="2:18" ht="30" x14ac:dyDescent="0.25">
      <c r="B8" s="24" t="s">
        <v>233</v>
      </c>
      <c r="C8" s="11">
        <v>0</v>
      </c>
      <c r="D8" s="11">
        <v>0</v>
      </c>
      <c r="E8" s="11">
        <v>0</v>
      </c>
      <c r="F8" s="31">
        <f t="shared" ref="F8:F13" si="0">+C8+D8+E8</f>
        <v>0</v>
      </c>
      <c r="G8" s="11">
        <v>0</v>
      </c>
      <c r="H8" s="11"/>
      <c r="I8" s="11">
        <v>0</v>
      </c>
      <c r="J8" s="11"/>
      <c r="K8" s="11">
        <v>0</v>
      </c>
      <c r="L8" s="11"/>
      <c r="M8" s="11">
        <f t="shared" ref="M8:M13" si="1">+G8+I8+K8</f>
        <v>0</v>
      </c>
      <c r="N8" s="34">
        <f t="shared" ref="N8:N13" si="2">+F8+M8</f>
        <v>0</v>
      </c>
      <c r="O8" s="13"/>
      <c r="P8" s="14" t="s">
        <v>234</v>
      </c>
      <c r="Q8" s="36">
        <v>0.8</v>
      </c>
      <c r="R8" s="13"/>
    </row>
    <row r="9" spans="2:18" ht="30" x14ac:dyDescent="0.25">
      <c r="B9" s="24" t="s">
        <v>235</v>
      </c>
      <c r="C9" s="11">
        <v>0</v>
      </c>
      <c r="D9" s="11">
        <v>0</v>
      </c>
      <c r="E9" s="11">
        <v>0</v>
      </c>
      <c r="F9" s="31">
        <f t="shared" si="0"/>
        <v>0</v>
      </c>
      <c r="G9" s="11">
        <v>0</v>
      </c>
      <c r="H9" s="11"/>
      <c r="I9" s="11">
        <v>0</v>
      </c>
      <c r="J9" s="11"/>
      <c r="K9" s="11">
        <v>0</v>
      </c>
      <c r="L9" s="11"/>
      <c r="M9" s="11">
        <f t="shared" si="1"/>
        <v>0</v>
      </c>
      <c r="N9" s="34">
        <f t="shared" si="2"/>
        <v>0</v>
      </c>
      <c r="O9" s="13"/>
      <c r="P9" s="14"/>
      <c r="Q9" s="15"/>
      <c r="R9" s="13"/>
    </row>
    <row r="10" spans="2:18" ht="45" x14ac:dyDescent="0.25">
      <c r="B10" s="24" t="s">
        <v>236</v>
      </c>
      <c r="C10" s="11">
        <v>0</v>
      </c>
      <c r="D10" s="11">
        <v>0</v>
      </c>
      <c r="E10" s="11">
        <v>0</v>
      </c>
      <c r="F10" s="31">
        <f t="shared" si="0"/>
        <v>0</v>
      </c>
      <c r="G10" s="11">
        <v>0</v>
      </c>
      <c r="H10" s="11"/>
      <c r="I10" s="11">
        <v>0</v>
      </c>
      <c r="J10" s="11"/>
      <c r="K10" s="11">
        <v>0</v>
      </c>
      <c r="L10" s="11"/>
      <c r="M10" s="11">
        <f t="shared" si="1"/>
        <v>0</v>
      </c>
      <c r="N10" s="34">
        <f t="shared" si="2"/>
        <v>0</v>
      </c>
      <c r="O10" s="13"/>
      <c r="P10" s="14"/>
      <c r="Q10" s="15"/>
      <c r="R10" s="13"/>
    </row>
    <row r="11" spans="2:18" ht="15" x14ac:dyDescent="0.25">
      <c r="B11" s="24" t="s">
        <v>237</v>
      </c>
      <c r="C11" s="11">
        <v>0</v>
      </c>
      <c r="D11" s="11">
        <v>0</v>
      </c>
      <c r="E11" s="11">
        <v>0</v>
      </c>
      <c r="F11" s="31">
        <f t="shared" si="0"/>
        <v>0</v>
      </c>
      <c r="G11" s="11">
        <v>0</v>
      </c>
      <c r="H11" s="11"/>
      <c r="I11" s="11">
        <v>0</v>
      </c>
      <c r="J11" s="11"/>
      <c r="K11" s="11">
        <v>0</v>
      </c>
      <c r="L11" s="11"/>
      <c r="M11" s="11">
        <f t="shared" si="1"/>
        <v>0</v>
      </c>
      <c r="N11" s="34">
        <f t="shared" si="2"/>
        <v>0</v>
      </c>
      <c r="O11" s="13"/>
      <c r="P11" s="14"/>
      <c r="Q11" s="15"/>
      <c r="R11" s="13"/>
    </row>
    <row r="12" spans="2:18" ht="41.4" x14ac:dyDescent="0.25">
      <c r="B12" s="24" t="s">
        <v>238</v>
      </c>
      <c r="C12" s="11">
        <v>0</v>
      </c>
      <c r="D12" s="11">
        <v>0</v>
      </c>
      <c r="E12" s="11">
        <v>0</v>
      </c>
      <c r="F12" s="31">
        <f t="shared" si="0"/>
        <v>0</v>
      </c>
      <c r="G12" s="11">
        <v>0</v>
      </c>
      <c r="H12" s="11"/>
      <c r="I12" s="11">
        <v>0</v>
      </c>
      <c r="J12" s="11"/>
      <c r="K12" s="11">
        <v>0</v>
      </c>
      <c r="L12" s="11"/>
      <c r="M12" s="11">
        <f t="shared" si="1"/>
        <v>0</v>
      </c>
      <c r="N12" s="34">
        <f t="shared" si="2"/>
        <v>0</v>
      </c>
      <c r="O12" s="13"/>
      <c r="P12" s="14" t="s">
        <v>239</v>
      </c>
      <c r="Q12" s="22" t="s">
        <v>240</v>
      </c>
      <c r="R12" s="13"/>
    </row>
    <row r="13" spans="2:18" ht="27.6" x14ac:dyDescent="0.25">
      <c r="B13" s="24" t="s">
        <v>241</v>
      </c>
      <c r="C13" s="11">
        <v>0</v>
      </c>
      <c r="D13" s="11">
        <v>0</v>
      </c>
      <c r="E13" s="11">
        <v>0</v>
      </c>
      <c r="F13" s="31">
        <f t="shared" si="0"/>
        <v>0</v>
      </c>
      <c r="G13" s="11">
        <v>0</v>
      </c>
      <c r="H13" s="11"/>
      <c r="I13" s="11">
        <v>0</v>
      </c>
      <c r="J13" s="11"/>
      <c r="K13" s="11">
        <v>0</v>
      </c>
      <c r="L13" s="11"/>
      <c r="M13" s="11">
        <f t="shared" si="1"/>
        <v>0</v>
      </c>
      <c r="N13" s="34">
        <f t="shared" si="2"/>
        <v>0</v>
      </c>
      <c r="O13" s="13"/>
      <c r="P13" s="14" t="s">
        <v>242</v>
      </c>
      <c r="Q13" s="22" t="s">
        <v>240</v>
      </c>
      <c r="R13" s="13"/>
    </row>
    <row r="14" spans="2:18" ht="15.6" x14ac:dyDescent="0.25">
      <c r="B14" s="16" t="s">
        <v>6</v>
      </c>
      <c r="C14" s="17">
        <f>SUM(C8:C13)</f>
        <v>0</v>
      </c>
      <c r="D14" s="17">
        <f>SUM(D8:D13)</f>
        <v>0</v>
      </c>
      <c r="E14" s="17">
        <f>SUM(E8:E13)</f>
        <v>0</v>
      </c>
      <c r="F14" s="17">
        <f>SUM(F8:F13)</f>
        <v>0</v>
      </c>
      <c r="G14" s="17">
        <f>SUM(G8:G13)</f>
        <v>0</v>
      </c>
      <c r="I14" s="17">
        <f>SUM(I8:I13)</f>
        <v>0</v>
      </c>
      <c r="K14" s="17">
        <f>SUM(K8:K13)</f>
        <v>0</v>
      </c>
      <c r="M14" s="35">
        <f>SUM(M8:M13)</f>
        <v>0</v>
      </c>
      <c r="N14" s="35">
        <f>SUM(N8:N13)</f>
        <v>0</v>
      </c>
      <c r="O14" s="18"/>
      <c r="Q14" s="33"/>
      <c r="R14" s="18"/>
    </row>
    <row r="16" spans="2:18" ht="15.6" x14ac:dyDescent="0.25">
      <c r="B16" s="16" t="s">
        <v>12</v>
      </c>
      <c r="C16" s="19">
        <f>F14</f>
        <v>0</v>
      </c>
      <c r="D16" s="25"/>
    </row>
    <row r="17" spans="1:18" ht="15.6" x14ac:dyDescent="0.25">
      <c r="B17" s="16" t="s">
        <v>7</v>
      </c>
      <c r="C17" s="19">
        <f>+M14</f>
        <v>0</v>
      </c>
      <c r="D17" s="25"/>
    </row>
    <row r="18" spans="1:18" ht="15.6" x14ac:dyDescent="0.25">
      <c r="B18" s="16" t="s">
        <v>3</v>
      </c>
      <c r="C18" s="21">
        <f>+C16+C17</f>
        <v>0</v>
      </c>
      <c r="D18" s="26"/>
    </row>
    <row r="20" spans="1:18" x14ac:dyDescent="0.25">
      <c r="A20" s="28"/>
      <c r="B20" s="28"/>
      <c r="C20" s="28"/>
      <c r="D20" s="28"/>
      <c r="E20" s="28"/>
      <c r="F20" s="28"/>
      <c r="G20" s="28"/>
      <c r="H20" s="28"/>
      <c r="I20" s="28"/>
      <c r="J20" s="28"/>
      <c r="K20" s="28"/>
      <c r="L20" s="28"/>
      <c r="M20" s="28"/>
      <c r="N20" s="28"/>
      <c r="O20" s="29"/>
      <c r="P20" s="28"/>
      <c r="Q20" s="28"/>
    </row>
    <row r="22" spans="1:18" ht="29.25" customHeight="1" x14ac:dyDescent="0.25">
      <c r="B22" s="46" t="s">
        <v>246</v>
      </c>
      <c r="C22" s="119" t="s">
        <v>267</v>
      </c>
      <c r="D22" s="119"/>
      <c r="E22" s="119"/>
      <c r="F22" s="119"/>
      <c r="G22" s="119"/>
      <c r="H22" s="119"/>
      <c r="I22" s="119"/>
      <c r="J22" s="119"/>
      <c r="K22" s="119"/>
      <c r="L22" s="119"/>
      <c r="M22" s="119"/>
      <c r="N22" s="119"/>
      <c r="O22" s="2"/>
      <c r="R22" s="2"/>
    </row>
    <row r="23" spans="1:18" ht="15" customHeight="1" x14ac:dyDescent="0.25">
      <c r="B23" s="6"/>
      <c r="C23" s="7"/>
      <c r="D23" s="7"/>
      <c r="E23" s="7"/>
      <c r="F23" s="7"/>
      <c r="G23" s="7"/>
      <c r="H23" s="7"/>
      <c r="I23" s="7"/>
      <c r="J23" s="7"/>
      <c r="K23" s="7"/>
      <c r="L23" s="7"/>
      <c r="M23" s="7"/>
      <c r="N23" s="7"/>
      <c r="O23" s="7"/>
      <c r="R23" s="7"/>
    </row>
    <row r="24" spans="1:18" ht="16.5" customHeight="1" x14ac:dyDescent="0.25">
      <c r="B24" s="120" t="s">
        <v>0</v>
      </c>
      <c r="C24" s="121" t="s">
        <v>13</v>
      </c>
      <c r="D24" s="122"/>
      <c r="E24" s="122"/>
      <c r="F24" s="123"/>
      <c r="G24" s="121" t="s">
        <v>2</v>
      </c>
      <c r="H24" s="122"/>
      <c r="I24" s="122"/>
      <c r="J24" s="122"/>
      <c r="K24" s="122"/>
      <c r="L24" s="122"/>
      <c r="M24" s="123"/>
      <c r="N24" s="124" t="s">
        <v>3</v>
      </c>
      <c r="O24" s="9"/>
      <c r="P24" s="118" t="s">
        <v>11</v>
      </c>
      <c r="Q24" s="118"/>
      <c r="R24" s="9"/>
    </row>
    <row r="25" spans="1:18" ht="31.5" customHeight="1" x14ac:dyDescent="0.25">
      <c r="B25" s="120"/>
      <c r="C25" s="23" t="s">
        <v>9</v>
      </c>
      <c r="D25" s="23" t="s">
        <v>10</v>
      </c>
      <c r="E25" s="23" t="s">
        <v>1</v>
      </c>
      <c r="F25" s="23" t="s">
        <v>16</v>
      </c>
      <c r="G25" s="23" t="s">
        <v>14</v>
      </c>
      <c r="H25" s="27" t="s">
        <v>15</v>
      </c>
      <c r="I25" s="23" t="s">
        <v>18</v>
      </c>
      <c r="J25" s="27" t="s">
        <v>17</v>
      </c>
      <c r="K25" s="23" t="s">
        <v>19</v>
      </c>
      <c r="L25" s="27" t="s">
        <v>20</v>
      </c>
      <c r="M25" s="23" t="s">
        <v>4</v>
      </c>
      <c r="N25" s="124"/>
      <c r="O25" s="9"/>
      <c r="P25" s="45" t="s">
        <v>26</v>
      </c>
      <c r="Q25" s="45" t="s">
        <v>5</v>
      </c>
      <c r="R25" s="9"/>
    </row>
    <row r="26" spans="1:18" ht="27.6" x14ac:dyDescent="0.25">
      <c r="B26" s="24" t="s">
        <v>266</v>
      </c>
      <c r="C26" s="11">
        <v>0</v>
      </c>
      <c r="D26" s="52">
        <v>150000000</v>
      </c>
      <c r="E26" s="11">
        <v>0</v>
      </c>
      <c r="F26" s="31">
        <f>+C26+D26+E26</f>
        <v>150000000</v>
      </c>
      <c r="G26" s="11">
        <v>0</v>
      </c>
      <c r="H26" s="11"/>
      <c r="I26" s="11">
        <v>0</v>
      </c>
      <c r="J26" s="11"/>
      <c r="K26" s="11">
        <v>0</v>
      </c>
      <c r="L26" s="11"/>
      <c r="M26" s="11">
        <f>+G26+I26+K26</f>
        <v>0</v>
      </c>
      <c r="N26" s="34">
        <f>+F26+M26</f>
        <v>150000000</v>
      </c>
      <c r="O26" s="13"/>
      <c r="P26" s="14" t="s">
        <v>268</v>
      </c>
      <c r="Q26" s="36">
        <v>0.7</v>
      </c>
      <c r="R26" s="13"/>
    </row>
    <row r="27" spans="1:18" ht="15" x14ac:dyDescent="0.25">
      <c r="B27" s="24" t="s">
        <v>269</v>
      </c>
      <c r="C27" s="11">
        <v>0</v>
      </c>
      <c r="D27" s="52">
        <v>350000000</v>
      </c>
      <c r="E27" s="11">
        <v>0</v>
      </c>
      <c r="F27" s="31">
        <f t="shared" ref="F27:F32" si="3">+C27+D27+E27</f>
        <v>350000000</v>
      </c>
      <c r="G27" s="11">
        <v>0</v>
      </c>
      <c r="H27" s="11"/>
      <c r="I27" s="11">
        <v>0</v>
      </c>
      <c r="J27" s="11"/>
      <c r="K27" s="11">
        <v>0</v>
      </c>
      <c r="L27" s="11"/>
      <c r="M27" s="11">
        <f t="shared" ref="M27:M32" si="4">+G27+I27+K27</f>
        <v>0</v>
      </c>
      <c r="N27" s="34">
        <f t="shared" ref="N27:N32" si="5">+F27+M27</f>
        <v>350000000</v>
      </c>
      <c r="O27" s="13"/>
      <c r="P27" s="14"/>
      <c r="Q27" s="15"/>
      <c r="R27" s="13"/>
    </row>
    <row r="28" spans="1:18" ht="45" x14ac:dyDescent="0.25">
      <c r="B28" s="24" t="s">
        <v>270</v>
      </c>
      <c r="C28" s="11">
        <v>0</v>
      </c>
      <c r="D28" s="11">
        <v>0</v>
      </c>
      <c r="E28" s="11">
        <v>0</v>
      </c>
      <c r="F28" s="31">
        <f t="shared" si="3"/>
        <v>0</v>
      </c>
      <c r="G28" s="11">
        <v>0</v>
      </c>
      <c r="H28" s="11"/>
      <c r="I28" s="11">
        <v>0</v>
      </c>
      <c r="J28" s="11"/>
      <c r="K28" s="11">
        <v>0</v>
      </c>
      <c r="L28" s="11"/>
      <c r="M28" s="11">
        <f t="shared" si="4"/>
        <v>0</v>
      </c>
      <c r="N28" s="34">
        <f t="shared" si="5"/>
        <v>0</v>
      </c>
      <c r="O28" s="13"/>
      <c r="P28" s="14"/>
      <c r="Q28" s="15"/>
      <c r="R28" s="13"/>
    </row>
    <row r="29" spans="1:18" ht="27.6" x14ac:dyDescent="0.25">
      <c r="B29" s="24" t="s">
        <v>271</v>
      </c>
      <c r="C29" s="11">
        <v>0</v>
      </c>
      <c r="D29" s="11">
        <v>0</v>
      </c>
      <c r="E29" s="11">
        <v>0</v>
      </c>
      <c r="F29" s="31">
        <f t="shared" si="3"/>
        <v>0</v>
      </c>
      <c r="G29" s="11">
        <v>0</v>
      </c>
      <c r="H29" s="11"/>
      <c r="I29" s="11">
        <v>0</v>
      </c>
      <c r="J29" s="11"/>
      <c r="K29" s="11">
        <v>0</v>
      </c>
      <c r="L29" s="11"/>
      <c r="M29" s="11">
        <f t="shared" si="4"/>
        <v>0</v>
      </c>
      <c r="N29" s="34">
        <f t="shared" si="5"/>
        <v>0</v>
      </c>
      <c r="O29" s="13"/>
      <c r="P29" s="14" t="s">
        <v>272</v>
      </c>
      <c r="Q29" s="36">
        <v>0.3</v>
      </c>
      <c r="R29" s="13"/>
    </row>
    <row r="30" spans="1:18" ht="15" x14ac:dyDescent="0.25">
      <c r="B30" s="24" t="s">
        <v>273</v>
      </c>
      <c r="C30" s="11">
        <v>0</v>
      </c>
      <c r="D30" s="11">
        <v>0</v>
      </c>
      <c r="E30" s="11">
        <v>0</v>
      </c>
      <c r="F30" s="31">
        <f t="shared" si="3"/>
        <v>0</v>
      </c>
      <c r="G30" s="11">
        <v>0</v>
      </c>
      <c r="H30" s="11"/>
      <c r="I30" s="11">
        <v>0</v>
      </c>
      <c r="J30" s="11"/>
      <c r="K30" s="11">
        <v>0</v>
      </c>
      <c r="L30" s="11"/>
      <c r="M30" s="11">
        <f t="shared" si="4"/>
        <v>0</v>
      </c>
      <c r="N30" s="34">
        <f t="shared" si="5"/>
        <v>0</v>
      </c>
      <c r="O30" s="13"/>
      <c r="P30" s="14"/>
      <c r="Q30" s="15"/>
      <c r="R30" s="13"/>
    </row>
    <row r="31" spans="1:18" ht="30" x14ac:dyDescent="0.25">
      <c r="B31" s="24" t="s">
        <v>274</v>
      </c>
      <c r="C31" s="11">
        <v>0</v>
      </c>
      <c r="D31" s="11">
        <v>0</v>
      </c>
      <c r="E31" s="11">
        <v>0</v>
      </c>
      <c r="F31" s="31">
        <f t="shared" si="3"/>
        <v>0</v>
      </c>
      <c r="G31" s="11">
        <v>0</v>
      </c>
      <c r="H31" s="11"/>
      <c r="I31" s="11">
        <v>0</v>
      </c>
      <c r="J31" s="11"/>
      <c r="K31" s="11">
        <v>0</v>
      </c>
      <c r="L31" s="11"/>
      <c r="M31" s="11">
        <f t="shared" si="4"/>
        <v>0</v>
      </c>
      <c r="N31" s="34">
        <f t="shared" si="5"/>
        <v>0</v>
      </c>
      <c r="O31" s="13"/>
      <c r="P31" s="14"/>
      <c r="Q31" s="15"/>
      <c r="R31" s="13"/>
    </row>
    <row r="32" spans="1:18" ht="41.4" x14ac:dyDescent="0.25">
      <c r="B32" s="24" t="s">
        <v>254</v>
      </c>
      <c r="C32" s="11">
        <v>0</v>
      </c>
      <c r="D32" s="11">
        <v>0</v>
      </c>
      <c r="E32" s="11">
        <v>0</v>
      </c>
      <c r="F32" s="31">
        <f t="shared" si="3"/>
        <v>0</v>
      </c>
      <c r="G32" s="11">
        <v>0</v>
      </c>
      <c r="H32" s="11"/>
      <c r="I32" s="11">
        <v>0</v>
      </c>
      <c r="J32" s="11"/>
      <c r="K32" s="11">
        <v>0</v>
      </c>
      <c r="L32" s="11"/>
      <c r="M32" s="11">
        <f t="shared" si="4"/>
        <v>0</v>
      </c>
      <c r="N32" s="34">
        <f t="shared" si="5"/>
        <v>0</v>
      </c>
      <c r="O32" s="13"/>
      <c r="P32" s="14" t="s">
        <v>239</v>
      </c>
      <c r="Q32" s="36">
        <v>1</v>
      </c>
      <c r="R32" s="13"/>
    </row>
    <row r="33" spans="1:18" ht="15.6" x14ac:dyDescent="0.25">
      <c r="B33" s="16" t="s">
        <v>6</v>
      </c>
      <c r="C33" s="17">
        <f>SUM(C26:C32)</f>
        <v>0</v>
      </c>
      <c r="D33" s="17">
        <f>SUM(D26:D32)</f>
        <v>500000000</v>
      </c>
      <c r="E33" s="17">
        <f>SUM(E26:E32)</f>
        <v>0</v>
      </c>
      <c r="F33" s="17">
        <f>SUM(F26:F32)</f>
        <v>500000000</v>
      </c>
      <c r="G33" s="17">
        <f>SUM(G26:G32)</f>
        <v>0</v>
      </c>
      <c r="I33" s="17">
        <f>SUM(I26:I32)</f>
        <v>0</v>
      </c>
      <c r="K33" s="17">
        <f>SUM(K26:K32)</f>
        <v>0</v>
      </c>
      <c r="M33" s="35">
        <f>SUM(M26:M32)</f>
        <v>0</v>
      </c>
      <c r="N33" s="35">
        <f>SUM(N26:N32)</f>
        <v>500000000</v>
      </c>
      <c r="O33" s="18"/>
      <c r="Q33" s="33"/>
      <c r="R33" s="18"/>
    </row>
    <row r="35" spans="1:18" ht="15.6" x14ac:dyDescent="0.25">
      <c r="B35" s="16" t="s">
        <v>12</v>
      </c>
      <c r="C35" s="19">
        <f>F33</f>
        <v>500000000</v>
      </c>
      <c r="D35" s="25"/>
    </row>
    <row r="36" spans="1:18" ht="15.6" x14ac:dyDescent="0.25">
      <c r="B36" s="16" t="s">
        <v>7</v>
      </c>
      <c r="C36" s="19">
        <f>+M33</f>
        <v>0</v>
      </c>
      <c r="D36" s="25"/>
    </row>
    <row r="37" spans="1:18" ht="15.6" x14ac:dyDescent="0.25">
      <c r="B37" s="16" t="s">
        <v>3</v>
      </c>
      <c r="C37" s="21">
        <f>+C35+C36</f>
        <v>500000000</v>
      </c>
      <c r="D37" s="26"/>
    </row>
    <row r="39" spans="1:18" x14ac:dyDescent="0.25">
      <c r="A39" s="28"/>
      <c r="B39" s="28"/>
      <c r="C39" s="28"/>
      <c r="D39" s="28"/>
      <c r="E39" s="28"/>
      <c r="F39" s="28"/>
      <c r="G39" s="28"/>
      <c r="H39" s="28"/>
      <c r="I39" s="28"/>
      <c r="J39" s="28"/>
      <c r="K39" s="28"/>
      <c r="L39" s="28"/>
      <c r="M39" s="28"/>
      <c r="N39" s="28"/>
      <c r="O39" s="29"/>
      <c r="P39" s="28"/>
      <c r="Q39" s="28"/>
    </row>
    <row r="41" spans="1:18" ht="29.25" customHeight="1" x14ac:dyDescent="0.25">
      <c r="B41" s="46" t="s">
        <v>247</v>
      </c>
      <c r="C41" s="119" t="s">
        <v>248</v>
      </c>
      <c r="D41" s="119"/>
      <c r="E41" s="119"/>
      <c r="F41" s="119"/>
      <c r="G41" s="119"/>
      <c r="H41" s="119"/>
      <c r="I41" s="119"/>
      <c r="J41" s="119"/>
      <c r="K41" s="119"/>
      <c r="L41" s="119"/>
      <c r="M41" s="119"/>
      <c r="N41" s="119"/>
      <c r="O41" s="2"/>
      <c r="R41" s="2"/>
    </row>
    <row r="42" spans="1:18" ht="15" customHeight="1" x14ac:dyDescent="0.25">
      <c r="B42" s="6"/>
      <c r="C42" s="7"/>
      <c r="D42" s="7"/>
      <c r="E42" s="7"/>
      <c r="F42" s="7"/>
      <c r="G42" s="7"/>
      <c r="H42" s="7"/>
      <c r="I42" s="7"/>
      <c r="J42" s="7"/>
      <c r="K42" s="7"/>
      <c r="L42" s="7"/>
      <c r="M42" s="7"/>
      <c r="N42" s="7"/>
      <c r="O42" s="7"/>
      <c r="R42" s="7"/>
    </row>
    <row r="43" spans="1:18" ht="16.5" customHeight="1" x14ac:dyDescent="0.25">
      <c r="B43" s="120" t="s">
        <v>0</v>
      </c>
      <c r="C43" s="121" t="s">
        <v>13</v>
      </c>
      <c r="D43" s="122"/>
      <c r="E43" s="122"/>
      <c r="F43" s="123"/>
      <c r="G43" s="121" t="s">
        <v>2</v>
      </c>
      <c r="H43" s="122"/>
      <c r="I43" s="122"/>
      <c r="J43" s="122"/>
      <c r="K43" s="122"/>
      <c r="L43" s="122"/>
      <c r="M43" s="123"/>
      <c r="N43" s="124" t="s">
        <v>3</v>
      </c>
      <c r="O43" s="9"/>
      <c r="P43" s="118" t="s">
        <v>11</v>
      </c>
      <c r="Q43" s="118"/>
      <c r="R43" s="9"/>
    </row>
    <row r="44" spans="1:18" ht="31.5" customHeight="1" x14ac:dyDescent="0.25">
      <c r="B44" s="120"/>
      <c r="C44" s="23" t="s">
        <v>9</v>
      </c>
      <c r="D44" s="23" t="s">
        <v>10</v>
      </c>
      <c r="E44" s="23" t="s">
        <v>1</v>
      </c>
      <c r="F44" s="23" t="s">
        <v>16</v>
      </c>
      <c r="G44" s="23" t="s">
        <v>14</v>
      </c>
      <c r="H44" s="27" t="s">
        <v>15</v>
      </c>
      <c r="I44" s="23" t="s">
        <v>18</v>
      </c>
      <c r="J44" s="27" t="s">
        <v>17</v>
      </c>
      <c r="K44" s="23" t="s">
        <v>19</v>
      </c>
      <c r="L44" s="27" t="s">
        <v>20</v>
      </c>
      <c r="M44" s="23" t="s">
        <v>4</v>
      </c>
      <c r="N44" s="124"/>
      <c r="O44" s="9"/>
      <c r="P44" s="45" t="s">
        <v>26</v>
      </c>
      <c r="Q44" s="45" t="s">
        <v>5</v>
      </c>
      <c r="R44" s="9"/>
    </row>
    <row r="45" spans="1:18" ht="45" x14ac:dyDescent="0.25">
      <c r="B45" s="24" t="s">
        <v>249</v>
      </c>
      <c r="C45" s="11">
        <v>0</v>
      </c>
      <c r="D45" s="32">
        <v>80000000</v>
      </c>
      <c r="E45" s="11">
        <v>0</v>
      </c>
      <c r="F45" s="31">
        <f>+C45+D45+E45</f>
        <v>80000000</v>
      </c>
      <c r="G45" s="11">
        <v>0</v>
      </c>
      <c r="H45" s="11"/>
      <c r="I45" s="11">
        <v>0</v>
      </c>
      <c r="J45" s="11"/>
      <c r="K45" s="11">
        <v>0</v>
      </c>
      <c r="L45" s="11"/>
      <c r="M45" s="11">
        <f>+G45+I45+K45</f>
        <v>0</v>
      </c>
      <c r="N45" s="34">
        <f>+F45+M45</f>
        <v>80000000</v>
      </c>
      <c r="O45" s="13"/>
      <c r="P45" s="14" t="s">
        <v>250</v>
      </c>
      <c r="Q45" s="15">
        <v>0.8</v>
      </c>
      <c r="R45" s="13"/>
    </row>
    <row r="46" spans="1:18" ht="75" x14ac:dyDescent="0.25">
      <c r="B46" s="24" t="s">
        <v>251</v>
      </c>
      <c r="C46" s="11">
        <v>0</v>
      </c>
      <c r="D46" s="32">
        <v>277000000</v>
      </c>
      <c r="E46" s="11">
        <v>0</v>
      </c>
      <c r="F46" s="31">
        <f>+C46+D46+E46</f>
        <v>277000000</v>
      </c>
      <c r="G46" s="11">
        <v>0</v>
      </c>
      <c r="H46" s="11"/>
      <c r="I46" s="11">
        <v>0</v>
      </c>
      <c r="J46" s="11"/>
      <c r="K46" s="11">
        <v>0</v>
      </c>
      <c r="L46" s="11"/>
      <c r="M46" s="11">
        <f>+G46+I46+K46</f>
        <v>0</v>
      </c>
      <c r="N46" s="34">
        <f>+F46+M46</f>
        <v>277000000</v>
      </c>
      <c r="O46" s="13"/>
      <c r="P46" s="14"/>
      <c r="Q46" s="15"/>
      <c r="R46" s="13"/>
    </row>
    <row r="47" spans="1:18" ht="30" x14ac:dyDescent="0.25">
      <c r="B47" s="24" t="s">
        <v>252</v>
      </c>
      <c r="C47" s="11">
        <v>0</v>
      </c>
      <c r="D47" s="32">
        <v>48000000</v>
      </c>
      <c r="E47" s="11">
        <v>0</v>
      </c>
      <c r="F47" s="31">
        <f>+C47+D47+E47</f>
        <v>48000000</v>
      </c>
      <c r="G47" s="11">
        <v>0</v>
      </c>
      <c r="H47" s="11"/>
      <c r="I47" s="11">
        <v>0</v>
      </c>
      <c r="J47" s="11"/>
      <c r="K47" s="11">
        <v>0</v>
      </c>
      <c r="L47" s="11"/>
      <c r="M47" s="11">
        <f>+G47+I47+K47</f>
        <v>0</v>
      </c>
      <c r="N47" s="34">
        <f>+F47+M47</f>
        <v>48000000</v>
      </c>
      <c r="O47" s="13"/>
      <c r="P47" s="14"/>
      <c r="Q47" s="15"/>
      <c r="R47" s="13"/>
    </row>
    <row r="48" spans="1:18" ht="15" x14ac:dyDescent="0.25">
      <c r="B48" s="24" t="s">
        <v>253</v>
      </c>
      <c r="C48" s="11">
        <v>0</v>
      </c>
      <c r="D48" s="11">
        <v>0</v>
      </c>
      <c r="E48" s="11">
        <v>0</v>
      </c>
      <c r="F48" s="31">
        <f>+C48+D48+E48</f>
        <v>0</v>
      </c>
      <c r="G48" s="11">
        <v>0</v>
      </c>
      <c r="H48" s="11"/>
      <c r="I48" s="11">
        <v>0</v>
      </c>
      <c r="J48" s="11"/>
      <c r="K48" s="11">
        <v>0</v>
      </c>
      <c r="L48" s="11"/>
      <c r="M48" s="11">
        <f>+G48+I48+K48</f>
        <v>0</v>
      </c>
      <c r="N48" s="34">
        <f>+F48+M48</f>
        <v>0</v>
      </c>
      <c r="O48" s="13"/>
      <c r="P48" s="14"/>
      <c r="Q48" s="15"/>
      <c r="R48" s="13"/>
    </row>
    <row r="49" spans="1:18" ht="41.4" x14ac:dyDescent="0.25">
      <c r="B49" s="24" t="s">
        <v>254</v>
      </c>
      <c r="C49" s="11">
        <v>0</v>
      </c>
      <c r="D49" s="11">
        <v>0</v>
      </c>
      <c r="E49" s="11">
        <v>0</v>
      </c>
      <c r="F49" s="31">
        <f>+C49+D49+E49</f>
        <v>0</v>
      </c>
      <c r="G49" s="11">
        <v>0</v>
      </c>
      <c r="H49" s="11"/>
      <c r="I49" s="11">
        <v>0</v>
      </c>
      <c r="J49" s="11"/>
      <c r="K49" s="11">
        <v>0</v>
      </c>
      <c r="L49" s="11"/>
      <c r="M49" s="11">
        <f>+G49+I49+K49</f>
        <v>0</v>
      </c>
      <c r="N49" s="34">
        <f>+F49+M49</f>
        <v>0</v>
      </c>
      <c r="O49" s="13"/>
      <c r="P49" s="14" t="s">
        <v>239</v>
      </c>
      <c r="Q49" s="22" t="s">
        <v>240</v>
      </c>
      <c r="R49" s="13"/>
    </row>
    <row r="50" spans="1:18" ht="15.6" x14ac:dyDescent="0.25">
      <c r="B50" s="16" t="s">
        <v>6</v>
      </c>
      <c r="C50" s="17">
        <f>SUM(C45:C49)</f>
        <v>0</v>
      </c>
      <c r="D50" s="17">
        <f>SUM(D45:D49)</f>
        <v>405000000</v>
      </c>
      <c r="E50" s="17">
        <f>SUM(E45:E49)</f>
        <v>0</v>
      </c>
      <c r="F50" s="17">
        <f>SUM(F45:F49)</f>
        <v>405000000</v>
      </c>
      <c r="G50" s="17">
        <f>SUM(G45:G49)</f>
        <v>0</v>
      </c>
      <c r="I50" s="17">
        <f>SUM(I45:I49)</f>
        <v>0</v>
      </c>
      <c r="K50" s="17">
        <f>SUM(K45:K49)</f>
        <v>0</v>
      </c>
      <c r="M50" s="35">
        <f>SUM(M45:M49)</f>
        <v>0</v>
      </c>
      <c r="N50" s="35">
        <f>SUM(N45:N49)</f>
        <v>405000000</v>
      </c>
      <c r="O50" s="18"/>
      <c r="Q50" s="33"/>
      <c r="R50" s="18"/>
    </row>
    <row r="52" spans="1:18" ht="15.6" x14ac:dyDescent="0.25">
      <c r="B52" s="16" t="s">
        <v>12</v>
      </c>
      <c r="C52" s="19">
        <f>F50</f>
        <v>405000000</v>
      </c>
      <c r="D52" s="25"/>
    </row>
    <row r="53" spans="1:18" ht="15.6" x14ac:dyDescent="0.25">
      <c r="B53" s="16" t="s">
        <v>7</v>
      </c>
      <c r="C53" s="19">
        <f>+M50</f>
        <v>0</v>
      </c>
      <c r="D53" s="25"/>
    </row>
    <row r="54" spans="1:18" ht="15.6" x14ac:dyDescent="0.25">
      <c r="B54" s="16" t="s">
        <v>3</v>
      </c>
      <c r="C54" s="21">
        <f>+C52+C53</f>
        <v>405000000</v>
      </c>
      <c r="D54" s="26"/>
    </row>
    <row r="56" spans="1:18" x14ac:dyDescent="0.25">
      <c r="A56" s="28"/>
      <c r="B56" s="28"/>
      <c r="C56" s="28"/>
      <c r="D56" s="28"/>
      <c r="E56" s="28"/>
      <c r="F56" s="28"/>
      <c r="G56" s="28"/>
      <c r="H56" s="28"/>
      <c r="I56" s="28"/>
      <c r="J56" s="28"/>
      <c r="K56" s="28"/>
      <c r="L56" s="28"/>
      <c r="M56" s="28"/>
      <c r="N56" s="28"/>
      <c r="O56" s="29"/>
      <c r="P56" s="28"/>
      <c r="Q56" s="28"/>
    </row>
    <row r="58" spans="1:18" ht="29.25" customHeight="1" x14ac:dyDescent="0.25">
      <c r="B58" s="46" t="s">
        <v>255</v>
      </c>
      <c r="C58" s="119" t="s">
        <v>256</v>
      </c>
      <c r="D58" s="119"/>
      <c r="E58" s="119"/>
      <c r="F58" s="119"/>
      <c r="G58" s="119"/>
      <c r="H58" s="119"/>
      <c r="I58" s="119"/>
      <c r="J58" s="119"/>
      <c r="K58" s="119"/>
      <c r="L58" s="119"/>
      <c r="M58" s="119"/>
      <c r="N58" s="119"/>
      <c r="O58" s="2"/>
      <c r="R58" s="2"/>
    </row>
    <row r="59" spans="1:18" ht="15" customHeight="1" x14ac:dyDescent="0.25">
      <c r="B59" s="6"/>
      <c r="C59" s="7"/>
      <c r="D59" s="7"/>
      <c r="E59" s="7"/>
      <c r="F59" s="7"/>
      <c r="G59" s="7"/>
      <c r="H59" s="7"/>
      <c r="I59" s="7"/>
      <c r="J59" s="7"/>
      <c r="K59" s="7"/>
      <c r="L59" s="7"/>
      <c r="M59" s="7"/>
      <c r="N59" s="7"/>
      <c r="O59" s="7"/>
      <c r="R59" s="7"/>
    </row>
    <row r="60" spans="1:18" ht="16.5" customHeight="1" x14ac:dyDescent="0.25">
      <c r="B60" s="120" t="s">
        <v>0</v>
      </c>
      <c r="C60" s="121" t="s">
        <v>13</v>
      </c>
      <c r="D60" s="122"/>
      <c r="E60" s="122"/>
      <c r="F60" s="123"/>
      <c r="G60" s="121" t="s">
        <v>2</v>
      </c>
      <c r="H60" s="122"/>
      <c r="I60" s="122"/>
      <c r="J60" s="122"/>
      <c r="K60" s="122"/>
      <c r="L60" s="122"/>
      <c r="M60" s="123"/>
      <c r="N60" s="124" t="s">
        <v>3</v>
      </c>
      <c r="O60" s="9"/>
      <c r="P60" s="118" t="s">
        <v>11</v>
      </c>
      <c r="Q60" s="118"/>
      <c r="R60" s="9"/>
    </row>
    <row r="61" spans="1:18" ht="31.5" customHeight="1" x14ac:dyDescent="0.25">
      <c r="B61" s="120"/>
      <c r="C61" s="23" t="s">
        <v>9</v>
      </c>
      <c r="D61" s="23" t="s">
        <v>10</v>
      </c>
      <c r="E61" s="23" t="s">
        <v>1</v>
      </c>
      <c r="F61" s="23" t="s">
        <v>16</v>
      </c>
      <c r="G61" s="23" t="s">
        <v>14</v>
      </c>
      <c r="H61" s="27" t="s">
        <v>15</v>
      </c>
      <c r="I61" s="23" t="s">
        <v>18</v>
      </c>
      <c r="J61" s="27" t="s">
        <v>17</v>
      </c>
      <c r="K61" s="23" t="s">
        <v>19</v>
      </c>
      <c r="L61" s="27" t="s">
        <v>20</v>
      </c>
      <c r="M61" s="23" t="s">
        <v>4</v>
      </c>
      <c r="N61" s="124"/>
      <c r="O61" s="9"/>
      <c r="P61" s="45" t="s">
        <v>26</v>
      </c>
      <c r="Q61" s="45" t="s">
        <v>5</v>
      </c>
      <c r="R61" s="9"/>
    </row>
    <row r="62" spans="1:18" ht="69" x14ac:dyDescent="0.25">
      <c r="A62" s="143" t="s">
        <v>292</v>
      </c>
      <c r="B62" s="24" t="s">
        <v>275</v>
      </c>
      <c r="C62" s="11">
        <v>0</v>
      </c>
      <c r="D62" s="11">
        <v>0</v>
      </c>
      <c r="E62" s="11">
        <v>0</v>
      </c>
      <c r="F62" s="31">
        <f>+C62+D62+E62</f>
        <v>0</v>
      </c>
      <c r="G62" s="11">
        <v>0</v>
      </c>
      <c r="H62" s="11"/>
      <c r="I62" s="11">
        <v>0</v>
      </c>
      <c r="J62" s="11"/>
      <c r="K62" s="11">
        <v>0</v>
      </c>
      <c r="L62" s="11"/>
      <c r="M62" s="11">
        <f>+G62+I62+K62</f>
        <v>0</v>
      </c>
      <c r="N62" s="34">
        <f>+F62+M62</f>
        <v>0</v>
      </c>
      <c r="O62" s="13"/>
      <c r="P62" s="14" t="s">
        <v>276</v>
      </c>
      <c r="Q62" s="36">
        <v>1</v>
      </c>
      <c r="R62" s="13"/>
    </row>
    <row r="63" spans="1:18" ht="15" x14ac:dyDescent="0.25">
      <c r="A63" s="143"/>
      <c r="B63" s="24" t="s">
        <v>277</v>
      </c>
      <c r="C63" s="11">
        <v>0</v>
      </c>
      <c r="D63" s="11">
        <v>0</v>
      </c>
      <c r="E63" s="11">
        <v>0</v>
      </c>
      <c r="F63" s="31">
        <f>+C63+D63+E63</f>
        <v>0</v>
      </c>
      <c r="G63" s="11">
        <v>0</v>
      </c>
      <c r="H63" s="11"/>
      <c r="I63" s="11">
        <v>0</v>
      </c>
      <c r="J63" s="11"/>
      <c r="K63" s="11">
        <v>0</v>
      </c>
      <c r="L63" s="11"/>
      <c r="M63" s="11">
        <f>+G63+I63+K63</f>
        <v>0</v>
      </c>
      <c r="N63" s="34">
        <f>+F63+M63</f>
        <v>0</v>
      </c>
      <c r="O63" s="13"/>
      <c r="P63" s="14"/>
      <c r="Q63" s="15"/>
      <c r="R63" s="13"/>
    </row>
    <row r="64" spans="1:18" ht="15" x14ac:dyDescent="0.25">
      <c r="A64" s="143"/>
      <c r="B64" s="24" t="s">
        <v>278</v>
      </c>
      <c r="C64" s="11">
        <v>0</v>
      </c>
      <c r="D64" s="11">
        <v>0</v>
      </c>
      <c r="E64" s="11">
        <v>0</v>
      </c>
      <c r="F64" s="31">
        <f>+C64+D64+E64</f>
        <v>0</v>
      </c>
      <c r="G64" s="11">
        <v>0</v>
      </c>
      <c r="H64" s="11"/>
      <c r="I64" s="11">
        <v>0</v>
      </c>
      <c r="J64" s="11"/>
      <c r="K64" s="11">
        <v>0</v>
      </c>
      <c r="L64" s="11"/>
      <c r="M64" s="11">
        <f>+G64+I64+K64</f>
        <v>0</v>
      </c>
      <c r="N64" s="34">
        <f>+F64+M64</f>
        <v>0</v>
      </c>
      <c r="O64" s="13"/>
      <c r="P64" s="14"/>
      <c r="Q64" s="15"/>
      <c r="R64" s="13"/>
    </row>
    <row r="65" spans="1:18" ht="15" x14ac:dyDescent="0.25">
      <c r="A65" s="143"/>
      <c r="B65" s="24" t="s">
        <v>279</v>
      </c>
      <c r="C65" s="11">
        <v>0</v>
      </c>
      <c r="D65" s="11">
        <v>0</v>
      </c>
      <c r="E65" s="11">
        <v>0</v>
      </c>
      <c r="F65" s="31">
        <f>+C65+D65+E65</f>
        <v>0</v>
      </c>
      <c r="G65" s="11">
        <v>0</v>
      </c>
      <c r="H65" s="11"/>
      <c r="I65" s="11">
        <v>0</v>
      </c>
      <c r="J65" s="11"/>
      <c r="K65" s="11">
        <v>0</v>
      </c>
      <c r="L65" s="11"/>
      <c r="M65" s="11">
        <f>+G65+I65+K65</f>
        <v>0</v>
      </c>
      <c r="N65" s="34">
        <f>+F65+M65</f>
        <v>0</v>
      </c>
      <c r="O65" s="13"/>
      <c r="P65" s="14"/>
      <c r="Q65" s="15"/>
      <c r="R65" s="13"/>
    </row>
    <row r="66" spans="1:18" ht="30" x14ac:dyDescent="0.25">
      <c r="A66" s="143"/>
      <c r="B66" s="24" t="s">
        <v>280</v>
      </c>
      <c r="C66" s="11">
        <v>0</v>
      </c>
      <c r="D66" s="11">
        <v>0</v>
      </c>
      <c r="E66" s="11">
        <v>0</v>
      </c>
      <c r="F66" s="31">
        <f>+C66+D66+E66</f>
        <v>0</v>
      </c>
      <c r="G66" s="11">
        <v>0</v>
      </c>
      <c r="H66" s="11"/>
      <c r="I66" s="11">
        <v>0</v>
      </c>
      <c r="J66" s="11"/>
      <c r="K66" s="11">
        <v>0</v>
      </c>
      <c r="L66" s="11"/>
      <c r="M66" s="11">
        <f>+G66+I66+K66</f>
        <v>0</v>
      </c>
      <c r="N66" s="34">
        <f>+F66+M66</f>
        <v>0</v>
      </c>
      <c r="O66" s="13"/>
      <c r="P66" s="14"/>
      <c r="Q66" s="15"/>
      <c r="R66" s="13"/>
    </row>
    <row r="67" spans="1:18" ht="30" x14ac:dyDescent="0.25">
      <c r="A67" s="143"/>
      <c r="B67" s="24" t="s">
        <v>281</v>
      </c>
      <c r="C67" s="32">
        <v>570000000</v>
      </c>
      <c r="D67" s="11">
        <v>0</v>
      </c>
      <c r="E67" s="11">
        <v>0</v>
      </c>
      <c r="F67" s="31">
        <f t="shared" ref="F67:F75" si="6">+C67+D67+E67</f>
        <v>570000000</v>
      </c>
      <c r="G67" s="11">
        <v>0</v>
      </c>
      <c r="H67" s="11"/>
      <c r="I67" s="11">
        <v>0</v>
      </c>
      <c r="J67" s="11"/>
      <c r="K67" s="11">
        <v>0</v>
      </c>
      <c r="L67" s="11"/>
      <c r="M67" s="11">
        <f t="shared" ref="M67:M75" si="7">+G67+I67+K67</f>
        <v>0</v>
      </c>
      <c r="N67" s="34">
        <f t="shared" ref="N67:N75" si="8">+F67+M67</f>
        <v>570000000</v>
      </c>
      <c r="O67" s="13"/>
      <c r="P67" s="14"/>
      <c r="Q67" s="15"/>
      <c r="R67" s="13"/>
    </row>
    <row r="68" spans="1:18" ht="41.4" x14ac:dyDescent="0.25">
      <c r="A68" s="143"/>
      <c r="B68" s="24" t="s">
        <v>293</v>
      </c>
      <c r="C68" s="11">
        <v>0</v>
      </c>
      <c r="D68" s="11">
        <v>0</v>
      </c>
      <c r="E68" s="11">
        <v>0</v>
      </c>
      <c r="F68" s="31">
        <f t="shared" si="6"/>
        <v>0</v>
      </c>
      <c r="G68" s="11">
        <v>0</v>
      </c>
      <c r="H68" s="11"/>
      <c r="I68" s="11">
        <v>0</v>
      </c>
      <c r="J68" s="11"/>
      <c r="K68" s="11">
        <v>0</v>
      </c>
      <c r="L68" s="11"/>
      <c r="M68" s="11">
        <f t="shared" si="7"/>
        <v>0</v>
      </c>
      <c r="N68" s="34">
        <f t="shared" si="8"/>
        <v>0</v>
      </c>
      <c r="O68" s="13"/>
      <c r="P68" s="14" t="s">
        <v>302</v>
      </c>
      <c r="Q68" s="36">
        <v>1</v>
      </c>
      <c r="R68" s="13"/>
    </row>
    <row r="69" spans="1:18" ht="41.4" x14ac:dyDescent="0.25">
      <c r="A69" s="143"/>
      <c r="B69" s="24" t="s">
        <v>294</v>
      </c>
      <c r="C69" s="11">
        <v>0</v>
      </c>
      <c r="D69" s="11">
        <v>0</v>
      </c>
      <c r="E69" s="11">
        <v>0</v>
      </c>
      <c r="F69" s="31">
        <f t="shared" si="6"/>
        <v>0</v>
      </c>
      <c r="G69" s="11">
        <v>0</v>
      </c>
      <c r="H69" s="11"/>
      <c r="I69" s="11">
        <v>0</v>
      </c>
      <c r="J69" s="11"/>
      <c r="K69" s="11">
        <v>0</v>
      </c>
      <c r="L69" s="11"/>
      <c r="M69" s="11">
        <f t="shared" si="7"/>
        <v>0</v>
      </c>
      <c r="N69" s="34">
        <f t="shared" si="8"/>
        <v>0</v>
      </c>
      <c r="O69" s="13"/>
      <c r="P69" s="14" t="s">
        <v>303</v>
      </c>
      <c r="Q69" s="36">
        <v>1</v>
      </c>
      <c r="R69" s="13"/>
    </row>
    <row r="70" spans="1:18" ht="30" x14ac:dyDescent="0.25">
      <c r="A70" s="53" t="s">
        <v>296</v>
      </c>
      <c r="B70" s="44" t="s">
        <v>295</v>
      </c>
      <c r="C70" s="11">
        <v>0</v>
      </c>
      <c r="D70" s="32">
        <v>0</v>
      </c>
      <c r="E70" s="11">
        <v>0</v>
      </c>
      <c r="F70" s="31">
        <f t="shared" si="6"/>
        <v>0</v>
      </c>
      <c r="G70" s="11">
        <v>0</v>
      </c>
      <c r="H70" s="11"/>
      <c r="I70" s="11">
        <v>0</v>
      </c>
      <c r="J70" s="11"/>
      <c r="K70" s="11">
        <v>0</v>
      </c>
      <c r="L70" s="11"/>
      <c r="M70" s="11">
        <f t="shared" si="7"/>
        <v>0</v>
      </c>
      <c r="N70" s="34">
        <f t="shared" si="8"/>
        <v>0</v>
      </c>
      <c r="O70" s="13"/>
      <c r="P70" s="14"/>
      <c r="Q70" s="15"/>
      <c r="R70" s="13"/>
    </row>
    <row r="71" spans="1:18" ht="41.4" x14ac:dyDescent="0.25">
      <c r="A71" s="144" t="s">
        <v>305</v>
      </c>
      <c r="B71" s="24" t="s">
        <v>297</v>
      </c>
      <c r="C71" s="11">
        <v>0</v>
      </c>
      <c r="D71" s="11">
        <v>0</v>
      </c>
      <c r="E71" s="11">
        <v>0</v>
      </c>
      <c r="F71" s="31">
        <f t="shared" si="6"/>
        <v>0</v>
      </c>
      <c r="G71" s="11">
        <v>0</v>
      </c>
      <c r="H71" s="11"/>
      <c r="I71" s="11">
        <v>0</v>
      </c>
      <c r="J71" s="11"/>
      <c r="K71" s="11">
        <v>0</v>
      </c>
      <c r="L71" s="11"/>
      <c r="M71" s="11">
        <f t="shared" si="7"/>
        <v>0</v>
      </c>
      <c r="N71" s="34">
        <f t="shared" si="8"/>
        <v>0</v>
      </c>
      <c r="O71" s="13"/>
      <c r="P71" s="14" t="s">
        <v>304</v>
      </c>
      <c r="Q71" s="36">
        <v>1</v>
      </c>
      <c r="R71" s="13"/>
    </row>
    <row r="72" spans="1:18" ht="30" x14ac:dyDescent="0.25">
      <c r="A72" s="144"/>
      <c r="B72" s="24" t="s">
        <v>298</v>
      </c>
      <c r="C72" s="11">
        <v>0</v>
      </c>
      <c r="D72" s="32">
        <v>30000000</v>
      </c>
      <c r="E72" s="11">
        <v>0</v>
      </c>
      <c r="F72" s="31">
        <f>+C72+D72+E72</f>
        <v>30000000</v>
      </c>
      <c r="G72" s="11">
        <v>0</v>
      </c>
      <c r="H72" s="11"/>
      <c r="I72" s="11">
        <v>0</v>
      </c>
      <c r="J72" s="11"/>
      <c r="K72" s="11">
        <v>0</v>
      </c>
      <c r="L72" s="11"/>
      <c r="M72" s="11">
        <f>+G72+I72+K72</f>
        <v>0</v>
      </c>
      <c r="N72" s="34">
        <f>+F72+M72</f>
        <v>30000000</v>
      </c>
      <c r="O72" s="13"/>
      <c r="P72" s="14"/>
      <c r="Q72" s="15"/>
      <c r="R72" s="13"/>
    </row>
    <row r="73" spans="1:18" ht="30" x14ac:dyDescent="0.25">
      <c r="A73" s="144"/>
      <c r="B73" s="24" t="s">
        <v>299</v>
      </c>
      <c r="C73" s="11">
        <v>0</v>
      </c>
      <c r="D73" s="32">
        <v>30000000</v>
      </c>
      <c r="E73" s="11">
        <v>0</v>
      </c>
      <c r="F73" s="31">
        <f>+C73+D73+E73</f>
        <v>30000000</v>
      </c>
      <c r="G73" s="11">
        <v>0</v>
      </c>
      <c r="H73" s="11"/>
      <c r="I73" s="11">
        <v>0</v>
      </c>
      <c r="J73" s="11"/>
      <c r="K73" s="11">
        <v>0</v>
      </c>
      <c r="L73" s="11"/>
      <c r="M73" s="11">
        <f>+G73+I73+K73</f>
        <v>0</v>
      </c>
      <c r="N73" s="34">
        <f>+F73+M73</f>
        <v>30000000</v>
      </c>
      <c r="O73" s="13"/>
      <c r="P73" s="14"/>
      <c r="Q73" s="15"/>
      <c r="R73" s="13"/>
    </row>
    <row r="74" spans="1:18" ht="15" x14ac:dyDescent="0.25">
      <c r="A74" s="144"/>
      <c r="B74" s="24" t="s">
        <v>300</v>
      </c>
      <c r="C74" s="11">
        <v>0</v>
      </c>
      <c r="D74" s="11">
        <v>0</v>
      </c>
      <c r="E74" s="11">
        <v>0</v>
      </c>
      <c r="F74" s="31">
        <f>+C74+D74+E74</f>
        <v>0</v>
      </c>
      <c r="G74" s="11">
        <v>0</v>
      </c>
      <c r="H74" s="11"/>
      <c r="I74" s="11">
        <v>0</v>
      </c>
      <c r="J74" s="11"/>
      <c r="K74" s="11">
        <v>0</v>
      </c>
      <c r="L74" s="11"/>
      <c r="M74" s="11">
        <f>+G74+I74+K74</f>
        <v>0</v>
      </c>
      <c r="N74" s="34">
        <f>+F74+M74</f>
        <v>0</v>
      </c>
      <c r="O74" s="13"/>
      <c r="P74" s="14"/>
      <c r="Q74" s="15"/>
      <c r="R74" s="13"/>
    </row>
    <row r="75" spans="1:18" ht="15" x14ac:dyDescent="0.25">
      <c r="A75" s="144"/>
      <c r="B75" s="24" t="s">
        <v>301</v>
      </c>
      <c r="C75" s="11">
        <v>0</v>
      </c>
      <c r="D75" s="32">
        <v>10000000</v>
      </c>
      <c r="E75" s="11">
        <v>0</v>
      </c>
      <c r="F75" s="31">
        <f t="shared" si="6"/>
        <v>10000000</v>
      </c>
      <c r="G75" s="11">
        <v>0</v>
      </c>
      <c r="H75" s="11"/>
      <c r="I75" s="11">
        <v>0</v>
      </c>
      <c r="J75" s="11"/>
      <c r="K75" s="11">
        <v>0</v>
      </c>
      <c r="L75" s="11"/>
      <c r="M75" s="11">
        <f t="shared" si="7"/>
        <v>0</v>
      </c>
      <c r="N75" s="34">
        <f t="shared" si="8"/>
        <v>10000000</v>
      </c>
      <c r="O75" s="13"/>
      <c r="P75" s="14"/>
      <c r="Q75" s="15"/>
      <c r="R75" s="13"/>
    </row>
    <row r="76" spans="1:18" ht="45" x14ac:dyDescent="0.25">
      <c r="A76" s="145" t="s">
        <v>306</v>
      </c>
      <c r="B76" s="24" t="s">
        <v>257</v>
      </c>
      <c r="C76" s="11">
        <v>0</v>
      </c>
      <c r="D76" s="11">
        <v>0</v>
      </c>
      <c r="E76" s="11">
        <v>0</v>
      </c>
      <c r="F76" s="31">
        <f>+C76+D76+E76</f>
        <v>0</v>
      </c>
      <c r="G76" s="11">
        <v>0</v>
      </c>
      <c r="H76" s="11"/>
      <c r="I76" s="11">
        <v>0</v>
      </c>
      <c r="J76" s="11"/>
      <c r="K76" s="11">
        <v>0</v>
      </c>
      <c r="L76" s="11"/>
      <c r="M76" s="11">
        <f>+G76+I76+K76</f>
        <v>0</v>
      </c>
      <c r="N76" s="34">
        <f>+F76+M76</f>
        <v>0</v>
      </c>
      <c r="O76" s="13"/>
      <c r="P76" s="14"/>
      <c r="Q76" s="15"/>
      <c r="R76" s="13"/>
    </row>
    <row r="77" spans="1:18" ht="60" x14ac:dyDescent="0.25">
      <c r="A77" s="145"/>
      <c r="B77" s="24" t="s">
        <v>258</v>
      </c>
      <c r="C77" s="11">
        <v>0</v>
      </c>
      <c r="D77" s="11">
        <v>0</v>
      </c>
      <c r="E77" s="11">
        <v>0</v>
      </c>
      <c r="F77" s="31">
        <f>+C77+D77+E77</f>
        <v>0</v>
      </c>
      <c r="G77" s="11">
        <v>0</v>
      </c>
      <c r="H77" s="11"/>
      <c r="I77" s="11">
        <v>0</v>
      </c>
      <c r="J77" s="11"/>
      <c r="K77" s="11">
        <v>0</v>
      </c>
      <c r="L77" s="11"/>
      <c r="M77" s="11">
        <f>+G77+I77+K77</f>
        <v>0</v>
      </c>
      <c r="N77" s="34">
        <f>+F77+M77</f>
        <v>0</v>
      </c>
      <c r="O77" s="13"/>
      <c r="P77" s="14"/>
      <c r="Q77" s="15"/>
      <c r="R77" s="13"/>
    </row>
    <row r="78" spans="1:18" ht="15.6" x14ac:dyDescent="0.25">
      <c r="B78" s="16" t="s">
        <v>6</v>
      </c>
      <c r="C78" s="17">
        <f>SUM(C62:C77)</f>
        <v>570000000</v>
      </c>
      <c r="D78" s="17">
        <f>SUM(D62:D77)</f>
        <v>70000000</v>
      </c>
      <c r="E78" s="17">
        <f>SUM(E62:E77)</f>
        <v>0</v>
      </c>
      <c r="F78" s="17">
        <f>SUM(F62:F77)</f>
        <v>640000000</v>
      </c>
      <c r="G78" s="17">
        <f>SUM(G62:G77)</f>
        <v>0</v>
      </c>
      <c r="I78" s="17">
        <f>SUM(I62:I77)</f>
        <v>0</v>
      </c>
      <c r="K78" s="17">
        <f>SUM(K62:K77)</f>
        <v>0</v>
      </c>
      <c r="M78" s="35">
        <f>SUM(M62:M77)</f>
        <v>0</v>
      </c>
      <c r="N78" s="35">
        <f>SUM(N62:N77)</f>
        <v>640000000</v>
      </c>
      <c r="O78" s="18"/>
      <c r="Q78" s="33"/>
      <c r="R78" s="18"/>
    </row>
    <row r="80" spans="1:18" ht="15.6" x14ac:dyDescent="0.25">
      <c r="B80" s="16" t="s">
        <v>12</v>
      </c>
      <c r="C80" s="19">
        <f>F78</f>
        <v>640000000</v>
      </c>
      <c r="D80" s="25"/>
    </row>
    <row r="81" spans="1:18" ht="15.6" x14ac:dyDescent="0.25">
      <c r="B81" s="16" t="s">
        <v>7</v>
      </c>
      <c r="C81" s="19">
        <f>+M78</f>
        <v>0</v>
      </c>
      <c r="D81" s="25"/>
    </row>
    <row r="82" spans="1:18" ht="15.6" x14ac:dyDescent="0.25">
      <c r="B82" s="16" t="s">
        <v>3</v>
      </c>
      <c r="C82" s="21">
        <f>+C80+C81</f>
        <v>640000000</v>
      </c>
      <c r="D82" s="26"/>
    </row>
    <row r="84" spans="1:18" x14ac:dyDescent="0.25">
      <c r="A84" s="28"/>
      <c r="B84" s="28"/>
      <c r="C84" s="28"/>
      <c r="D84" s="28"/>
      <c r="E84" s="28"/>
      <c r="F84" s="28"/>
      <c r="G84" s="28"/>
      <c r="H84" s="28"/>
      <c r="I84" s="28"/>
      <c r="J84" s="28"/>
      <c r="K84" s="28"/>
      <c r="L84" s="28"/>
      <c r="M84" s="28"/>
      <c r="N84" s="28"/>
      <c r="O84" s="29"/>
      <c r="P84" s="28"/>
      <c r="Q84" s="28"/>
    </row>
    <row r="86" spans="1:18" ht="29.25" customHeight="1" x14ac:dyDescent="0.25">
      <c r="B86" s="46" t="s">
        <v>259</v>
      </c>
      <c r="C86" s="119" t="s">
        <v>260</v>
      </c>
      <c r="D86" s="119"/>
      <c r="E86" s="119"/>
      <c r="F86" s="119"/>
      <c r="G86" s="119"/>
      <c r="H86" s="119"/>
      <c r="I86" s="119"/>
      <c r="J86" s="119"/>
      <c r="K86" s="119"/>
      <c r="L86" s="119"/>
      <c r="M86" s="119"/>
      <c r="N86" s="119"/>
      <c r="O86" s="2"/>
      <c r="R86" s="2"/>
    </row>
    <row r="87" spans="1:18" ht="15" customHeight="1" x14ac:dyDescent="0.25">
      <c r="B87" s="6"/>
      <c r="C87" s="7"/>
      <c r="D87" s="7"/>
      <c r="E87" s="7"/>
      <c r="F87" s="7"/>
      <c r="G87" s="7"/>
      <c r="H87" s="7"/>
      <c r="I87" s="7"/>
      <c r="J87" s="7"/>
      <c r="K87" s="7"/>
      <c r="L87" s="7"/>
      <c r="M87" s="7"/>
      <c r="N87" s="7"/>
      <c r="O87" s="7"/>
      <c r="R87" s="7"/>
    </row>
    <row r="88" spans="1:18" ht="16.5" customHeight="1" x14ac:dyDescent="0.25">
      <c r="B88" s="120" t="s">
        <v>0</v>
      </c>
      <c r="C88" s="121" t="s">
        <v>13</v>
      </c>
      <c r="D88" s="122"/>
      <c r="E88" s="122"/>
      <c r="F88" s="123"/>
      <c r="G88" s="121" t="s">
        <v>2</v>
      </c>
      <c r="H88" s="122"/>
      <c r="I88" s="122"/>
      <c r="J88" s="122"/>
      <c r="K88" s="122"/>
      <c r="L88" s="122"/>
      <c r="M88" s="123"/>
      <c r="N88" s="124" t="s">
        <v>3</v>
      </c>
      <c r="O88" s="9"/>
      <c r="P88" s="118" t="s">
        <v>11</v>
      </c>
      <c r="Q88" s="118"/>
      <c r="R88" s="9"/>
    </row>
    <row r="89" spans="1:18" ht="31.5" customHeight="1" x14ac:dyDescent="0.25">
      <c r="B89" s="120"/>
      <c r="C89" s="23" t="s">
        <v>9</v>
      </c>
      <c r="D89" s="23" t="s">
        <v>10</v>
      </c>
      <c r="E89" s="23" t="s">
        <v>1</v>
      </c>
      <c r="F89" s="23" t="s">
        <v>16</v>
      </c>
      <c r="G89" s="23" t="s">
        <v>14</v>
      </c>
      <c r="H89" s="27" t="s">
        <v>15</v>
      </c>
      <c r="I89" s="23" t="s">
        <v>18</v>
      </c>
      <c r="J89" s="27" t="s">
        <v>17</v>
      </c>
      <c r="K89" s="23" t="s">
        <v>19</v>
      </c>
      <c r="L89" s="27" t="s">
        <v>20</v>
      </c>
      <c r="M89" s="23" t="s">
        <v>4</v>
      </c>
      <c r="N89" s="124"/>
      <c r="O89" s="9"/>
      <c r="P89" s="45" t="s">
        <v>26</v>
      </c>
      <c r="Q89" s="45" t="s">
        <v>5</v>
      </c>
      <c r="R89" s="9"/>
    </row>
    <row r="90" spans="1:18" ht="47.25" customHeight="1" x14ac:dyDescent="0.25">
      <c r="B90" s="24" t="s">
        <v>282</v>
      </c>
      <c r="C90" s="11">
        <v>0</v>
      </c>
      <c r="D90" s="11">
        <v>0</v>
      </c>
      <c r="E90" s="11">
        <v>0</v>
      </c>
      <c r="F90" s="31">
        <f>+C90+D90+E90</f>
        <v>0</v>
      </c>
      <c r="G90" s="11">
        <v>0</v>
      </c>
      <c r="H90" s="11"/>
      <c r="I90" s="11">
        <v>0</v>
      </c>
      <c r="J90" s="11"/>
      <c r="K90" s="11">
        <v>0</v>
      </c>
      <c r="L90" s="11"/>
      <c r="M90" s="11">
        <f>+G90+I90+K90</f>
        <v>0</v>
      </c>
      <c r="N90" s="34">
        <f>+F90+M90</f>
        <v>0</v>
      </c>
      <c r="O90" s="13"/>
      <c r="P90" s="14" t="s">
        <v>283</v>
      </c>
      <c r="Q90" s="36">
        <v>0.5</v>
      </c>
      <c r="R90" s="13"/>
    </row>
    <row r="91" spans="1:18" ht="30" x14ac:dyDescent="0.25">
      <c r="B91" s="24" t="s">
        <v>284</v>
      </c>
      <c r="C91" s="11">
        <v>0</v>
      </c>
      <c r="D91" s="32">
        <v>25000000</v>
      </c>
      <c r="E91" s="11">
        <v>0</v>
      </c>
      <c r="F91" s="31">
        <f t="shared" ref="F91:F98" si="9">+C91+D91+E91</f>
        <v>25000000</v>
      </c>
      <c r="G91" s="11">
        <v>0</v>
      </c>
      <c r="H91" s="11"/>
      <c r="I91" s="11">
        <v>0</v>
      </c>
      <c r="J91" s="11"/>
      <c r="K91" s="11">
        <v>0</v>
      </c>
      <c r="L91" s="11"/>
      <c r="M91" s="11">
        <f t="shared" ref="M91:M98" si="10">+G91+I91+K91</f>
        <v>0</v>
      </c>
      <c r="N91" s="34">
        <f t="shared" ref="N91:N98" si="11">+F91+M91</f>
        <v>25000000</v>
      </c>
      <c r="O91" s="13"/>
      <c r="P91" s="14"/>
      <c r="Q91" s="15"/>
      <c r="R91" s="13"/>
    </row>
    <row r="92" spans="1:18" ht="15" x14ac:dyDescent="0.25">
      <c r="B92" s="24" t="s">
        <v>285</v>
      </c>
      <c r="C92" s="11">
        <v>0</v>
      </c>
      <c r="D92" s="11">
        <v>0</v>
      </c>
      <c r="E92" s="11">
        <v>0</v>
      </c>
      <c r="F92" s="31">
        <f t="shared" si="9"/>
        <v>0</v>
      </c>
      <c r="G92" s="11">
        <v>0</v>
      </c>
      <c r="H92" s="11"/>
      <c r="I92" s="11">
        <v>0</v>
      </c>
      <c r="J92" s="11"/>
      <c r="K92" s="11">
        <v>0</v>
      </c>
      <c r="L92" s="11"/>
      <c r="M92" s="11">
        <f t="shared" si="10"/>
        <v>0</v>
      </c>
      <c r="N92" s="34">
        <f t="shared" si="11"/>
        <v>0</v>
      </c>
      <c r="O92" s="13"/>
      <c r="P92" s="14"/>
      <c r="Q92" s="15"/>
      <c r="R92" s="13"/>
    </row>
    <row r="93" spans="1:18" ht="15" x14ac:dyDescent="0.25">
      <c r="B93" s="24" t="s">
        <v>286</v>
      </c>
      <c r="C93" s="11">
        <v>0</v>
      </c>
      <c r="D93" s="11">
        <v>0</v>
      </c>
      <c r="E93" s="11">
        <v>0</v>
      </c>
      <c r="F93" s="31">
        <f t="shared" si="9"/>
        <v>0</v>
      </c>
      <c r="G93" s="11">
        <v>0</v>
      </c>
      <c r="H93" s="11"/>
      <c r="I93" s="11">
        <v>0</v>
      </c>
      <c r="J93" s="11"/>
      <c r="K93" s="11">
        <v>0</v>
      </c>
      <c r="L93" s="11"/>
      <c r="M93" s="11">
        <f t="shared" si="10"/>
        <v>0</v>
      </c>
      <c r="N93" s="34">
        <f t="shared" si="11"/>
        <v>0</v>
      </c>
      <c r="O93" s="13"/>
      <c r="P93" s="14"/>
      <c r="Q93" s="15"/>
      <c r="R93" s="13"/>
    </row>
    <row r="94" spans="1:18" ht="15" x14ac:dyDescent="0.25">
      <c r="B94" s="24" t="s">
        <v>287</v>
      </c>
      <c r="C94" s="11">
        <v>0</v>
      </c>
      <c r="D94" s="32">
        <v>12000000</v>
      </c>
      <c r="E94" s="11">
        <v>0</v>
      </c>
      <c r="F94" s="31">
        <f t="shared" si="9"/>
        <v>12000000</v>
      </c>
      <c r="G94" s="11">
        <v>0</v>
      </c>
      <c r="H94" s="11"/>
      <c r="I94" s="11">
        <v>0</v>
      </c>
      <c r="J94" s="11"/>
      <c r="K94" s="11">
        <v>0</v>
      </c>
      <c r="L94" s="11"/>
      <c r="M94" s="11">
        <f t="shared" si="10"/>
        <v>0</v>
      </c>
      <c r="N94" s="34">
        <f t="shared" si="11"/>
        <v>12000000</v>
      </c>
      <c r="O94" s="13"/>
      <c r="P94" s="14"/>
      <c r="Q94" s="15"/>
      <c r="R94" s="13"/>
    </row>
    <row r="95" spans="1:18" ht="55.2" x14ac:dyDescent="0.25">
      <c r="B95" s="24" t="s">
        <v>288</v>
      </c>
      <c r="C95" s="11">
        <v>0</v>
      </c>
      <c r="D95" s="32">
        <v>570000000</v>
      </c>
      <c r="E95" s="11">
        <v>0</v>
      </c>
      <c r="F95" s="31">
        <f t="shared" si="9"/>
        <v>570000000</v>
      </c>
      <c r="G95" s="11">
        <v>0</v>
      </c>
      <c r="H95" s="11"/>
      <c r="I95" s="11">
        <v>0</v>
      </c>
      <c r="J95" s="11"/>
      <c r="K95" s="11">
        <v>0</v>
      </c>
      <c r="L95" s="11"/>
      <c r="M95" s="11">
        <f t="shared" si="10"/>
        <v>0</v>
      </c>
      <c r="N95" s="34">
        <f t="shared" si="11"/>
        <v>570000000</v>
      </c>
      <c r="O95" s="13"/>
      <c r="P95" s="14" t="s">
        <v>289</v>
      </c>
      <c r="Q95" s="36">
        <v>1</v>
      </c>
      <c r="R95" s="13"/>
    </row>
    <row r="96" spans="1:18" ht="27.6" x14ac:dyDescent="0.25">
      <c r="B96" s="24" t="s">
        <v>290</v>
      </c>
      <c r="C96" s="11">
        <v>0</v>
      </c>
      <c r="D96" s="11">
        <v>0</v>
      </c>
      <c r="E96" s="11">
        <v>0</v>
      </c>
      <c r="F96" s="31">
        <f t="shared" si="9"/>
        <v>0</v>
      </c>
      <c r="G96" s="11">
        <v>0</v>
      </c>
      <c r="H96" s="11"/>
      <c r="I96" s="11">
        <v>0</v>
      </c>
      <c r="J96" s="11"/>
      <c r="K96" s="11">
        <v>0</v>
      </c>
      <c r="L96" s="11"/>
      <c r="M96" s="11">
        <f t="shared" si="10"/>
        <v>0</v>
      </c>
      <c r="N96" s="34">
        <f t="shared" si="11"/>
        <v>0</v>
      </c>
      <c r="O96" s="13"/>
      <c r="P96" s="14" t="s">
        <v>291</v>
      </c>
      <c r="Q96" s="36">
        <v>1</v>
      </c>
      <c r="R96" s="13"/>
    </row>
    <row r="97" spans="1:18" ht="41.4" x14ac:dyDescent="0.25">
      <c r="B97" s="24" t="s">
        <v>238</v>
      </c>
      <c r="C97" s="11">
        <v>0</v>
      </c>
      <c r="D97" s="11">
        <v>0</v>
      </c>
      <c r="E97" s="11">
        <v>0</v>
      </c>
      <c r="F97" s="31">
        <f t="shared" si="9"/>
        <v>0</v>
      </c>
      <c r="G97" s="11">
        <v>0</v>
      </c>
      <c r="H97" s="11"/>
      <c r="I97" s="11">
        <v>0</v>
      </c>
      <c r="J97" s="11"/>
      <c r="K97" s="11">
        <v>0</v>
      </c>
      <c r="L97" s="11"/>
      <c r="M97" s="11">
        <f t="shared" si="10"/>
        <v>0</v>
      </c>
      <c r="N97" s="34">
        <f t="shared" si="11"/>
        <v>0</v>
      </c>
      <c r="O97" s="13"/>
      <c r="P97" s="14" t="s">
        <v>239</v>
      </c>
      <c r="Q97" s="36">
        <v>1</v>
      </c>
      <c r="R97" s="13"/>
    </row>
    <row r="98" spans="1:18" ht="27.6" x14ac:dyDescent="0.25">
      <c r="B98" s="24" t="s">
        <v>241</v>
      </c>
      <c r="C98" s="11">
        <v>0</v>
      </c>
      <c r="D98" s="11">
        <v>0</v>
      </c>
      <c r="E98" s="11">
        <v>0</v>
      </c>
      <c r="F98" s="31">
        <f t="shared" si="9"/>
        <v>0</v>
      </c>
      <c r="G98" s="11">
        <v>0</v>
      </c>
      <c r="H98" s="11"/>
      <c r="I98" s="11">
        <v>0</v>
      </c>
      <c r="J98" s="11"/>
      <c r="K98" s="11">
        <v>0</v>
      </c>
      <c r="L98" s="11"/>
      <c r="M98" s="11">
        <f t="shared" si="10"/>
        <v>0</v>
      </c>
      <c r="N98" s="34">
        <f t="shared" si="11"/>
        <v>0</v>
      </c>
      <c r="O98" s="13"/>
      <c r="P98" s="14" t="s">
        <v>242</v>
      </c>
      <c r="Q98" s="36">
        <v>0.78</v>
      </c>
      <c r="R98" s="13"/>
    </row>
    <row r="99" spans="1:18" ht="15.6" x14ac:dyDescent="0.25">
      <c r="B99" s="16" t="s">
        <v>6</v>
      </c>
      <c r="C99" s="17">
        <f>SUM(C90:C98)</f>
        <v>0</v>
      </c>
      <c r="D99" s="17">
        <f>SUM(D90:D98)</f>
        <v>607000000</v>
      </c>
      <c r="E99" s="17">
        <f>SUM(E90:E98)</f>
        <v>0</v>
      </c>
      <c r="F99" s="17">
        <f>SUM(F90:F98)</f>
        <v>607000000</v>
      </c>
      <c r="G99" s="17">
        <f>SUM(G90:G98)</f>
        <v>0</v>
      </c>
      <c r="I99" s="17">
        <f>SUM(I90:I98)</f>
        <v>0</v>
      </c>
      <c r="K99" s="17">
        <f>SUM(K90:K98)</f>
        <v>0</v>
      </c>
      <c r="M99" s="35">
        <f>SUM(M90:M98)</f>
        <v>0</v>
      </c>
      <c r="N99" s="35">
        <f>SUM(N90:N98)</f>
        <v>607000000</v>
      </c>
      <c r="O99" s="18"/>
      <c r="Q99" s="33"/>
      <c r="R99" s="18"/>
    </row>
    <row r="101" spans="1:18" ht="15.6" x14ac:dyDescent="0.25">
      <c r="B101" s="16" t="s">
        <v>12</v>
      </c>
      <c r="C101" s="19">
        <f>F99</f>
        <v>607000000</v>
      </c>
      <c r="D101" s="25"/>
    </row>
    <row r="102" spans="1:18" ht="15.6" x14ac:dyDescent="0.25">
      <c r="B102" s="16" t="s">
        <v>7</v>
      </c>
      <c r="C102" s="19">
        <f>+M99</f>
        <v>0</v>
      </c>
      <c r="D102" s="25"/>
    </row>
    <row r="103" spans="1:18" ht="15.6" x14ac:dyDescent="0.25">
      <c r="B103" s="16" t="s">
        <v>3</v>
      </c>
      <c r="C103" s="21">
        <f>+C101+C102</f>
        <v>607000000</v>
      </c>
      <c r="D103" s="26"/>
    </row>
    <row r="105" spans="1:18" x14ac:dyDescent="0.25">
      <c r="A105" s="28"/>
      <c r="B105" s="28"/>
      <c r="C105" s="28"/>
      <c r="D105" s="28"/>
      <c r="E105" s="28"/>
      <c r="F105" s="28"/>
      <c r="G105" s="28"/>
      <c r="H105" s="28"/>
      <c r="I105" s="28"/>
      <c r="J105" s="28"/>
      <c r="K105" s="28"/>
      <c r="L105" s="28"/>
      <c r="M105" s="28"/>
      <c r="N105" s="28"/>
      <c r="O105" s="29"/>
      <c r="P105" s="28"/>
      <c r="Q105" s="28"/>
    </row>
    <row r="107" spans="1:18" ht="29.25" customHeight="1" x14ac:dyDescent="0.25">
      <c r="B107" s="46" t="s">
        <v>261</v>
      </c>
      <c r="C107" s="119" t="s">
        <v>307</v>
      </c>
      <c r="D107" s="119"/>
      <c r="E107" s="119"/>
      <c r="F107" s="119"/>
      <c r="G107" s="119"/>
      <c r="H107" s="119"/>
      <c r="I107" s="119"/>
      <c r="J107" s="119"/>
      <c r="K107" s="119"/>
      <c r="L107" s="119"/>
      <c r="M107" s="119"/>
      <c r="N107" s="119"/>
      <c r="O107" s="2"/>
      <c r="R107" s="2"/>
    </row>
    <row r="108" spans="1:18" ht="15" customHeight="1" x14ac:dyDescent="0.25">
      <c r="B108" s="6"/>
      <c r="C108" s="7"/>
      <c r="D108" s="7"/>
      <c r="E108" s="7"/>
      <c r="F108" s="7"/>
      <c r="G108" s="7"/>
      <c r="H108" s="7"/>
      <c r="I108" s="7"/>
      <c r="J108" s="7"/>
      <c r="K108" s="7"/>
      <c r="L108" s="7"/>
      <c r="M108" s="7"/>
      <c r="N108" s="7"/>
      <c r="O108" s="7"/>
      <c r="R108" s="7"/>
    </row>
    <row r="109" spans="1:18" ht="16.5" customHeight="1" x14ac:dyDescent="0.25">
      <c r="B109" s="120" t="s">
        <v>0</v>
      </c>
      <c r="C109" s="121" t="s">
        <v>13</v>
      </c>
      <c r="D109" s="122"/>
      <c r="E109" s="122"/>
      <c r="F109" s="123"/>
      <c r="G109" s="121" t="s">
        <v>2</v>
      </c>
      <c r="H109" s="122"/>
      <c r="I109" s="122"/>
      <c r="J109" s="122"/>
      <c r="K109" s="122"/>
      <c r="L109" s="122"/>
      <c r="M109" s="123"/>
      <c r="N109" s="124" t="s">
        <v>3</v>
      </c>
      <c r="O109" s="9"/>
      <c r="P109" s="118" t="s">
        <v>11</v>
      </c>
      <c r="Q109" s="118"/>
      <c r="R109" s="9"/>
    </row>
    <row r="110" spans="1:18" ht="31.5" customHeight="1" x14ac:dyDescent="0.25">
      <c r="B110" s="120"/>
      <c r="C110" s="23" t="s">
        <v>9</v>
      </c>
      <c r="D110" s="23" t="s">
        <v>10</v>
      </c>
      <c r="E110" s="23" t="s">
        <v>1</v>
      </c>
      <c r="F110" s="23" t="s">
        <v>16</v>
      </c>
      <c r="G110" s="23" t="s">
        <v>14</v>
      </c>
      <c r="H110" s="27" t="s">
        <v>15</v>
      </c>
      <c r="I110" s="23" t="s">
        <v>18</v>
      </c>
      <c r="J110" s="27" t="s">
        <v>17</v>
      </c>
      <c r="K110" s="23" t="s">
        <v>19</v>
      </c>
      <c r="L110" s="27" t="s">
        <v>20</v>
      </c>
      <c r="M110" s="23" t="s">
        <v>4</v>
      </c>
      <c r="N110" s="124"/>
      <c r="O110" s="9"/>
      <c r="P110" s="45" t="s">
        <v>26</v>
      </c>
      <c r="Q110" s="45" t="s">
        <v>5</v>
      </c>
      <c r="R110" s="9"/>
    </row>
    <row r="111" spans="1:18" ht="30" x14ac:dyDescent="0.25">
      <c r="B111" s="24" t="s">
        <v>308</v>
      </c>
      <c r="C111" s="11">
        <v>0</v>
      </c>
      <c r="D111" s="32">
        <v>600000000</v>
      </c>
      <c r="E111" s="11">
        <v>0</v>
      </c>
      <c r="F111" s="31">
        <f>+C111+D111+E111</f>
        <v>600000000</v>
      </c>
      <c r="G111" s="11">
        <v>0</v>
      </c>
      <c r="H111" s="11"/>
      <c r="I111" s="11">
        <v>0</v>
      </c>
      <c r="J111" s="11"/>
      <c r="K111" s="11">
        <v>0</v>
      </c>
      <c r="L111" s="11"/>
      <c r="M111" s="11">
        <f>+G111+I111+K111</f>
        <v>0</v>
      </c>
      <c r="N111" s="34">
        <f>+F111+M111</f>
        <v>600000000</v>
      </c>
      <c r="O111" s="13"/>
      <c r="P111" s="14" t="s">
        <v>309</v>
      </c>
      <c r="Q111" s="36">
        <v>0.8</v>
      </c>
      <c r="R111" s="13"/>
    </row>
    <row r="112" spans="1:18" ht="15" x14ac:dyDescent="0.25">
      <c r="B112" s="24" t="s">
        <v>310</v>
      </c>
      <c r="C112" s="11">
        <v>0</v>
      </c>
      <c r="D112" s="11">
        <v>0</v>
      </c>
      <c r="E112" s="11">
        <v>0</v>
      </c>
      <c r="F112" s="31">
        <f>+C112+D112+E112</f>
        <v>0</v>
      </c>
      <c r="G112" s="11">
        <v>0</v>
      </c>
      <c r="H112" s="11"/>
      <c r="I112" s="11">
        <v>0</v>
      </c>
      <c r="J112" s="11"/>
      <c r="K112" s="11">
        <v>0</v>
      </c>
      <c r="L112" s="11"/>
      <c r="M112" s="11">
        <f>+G112+I112+K112</f>
        <v>0</v>
      </c>
      <c r="N112" s="34">
        <f>+F112+M112</f>
        <v>0</v>
      </c>
      <c r="O112" s="13"/>
      <c r="P112" s="14"/>
      <c r="Q112" s="15"/>
      <c r="R112" s="13"/>
    </row>
    <row r="113" spans="1:18" ht="30" x14ac:dyDescent="0.25">
      <c r="B113" s="24" t="s">
        <v>311</v>
      </c>
      <c r="C113" s="11">
        <v>0</v>
      </c>
      <c r="D113" s="32">
        <v>55000000</v>
      </c>
      <c r="E113" s="11">
        <v>0</v>
      </c>
      <c r="F113" s="31">
        <f>+C113+D113+E113</f>
        <v>55000000</v>
      </c>
      <c r="G113" s="11">
        <v>0</v>
      </c>
      <c r="H113" s="11"/>
      <c r="I113" s="11">
        <v>0</v>
      </c>
      <c r="J113" s="11"/>
      <c r="K113" s="11">
        <v>0</v>
      </c>
      <c r="L113" s="11"/>
      <c r="M113" s="11">
        <f>+G113+I113+K113</f>
        <v>0</v>
      </c>
      <c r="N113" s="34">
        <f>+F113+M113</f>
        <v>55000000</v>
      </c>
      <c r="O113" s="13"/>
      <c r="P113" s="14"/>
      <c r="Q113" s="15"/>
      <c r="R113" s="13"/>
    </row>
    <row r="114" spans="1:18" ht="41.4" x14ac:dyDescent="0.25">
      <c r="B114" s="24" t="s">
        <v>254</v>
      </c>
      <c r="C114" s="11">
        <v>0</v>
      </c>
      <c r="D114" s="11">
        <v>0</v>
      </c>
      <c r="E114" s="11">
        <v>0</v>
      </c>
      <c r="F114" s="31">
        <f>+C114+D114+E114</f>
        <v>0</v>
      </c>
      <c r="G114" s="11">
        <v>0</v>
      </c>
      <c r="H114" s="11"/>
      <c r="I114" s="11">
        <v>0</v>
      </c>
      <c r="J114" s="11"/>
      <c r="K114" s="11">
        <v>0</v>
      </c>
      <c r="L114" s="11"/>
      <c r="M114" s="11">
        <f>+G114+I114+K114</f>
        <v>0</v>
      </c>
      <c r="N114" s="34">
        <f>+F114+M114</f>
        <v>0</v>
      </c>
      <c r="O114" s="13"/>
      <c r="P114" s="14" t="s">
        <v>239</v>
      </c>
      <c r="Q114" s="36">
        <v>0.9</v>
      </c>
      <c r="R114" s="13"/>
    </row>
    <row r="115" spans="1:18" ht="15.6" x14ac:dyDescent="0.25">
      <c r="B115" s="16" t="s">
        <v>6</v>
      </c>
      <c r="C115" s="17">
        <f>SUM(C111:C114)</f>
        <v>0</v>
      </c>
      <c r="D115" s="17">
        <f>SUM(D111:D114)</f>
        <v>655000000</v>
      </c>
      <c r="E115" s="17">
        <f>SUM(E111:E114)</f>
        <v>0</v>
      </c>
      <c r="F115" s="17">
        <f>SUM(F111:F114)</f>
        <v>655000000</v>
      </c>
      <c r="G115" s="17">
        <f>SUM(G111:G114)</f>
        <v>0</v>
      </c>
      <c r="I115" s="17">
        <f>SUM(I111:I114)</f>
        <v>0</v>
      </c>
      <c r="K115" s="17">
        <f>SUM(K111:K114)</f>
        <v>0</v>
      </c>
      <c r="M115" s="35">
        <f>SUM(M111:M114)</f>
        <v>0</v>
      </c>
      <c r="N115" s="35">
        <f>SUM(N111:N114)</f>
        <v>655000000</v>
      </c>
      <c r="O115" s="18"/>
      <c r="Q115" s="33"/>
      <c r="R115" s="18"/>
    </row>
    <row r="117" spans="1:18" ht="15.6" x14ac:dyDescent="0.25">
      <c r="B117" s="16" t="s">
        <v>12</v>
      </c>
      <c r="C117" s="19">
        <f>F115</f>
        <v>655000000</v>
      </c>
      <c r="D117" s="25"/>
    </row>
    <row r="118" spans="1:18" ht="15.6" x14ac:dyDescent="0.25">
      <c r="B118" s="16" t="s">
        <v>7</v>
      </c>
      <c r="C118" s="19">
        <f>+M115</f>
        <v>0</v>
      </c>
      <c r="D118" s="25"/>
    </row>
    <row r="119" spans="1:18" ht="15.6" x14ac:dyDescent="0.25">
      <c r="B119" s="16" t="s">
        <v>3</v>
      </c>
      <c r="C119" s="21">
        <f>+C117+C118</f>
        <v>655000000</v>
      </c>
      <c r="D119" s="26"/>
    </row>
    <row r="121" spans="1:18" x14ac:dyDescent="0.25">
      <c r="A121" s="28"/>
      <c r="B121" s="28"/>
      <c r="C121" s="28"/>
      <c r="D121" s="28"/>
      <c r="E121" s="28"/>
      <c r="F121" s="28"/>
      <c r="G121" s="28"/>
      <c r="H121" s="28"/>
      <c r="I121" s="28"/>
      <c r="J121" s="28"/>
      <c r="K121" s="28"/>
      <c r="L121" s="28"/>
      <c r="M121" s="28"/>
      <c r="N121" s="28"/>
      <c r="O121" s="29"/>
      <c r="P121" s="28"/>
      <c r="Q121" s="28"/>
    </row>
    <row r="123" spans="1:18" ht="29.25" customHeight="1" x14ac:dyDescent="0.25">
      <c r="B123" s="46" t="s">
        <v>262</v>
      </c>
      <c r="C123" s="119" t="s">
        <v>312</v>
      </c>
      <c r="D123" s="119"/>
      <c r="E123" s="119"/>
      <c r="F123" s="119"/>
      <c r="G123" s="119"/>
      <c r="H123" s="119"/>
      <c r="I123" s="119"/>
      <c r="J123" s="119"/>
      <c r="K123" s="119"/>
      <c r="L123" s="119"/>
      <c r="M123" s="119"/>
      <c r="N123" s="119"/>
      <c r="O123" s="2"/>
      <c r="R123" s="2"/>
    </row>
    <row r="124" spans="1:18" ht="15" customHeight="1" x14ac:dyDescent="0.25">
      <c r="B124" s="6"/>
      <c r="C124" s="7"/>
      <c r="D124" s="7"/>
      <c r="E124" s="7"/>
      <c r="F124" s="7"/>
      <c r="G124" s="7"/>
      <c r="H124" s="7"/>
      <c r="I124" s="7"/>
      <c r="J124" s="7"/>
      <c r="K124" s="7"/>
      <c r="L124" s="7"/>
      <c r="M124" s="7"/>
      <c r="N124" s="7"/>
      <c r="O124" s="7"/>
      <c r="R124" s="7"/>
    </row>
    <row r="125" spans="1:18" ht="16.5" customHeight="1" x14ac:dyDescent="0.25">
      <c r="B125" s="120" t="s">
        <v>0</v>
      </c>
      <c r="C125" s="121" t="s">
        <v>13</v>
      </c>
      <c r="D125" s="122"/>
      <c r="E125" s="122"/>
      <c r="F125" s="123"/>
      <c r="G125" s="121" t="s">
        <v>2</v>
      </c>
      <c r="H125" s="122"/>
      <c r="I125" s="122"/>
      <c r="J125" s="122"/>
      <c r="K125" s="122"/>
      <c r="L125" s="122"/>
      <c r="M125" s="123"/>
      <c r="N125" s="124" t="s">
        <v>3</v>
      </c>
      <c r="O125" s="9"/>
      <c r="P125" s="118" t="s">
        <v>11</v>
      </c>
      <c r="Q125" s="118"/>
      <c r="R125" s="9"/>
    </row>
    <row r="126" spans="1:18" ht="31.5" customHeight="1" x14ac:dyDescent="0.25">
      <c r="B126" s="120"/>
      <c r="C126" s="23" t="s">
        <v>9</v>
      </c>
      <c r="D126" s="23" t="s">
        <v>10</v>
      </c>
      <c r="E126" s="23" t="s">
        <v>1</v>
      </c>
      <c r="F126" s="23" t="s">
        <v>16</v>
      </c>
      <c r="G126" s="23" t="s">
        <v>14</v>
      </c>
      <c r="H126" s="27" t="s">
        <v>15</v>
      </c>
      <c r="I126" s="23" t="s">
        <v>18</v>
      </c>
      <c r="J126" s="27" t="s">
        <v>17</v>
      </c>
      <c r="K126" s="23" t="s">
        <v>19</v>
      </c>
      <c r="L126" s="27" t="s">
        <v>20</v>
      </c>
      <c r="M126" s="23" t="s">
        <v>4</v>
      </c>
      <c r="N126" s="124"/>
      <c r="O126" s="9"/>
      <c r="P126" s="45" t="s">
        <v>26</v>
      </c>
      <c r="Q126" s="45" t="s">
        <v>5</v>
      </c>
      <c r="R126" s="9"/>
    </row>
    <row r="127" spans="1:18" ht="30" x14ac:dyDescent="0.25">
      <c r="B127" s="24" t="s">
        <v>313</v>
      </c>
      <c r="C127" s="11">
        <v>0</v>
      </c>
      <c r="D127" s="11">
        <v>0</v>
      </c>
      <c r="E127" s="11">
        <v>0</v>
      </c>
      <c r="F127" s="31">
        <f t="shared" ref="F127:F132" si="12">+C127+D127+E127</f>
        <v>0</v>
      </c>
      <c r="G127" s="11">
        <v>0</v>
      </c>
      <c r="H127" s="11"/>
      <c r="I127" s="11">
        <v>0</v>
      </c>
      <c r="J127" s="11"/>
      <c r="K127" s="11">
        <v>0</v>
      </c>
      <c r="L127" s="11"/>
      <c r="M127" s="11">
        <f t="shared" ref="M127:M132" si="13">+G127+I127+K127</f>
        <v>0</v>
      </c>
      <c r="N127" s="34">
        <f t="shared" ref="N127:N132" si="14">+F127+M127</f>
        <v>0</v>
      </c>
      <c r="O127" s="13"/>
      <c r="P127" s="14"/>
      <c r="Q127" s="15"/>
      <c r="R127" s="13"/>
    </row>
    <row r="128" spans="1:18" ht="75" x14ac:dyDescent="0.25">
      <c r="B128" s="24" t="s">
        <v>314</v>
      </c>
      <c r="C128" s="11">
        <v>0</v>
      </c>
      <c r="D128" s="32">
        <v>35000000</v>
      </c>
      <c r="E128" s="11">
        <v>0</v>
      </c>
      <c r="F128" s="31">
        <f t="shared" si="12"/>
        <v>35000000</v>
      </c>
      <c r="G128" s="11">
        <v>0</v>
      </c>
      <c r="H128" s="11"/>
      <c r="I128" s="11">
        <v>0</v>
      </c>
      <c r="J128" s="11"/>
      <c r="K128" s="11">
        <v>0</v>
      </c>
      <c r="L128" s="11"/>
      <c r="M128" s="11">
        <f t="shared" si="13"/>
        <v>0</v>
      </c>
      <c r="N128" s="34">
        <f t="shared" si="14"/>
        <v>35000000</v>
      </c>
      <c r="O128" s="13"/>
      <c r="P128" s="14"/>
      <c r="Q128" s="15"/>
      <c r="R128" s="13"/>
    </row>
    <row r="129" spans="1:18" ht="60" x14ac:dyDescent="0.25">
      <c r="B129" s="24" t="s">
        <v>315</v>
      </c>
      <c r="C129" s="11">
        <v>0</v>
      </c>
      <c r="D129" s="11">
        <v>0</v>
      </c>
      <c r="E129" s="11">
        <v>0</v>
      </c>
      <c r="F129" s="31">
        <f t="shared" si="12"/>
        <v>0</v>
      </c>
      <c r="G129" s="11">
        <v>0</v>
      </c>
      <c r="H129" s="11"/>
      <c r="I129" s="11">
        <v>0</v>
      </c>
      <c r="J129" s="11"/>
      <c r="K129" s="11">
        <v>0</v>
      </c>
      <c r="L129" s="11"/>
      <c r="M129" s="11">
        <f t="shared" si="13"/>
        <v>0</v>
      </c>
      <c r="N129" s="34">
        <f t="shared" si="14"/>
        <v>0</v>
      </c>
      <c r="O129" s="13"/>
      <c r="P129" s="14"/>
      <c r="Q129" s="15"/>
      <c r="R129" s="13"/>
    </row>
    <row r="130" spans="1:18" ht="15" x14ac:dyDescent="0.25">
      <c r="B130" s="24" t="s">
        <v>316</v>
      </c>
      <c r="C130" s="11">
        <v>0</v>
      </c>
      <c r="D130" s="11">
        <v>0</v>
      </c>
      <c r="E130" s="11">
        <v>0</v>
      </c>
      <c r="F130" s="31">
        <f t="shared" si="12"/>
        <v>0</v>
      </c>
      <c r="G130" s="11">
        <v>0</v>
      </c>
      <c r="H130" s="11"/>
      <c r="I130" s="11">
        <v>0</v>
      </c>
      <c r="J130" s="11"/>
      <c r="K130" s="11">
        <v>0</v>
      </c>
      <c r="L130" s="11"/>
      <c r="M130" s="11">
        <f t="shared" si="13"/>
        <v>0</v>
      </c>
      <c r="N130" s="34">
        <f t="shared" si="14"/>
        <v>0</v>
      </c>
      <c r="O130" s="13"/>
      <c r="P130" s="14"/>
      <c r="Q130" s="15"/>
      <c r="R130" s="13"/>
    </row>
    <row r="131" spans="1:18" ht="15" x14ac:dyDescent="0.25">
      <c r="B131" s="24" t="s">
        <v>317</v>
      </c>
      <c r="C131" s="11">
        <v>0</v>
      </c>
      <c r="D131" s="32">
        <v>50000000</v>
      </c>
      <c r="E131" s="11">
        <v>0</v>
      </c>
      <c r="F131" s="31">
        <f t="shared" si="12"/>
        <v>50000000</v>
      </c>
      <c r="G131" s="11">
        <v>0</v>
      </c>
      <c r="H131" s="11"/>
      <c r="I131" s="11">
        <v>0</v>
      </c>
      <c r="J131" s="11"/>
      <c r="K131" s="11">
        <v>0</v>
      </c>
      <c r="L131" s="11"/>
      <c r="M131" s="11">
        <f t="shared" si="13"/>
        <v>0</v>
      </c>
      <c r="N131" s="34">
        <f t="shared" si="14"/>
        <v>50000000</v>
      </c>
      <c r="O131" s="13"/>
      <c r="P131" s="14"/>
      <c r="Q131" s="15"/>
      <c r="R131" s="13"/>
    </row>
    <row r="132" spans="1:18" ht="41.4" x14ac:dyDescent="0.25">
      <c r="B132" s="24" t="s">
        <v>254</v>
      </c>
      <c r="C132" s="11">
        <v>0</v>
      </c>
      <c r="D132" s="11">
        <v>0</v>
      </c>
      <c r="E132" s="11">
        <v>0</v>
      </c>
      <c r="F132" s="31">
        <f t="shared" si="12"/>
        <v>0</v>
      </c>
      <c r="G132" s="11">
        <v>0</v>
      </c>
      <c r="H132" s="11"/>
      <c r="I132" s="11">
        <v>0</v>
      </c>
      <c r="J132" s="11"/>
      <c r="K132" s="11">
        <v>0</v>
      </c>
      <c r="L132" s="11"/>
      <c r="M132" s="11">
        <f t="shared" si="13"/>
        <v>0</v>
      </c>
      <c r="N132" s="34">
        <f t="shared" si="14"/>
        <v>0</v>
      </c>
      <c r="O132" s="13"/>
      <c r="P132" s="14" t="s">
        <v>239</v>
      </c>
      <c r="Q132" s="36">
        <v>1</v>
      </c>
      <c r="R132" s="13"/>
    </row>
    <row r="133" spans="1:18" ht="15.6" x14ac:dyDescent="0.25">
      <c r="B133" s="16" t="s">
        <v>6</v>
      </c>
      <c r="C133" s="17">
        <f>SUM(C127:C132)</f>
        <v>0</v>
      </c>
      <c r="D133" s="17">
        <f>SUM(D127:D132)</f>
        <v>85000000</v>
      </c>
      <c r="E133" s="17">
        <f>SUM(E127:E132)</f>
        <v>0</v>
      </c>
      <c r="F133" s="17">
        <f>SUM(F127:F132)</f>
        <v>85000000</v>
      </c>
      <c r="G133" s="17">
        <f>SUM(G127:G132)</f>
        <v>0</v>
      </c>
      <c r="I133" s="17">
        <f>SUM(I127:I132)</f>
        <v>0</v>
      </c>
      <c r="K133" s="17">
        <f>SUM(K127:K132)</f>
        <v>0</v>
      </c>
      <c r="M133" s="35">
        <f>SUM(M127:M132)</f>
        <v>0</v>
      </c>
      <c r="N133" s="35">
        <f>SUM(N127:N132)</f>
        <v>85000000</v>
      </c>
      <c r="O133" s="18"/>
      <c r="Q133" s="33">
        <f>SUM(Q127:Q132)</f>
        <v>1</v>
      </c>
      <c r="R133" s="18"/>
    </row>
    <row r="135" spans="1:18" ht="15.6" x14ac:dyDescent="0.25">
      <c r="B135" s="16" t="s">
        <v>12</v>
      </c>
      <c r="C135" s="19">
        <f>F133</f>
        <v>85000000</v>
      </c>
      <c r="D135" s="25"/>
    </row>
    <row r="136" spans="1:18" ht="15.6" x14ac:dyDescent="0.25">
      <c r="B136" s="16" t="s">
        <v>7</v>
      </c>
      <c r="C136" s="19">
        <f>+M133</f>
        <v>0</v>
      </c>
      <c r="D136" s="25"/>
    </row>
    <row r="137" spans="1:18" ht="15.6" x14ac:dyDescent="0.25">
      <c r="B137" s="16" t="s">
        <v>3</v>
      </c>
      <c r="C137" s="21">
        <f>+C135+C136</f>
        <v>85000000</v>
      </c>
      <c r="D137" s="26"/>
    </row>
    <row r="139" spans="1:18" x14ac:dyDescent="0.25">
      <c r="A139" s="28"/>
      <c r="B139" s="28"/>
      <c r="C139" s="28"/>
      <c r="D139" s="28"/>
      <c r="E139" s="28"/>
      <c r="F139" s="28"/>
      <c r="G139" s="28"/>
      <c r="H139" s="28"/>
      <c r="I139" s="28"/>
      <c r="J139" s="28"/>
      <c r="K139" s="28"/>
      <c r="L139" s="28"/>
      <c r="M139" s="28"/>
      <c r="N139" s="28"/>
      <c r="O139" s="29"/>
      <c r="P139" s="28"/>
      <c r="Q139" s="28"/>
    </row>
    <row r="141" spans="1:18" ht="29.25" customHeight="1" x14ac:dyDescent="0.25">
      <c r="B141" s="46" t="s">
        <v>263</v>
      </c>
      <c r="C141" s="119" t="s">
        <v>318</v>
      </c>
      <c r="D141" s="119"/>
      <c r="E141" s="119"/>
      <c r="F141" s="119"/>
      <c r="G141" s="119"/>
      <c r="H141" s="119"/>
      <c r="I141" s="119"/>
      <c r="J141" s="119"/>
      <c r="K141" s="119"/>
      <c r="L141" s="119"/>
      <c r="M141" s="119"/>
      <c r="N141" s="119"/>
      <c r="O141" s="2"/>
      <c r="R141" s="2"/>
    </row>
    <row r="142" spans="1:18" ht="15" customHeight="1" x14ac:dyDescent="0.25">
      <c r="B142" s="6"/>
      <c r="C142" s="7"/>
      <c r="D142" s="7"/>
      <c r="E142" s="7"/>
      <c r="F142" s="7"/>
      <c r="G142" s="7"/>
      <c r="H142" s="7"/>
      <c r="I142" s="7"/>
      <c r="J142" s="7"/>
      <c r="K142" s="7"/>
      <c r="L142" s="7"/>
      <c r="M142" s="7"/>
      <c r="N142" s="7"/>
      <c r="O142" s="7"/>
      <c r="R142" s="7"/>
    </row>
    <row r="143" spans="1:18" ht="16.5" customHeight="1" x14ac:dyDescent="0.25">
      <c r="B143" s="120" t="s">
        <v>0</v>
      </c>
      <c r="C143" s="121" t="s">
        <v>13</v>
      </c>
      <c r="D143" s="122"/>
      <c r="E143" s="122"/>
      <c r="F143" s="123"/>
      <c r="G143" s="121" t="s">
        <v>2</v>
      </c>
      <c r="H143" s="122"/>
      <c r="I143" s="122"/>
      <c r="J143" s="122"/>
      <c r="K143" s="122"/>
      <c r="L143" s="122"/>
      <c r="M143" s="123"/>
      <c r="N143" s="124" t="s">
        <v>3</v>
      </c>
      <c r="O143" s="9"/>
      <c r="P143" s="118" t="s">
        <v>11</v>
      </c>
      <c r="Q143" s="118"/>
      <c r="R143" s="9"/>
    </row>
    <row r="144" spans="1:18" ht="31.5" customHeight="1" x14ac:dyDescent="0.25">
      <c r="B144" s="120"/>
      <c r="C144" s="23" t="s">
        <v>9</v>
      </c>
      <c r="D144" s="23" t="s">
        <v>10</v>
      </c>
      <c r="E144" s="23" t="s">
        <v>1</v>
      </c>
      <c r="F144" s="23" t="s">
        <v>16</v>
      </c>
      <c r="G144" s="23" t="s">
        <v>14</v>
      </c>
      <c r="H144" s="27" t="s">
        <v>15</v>
      </c>
      <c r="I144" s="23" t="s">
        <v>18</v>
      </c>
      <c r="J144" s="27" t="s">
        <v>17</v>
      </c>
      <c r="K144" s="23" t="s">
        <v>19</v>
      </c>
      <c r="L144" s="27" t="s">
        <v>20</v>
      </c>
      <c r="M144" s="23" t="s">
        <v>4</v>
      </c>
      <c r="N144" s="124"/>
      <c r="O144" s="9"/>
      <c r="P144" s="45" t="s">
        <v>26</v>
      </c>
      <c r="Q144" s="45" t="s">
        <v>5</v>
      </c>
      <c r="R144" s="9"/>
    </row>
    <row r="145" spans="1:18" ht="30" x14ac:dyDescent="0.25">
      <c r="B145" s="24" t="s">
        <v>319</v>
      </c>
      <c r="C145" s="11">
        <v>0</v>
      </c>
      <c r="D145" s="11">
        <v>0</v>
      </c>
      <c r="E145" s="11">
        <v>0</v>
      </c>
      <c r="F145" s="31">
        <f>+C145+D145+E145</f>
        <v>0</v>
      </c>
      <c r="G145" s="11">
        <v>0</v>
      </c>
      <c r="H145" s="11"/>
      <c r="I145" s="11">
        <v>0</v>
      </c>
      <c r="J145" s="11"/>
      <c r="K145" s="11">
        <v>0</v>
      </c>
      <c r="L145" s="11"/>
      <c r="M145" s="11">
        <f>+G145+I145+K145</f>
        <v>0</v>
      </c>
      <c r="N145" s="34">
        <f>+F145+M145</f>
        <v>0</v>
      </c>
      <c r="O145" s="13"/>
      <c r="P145" s="14"/>
      <c r="Q145" s="15"/>
      <c r="R145" s="13"/>
    </row>
    <row r="146" spans="1:18" ht="30" x14ac:dyDescent="0.25">
      <c r="B146" s="24" t="s">
        <v>320</v>
      </c>
      <c r="C146" s="11">
        <v>0</v>
      </c>
      <c r="D146" s="11">
        <v>0</v>
      </c>
      <c r="E146" s="11">
        <v>0</v>
      </c>
      <c r="F146" s="31">
        <f>+C146+D146+E146</f>
        <v>0</v>
      </c>
      <c r="G146" s="11">
        <v>0</v>
      </c>
      <c r="H146" s="11"/>
      <c r="I146" s="11">
        <v>0</v>
      </c>
      <c r="J146" s="11"/>
      <c r="K146" s="11">
        <v>0</v>
      </c>
      <c r="L146" s="11"/>
      <c r="M146" s="11">
        <f>+G146+I146+K146</f>
        <v>0</v>
      </c>
      <c r="N146" s="34">
        <f>+F146+M146</f>
        <v>0</v>
      </c>
      <c r="O146" s="13"/>
      <c r="P146" s="14"/>
      <c r="Q146" s="15"/>
      <c r="R146" s="13"/>
    </row>
    <row r="147" spans="1:18" ht="30" x14ac:dyDescent="0.25">
      <c r="B147" s="24" t="s">
        <v>321</v>
      </c>
      <c r="C147" s="11">
        <v>0</v>
      </c>
      <c r="D147" s="11">
        <v>0</v>
      </c>
      <c r="E147" s="11">
        <v>0</v>
      </c>
      <c r="F147" s="31">
        <f>+C147+D147+E147</f>
        <v>0</v>
      </c>
      <c r="G147" s="11">
        <v>0</v>
      </c>
      <c r="H147" s="11"/>
      <c r="I147" s="11">
        <v>0</v>
      </c>
      <c r="J147" s="11"/>
      <c r="K147" s="11">
        <v>0</v>
      </c>
      <c r="L147" s="11"/>
      <c r="M147" s="11">
        <f>+G147+I147+K147</f>
        <v>0</v>
      </c>
      <c r="N147" s="34">
        <f>+F147+M147</f>
        <v>0</v>
      </c>
      <c r="O147" s="13"/>
      <c r="P147" s="14"/>
      <c r="Q147" s="15"/>
      <c r="R147" s="13"/>
    </row>
    <row r="148" spans="1:18" ht="45" x14ac:dyDescent="0.25">
      <c r="B148" s="24" t="s">
        <v>322</v>
      </c>
      <c r="C148" s="11">
        <v>0</v>
      </c>
      <c r="D148" s="11">
        <v>0</v>
      </c>
      <c r="E148" s="11">
        <v>0</v>
      </c>
      <c r="F148" s="31">
        <f>+C148+D148+E148</f>
        <v>0</v>
      </c>
      <c r="G148" s="11">
        <v>0</v>
      </c>
      <c r="H148" s="11"/>
      <c r="I148" s="11">
        <v>0</v>
      </c>
      <c r="J148" s="11"/>
      <c r="K148" s="11">
        <v>0</v>
      </c>
      <c r="L148" s="11"/>
      <c r="M148" s="11">
        <f>+G148+I148+K148</f>
        <v>0</v>
      </c>
      <c r="N148" s="34">
        <f>+F148+M148</f>
        <v>0</v>
      </c>
      <c r="O148" s="13"/>
      <c r="P148" s="14"/>
      <c r="Q148" s="15"/>
      <c r="R148" s="13"/>
    </row>
    <row r="149" spans="1:18" ht="30" x14ac:dyDescent="0.25">
      <c r="B149" s="24" t="s">
        <v>323</v>
      </c>
      <c r="C149" s="11">
        <v>0</v>
      </c>
      <c r="D149" s="11">
        <v>0</v>
      </c>
      <c r="E149" s="11">
        <v>0</v>
      </c>
      <c r="F149" s="31">
        <f>+C149+D149+E149</f>
        <v>0</v>
      </c>
      <c r="G149" s="11">
        <v>0</v>
      </c>
      <c r="H149" s="11"/>
      <c r="I149" s="11">
        <v>0</v>
      </c>
      <c r="J149" s="11"/>
      <c r="K149" s="11">
        <v>0</v>
      </c>
      <c r="L149" s="11"/>
      <c r="M149" s="11">
        <f>+G149+I149+K149</f>
        <v>0</v>
      </c>
      <c r="N149" s="34">
        <f>+F149+M149</f>
        <v>0</v>
      </c>
      <c r="O149" s="13"/>
      <c r="P149" s="14"/>
      <c r="Q149" s="15"/>
      <c r="R149" s="13"/>
    </row>
    <row r="150" spans="1:18" ht="15.6" x14ac:dyDescent="0.25">
      <c r="B150" s="16" t="s">
        <v>6</v>
      </c>
      <c r="C150" s="17">
        <f>SUM(C145:C149)</f>
        <v>0</v>
      </c>
      <c r="D150" s="17">
        <f>SUM(D145:D149)</f>
        <v>0</v>
      </c>
      <c r="E150" s="17">
        <f>SUM(E145:E149)</f>
        <v>0</v>
      </c>
      <c r="F150" s="17">
        <f>SUM(F145:F149)</f>
        <v>0</v>
      </c>
      <c r="G150" s="17">
        <f>SUM(G145:G149)</f>
        <v>0</v>
      </c>
      <c r="I150" s="17">
        <f>SUM(I145:I149)</f>
        <v>0</v>
      </c>
      <c r="K150" s="17">
        <f>SUM(K145:K149)</f>
        <v>0</v>
      </c>
      <c r="M150" s="35">
        <f>SUM(M145:M149)</f>
        <v>0</v>
      </c>
      <c r="N150" s="35">
        <f>SUM(N145:N149)</f>
        <v>0</v>
      </c>
      <c r="O150" s="18"/>
      <c r="Q150" s="33">
        <f>SUM(Q145:Q149)</f>
        <v>0</v>
      </c>
      <c r="R150" s="18"/>
    </row>
    <row r="152" spans="1:18" ht="15.6" x14ac:dyDescent="0.25">
      <c r="B152" s="16" t="s">
        <v>12</v>
      </c>
      <c r="C152" s="19">
        <f>F150</f>
        <v>0</v>
      </c>
      <c r="D152" s="25"/>
    </row>
    <row r="153" spans="1:18" ht="15.6" x14ac:dyDescent="0.25">
      <c r="B153" s="16" t="s">
        <v>7</v>
      </c>
      <c r="C153" s="19">
        <f>+M150</f>
        <v>0</v>
      </c>
      <c r="D153" s="25"/>
    </row>
    <row r="154" spans="1:18" ht="15.6" x14ac:dyDescent="0.25">
      <c r="B154" s="16" t="s">
        <v>3</v>
      </c>
      <c r="C154" s="21">
        <f>+C152+C153</f>
        <v>0</v>
      </c>
      <c r="D154" s="26"/>
    </row>
    <row r="156" spans="1:18" x14ac:dyDescent="0.25">
      <c r="A156" s="28"/>
      <c r="B156" s="28"/>
      <c r="C156" s="28"/>
      <c r="D156" s="28"/>
      <c r="E156" s="28"/>
      <c r="F156" s="28"/>
      <c r="G156" s="28"/>
      <c r="H156" s="28"/>
      <c r="I156" s="28"/>
      <c r="J156" s="28"/>
      <c r="K156" s="28"/>
      <c r="L156" s="28"/>
      <c r="M156" s="28"/>
      <c r="N156" s="28"/>
      <c r="O156" s="29"/>
      <c r="P156" s="28"/>
      <c r="Q156" s="28"/>
    </row>
    <row r="158" spans="1:18" ht="29.25" customHeight="1" x14ac:dyDescent="0.25">
      <c r="B158" s="46" t="s">
        <v>265</v>
      </c>
      <c r="C158" s="119" t="s">
        <v>324</v>
      </c>
      <c r="D158" s="119"/>
      <c r="E158" s="119"/>
      <c r="F158" s="119"/>
      <c r="G158" s="119"/>
      <c r="H158" s="119"/>
      <c r="I158" s="119"/>
      <c r="J158" s="119"/>
      <c r="K158" s="119"/>
      <c r="L158" s="119"/>
      <c r="M158" s="119"/>
      <c r="N158" s="119"/>
      <c r="O158" s="2"/>
      <c r="R158" s="2"/>
    </row>
    <row r="159" spans="1:18" ht="15" customHeight="1" x14ac:dyDescent="0.25">
      <c r="B159" s="6"/>
      <c r="C159" s="7"/>
      <c r="D159" s="7"/>
      <c r="E159" s="7"/>
      <c r="F159" s="7"/>
      <c r="G159" s="7"/>
      <c r="H159" s="7"/>
      <c r="I159" s="7"/>
      <c r="J159" s="7"/>
      <c r="K159" s="7"/>
      <c r="L159" s="7"/>
      <c r="M159" s="7"/>
      <c r="N159" s="7"/>
      <c r="O159" s="7"/>
      <c r="R159" s="7"/>
    </row>
    <row r="160" spans="1:18" ht="16.5" customHeight="1" x14ac:dyDescent="0.25">
      <c r="B160" s="120" t="s">
        <v>0</v>
      </c>
      <c r="C160" s="121" t="s">
        <v>13</v>
      </c>
      <c r="D160" s="122"/>
      <c r="E160" s="122"/>
      <c r="F160" s="123"/>
      <c r="G160" s="121" t="s">
        <v>2</v>
      </c>
      <c r="H160" s="122"/>
      <c r="I160" s="122"/>
      <c r="J160" s="122"/>
      <c r="K160" s="122"/>
      <c r="L160" s="122"/>
      <c r="M160" s="123"/>
      <c r="N160" s="124" t="s">
        <v>3</v>
      </c>
      <c r="O160" s="9"/>
      <c r="P160" s="118" t="s">
        <v>11</v>
      </c>
      <c r="Q160" s="118"/>
      <c r="R160" s="9"/>
    </row>
    <row r="161" spans="1:18" ht="31.5" customHeight="1" x14ac:dyDescent="0.25">
      <c r="B161" s="120"/>
      <c r="C161" s="23" t="s">
        <v>9</v>
      </c>
      <c r="D161" s="23" t="s">
        <v>10</v>
      </c>
      <c r="E161" s="23" t="s">
        <v>1</v>
      </c>
      <c r="F161" s="23" t="s">
        <v>16</v>
      </c>
      <c r="G161" s="23" t="s">
        <v>14</v>
      </c>
      <c r="H161" s="27" t="s">
        <v>15</v>
      </c>
      <c r="I161" s="23" t="s">
        <v>18</v>
      </c>
      <c r="J161" s="27" t="s">
        <v>17</v>
      </c>
      <c r="K161" s="23" t="s">
        <v>19</v>
      </c>
      <c r="L161" s="27" t="s">
        <v>20</v>
      </c>
      <c r="M161" s="23" t="s">
        <v>4</v>
      </c>
      <c r="N161" s="124"/>
      <c r="O161" s="9"/>
      <c r="P161" s="45" t="s">
        <v>26</v>
      </c>
      <c r="Q161" s="45" t="s">
        <v>5</v>
      </c>
      <c r="R161" s="9"/>
    </row>
    <row r="162" spans="1:18" ht="45" x14ac:dyDescent="0.25">
      <c r="B162" s="24" t="s">
        <v>325</v>
      </c>
      <c r="C162" s="11">
        <v>0</v>
      </c>
      <c r="D162" s="11">
        <v>0</v>
      </c>
      <c r="E162" s="11">
        <v>0</v>
      </c>
      <c r="F162" s="31">
        <f t="shared" ref="F162:F167" si="15">+C162+D162+E162</f>
        <v>0</v>
      </c>
      <c r="G162" s="11">
        <v>0</v>
      </c>
      <c r="H162" s="11"/>
      <c r="I162" s="11">
        <v>0</v>
      </c>
      <c r="J162" s="11"/>
      <c r="K162" s="11">
        <v>0</v>
      </c>
      <c r="L162" s="11"/>
      <c r="M162" s="11">
        <f t="shared" ref="M162:M167" si="16">+G162+I162+K162</f>
        <v>0</v>
      </c>
      <c r="N162" s="34">
        <f t="shared" ref="N162:N167" si="17">+F162+M162</f>
        <v>0</v>
      </c>
      <c r="O162" s="13"/>
      <c r="P162" s="14"/>
      <c r="Q162" s="15"/>
      <c r="R162" s="13"/>
    </row>
    <row r="163" spans="1:18" ht="45" x14ac:dyDescent="0.25">
      <c r="B163" s="24" t="s">
        <v>326</v>
      </c>
      <c r="C163" s="11">
        <v>0</v>
      </c>
      <c r="D163" s="11">
        <v>0</v>
      </c>
      <c r="E163" s="11">
        <v>0</v>
      </c>
      <c r="F163" s="31">
        <f t="shared" si="15"/>
        <v>0</v>
      </c>
      <c r="G163" s="11">
        <v>0</v>
      </c>
      <c r="H163" s="11"/>
      <c r="I163" s="11">
        <v>0</v>
      </c>
      <c r="J163" s="11"/>
      <c r="K163" s="11">
        <v>0</v>
      </c>
      <c r="L163" s="11"/>
      <c r="M163" s="11">
        <f t="shared" si="16"/>
        <v>0</v>
      </c>
      <c r="N163" s="34">
        <f t="shared" si="17"/>
        <v>0</v>
      </c>
      <c r="O163" s="13"/>
      <c r="P163" s="14"/>
      <c r="Q163" s="15"/>
      <c r="R163" s="13"/>
    </row>
    <row r="164" spans="1:18" ht="45" x14ac:dyDescent="0.25">
      <c r="B164" s="24" t="s">
        <v>327</v>
      </c>
      <c r="C164" s="11">
        <v>0</v>
      </c>
      <c r="D164" s="11">
        <v>0</v>
      </c>
      <c r="E164" s="11">
        <v>0</v>
      </c>
      <c r="F164" s="31">
        <f t="shared" si="15"/>
        <v>0</v>
      </c>
      <c r="G164" s="11">
        <v>0</v>
      </c>
      <c r="H164" s="11"/>
      <c r="I164" s="11">
        <v>0</v>
      </c>
      <c r="J164" s="11"/>
      <c r="K164" s="11">
        <v>0</v>
      </c>
      <c r="L164" s="11"/>
      <c r="M164" s="11">
        <f t="shared" si="16"/>
        <v>0</v>
      </c>
      <c r="N164" s="34">
        <f t="shared" si="17"/>
        <v>0</v>
      </c>
      <c r="O164" s="13"/>
      <c r="P164" s="14"/>
      <c r="Q164" s="15"/>
      <c r="R164" s="13"/>
    </row>
    <row r="165" spans="1:18" ht="15" x14ac:dyDescent="0.25">
      <c r="B165" s="24" t="s">
        <v>328</v>
      </c>
      <c r="C165" s="11">
        <v>0</v>
      </c>
      <c r="D165" s="11">
        <v>0</v>
      </c>
      <c r="E165" s="11">
        <v>0</v>
      </c>
      <c r="F165" s="31">
        <f t="shared" si="15"/>
        <v>0</v>
      </c>
      <c r="G165" s="11">
        <v>0</v>
      </c>
      <c r="H165" s="11"/>
      <c r="I165" s="11">
        <v>0</v>
      </c>
      <c r="J165" s="11"/>
      <c r="K165" s="11">
        <v>0</v>
      </c>
      <c r="L165" s="11"/>
      <c r="M165" s="11">
        <f t="shared" si="16"/>
        <v>0</v>
      </c>
      <c r="N165" s="34">
        <f t="shared" si="17"/>
        <v>0</v>
      </c>
      <c r="O165" s="13"/>
      <c r="P165" s="14"/>
      <c r="Q165" s="15"/>
      <c r="R165" s="13"/>
    </row>
    <row r="166" spans="1:18" ht="45" x14ac:dyDescent="0.25">
      <c r="B166" s="24" t="s">
        <v>329</v>
      </c>
      <c r="C166" s="11">
        <v>0</v>
      </c>
      <c r="D166" s="11">
        <v>0</v>
      </c>
      <c r="E166" s="11">
        <v>0</v>
      </c>
      <c r="F166" s="31">
        <f t="shared" si="15"/>
        <v>0</v>
      </c>
      <c r="G166" s="11">
        <v>0</v>
      </c>
      <c r="H166" s="11"/>
      <c r="I166" s="11">
        <v>0</v>
      </c>
      <c r="J166" s="11"/>
      <c r="K166" s="11">
        <v>0</v>
      </c>
      <c r="L166" s="11"/>
      <c r="M166" s="11">
        <f t="shared" si="16"/>
        <v>0</v>
      </c>
      <c r="N166" s="34">
        <f t="shared" si="17"/>
        <v>0</v>
      </c>
      <c r="O166" s="13"/>
      <c r="P166" s="14"/>
      <c r="Q166" s="15"/>
      <c r="R166" s="13"/>
    </row>
    <row r="167" spans="1:18" ht="27.6" x14ac:dyDescent="0.25">
      <c r="B167" s="24" t="s">
        <v>241</v>
      </c>
      <c r="C167" s="11">
        <v>0</v>
      </c>
      <c r="D167" s="11">
        <v>0</v>
      </c>
      <c r="E167" s="11">
        <v>0</v>
      </c>
      <c r="F167" s="31">
        <f t="shared" si="15"/>
        <v>0</v>
      </c>
      <c r="G167" s="11">
        <v>0</v>
      </c>
      <c r="H167" s="11"/>
      <c r="I167" s="11">
        <v>0</v>
      </c>
      <c r="J167" s="11"/>
      <c r="K167" s="11">
        <v>0</v>
      </c>
      <c r="L167" s="11"/>
      <c r="M167" s="11">
        <f t="shared" si="16"/>
        <v>0</v>
      </c>
      <c r="N167" s="34">
        <f t="shared" si="17"/>
        <v>0</v>
      </c>
      <c r="O167" s="13"/>
      <c r="P167" s="14" t="s">
        <v>242</v>
      </c>
      <c r="Q167" s="36">
        <v>1</v>
      </c>
      <c r="R167" s="13"/>
    </row>
    <row r="168" spans="1:18" ht="15.6" x14ac:dyDescent="0.25">
      <c r="B168" s="16" t="s">
        <v>6</v>
      </c>
      <c r="C168" s="17">
        <f>SUM(C162:C167)</f>
        <v>0</v>
      </c>
      <c r="D168" s="17">
        <f>SUM(D162:D167)</f>
        <v>0</v>
      </c>
      <c r="E168" s="17">
        <f>SUM(E162:E167)</f>
        <v>0</v>
      </c>
      <c r="F168" s="17">
        <f>SUM(F162:F167)</f>
        <v>0</v>
      </c>
      <c r="G168" s="17">
        <f>SUM(G162:G167)</f>
        <v>0</v>
      </c>
      <c r="I168" s="17">
        <f>SUM(I162:I167)</f>
        <v>0</v>
      </c>
      <c r="K168" s="17">
        <f>SUM(K162:K167)</f>
        <v>0</v>
      </c>
      <c r="M168" s="35">
        <f>SUM(M162:M167)</f>
        <v>0</v>
      </c>
      <c r="N168" s="35">
        <f>SUM(N162:N167)</f>
        <v>0</v>
      </c>
      <c r="O168" s="18"/>
      <c r="Q168" s="33"/>
      <c r="R168" s="18"/>
    </row>
    <row r="170" spans="1:18" ht="15.6" x14ac:dyDescent="0.25">
      <c r="B170" s="16" t="s">
        <v>12</v>
      </c>
      <c r="C170" s="19">
        <f>F168</f>
        <v>0</v>
      </c>
      <c r="D170" s="25"/>
    </row>
    <row r="171" spans="1:18" ht="15.6" x14ac:dyDescent="0.25">
      <c r="B171" s="16" t="s">
        <v>7</v>
      </c>
      <c r="C171" s="19">
        <f>+M168</f>
        <v>0</v>
      </c>
      <c r="D171" s="25"/>
    </row>
    <row r="172" spans="1:18" ht="15.6" x14ac:dyDescent="0.25">
      <c r="B172" s="16" t="s">
        <v>3</v>
      </c>
      <c r="C172" s="21">
        <f>+C170+C171</f>
        <v>0</v>
      </c>
      <c r="D172" s="26"/>
    </row>
    <row r="174" spans="1:18" x14ac:dyDescent="0.25">
      <c r="A174" s="28"/>
      <c r="B174" s="28"/>
      <c r="C174" s="28"/>
      <c r="D174" s="28"/>
      <c r="E174" s="28"/>
      <c r="F174" s="28"/>
      <c r="G174" s="28"/>
      <c r="H174" s="28"/>
      <c r="I174" s="28"/>
      <c r="J174" s="28"/>
      <c r="K174" s="28"/>
      <c r="L174" s="28"/>
      <c r="M174" s="28"/>
      <c r="N174" s="28"/>
      <c r="O174" s="29"/>
      <c r="P174" s="28"/>
      <c r="Q174" s="28"/>
    </row>
    <row r="176" spans="1:18" ht="29.25" customHeight="1" x14ac:dyDescent="0.25">
      <c r="B176" s="46" t="s">
        <v>264</v>
      </c>
      <c r="C176" s="119" t="s">
        <v>330</v>
      </c>
      <c r="D176" s="119"/>
      <c r="E176" s="119"/>
      <c r="F176" s="119"/>
      <c r="G176" s="119"/>
      <c r="H176" s="119"/>
      <c r="I176" s="119"/>
      <c r="J176" s="119"/>
      <c r="K176" s="119"/>
      <c r="L176" s="119"/>
      <c r="M176" s="119"/>
      <c r="N176" s="119"/>
      <c r="O176" s="2"/>
      <c r="R176" s="2"/>
    </row>
    <row r="177" spans="1:18" ht="15" customHeight="1" x14ac:dyDescent="0.25">
      <c r="B177" s="6"/>
      <c r="C177" s="7"/>
      <c r="D177" s="7"/>
      <c r="E177" s="7"/>
      <c r="F177" s="7"/>
      <c r="G177" s="7"/>
      <c r="H177" s="7"/>
      <c r="I177" s="7"/>
      <c r="J177" s="7"/>
      <c r="K177" s="7"/>
      <c r="L177" s="7"/>
      <c r="M177" s="7"/>
      <c r="N177" s="7"/>
      <c r="O177" s="7"/>
      <c r="R177" s="7"/>
    </row>
    <row r="178" spans="1:18" ht="16.5" customHeight="1" x14ac:dyDescent="0.25">
      <c r="B178" s="120" t="s">
        <v>0</v>
      </c>
      <c r="C178" s="121" t="s">
        <v>13</v>
      </c>
      <c r="D178" s="122"/>
      <c r="E178" s="122"/>
      <c r="F178" s="123"/>
      <c r="G178" s="121" t="s">
        <v>2</v>
      </c>
      <c r="H178" s="122"/>
      <c r="I178" s="122"/>
      <c r="J178" s="122"/>
      <c r="K178" s="122"/>
      <c r="L178" s="122"/>
      <c r="M178" s="123"/>
      <c r="N178" s="124" t="s">
        <v>3</v>
      </c>
      <c r="O178" s="9"/>
      <c r="P178" s="118" t="s">
        <v>11</v>
      </c>
      <c r="Q178" s="118"/>
      <c r="R178" s="9"/>
    </row>
    <row r="179" spans="1:18" ht="31.5" customHeight="1" x14ac:dyDescent="0.25">
      <c r="B179" s="120"/>
      <c r="C179" s="23" t="s">
        <v>9</v>
      </c>
      <c r="D179" s="23" t="s">
        <v>10</v>
      </c>
      <c r="E179" s="23" t="s">
        <v>1</v>
      </c>
      <c r="F179" s="23" t="s">
        <v>16</v>
      </c>
      <c r="G179" s="23" t="s">
        <v>14</v>
      </c>
      <c r="H179" s="27" t="s">
        <v>15</v>
      </c>
      <c r="I179" s="23" t="s">
        <v>18</v>
      </c>
      <c r="J179" s="27" t="s">
        <v>17</v>
      </c>
      <c r="K179" s="23" t="s">
        <v>19</v>
      </c>
      <c r="L179" s="27" t="s">
        <v>20</v>
      </c>
      <c r="M179" s="23" t="s">
        <v>4</v>
      </c>
      <c r="N179" s="124"/>
      <c r="O179" s="9"/>
      <c r="P179" s="45" t="s">
        <v>26</v>
      </c>
      <c r="Q179" s="45" t="s">
        <v>5</v>
      </c>
      <c r="R179" s="9"/>
    </row>
    <row r="180" spans="1:18" ht="41.4" x14ac:dyDescent="0.25">
      <c r="B180" s="24" t="s">
        <v>331</v>
      </c>
      <c r="C180" s="11">
        <v>0</v>
      </c>
      <c r="D180" s="32">
        <v>2324744497</v>
      </c>
      <c r="E180" s="11">
        <v>0</v>
      </c>
      <c r="F180" s="31">
        <f t="shared" ref="F180:F185" si="18">+C180+D180+E180</f>
        <v>2324744497</v>
      </c>
      <c r="G180" s="11">
        <v>0</v>
      </c>
      <c r="H180" s="11"/>
      <c r="I180" s="11">
        <v>0</v>
      </c>
      <c r="J180" s="11"/>
      <c r="K180" s="11">
        <v>0</v>
      </c>
      <c r="L180" s="11"/>
      <c r="M180" s="11">
        <f t="shared" ref="M180:M185" si="19">+G180+I180+K180</f>
        <v>0</v>
      </c>
      <c r="N180" s="34">
        <f t="shared" ref="N180:N185" si="20">+F180+M180</f>
        <v>2324744497</v>
      </c>
      <c r="O180" s="13"/>
      <c r="P180" s="14" t="s">
        <v>332</v>
      </c>
      <c r="Q180" s="36">
        <v>1</v>
      </c>
      <c r="R180" s="13"/>
    </row>
    <row r="181" spans="1:18" ht="15" x14ac:dyDescent="0.25">
      <c r="B181" s="24" t="s">
        <v>333</v>
      </c>
      <c r="C181" s="11">
        <v>0</v>
      </c>
      <c r="D181" s="32">
        <v>2646075911</v>
      </c>
      <c r="E181" s="11">
        <v>0</v>
      </c>
      <c r="F181" s="31">
        <f t="shared" si="18"/>
        <v>2646075911</v>
      </c>
      <c r="G181" s="11">
        <v>0</v>
      </c>
      <c r="H181" s="11"/>
      <c r="I181" s="11">
        <v>0</v>
      </c>
      <c r="J181" s="11"/>
      <c r="K181" s="11">
        <v>0</v>
      </c>
      <c r="L181" s="11"/>
      <c r="M181" s="11">
        <f t="shared" si="19"/>
        <v>0</v>
      </c>
      <c r="N181" s="34">
        <f t="shared" si="20"/>
        <v>2646075911</v>
      </c>
      <c r="O181" s="13"/>
      <c r="P181" s="14"/>
      <c r="Q181" s="15"/>
      <c r="R181" s="13"/>
    </row>
    <row r="182" spans="1:18" ht="30" x14ac:dyDescent="0.25">
      <c r="B182" s="24" t="s">
        <v>334</v>
      </c>
      <c r="C182" s="11">
        <v>0</v>
      </c>
      <c r="D182" s="32">
        <v>420000000</v>
      </c>
      <c r="E182" s="11">
        <v>0</v>
      </c>
      <c r="F182" s="31">
        <f t="shared" si="18"/>
        <v>420000000</v>
      </c>
      <c r="G182" s="11">
        <v>0</v>
      </c>
      <c r="H182" s="11"/>
      <c r="I182" s="11">
        <v>0</v>
      </c>
      <c r="J182" s="11"/>
      <c r="K182" s="11">
        <v>0</v>
      </c>
      <c r="L182" s="11"/>
      <c r="M182" s="11">
        <f t="shared" si="19"/>
        <v>0</v>
      </c>
      <c r="N182" s="34">
        <f t="shared" si="20"/>
        <v>420000000</v>
      </c>
      <c r="O182" s="13"/>
      <c r="P182" s="14"/>
      <c r="Q182" s="15"/>
      <c r="R182" s="13"/>
    </row>
    <row r="183" spans="1:18" ht="30" x14ac:dyDescent="0.25">
      <c r="B183" s="24" t="s">
        <v>335</v>
      </c>
      <c r="C183" s="11">
        <v>0</v>
      </c>
      <c r="D183" s="32">
        <v>440434800</v>
      </c>
      <c r="E183" s="11">
        <v>0</v>
      </c>
      <c r="F183" s="31">
        <f t="shared" si="18"/>
        <v>440434800</v>
      </c>
      <c r="G183" s="11">
        <v>0</v>
      </c>
      <c r="H183" s="11"/>
      <c r="I183" s="11">
        <v>0</v>
      </c>
      <c r="J183" s="11"/>
      <c r="K183" s="11">
        <v>0</v>
      </c>
      <c r="L183" s="11"/>
      <c r="M183" s="11">
        <f t="shared" si="19"/>
        <v>0</v>
      </c>
      <c r="N183" s="34">
        <f t="shared" si="20"/>
        <v>440434800</v>
      </c>
      <c r="O183" s="13"/>
      <c r="P183" s="14"/>
      <c r="Q183" s="15"/>
      <c r="R183" s="13"/>
    </row>
    <row r="184" spans="1:18" ht="41.4" x14ac:dyDescent="0.25">
      <c r="B184" s="24" t="s">
        <v>238</v>
      </c>
      <c r="C184" s="11">
        <v>0</v>
      </c>
      <c r="D184" s="11">
        <v>0</v>
      </c>
      <c r="E184" s="11">
        <v>0</v>
      </c>
      <c r="F184" s="31">
        <f t="shared" si="18"/>
        <v>0</v>
      </c>
      <c r="G184" s="11">
        <v>0</v>
      </c>
      <c r="H184" s="11"/>
      <c r="I184" s="11">
        <v>0</v>
      </c>
      <c r="J184" s="11"/>
      <c r="K184" s="11">
        <v>0</v>
      </c>
      <c r="L184" s="11"/>
      <c r="M184" s="11">
        <f t="shared" si="19"/>
        <v>0</v>
      </c>
      <c r="N184" s="34">
        <f t="shared" si="20"/>
        <v>0</v>
      </c>
      <c r="O184" s="13"/>
      <c r="P184" s="14" t="s">
        <v>239</v>
      </c>
      <c r="Q184" s="36">
        <v>1</v>
      </c>
      <c r="R184" s="13"/>
    </row>
    <row r="185" spans="1:18" ht="27.6" x14ac:dyDescent="0.25">
      <c r="B185" s="24" t="s">
        <v>241</v>
      </c>
      <c r="C185" s="11">
        <v>0</v>
      </c>
      <c r="D185" s="32">
        <v>600000000</v>
      </c>
      <c r="E185" s="11">
        <v>0</v>
      </c>
      <c r="F185" s="31">
        <f t="shared" si="18"/>
        <v>600000000</v>
      </c>
      <c r="G185" s="11">
        <v>0</v>
      </c>
      <c r="H185" s="11"/>
      <c r="I185" s="11">
        <v>0</v>
      </c>
      <c r="J185" s="11"/>
      <c r="K185" s="11">
        <v>0</v>
      </c>
      <c r="L185" s="11"/>
      <c r="M185" s="11">
        <f t="shared" si="19"/>
        <v>0</v>
      </c>
      <c r="N185" s="34">
        <f t="shared" si="20"/>
        <v>600000000</v>
      </c>
      <c r="O185" s="13"/>
      <c r="P185" s="14" t="s">
        <v>242</v>
      </c>
      <c r="Q185" s="36">
        <v>0.8</v>
      </c>
      <c r="R185" s="13"/>
    </row>
    <row r="186" spans="1:18" ht="15.6" x14ac:dyDescent="0.25">
      <c r="B186" s="16" t="s">
        <v>6</v>
      </c>
      <c r="C186" s="17">
        <f>SUM(C180:C185)</f>
        <v>0</v>
      </c>
      <c r="D186" s="17">
        <f>SUM(D180:D185)</f>
        <v>6431255208</v>
      </c>
      <c r="E186" s="17">
        <f>SUM(E180:E185)</f>
        <v>0</v>
      </c>
      <c r="F186" s="17">
        <f>SUM(F180:F185)</f>
        <v>6431255208</v>
      </c>
      <c r="G186" s="17">
        <f>SUM(G180:G185)</f>
        <v>0</v>
      </c>
      <c r="I186" s="17">
        <f>SUM(I180:I185)</f>
        <v>0</v>
      </c>
      <c r="K186" s="17">
        <f>SUM(K180:K185)</f>
        <v>0</v>
      </c>
      <c r="M186" s="35">
        <f>SUM(M180:M185)</f>
        <v>0</v>
      </c>
      <c r="N186" s="35">
        <f>SUM(N180:N185)</f>
        <v>6431255208</v>
      </c>
      <c r="O186" s="18"/>
      <c r="Q186" s="33"/>
      <c r="R186" s="18"/>
    </row>
    <row r="188" spans="1:18" ht="15.6" x14ac:dyDescent="0.25">
      <c r="B188" s="16" t="s">
        <v>12</v>
      </c>
      <c r="C188" s="19">
        <f>F186</f>
        <v>6431255208</v>
      </c>
      <c r="D188" s="25"/>
    </row>
    <row r="189" spans="1:18" ht="15.6" x14ac:dyDescent="0.25">
      <c r="B189" s="16" t="s">
        <v>7</v>
      </c>
      <c r="C189" s="19">
        <f>+M186</f>
        <v>0</v>
      </c>
      <c r="D189" s="25"/>
    </row>
    <row r="190" spans="1:18" ht="15.6" x14ac:dyDescent="0.25">
      <c r="B190" s="16" t="s">
        <v>3</v>
      </c>
      <c r="C190" s="21">
        <f>+C188+C189</f>
        <v>6431255208</v>
      </c>
      <c r="D190" s="26"/>
    </row>
    <row r="192" spans="1:18" x14ac:dyDescent="0.25">
      <c r="A192" s="28"/>
      <c r="B192" s="28"/>
      <c r="C192" s="28"/>
      <c r="D192" s="28"/>
      <c r="E192" s="28"/>
      <c r="F192" s="28"/>
      <c r="G192" s="28"/>
      <c r="H192" s="28"/>
      <c r="I192" s="28"/>
      <c r="J192" s="28"/>
      <c r="K192" s="28"/>
      <c r="L192" s="28"/>
      <c r="M192" s="28"/>
      <c r="N192" s="28"/>
      <c r="O192" s="29"/>
      <c r="P192" s="28"/>
      <c r="Q192" s="28"/>
    </row>
  </sheetData>
  <mergeCells count="64">
    <mergeCell ref="A62:A69"/>
    <mergeCell ref="A71:A75"/>
    <mergeCell ref="A76:A77"/>
    <mergeCell ref="C176:N176"/>
    <mergeCell ref="B178:B179"/>
    <mergeCell ref="C178:F178"/>
    <mergeCell ref="G178:M178"/>
    <mergeCell ref="N178:N179"/>
    <mergeCell ref="C141:N141"/>
    <mergeCell ref="B143:B144"/>
    <mergeCell ref="C143:F143"/>
    <mergeCell ref="G143:M143"/>
    <mergeCell ref="N143:N144"/>
    <mergeCell ref="C107:N107"/>
    <mergeCell ref="B109:B110"/>
    <mergeCell ref="C109:F109"/>
    <mergeCell ref="P178:Q178"/>
    <mergeCell ref="C158:N158"/>
    <mergeCell ref="B160:B161"/>
    <mergeCell ref="C160:F160"/>
    <mergeCell ref="G160:M160"/>
    <mergeCell ref="N160:N161"/>
    <mergeCell ref="P160:Q160"/>
    <mergeCell ref="P143:Q143"/>
    <mergeCell ref="C123:N123"/>
    <mergeCell ref="B125:B126"/>
    <mergeCell ref="C125:F125"/>
    <mergeCell ref="G125:M125"/>
    <mergeCell ref="N125:N126"/>
    <mergeCell ref="P125:Q125"/>
    <mergeCell ref="G109:M109"/>
    <mergeCell ref="N109:N110"/>
    <mergeCell ref="P109:Q109"/>
    <mergeCell ref="C86:N86"/>
    <mergeCell ref="B88:B89"/>
    <mergeCell ref="C88:F88"/>
    <mergeCell ref="G88:M88"/>
    <mergeCell ref="N88:N89"/>
    <mergeCell ref="P88:Q88"/>
    <mergeCell ref="P60:Q60"/>
    <mergeCell ref="C41:N41"/>
    <mergeCell ref="B43:B44"/>
    <mergeCell ref="C43:F43"/>
    <mergeCell ref="G43:M43"/>
    <mergeCell ref="N43:N44"/>
    <mergeCell ref="P43:Q43"/>
    <mergeCell ref="C58:N58"/>
    <mergeCell ref="B60:B61"/>
    <mergeCell ref="C60:F60"/>
    <mergeCell ref="G60:M60"/>
    <mergeCell ref="N60:N61"/>
    <mergeCell ref="P6:Q6"/>
    <mergeCell ref="C22:N22"/>
    <mergeCell ref="B24:B25"/>
    <mergeCell ref="C24:F24"/>
    <mergeCell ref="G24:M24"/>
    <mergeCell ref="N24:N25"/>
    <mergeCell ref="P24:Q24"/>
    <mergeCell ref="C2:N2"/>
    <mergeCell ref="C4:N4"/>
    <mergeCell ref="B6:B7"/>
    <mergeCell ref="C6:F6"/>
    <mergeCell ref="G6:M6"/>
    <mergeCell ref="N6:N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Portada</vt:lpstr>
      <vt:lpstr>Presentación</vt:lpstr>
      <vt:lpstr>Obj 1</vt:lpstr>
      <vt:lpstr>Obj 2</vt:lpstr>
      <vt:lpstr>Obj 3</vt:lpstr>
      <vt:lpstr>Obj 4</vt:lpstr>
      <vt:lpstr>Obj 5</vt:lpstr>
      <vt:lpstr>Obj 6</vt:lpstr>
      <vt:lpstr>Obj 7</vt:lpstr>
      <vt:lpstr>Obj 8</vt:lpstr>
      <vt:lpstr>Plan de Participación</vt:lpstr>
      <vt:lpstr>Control de Cambios</vt:lpstr>
      <vt:lpstr>'Plan de Participación'!Área_de_impresión</vt:lpstr>
      <vt:lpstr>Portada!Área_de_impresión</vt:lpstr>
      <vt:lpstr>Presentación!Área_de_impresión</vt:lpstr>
      <vt:lpstr>'Plan de Participación'!Títulos_a_imprimir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Leidy Carolina Parra Silva</cp:lastModifiedBy>
  <cp:lastPrinted>2020-02-10T15:22:54Z</cp:lastPrinted>
  <dcterms:created xsi:type="dcterms:W3CDTF">2016-06-27T17:23:36Z</dcterms:created>
  <dcterms:modified xsi:type="dcterms:W3CDTF">2022-03-11T15:06:06Z</dcterms:modified>
</cp:coreProperties>
</file>