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E:\backup  DELL\INFORMES DE SEGUIMIENTO\CONVOCATORIAS\2021\Versiones Plan de Mecanismos 2021\"/>
    </mc:Choice>
  </mc:AlternateContent>
  <xr:revisionPtr revIDLastSave="0" documentId="8_{016B0B17-9999-4AA6-91C9-D9DA4C4680C6}" xr6:coauthVersionLast="47" xr6:coauthVersionMax="47" xr10:uidLastSave="{00000000-0000-0000-0000-000000000000}"/>
  <bookViews>
    <workbookView xWindow="-120" yWindow="-120" windowWidth="20730" windowHeight="11160" tabRatio="715" activeTab="1" xr2:uid="{00000000-000D-0000-FFFF-FFFF00000000}"/>
  </bookViews>
  <sheets>
    <sheet name="PORT" sheetId="1" r:id="rId1"/>
    <sheet name="1. OFERTA MINCIENCIAS" sheetId="3" r:id="rId2"/>
    <sheet name="Control de Cambios" sheetId="5" r:id="rId3"/>
  </sheets>
  <definedNames>
    <definedName name="_xlnm._FilterDatabase" localSheetId="1" hidden="1">'1. OFERTA MINCIENCIAS'!$A$8:$W$50</definedName>
    <definedName name="_xlnm.Print_Area" localSheetId="1">'1. OFERTA MINCIENCIAS'!$A$2:$W$45</definedName>
    <definedName name="_xlnm.Print_Area" localSheetId="0">PORT!$A$1:$J$47</definedName>
    <definedName name="_xlnm.Print_Titles" localSheetId="1">'1. OFERTA MINCIENCIAS'!$2:$8</definedName>
    <definedName name="Z_174A2EF9_B040_4AC2_9A69_ACC64BAE66F9_.wvu.Rows" localSheetId="0" hidden="1">PORT!#REF!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W51" i="3" l="1"/>
  <c r="W53" i="3"/>
  <c r="W49" i="3" l="1"/>
  <c r="W50" i="3"/>
  <c r="W48" i="3" l="1"/>
  <c r="W46" i="3"/>
  <c r="W25" i="3" l="1"/>
  <c r="W36" i="3"/>
  <c r="W47" i="3"/>
  <c r="W34" i="3" l="1"/>
  <c r="W33" i="3"/>
  <c r="U24" i="3" l="1"/>
  <c r="W45" i="3" l="1"/>
  <c r="W44" i="3"/>
  <c r="W43" i="3"/>
  <c r="W42" i="3"/>
  <c r="W41" i="3"/>
  <c r="W39" i="3"/>
  <c r="W38" i="3"/>
  <c r="W37" i="3"/>
  <c r="W35" i="3"/>
  <c r="W32" i="3"/>
  <c r="W24" i="3"/>
  <c r="W23" i="3"/>
  <c r="W22" i="3"/>
  <c r="W19" i="3"/>
  <c r="W16" i="3"/>
  <c r="W15" i="3"/>
  <c r="W14" i="3"/>
  <c r="W13" i="3"/>
  <c r="W12" i="3"/>
  <c r="W11" i="3"/>
  <c r="W10" i="3"/>
  <c r="W9" i="3"/>
  <c r="W17"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tc={C61B3E64-79FC-4ACC-B0B4-3A9AF2EA155C}</author>
    <author>tc={ACD8FAEA-4FDF-442B-9A21-3428E6137D34}</author>
  </authors>
  <commentList>
    <comment ref="D35" authorId="0" shapeId="0" xr:uid="{C61B3E64-79FC-4ACC-B0B4-3A9AF2EA155C}">
      <text>
        <t>[Comentario encadenado]
Su versión de Excel le permite leer este comentario encadenado; sin embargo, las ediciones que se apliquen se quitarán si el archivo se abre en una versión más reciente de Excel. Más información: https://go.microsoft.com/fwlink/?linkid=870924
Comentario:
    Definición de recursos. Fuentre de recursos</t>
      </text>
    </comment>
    <comment ref="H37" authorId="1" shapeId="0" xr:uid="{ACD8FAEA-4FDF-442B-9A21-3428E6137D34}">
      <text>
        <t>[Comentario encadenado]
Su versión de Excel le permite leer este comentario encadenado; sin embargo, las ediciones que se apliquen se quitarán si el archivo se abre en una versión más reciente de Excel. Más información: https://go.microsoft.com/fwlink/?linkid=870924
Comentario:
    Cambio de meta concertada con DVF</t>
      </text>
    </comment>
  </commentList>
</comments>
</file>

<file path=xl/sharedStrings.xml><?xml version="1.0" encoding="utf-8"?>
<sst xmlns="http://schemas.openxmlformats.org/spreadsheetml/2006/main" count="904" uniqueCount="303">
  <si>
    <t xml:space="preserve"> </t>
  </si>
  <si>
    <t>Recursos del 2022</t>
  </si>
  <si>
    <t>MINISTERIO DE CIENCIA, TECNOLOGÍA E INNOVACIÓN 
PLAN DE MECANISMOS 2021</t>
  </si>
  <si>
    <t>CÓDIGO: D101PR01F13</t>
  </si>
  <si>
    <t>OFERTA MINCIENCIAS: Refiere aquellas mecanismos que son financiadas solamente con recursos del Ministerio. Se incluye las convocatorias de reconocimiento de grupos e investigadores y Publindex
OFERTA ALIADOS: Hace referencia aquellos mecanismos operados por Minciencias y cuyos recursos provienen en su mayoría de Entidades Aliados
OFERTA BENEFICIOS TRIBUTARIOS: Da cuenta de los mecanismos que hacen parte del instrumento de beneficios tributarios por inversión en CTeI</t>
  </si>
  <si>
    <t>TIPO DE OFERTA</t>
  </si>
  <si>
    <t>EJE TEMÁTICO</t>
  </si>
  <si>
    <t>CLASIFICACIÓN OFERTA</t>
  </si>
  <si>
    <t xml:space="preserve">NOMBRE </t>
  </si>
  <si>
    <t>DESCRIPCIÓN</t>
  </si>
  <si>
    <t xml:space="preserve">INSTRUMENTO </t>
  </si>
  <si>
    <t>INDICADOR</t>
  </si>
  <si>
    <t>META</t>
  </si>
  <si>
    <t>ALCANCE DEL MECANISMO</t>
  </si>
  <si>
    <t>DEPARTAMENTOS</t>
  </si>
  <si>
    <t>FECHA DE APERTURA MECANISMO</t>
  </si>
  <si>
    <t>ÁREA RESPONSABLE</t>
  </si>
  <si>
    <t>PROYECTO DE INVERSION (SI APLICA)</t>
  </si>
  <si>
    <t xml:space="preserve">DESCRIPCIÓN OTRAS FUENTES </t>
  </si>
  <si>
    <t xml:space="preserve">Invitación </t>
  </si>
  <si>
    <t>Programas y Proyectos de CTeI</t>
  </si>
  <si>
    <t>Minciencias</t>
  </si>
  <si>
    <t>Fortalecimiento de centros autónomos e institutos públicos de I+D</t>
  </si>
  <si>
    <t>Fortalecimiento de centros autonomos e institutos públicos de I+D a través de la financiación de investigaciones de tesis de doctorados, presentadas por el respectivo centro, conjuntamente con el estudiante, en el marco de alguna de las líneas de investigación del centro.</t>
  </si>
  <si>
    <t xml:space="preserve"> Programas y proyectos de CTeI financiados</t>
  </si>
  <si>
    <t>No aplica</t>
  </si>
  <si>
    <t xml:space="preserve">Nacional </t>
  </si>
  <si>
    <t xml:space="preserve"> Nacional + No regionalizable</t>
  </si>
  <si>
    <t>primer trimestre 2021</t>
  </si>
  <si>
    <t>Dirección Generación de Conocimiento</t>
  </si>
  <si>
    <t>FFJC - Conv 404-2019</t>
  </si>
  <si>
    <t>segundo trimestre de 2021</t>
  </si>
  <si>
    <t>Convocatoria</t>
  </si>
  <si>
    <t xml:space="preserve">Generación de capacidades para la producción en Colombia de reactivos, insumos y metodologías para la prevención, diagnóstico, tratamiento de enfermedades infeccionas y desatendidas, y demás enfermedades transmisibles. </t>
  </si>
  <si>
    <t xml:space="preserve">Esta iniciativa pretende apoyar alianzas estrategicas entre empresas, instituciones de Educación Superior (IES), centros de investigación o desarrollo tecnológico, institutos de investigación, oficinas de transferencia de resultados de investigación, entidades de salud (públicas o privadas), incubadoras de empresas de base tecnológica y empresas de todos los tamaños (públicas o privadas) con personería jurídica. que pretende apoyar proyectos de Desarrollo Tecnológico e Innovación, basados en la incorporación de conocimiento científico desarrollado en Colombia, que conduzcan a la producción de reactivos, insumos, equipos, tecnologías y métodos que puedan ser utilizados para la prevención y el diagnóstico de Enfermedades Infecciosas o Desatendidas de importancia en Salud Pública en Colombia y que contribuyan a solucionar la problemática relacionada con la dependencia tecnológica, importación y escasez de productos, así como disminuir los costos y tiempos de acceso. </t>
  </si>
  <si>
    <t>Fortalecimiento de capacidades regionales de investigación en salud.</t>
  </si>
  <si>
    <t xml:space="preserve">Esta iniciativa pretende apoyar alianzas estrategicas entre empresas, instituciones de Educación Superior (IES), centros de investigación o desarrollo tecnológico, institutos de investigación, que permitan reducir brechas y fortalecer capacidades de regiones, con miras a consolidar ecosistemas científicos, respondiendo a eventos de interés en salud pública y enfermedades desatentidas. </t>
  </si>
  <si>
    <t>Convocatoria para la financiación de proyectos de CTeI en salud que promuevan la medicina personalizada y la investigación traslacional</t>
  </si>
  <si>
    <t xml:space="preserve">Contribuir a la solución de problemáticas regionales en salud a través de la financiación de proyectos de investigación interdisciplinar en CTeI, aplicando la investigación traslacional y la medicina personalizada. </t>
  </si>
  <si>
    <t>Por definir</t>
  </si>
  <si>
    <t>segundo trimestre 2021</t>
  </si>
  <si>
    <t>Aliados Estratégicos</t>
  </si>
  <si>
    <t>Invitación a presentar propuestas para la ejecución de proyectos de I+D+i orientados a la generación de nuevo conocimiento en Yacimientos No Convencionales en Colombia</t>
  </si>
  <si>
    <t>La invitación tiene como objeto el fortalecimiento del trabajo en investigación en el área de Yacimientos No Convencionales, a través de la financiación de proyectos de I+D+i, que permitan la generación de conocimiento geocientífico para la identificación, caracterización y evaluación del potencial de arenas bituminosas en Colombia. Este conocimiento aportará información técnica y científica a la Vicepresidencia Técnica de la ANH en temas relacionados con YNC y específicamente Arenas Bituminosas, requeridos para responder de manera adecuada a los retos actuales y futuros en la exploración y producción de hidrocarburos, y al mismo tiempo identificar tecnologías comunes que contribuyan con el desarrollo social y económico del País.</t>
  </si>
  <si>
    <t>NA</t>
  </si>
  <si>
    <t>FFJC - Conv 833-2019
ANH</t>
  </si>
  <si>
    <t>Invitación para consolidación de iniciativas de I+D en Recobro Mejorado de Hidrocarburos</t>
  </si>
  <si>
    <t>Fortalecer el conocimiento científico y tecnológico en la temática del incremento del factor de Recobro de Hidrocarburos para Campos Colombianos, a través del desarrollo de proyectos de I+D que promuevan tanto la incorporación de nuevo conocimiento científico y tecnológico en dicha temática, así como la transferencia de tecnología a las empresas del sector, implementando en campo las tecnologías desarrolladas.</t>
  </si>
  <si>
    <t>FFJC - Conv 884-2019</t>
  </si>
  <si>
    <t>Invitación a presentar propuesta para ejecución de un proyecto I+D en recobro mejorado de hidrocarburos pesados y extrapesados que promueva el fortalecimiento de capacidades en esta temática para la región del Huila</t>
  </si>
  <si>
    <t>Fortalecer el conocimiento científico y tecnológico en la temática del incremento del factor de Recobro de Hidrocarburos pesados y extrapesados para Campos Colombianos, a través del desarrollo de proyectos de I+D+i</t>
  </si>
  <si>
    <t>Regional</t>
  </si>
  <si>
    <t> Huila</t>
  </si>
  <si>
    <t>FFJC - Conv 735-2019</t>
  </si>
  <si>
    <t>“Invitación a presentar propuestas para la ejecución de proyectos de I+D+i orientados al fortalecimiento del portafolio I+D+i de la ARC según prioridades y necesidades de la ARC-2020”.</t>
  </si>
  <si>
    <t>Contribuir al fortalecimiento del Portafolio I+D+i de la Armada República de Colombia para atender las necesidades de sus programas, generar mayores niveles de independencia y ventaja tecnológica y adquirir nuevos conocimientos a través de la financiación de proyectos de I+D+i.</t>
  </si>
  <si>
    <t>cuarto trimestre 2020</t>
  </si>
  <si>
    <t>FFJC - Conv 877/2017</t>
  </si>
  <si>
    <t>Invitación Ondas Primera Infancia</t>
  </si>
  <si>
    <t>Programa de fortalecimiento de capacidades en investigación para docentes de educación inicial.</t>
  </si>
  <si>
    <t>Abordar las brechas claves en nuestra comprensión de la interacción dinámica y compleja de los efectos sociales a mediano y largo plazo de la pandemia de COVID-19 y cómo mitigarlos.</t>
  </si>
  <si>
    <t>Programas y proyectos de CTeI financiados (se cuentan proyectos)</t>
  </si>
  <si>
    <t>Innovación para la función pública</t>
  </si>
  <si>
    <t>Invitación a presentar propuesta con el fin de formular recomendaciones conceptuales, analíticas y metodológicas que permitan definir acciones, metodologías y herramientas que promuevan una cultura organizacional que impulse la innovación en la práctica, en algunas entidades públicas de la Rama Ejecutiva en Colombia.</t>
  </si>
  <si>
    <t>Apoyo a  programas y proyectos I+D+i que promuevan beneficios sociales y económicos</t>
  </si>
  <si>
    <t>FFJC - Conv 779 de 2016
DAFP
MEN</t>
  </si>
  <si>
    <t>Fortalecimiento de capacidades para la generación de conocimiento</t>
  </si>
  <si>
    <t>Convocatoria de Indexación de revistas especializadas - Publindex - 2020</t>
  </si>
  <si>
    <t>Evaluar la calidad de las revistas científicas nacionales, mediante criterios relacionados con la gestión editorial, la visibilidad y el impacto de las publicaciones, con el propósito de incrementar la calidad de la producción científica nacional y su inserción en el ámbito internacional.</t>
  </si>
  <si>
    <t>Modelo de Clasificación Revistas Científicas Especializadas - PUBLINDEX</t>
  </si>
  <si>
    <t>Medición de Grupos de investigación e investigadores - 2020</t>
  </si>
  <si>
    <t>Contar con información actualizada de los Grupos de Investigación, Desarrollo Tecnológico o de Innovación y los investigadores del país, sus actividades y los resultados logrados para generar conocimiento sobre las capacidades, fortalezas, debilidades y potencialidades de quienes integran el SNCTeI.</t>
  </si>
  <si>
    <t>Modelo de medición de grupos de investigación, desarrollo tecnológico o de innovación</t>
  </si>
  <si>
    <t>8845 registros de grupos
96828 hojas de vida de investigadores</t>
  </si>
  <si>
    <t>Innovación y Productividad</t>
  </si>
  <si>
    <t>Convocatoria tercerizada con CREAME para el fortalecimiento a empresas de base científica, tecnológica e innovación</t>
  </si>
  <si>
    <t>Fortalecer la transferencia de conocimiento y tecnología, mediante el apoyo a la creación de Spin-off, el fortalecimiento de sus modelos de negocio, canales de comercialización y cadena productiva, en beneficio del incremento de los índices de innovación y competitividad del país.</t>
  </si>
  <si>
    <t>Acuerdos de transferencia de tecnología yo conocimiento</t>
  </si>
  <si>
    <t>Acuerdos de transferencia de tecnología y/o conocimiento</t>
  </si>
  <si>
    <t>Dirección de Transferencia y Uso de Conocimiento</t>
  </si>
  <si>
    <t>Apoyar actividades relacionadas con la protección vía propiedad intelectual y/o explotación comercial de adelantos tecnológicos en I+D+i, que promuevan el fortalecimiento económico del tejido empresarial.</t>
  </si>
  <si>
    <t>Registro de solicitudes de patentes por residentes en Oficina Nacional</t>
  </si>
  <si>
    <t xml:space="preserve">Iniciativa para promover la explotación, comercialización y/o transferencia de las invenciones protegidas o en proceso de protección por patente - </t>
  </si>
  <si>
    <t>Beneficios Tributarios</t>
  </si>
  <si>
    <t>Convocatoria de Beneficios Tributarios por Crédito Fiscal</t>
  </si>
  <si>
    <t>Estimular la inversión privada en Actividades de Ciencia, Tecnología e Innovación (ACTeI) mediante el registro y calificación de los proyectos de investigación científica, desarrollo tecnológico e innovación, cuya inversión será realizada durante el año y vigencias fiscales futuras inclusive, y asignar los respectivos cupos para que los contribuyentes del impuesto de renta que realicen dichas inversiones, puedan acceder a un cupo de deducción en renta del 100% de la inversión</t>
  </si>
  <si>
    <t>Convocatoria de Beneficios Tributarios por Deducción y Descuento de proyectos de CTeI</t>
  </si>
  <si>
    <t>Estimular la inversión privada en Actividades de Ciencia, Tecnología e Innovación (ACTeI) mediante el registro y calificación de los proyectos de investigación científica, desarrollo tecnológico e innovación, cuya inversión será realizada durante el año 2021 y vigencias fiscales futuras inclusive, y asignar los respectivos cupos para que los contribuyentes del impuesto de renta que realicen dichas inversiones, puedan acceder a un cupo de deducción en renta del 100% de la inversión y un cupo de descuento tributario del 25% de la inversión, sin superar el 25% del impuesto a pagar, acorde a lo estipulado en los artículos 158-1, 256 y 258 del E.T.</t>
  </si>
  <si>
    <t>% de asignación de cupo para beneficios. 
$billones asignados.</t>
  </si>
  <si>
    <t>100% de asignación de cupo para beneficios. 
$1,9 billones asignados.</t>
  </si>
  <si>
    <t>Ventanilla Abierta</t>
  </si>
  <si>
    <t>Beneficios Tributarios por Donación al FFJC</t>
  </si>
  <si>
    <t>Estimular las donaciones en efectivo para el Fondo Francisco José de Caldas por parte de las personas naturales y jurídicas, para otorgar los beneficios tributarios establecidos en los artículos 158-1 y 256 del Estatuto Tributario y apoyar las siguientes iniciativas: Programa Mujer + Ciencia + Equidad, Jóvenes creando para Colombia, y la misión de bioeconomía.</t>
  </si>
  <si>
    <t xml:space="preserve">Convocatoria para el acceso a beneficios tributarios por la vinculación de capital humano de alto nivel a empresas </t>
  </si>
  <si>
    <t>Convocatoria para el otorgamiento de beneficios tributarios a las empresas que vinculen personal con título de doctorado válido en Colombia, según lo establecido en los artículos 158-1 y 256-1 del Estatuto Tributario</t>
  </si>
  <si>
    <t>Convocatoria para el registro de propuestas que accederán a los ingresos no constitutivos de renta año 2020</t>
  </si>
  <si>
    <t>Calificar proyectos formulados como de investigación científica, desarrollo tecnológico e innovación cuyo propósito sea la obtención de resultados relevantes para el desarrollo del país y fortalecer las capacidades de las instituciones de educación y centros de investigación y desarrollo reconocidos por Minciencias.</t>
  </si>
  <si>
    <t>Convocatoria para el registro de propuestas que accederán a los ingresos no constitutivos de renta año 2021</t>
  </si>
  <si>
    <t>Exención de IVA</t>
  </si>
  <si>
    <t>Calificar proyectos formulados como de investigación científica, desarrollo tecnológico e innovación cuyo propósito sea la obtención de resultados relevantes para el desarrollo del país y fortalecer las capacidades de las instituciones de educación y centros de investigación y desarrollo reconocidos por Minciencias</t>
  </si>
  <si>
    <t>No aplica
Apertura global del formulario en junio de 2018</t>
  </si>
  <si>
    <t>La convocatoria permitirá potenciar el desarrollo socioeconómico del país, desde y para las regiones, por medio del apoyo a Programas de I+D+i orientados a desarrollar productos y procesos de alto valor agregado, basados en la gestión eficiente de la biomasa y el aprovechamiento sostenible de la biodiversidad y sus servicios ecosistémicos.</t>
  </si>
  <si>
    <t xml:space="preserve">Desarrollo Tecnológico </t>
  </si>
  <si>
    <t>Proyectos de I+D+i financiados  generación de Bioproductos - Colombia Bio</t>
  </si>
  <si>
    <t>Vocaciones Científicas de CTeI</t>
  </si>
  <si>
    <t>Jovenes Creando por Colombia</t>
  </si>
  <si>
    <t>Dirigido a grupos de jóvenes con capacidades creativas e innovadoras quienes a partir de un desafío identificado puedan estructurar ideas y proyectos que le aporten a la construcción del país y con sus soluciones logren transformaciones disruptivas para sus territorios.</t>
  </si>
  <si>
    <t>Vocaciones y Formación en CTeI</t>
  </si>
  <si>
    <t>Jóvenes Investigadores e Innovadores apoyados</t>
  </si>
  <si>
    <t>Por deifinir</t>
  </si>
  <si>
    <t>Dirección de Vocaciones y Formación de CTeI</t>
  </si>
  <si>
    <t>Mujer + Ciencia  + Equidad</t>
  </si>
  <si>
    <t xml:space="preserve">Promover el desarrollo de vocaciones científicas en mujeres estudiantes de pregrado o recién egresadas pertenecientes  a  grupos étnicos (indígenas, negros, afros, raizales, palenqueros y Rom) de familias de  bajos ingresos, o en condiciones de vulnerabilidad a partir de la realización de una beca-pasantía en proyectos de CTeI </t>
  </si>
  <si>
    <t>Equidad de la mujer</t>
  </si>
  <si>
    <t>Formación y vinculación de Capital Humano de Alto Nivel</t>
  </si>
  <si>
    <t>Programa Crédito Beca Colfuturo (Convocatoria tercerizada)</t>
  </si>
  <si>
    <t>Formar profesionales colombianos a nivel de maestrías, doctorados y especializaciones médico-quirúrgicas en el exterior.</t>
  </si>
  <si>
    <t>Formación e inserción de capital humano de alto nivel</t>
  </si>
  <si>
    <t>Becas de doctorado
Becas de maestría</t>
  </si>
  <si>
    <t>150
850</t>
  </si>
  <si>
    <t>Convocatoria Aliados Fulbright</t>
  </si>
  <si>
    <t xml:space="preserve">Formar profesionales colombianos a nivel de doctorado en Estados Unidos con enfoque diferencial </t>
  </si>
  <si>
    <t>Becas de doctorado</t>
  </si>
  <si>
    <t>Banco de Elegibles Doctorados en el Exterior Minciencias</t>
  </si>
  <si>
    <t>Apoyar la formación de investigadores colombianos en programas de doctorado en Colombia y en el Exterior con enfoque diferencial y territorial, a través de la constitución de un banco de elegibles.</t>
  </si>
  <si>
    <t>Enfoque Diferencial</t>
  </si>
  <si>
    <t>Movilidad Internacional</t>
  </si>
  <si>
    <t>Conformar un banco de elegibles para apoyar movilidades internacionales, entre investigadores colombianos que hacen parte de las entidades del Sistema Nacional de Ciencia, Tecnología e Innovación en adelante SNCTI y sus pares internacionales en el marco del desarrollo de proyectos o anteproyectos conjuntos de investigación e innovación.</t>
  </si>
  <si>
    <t>Movilidad de investigadores</t>
  </si>
  <si>
    <t>Programas proyectos de CTeI apoyados en el componente de movilidad.
Programas y proyectos de I+D</t>
  </si>
  <si>
    <t>32
8</t>
  </si>
  <si>
    <t>Apropiación Social del Conocimiento</t>
  </si>
  <si>
    <t>Ideas para el cambio 2021</t>
  </si>
  <si>
    <t>Apoyar ideas de soluciones innovadoras que desde la ciencia y la tecnología contribuyan a mejorar la calidad de vida de comunidades vulnerables Colombia.</t>
  </si>
  <si>
    <t>Apropiación social del conocimiento</t>
  </si>
  <si>
    <t>Comunidades y/o grupos de interés que se fortalecen a través de procesos de Apropiación Social de Conocimiento y cultura científica</t>
  </si>
  <si>
    <t>Dirección de Capacidades y Divulgación de la CTeI</t>
  </si>
  <si>
    <t>2017011000333</t>
  </si>
  <si>
    <t>Convocatoria para la Formación de Capital Humano de Alto Nivel para las Regiones – Docentes de establecimientos educativos oficiales de Cundinamarca</t>
  </si>
  <si>
    <t>Apoyar la formación de docentes de establecimientos educativos oficiales del Departamento de Cundinamarca, a través de la constitución de un banco de elegibles.</t>
  </si>
  <si>
    <t>Becas de maestría</t>
  </si>
  <si>
    <t> Cundinamarca</t>
  </si>
  <si>
    <t>SGR</t>
  </si>
  <si>
    <t>Asignación CTeI del SGR</t>
  </si>
  <si>
    <t>Convocatoria para la Formación de Capital Humano de Alto Nivel para las Regiones – Especialidades médico-quirúrgicas para el Departamento del Cauca</t>
  </si>
  <si>
    <t>Apoyar la formación profesionales para la realización de especialidades médico-quirúrgicas del Departamento del Cauca, a través de la constitución de un banco de elegibles.</t>
  </si>
  <si>
    <t> Cauca</t>
  </si>
  <si>
    <t>Fortalecimiento de capacidades para la innovación Empresarial</t>
  </si>
  <si>
    <t>Empresas con capacidades en gestión de innovación</t>
  </si>
  <si>
    <t>Convocatoria Regional de Investigación Aplicada para Fomentar la Integración de los Actores del Ecosistema CTeI de Risaralda</t>
  </si>
  <si>
    <t>El objetivo es contribuir al fortalecimiento de la investigación aplicada y el desarrollo tecnológico en TIC(KPO-ITO) orientada a los sectores priorizados de Risaralda  (agroindustria y agropecuario, biodiversidad y servicios ecosistémicos, biotecnología, metalmecánica, moda e indumentaria y finalmente educación e innovación social) representados en la Red de Nodos de Innovación, Ciencia y Tecnología del departamento a través de financiación de proyectos de investigación aplicada de impacto socioeconómico y pertinencia regional.</t>
  </si>
  <si>
    <t>Innovación y productividad</t>
  </si>
  <si>
    <t>Risaralda</t>
  </si>
  <si>
    <t>FFJC - Convenio 812-2019</t>
  </si>
  <si>
    <t>CONTROL DE CAMBIOS</t>
  </si>
  <si>
    <t>FECHA</t>
  </si>
  <si>
    <t>CAMBIOS</t>
  </si>
  <si>
    <t>INSTANCIA DE APROBACIÓN</t>
  </si>
  <si>
    <t>VERSIÓN</t>
  </si>
  <si>
    <t>Comité Gestión de Recursos</t>
  </si>
  <si>
    <t>Comité Ministerial</t>
  </si>
  <si>
    <t xml:space="preserve">Dirección de Generación de Conocimiento 
* Fortalecimiento de centros autónomos e institutos públicos de I+D: Se ajusta el Alcance del mecanismo y el monto de los recursos PGN incrementandose a $15.000 millones .
* Generación de capacidades para la producción en Colombia de reactivos, insumos y metodologías para la prevención, diagnóstico, tratamiento de enfermedades infeccionas y desatendidas, y demás enfermedades transmisibles. Se ajusta el nombre de la convocatoria con la palabra al final de enfermedades transmisibles y la meta se sube a 12 proyectos. 
* Convocatoria para la financiación de proyectos de CTeI en salud que promuevan la medicina personalizada y la investigación traslacional. Se ajusta el nombre y la descripción del mecanismo.
* Invitación para consolidación de iniciativas de I+D en Recobro Mejorado de Hidrocarburos se ajusta la meta a 2 proyectos.
* Invitación a presentar propuesta para ejecución de un proyecto I+D en recobro mejorado de hidrocarburos pesados y extrapesados que promueva el fortalecimiento de capacidades en esta temática para la región del Huila. Se precisa el nombre de la convocatoria.
* Invitación a presentar propuestas para la ejecución de proyectos de I+D+i orientados al fortalecimiento del portafolio I+D+i de la ARC según prioridades y necesidades de la ARC-2020. Se ajusta la meta del mecanismo a 5 proyectos.
* Convocatoria Regional de Investigación Aplicada para Fomentar la Integración de los Actores del Ecosistema CTeI de Risaralda. Se incorpora a la oferta institucional, considerando que viene de la vigenica 2020. 
Dirección de Transferencia y Uso de Conocimiento
*  Selección de empresas beneficiarias - Sistemas de Innovación Empresarial - Santander. Se incorpora a la oferta institucional, se trae de la vigencia anterior.
* Selección de entidades expertas - Sistemas de Innovación Empresarial - Santander. Se incorpora a la oferta institucional, se trae de la vigencia anterior.
Para todos los mecanismos en la fecha de apertura se deja el trimestre en el cual será abierta, salvo en los casos concretos en donde ya se tiene la apertura. </t>
  </si>
  <si>
    <t>VERSIÓN: 02</t>
  </si>
  <si>
    <t>FECHA: 2021-01-31</t>
  </si>
  <si>
    <t>tercer trimestre de 2021</t>
  </si>
  <si>
    <t>tercer trimestre 2021</t>
  </si>
  <si>
    <t>FFJC - Conv 878 de 2017
MEN. 
Minciencias aporta $551m</t>
  </si>
  <si>
    <t>Plataforma Transatlantica</t>
  </si>
  <si>
    <t>Nacional</t>
  </si>
  <si>
    <t>junio de 2021</t>
  </si>
  <si>
    <t>FFJC - Convenio suscrito con la CRC</t>
  </si>
  <si>
    <t>cuarto trimestre 2021</t>
  </si>
  <si>
    <t>Superintendencia de Industria y Comercio ($485.696.800) y Joinn Red Colombiana de OTRI ($80.435.981).</t>
  </si>
  <si>
    <t>Invitación a presentar propuestas para el desarrollo de expediciones científicas bio y fortalecimiento de colecciones biológicas</t>
  </si>
  <si>
    <t>La invitación permite apoyar el desarrollo de expediciones científicas BIO y el fortalecimiento de colecciones biológicas del país a través de proyectos   de Ciencia, Tecnología e Innovación que contribuyan a la actualización y/o generación de nuevo conocimiento de la biodiversidad, bioprospección y la consolidación de capacidades científicas de las entidades participantes.</t>
  </si>
  <si>
    <t>Expediciones Científicas Nacionales BIO</t>
  </si>
  <si>
    <t>Expediciones Científicas nacionales e internacionales financiadas por Minciencias y Entidades aliadas</t>
  </si>
  <si>
    <t>3 Expediciones
5 Colecciones biológicas</t>
  </si>
  <si>
    <t>Invitación a presentar propuestas para apoyar el desarrollo de actividades de ciencia, tecnología e innovación en proyectos de turismo científico de naturaleza a nivel regional, que aprovechen sosteniblemente los activos bioculturales en los territorios</t>
  </si>
  <si>
    <t>La invitación permite apoyar el desarrollo de actividades de Ciencia, Tecnología e Innovación para experiencias vigentes de Turismo Científico de Naturaleza a nivel regional, que aprovechen sosteniblemente los activos bioculturales en los territorios y permitan el mejoramiento de las condiciones de vida de una comunidad.</t>
  </si>
  <si>
    <t>Tercer trimestre 2021</t>
  </si>
  <si>
    <t>Movilidad Académica con Europa 2021</t>
  </si>
  <si>
    <t>cuarto trimestre de 2021</t>
  </si>
  <si>
    <t>Convocatoria fomento a la innovación y desarrollo tecnológico en las empresas para la reactivación económica en el marco de la postpandemia – Senainnova 2021.</t>
  </si>
  <si>
    <t xml:space="preserve">Convocatoria para apoyar proyectos de Desarrollo Tecnológico e Innovación para ser ejecutados por empresas legalmente constituidas en Colombia pertenecientes a los distintos sectores de la economía nacional, encaminados al fortalecimiento de sus procesos productivos, el desarrollo de bienes y servicios y la sofisticación su oferta productiva que contribuyan a la reactivación económica y social del país. </t>
  </si>
  <si>
    <t>mayo de 2021</t>
  </si>
  <si>
    <t>FFJC - Convenio suscrito con el Sena</t>
  </si>
  <si>
    <t>El objetivo de preparar y fortalecer el sistema de salud para tener respuestas acordes y efectivas enfocadas en la producción de tecnologías de salud, medicamentos (síntesis químicas, biológicos), producción de dispositivos médicos de todos los niveles de riesgo en el marco de la pandemia de la COVID-19.</t>
  </si>
  <si>
    <t xml:space="preserve">Apoyo a  programas y proyectos I+D+i que promuevan beneficios sociales y económicos
</t>
  </si>
  <si>
    <t>Programas y proyectos de CTeI financiados</t>
  </si>
  <si>
    <t>Invitación para generación de insumos técnicos a partir de información del sector agropecuario.</t>
  </si>
  <si>
    <t>Convocatoria para el apoyo a programas de I+D+i que contribuyan a resolver los desafíos establecidos en la misión “Bioeconomía para una Colombia, potencia, viva y diversa hacia una sociedad impulsada por el conocimiento”</t>
  </si>
  <si>
    <t>Fortalecer la vocación científica de jóvenes colombianos estudiantes en las modalidades especiales de formación técnica, tecnológica, pregrado y/o profesionales recién graduados, interesados en desarrollar habilidades y capacidades en Ciencia, Tecnología e Innovación (CTeI), en proyectos de investigación, desarrollo tecnológico e innovación (I+D+i).</t>
  </si>
  <si>
    <t>SI aplica en el mecanismo 1</t>
  </si>
  <si>
    <t>Número de revistas evaluadas, sometidas a proceso de evaluación</t>
  </si>
  <si>
    <t>Número de hojas de vida de personas y de grupos evaluadas</t>
  </si>
  <si>
    <t>Jóvenes Investigadores e Innovadores en el marco de reactivación económica 2021</t>
  </si>
  <si>
    <t>Convenio FFJC
Rendimientos Financieros</t>
  </si>
  <si>
    <t>Convocatoria “nuevo conocimiento, desarrollo tecnológico e innovación para el fortalecimiento de los sectores de TIC, postal y de contenidos audiovisuales</t>
  </si>
  <si>
    <t>Apoyar proyectos de investigación aplicada, desarrollo tecnológico e innovación que contribuyan a la solución de problemas o necesidades reales en los sectores de TIC, Postal y de Contenidos Audiovisuales, así como contar con información y herramientas que permitan mejorar los procesos regulatorios de estos sectores, mediante la generación de nuevo conocimiento, la innovación y el uso de tecnologías emergentes que impulsen la calidad, la competitividad y el conocimiento del ecosistema.</t>
  </si>
  <si>
    <t>Comité de Gestión de Recursos</t>
  </si>
  <si>
    <t>ENFOQUE DIFERENCIAL
(SI APLICA)</t>
  </si>
  <si>
    <t>FECHA DEFINITIVA DE TDR</t>
  </si>
  <si>
    <t>NOMBRE PROYECTO DE INVERSIÓN (SI APLICA)</t>
  </si>
  <si>
    <t>ACTIVIDAD DEL GASTO  (SI APLICA)</t>
  </si>
  <si>
    <t>CÓDIGO RUBRO DEL PROYECTO DE INVERSIÓN (SI APLICA)</t>
  </si>
  <si>
    <t>DESCRIPCIÓN RUBRO DEL PROYECTO DE INVERSIÓN (SI APLICA)</t>
  </si>
  <si>
    <t>Fortalecimiento de las capacidades de los actores del SNCTI para la generación de conocimiento a nivel  nacional</t>
  </si>
  <si>
    <t>Contratar financiables</t>
  </si>
  <si>
    <t>C3902100070390200103</t>
  </si>
  <si>
    <t>TRANSFERENCIAS CORRIENTES - SERVICIO DE APOYO FINANCIERO PARA LA GENERACIÓN DE NUEVO</t>
  </si>
  <si>
    <t>Mejoramiento del impacto de la investigación científica en el sector salud</t>
  </si>
  <si>
    <t>FIS</t>
  </si>
  <si>
    <t>Adquirir herramientas para obtener datos de CTeI</t>
  </si>
  <si>
    <t>C-3902-1000-7-0-3902007-02</t>
  </si>
  <si>
    <t>ADQUISICIÓN DE BIENES Y SERVICIOS - SERVICIO DE ACCESO A BIBLIOGRAFÍA ESPECIALIZADA - FORTALECIMIENTO DE LAS CAPACIDADES DE LOS ACTORES DEL SNCTEI PARA LA GENERACIÓN DE CONOCIMIENTO A NIVEL  NACIONAL</t>
  </si>
  <si>
    <t>Incremento de las actividades de Ciencia, Tecnología e Innovación en la construcción de la Bioeconomía a nivel   Nacional</t>
  </si>
  <si>
    <t>Servicio de apoyo para la transferencia de conocimiento y tecnología</t>
  </si>
  <si>
    <t>C-3903-1000-5-0-3903005</t>
  </si>
  <si>
    <t>Transferencias corrientes - servicio de apoyo para la transferencia de conocimiento y tecnología - incremento de las actividades de ciencia, tecnologia e innovacion en la construccion de la bioeconomia a nivel nacional</t>
  </si>
  <si>
    <t>Fortalecimiento de las capacidades de transferencia y uso del conocimiento para la innovación a nivel nacional</t>
  </si>
  <si>
    <t>Realizar el apoyo financiero y técnico para el alistamiento y presentación de solicitudes de invenciones - vía patente nacional y/o vía PCT</t>
  </si>
  <si>
    <t>C-3903-1000-0006-3903005</t>
  </si>
  <si>
    <t>Transferencias corrientes - Servicio de apoyo para la transferencia de conocimiento y tecnología</t>
  </si>
  <si>
    <t>Realizar la evaluación de proyectos para incentivos tributarios a la inversión en proyectos de alistamiento tecnológico y transferencia de tecnología</t>
  </si>
  <si>
    <t>C-3903-1000-0006-3903006</t>
  </si>
  <si>
    <t>Servicio de apoyo para la Deducción Tributaria</t>
  </si>
  <si>
    <t>Realizar el apoyo financiero al acompañamiento del proceso de alistamiento comercial de invenciones protegidas o en proceso de protección por patente</t>
  </si>
  <si>
    <t>Convocatoria en Bioeconomía</t>
  </si>
  <si>
    <t>C-3903-1000-5-0-3903002-03</t>
  </si>
  <si>
    <t>TRANSFERENCIAS CORRIENTES - SERVICIO DE APOYO PARA EL DESARROLLO TECNOLÓGICO Y LA INNOVACIÓN - INCREMENTO DE LAS ACTIVIDADES DE CIENCIA, TECNOLOGIA E INNOVACION EN LA CONSTRUCCION DE LA BIOECONOMIA A NIVEL NACIONAL</t>
  </si>
  <si>
    <t>Desarrollo de vocaciones científicas y capacidades para la investigación en niños y jóvenes</t>
  </si>
  <si>
    <t>Generar incentivos para que jóvenes con vocación científica accedan y aprovechen espacios de fortalecimiento de sus capacidades para la investigación e innovación (jóvenes investigadores)</t>
  </si>
  <si>
    <t>C-3904-1000-4-0-3904005-03</t>
  </si>
  <si>
    <t>TRANSFERENCIAS CORRIENTES - SERVICIO DE APOYO FINANCIERO PARA EL FOMENTO DE VOCACIONES CIENTÍFICAS EN CTEI - DESARROLLO DE VOCACIONES CIENTÍFICAS Y CAPACIDADES PARA LA INVESTIGACIÓN EN NIÑOS Y JÓVENES A NIVEL  NACIONAL</t>
  </si>
  <si>
    <t>Capacitación de recursos humanos para la investigación</t>
  </si>
  <si>
    <t>C-3902-1000-6-0-3902006-03</t>
  </si>
  <si>
    <t>TRANSFERENCIAS CORRIENTES - SERVICIO DE APOYO FINANCIERO PARA LA FORMACIÓN DE NIVEL MAESTRÍA - CAPACITACIÓN DE RECURSOS HUMANOS PARA LA INVESTIGACIÓN  NACIONAL</t>
  </si>
  <si>
    <t xml:space="preserve">Apoyo fortalecimiento de la transferencia internacional de conocimiento a los actores del SNCTI </t>
  </si>
  <si>
    <t>Gestionar actividades que involucren la CTeI de Colombia en el ámbito Internacional.</t>
  </si>
  <si>
    <t>C-3901-1000-7-0-3901004-03</t>
  </si>
  <si>
    <t xml:space="preserve">TRANSFERENCIAS CORRIENTES - SERVICIO DE COOPERACIÓN INTERNACIONAL PARA LA CTEI - APOYO AL FORTALECIMIENTO DE LA TRANSFERENCIA INTERNACIONAL DE CONOCIMIENTO A LOS ACTORES DEL SNCTI NIVEL NACIONAL  </t>
  </si>
  <si>
    <t xml:space="preserve">Apoyo al fomento y desarrollo de la apropiación social de la CTeI </t>
  </si>
  <si>
    <t>Diseñar e implementar convocatorias que promuevan procesos de Apropiación Social de CTeI a partir del diálogo e intercambio de
conocimientos entre comunidades de base y comunidad científica
para la solución de problemas</t>
  </si>
  <si>
    <t>C-3904-1000-5-0-3904019-03</t>
  </si>
  <si>
    <t>TRANSFERENCIAS CORRIENTES - SERVICIOS DE APOYO FINANCIERO PARA EL FORTALECIMIENTO DE PROCESOS DE INTERCAMBIO Y TRANSFERENCIA DEL CONOCIMIENTO - APOYO  AL FOMENTO Y DESARROLLO DE LA APROPIACIÓN SOCIAL DE LA CTEI - ASCTI  NACIONAL</t>
  </si>
  <si>
    <t xml:space="preserve">Convocatoria de doctorado nacional para profesores de IES </t>
  </si>
  <si>
    <t>Apoyar la formación de profesores de planta (tiempo completo o medio tiempo), profesores de cátedra u ocasionales de Instituciones de Educación Superior colombianas en programas de doctorado en Colombia, a través de la conformación de un banco de candidatos elegibles.</t>
  </si>
  <si>
    <t>agosto 2021</t>
  </si>
  <si>
    <t>Convenios Otras Fuentes</t>
  </si>
  <si>
    <t>Rendimientos Financieros</t>
  </si>
  <si>
    <t>Generar insumos y recomendaciones encaminadas a la formulación y fortalecimiento de políticas públicas, que permitan impulsar la transformación social y productiva del sector agropecuario, mediante el aumento de la competitividad, equidad y sostenibilidad del sector agropecuario, desde los ámbitos de Ciencia, Tecnología e Innovación, Mujer Rural y Capacidades productivas, a partir del análisis de la información generada por la Encuesta Nacional Agropecuaria 2019 y otras fuentes de información del sector</t>
  </si>
  <si>
    <t>octubre 2021</t>
  </si>
  <si>
    <t>Apoyar la financiaciación de estudios de maestria y doctorado en el exterior en áreas generales a través del programa "crédito-beca" con Colfuturo</t>
  </si>
  <si>
    <t>Financiar estudios de doctorado en el exterior.</t>
  </si>
  <si>
    <t>C-3902-1000-6-0-3902005-03</t>
  </si>
  <si>
    <t>TRANSFERENCIAS CORRIENTES - SERVICIO DE APOYO FINANCIERO PARA LA FORMACIÓN DE NIVEL DOCTORADO - CAPACITACIÓN DE RECURSOS HUMANOS PARA LA INVESTIGACIÓN  NACIONAL</t>
  </si>
  <si>
    <t>1-	Generación de capacidades para la producción en Colombia de reactivos, insumos y metodologías para la prevención, diagnóstico, tratamiento de enfermedades infeccionas y desatendidas, y demás enfermedades transmisibles. La meta se cambia en el indicador de 12 a 9 proyectos.
2-	Fortalecimiento de capacidades en salud la meta se debe ratificar en 20 en el PAI.
3-	Se elimina por indicación del área técnica el mecanismo de Cierre De Brechas Tecnológicas En Cadenas Productivas Agropecuarias.
4-	Invitación a presentar propuestas para la ejecución de proyectos de I+D+i orientados a la generación de nuevo conocimiento en Yacimientos No Convencionales en Colombia se actualiza la fecha de apertura.
5-	Se retira la Invitación a presentar propuestas para la ejecución de proyectos de generación de nuevo conocimiento geocientífico.
6-	Se ajusta la fecha de apertura de Invitación para consolidación de iniciativas de I+D en Recobro Mejorado de Hidrocarburos (queda pendiente la fecha por definir).
7-	Se ajusta la fecha de apertura de Invitación a presentar propuesta para ejecución de un proyecto I+D en recobro mejorado de hidrocarburos pesados y extrapesados que promueva el fortalecimiento de capacidades en esta temática para la región del Huila, al tercer trimestre.
8-	Para la Convocatoria Regional de Investigación Aplicada para Fomentar la Integración de los Actores del Ecosistema CTeI de Risaralda la fecha de apertura es cuarto trimestre 2020 meta 6 propuestas, abrió en el último trimestre del año 2020. 
9-	Invitación Ondas primera infancia se ajusta la fecha de apertura al 3er trimestre 2021. Adicionalmente se cambia el recurso de 882.87 millones a 1080 millones.
10-	Innovación para la función pública cambian los recursos de 124 millones a 120 millones
11-	Para la Plataforma Transatlántica se define la meta con 6 propuestas de Programas y proyectos de CTeI financiados y se ajusta la fecha de apertura al segundo trimestre. 
12-	Convocatoria nacional tercerizada para fomentar la protección por patente y su uso comercial de adelantos tecnológicos en I+D+i que promuevan la potenciación económica del sector empresarial, se cambia la meta de 80 a 137 registros de solicitudes de patente, se cambia la fecha de apertura al cuarto trimestre de 2021 y se ajustan los recursos a 1600 millones.
13-	Sácale jugo a tu patente 3.0, se cambia la meta Invenciones gestionadas a través de la explotación, comercialización y/o transferencia de 19 a 22 y la fecha de apertura se cambió de segundo a tercer trimestre. En los recursos del PGN se asignan $804,269,318 del proyecto de Colombia BIO de Bioeconomía y de Superintendencia de Industria y Comercio ($485.696.800) y Joinn Red Colombiana de OTRI ($80.435.981).
14-	Convocatoria para el apoyo a programas de I+D+i que contribuyan a resolver los desafíos establecidos en la misión “Bioeconomía para una Colombia potencia viva y diversa hacia una sociedad impulsada por el conocimiento”. Se cambia la fecha de apertura del primer trimestre al segundo trimestre los recursos se cambian de 41407 millones y se cambian a 41000 millones.
15-	Convocatoria para la conformación de un banco de elegibles BIO 2021: expediciones científicas y fortalecimiento de colecciones biológicas con la vinculación de jóvenes investigadores e innovadores se retira y será reemplazada por una invitación. 
16-	Se incorpora al plan la Invitación a presentar propuestas para el desarrollo de expediciones científicas bio y fortalecimiento de colecciones biológicas y también se incorpora al plan la Invitación a presentar propuestas para apoyar el desarrollo de actividades de ciencia, tecnología e innovación en proyectos de turismo científico de naturaleza a nivel regional, que aprovechen sosteniblemente los activos bioculturales en los territorios.
17-	La convocatoria Jóvenes Creando por Colombia se ajusta por solicitud del despacho Ministerial dependiendo del concepto sobre el uso de recursos que tienen como fuente los rendimientos financieros, concepto que debe dar el Consejo de Estado. 
18-	Mujer + Ciencia + Equidad cambia la meta de 500 a 700 Jóvenes Investigadores e innovadores apoyados y el recurso cambia de 10.000 millones a 6.000 millones,
19-	Semilleros de investigación Jóvenes Agentes de Cambio, se retira por solicitud del área técnica por el escenario de recursos. 
20-	Ideas para el cambio 2021, se cambia la fecha de apertura a segundo trimestre y el recurso de 4800 millones a 3400 millones
21-	Convocatoria Regional de Investigación Aplicada para Fomentar la Integración de los Actores del Ecosistema CTeI de Risaralda se ajusta la fecha de apertura al cuarto trimestre de 2020. 
22-	Se incorpora la Convocatoria “nuevo conocimiento, desarrollo tecnológico e innovación para el fortalecimiento de los sectores de TIC, postal y de contenidos audiovisuales. 
23-	Se incorpora la Invitación para presentar propuestas de investigación que promuevan e integren las capacidades nacionales de CTeI para el desarrollo de un prototipo biológico o biotecnológico para la prevención del Covid-19.
24-	Se incorpora la convocatoria Jóvenes Investigadores e Innovadores en el marco de reactivación económica 2021.
25-	Se define la meta de la Convocatoria de Indexación de revistas especializadas - Publindex – 2020 con una meta de un Número de revistas evaluadas, sometidas a proceso de evaluación de 275. La fecha de apertura se actualiza al tercer trimestre.
26-	Para la convocatoria Medición de Grupos de investigación e investigadores – 2020 se aclara el indicador de la meta quedando Número de hojas de vida de personas y de grupos evaluadas.
27-	Se ajusta el nombre de la convocatoria Programa de movilidad de investigadores e innovadores y apoyo a proyectos de investigación (Inserción de actores del SNCTI en escenarios internacionales) y se actualiza a Movilidad Académica con Europa 2021.
28-	Se aclara que los recursos de beneficios tributarios son para evaluación y están en el escenario Sin Situación de Fondos y además son recursos que no se entregan a los grupos de interés ya que son para la evaluación de las propuestas. 
29-	Se incorpora la Invitación para generación de insumos técnicos a partir de información del sector agropecuario.
30-	Se retiran las convocatorias del departamento de Santander de Innovación con recursos del SGR hasta la definición de convenios con el departamento.</t>
  </si>
  <si>
    <t>Invitación para presentar propuestas de investigación y desarrollo que promuevan e integren las capacidades nacionales de CTeI para el desarrollo de prototipos biológicos o biotecnológicos para la prevención del Covid-19, tecnología que permita adaptarse a las variantes emergentes</t>
  </si>
  <si>
    <t>Convocatoria nacional tercerizada para fomentar la protección por patente y su uso comercial de adelantos tecnológicos en I+D+i que promuevan la potenciación económica del sector empresarial”</t>
  </si>
  <si>
    <t>Convocatoria tercerizada "Sácale jugo a tu patente 3.0"</t>
  </si>
  <si>
    <t>Estrategia Nacional de Propiedad Intelectual.</t>
  </si>
  <si>
    <t>Octubre de 2021</t>
  </si>
  <si>
    <t>Aporte de la Joinn Red Colombiana de OTRI(representada por Tecnnova UEE)</t>
  </si>
  <si>
    <t>Invenciones gestionadas hacia el alistamiento tecnológico y gestión comercial</t>
  </si>
  <si>
    <t>Septiembre de 2021</t>
  </si>
  <si>
    <t>Recursos de vigencia 2022</t>
  </si>
  <si>
    <t>Depende de la negociación  y selección de los proyectos con los aliados</t>
  </si>
  <si>
    <t>Por definirse</t>
  </si>
  <si>
    <t>15 de marzo de 2021</t>
  </si>
  <si>
    <t>Programas y proyectos de CTeI apoyados en el componente de movilidad</t>
  </si>
  <si>
    <t>Iniciativa de la cooperación francesa y sus contrapartes de Argentina, Bolivia, Chile, Colombia, Ecuador, Paraguay, Perú, Uruguay y Venezuela orientada a promover y fortalecer la colaboración y la creación de redes de investigación-desarrollo en el ámbito de las ciencias y tecnologías de la información y las comunicaciones (STIC), matemáticas (MATH) y en el ámbito de la variabilidad climática y al cambio climático (CLIMAT), a través de la realización de proyectos conjuntos.</t>
  </si>
  <si>
    <t>PROGRAMAS REGIONALES
STIC-AmSud - MATH-AmSud - CLIMAT-AmSud
Año 2021</t>
  </si>
  <si>
    <t>165.000.000,00</t>
  </si>
  <si>
    <t>C-3901-1000-7-0-3901004-04</t>
  </si>
  <si>
    <t>400.800.000,00</t>
  </si>
  <si>
    <t>Convenios otras fuentes</t>
  </si>
  <si>
    <t>35.000.000,00</t>
  </si>
  <si>
    <t>310-2016</t>
  </si>
  <si>
    <t>Reintegros 310-2016</t>
  </si>
  <si>
    <t>Internacionalización/Jóvenes Investigadores e Innovadores</t>
  </si>
  <si>
    <t>Nacional no regionalizable</t>
  </si>
  <si>
    <t>N/A</t>
  </si>
  <si>
    <t>Jóvenes de pregrado realizan una movilidad académica bajo la cual se vincularán a un proyecto de investigación en una institución de educación superior en Francia hasta por 6 meses.</t>
  </si>
  <si>
    <t>Movilidad Académica de jóvenes de pregrado, con énfasis en investigación - Francia</t>
  </si>
  <si>
    <t>ND</t>
  </si>
  <si>
    <t>Finaciación Mitacs</t>
  </si>
  <si>
    <t>Todos</t>
  </si>
  <si>
    <t>Iniciativa adelantada por la organización canadiense Mitacs, bajo la cual jóvenes de pregrado de diferentes partes del mundo realizan una pasantía de investigación en una de las 70 universidades de ese país aliadas de ese programa. En la edición 2021 estudiantes de Colombia pueden postularse bajo las áreas STEAM.</t>
  </si>
  <si>
    <t>Global Research Internship - GRI, MITACS</t>
  </si>
  <si>
    <t>Convenios Otras Fuentes (Emabajada de Francia)</t>
  </si>
  <si>
    <t>23 de julio 2021</t>
  </si>
  <si>
    <t>Alianzas o redes internacionales formalizadas</t>
  </si>
  <si>
    <t>Conformar un banco de elegibles para el financiamiento de apoyos económicos a la movilidad internacional, por un valor de 3.500 euros por beneficiario, para realizar una estancia de una duración mínima de dos (2) meses, en el marco del desarrollo de una Tesis Doctoral en Cotutela con Francia.</t>
  </si>
  <si>
    <t>Convocatoria Movilidad Cotutela Francia 2021</t>
  </si>
  <si>
    <t>Programas proyectos de CTeI apoyados en el componente de movilidad.</t>
  </si>
  <si>
    <t xml:space="preserve">Conformar un banco de elegibles para el financiamiento de apoyos económicos a la movilidad internacional de investigadores colombianos, por valor de 2.500 euros por beneficiario, para realizar una estancia de una duración mínima de una (1) semana, en un grupo de investigación de una Universidad, centro o instituto de investigación francés, con el propósito de desarrollar de un anteproyecto de investigación y preparar la postulación a la próxima convocatoria de ECOS-Nord. </t>
  </si>
  <si>
    <t>Convocatoria Trampolín ECOS Nord “T-ECOS Nord”</t>
  </si>
  <si>
    <t>MONTO RECURSOS PGN (millones)</t>
  </si>
  <si>
    <t>MONTOS OTRAS FUENTES (millones)</t>
  </si>
  <si>
    <t>TOTAL (millones)</t>
  </si>
  <si>
    <t>1. Invitación para consolidación de iniciativas de I+D en Recobro Mejorado de Hidrocarburos: Se define apertura para el cuarto trimestre 2021, en proceso aprobación de condiciones.
2. Convocatoria de Indexación de revistas especializadas - Publindex – 2020: Se confirma apertura para el tercer trimestre del 2021 y cierre para el mes de febrero de 2022
3. Jóvenes Creando por Colombia: Se incluye mecanismo, pero está pendiente: definición y fuente de recursos, meta y fecha de apertura. 
Mujer + Ciencia + Equidad: Se modifica meta concertada con la Dirección de Vocaciones y Formación. Pasa de 700 jóvenes investigadores e innovadores apoyados a 2.500
4. Cyted Programa Iberoamericano de Ciencia y Tecnología para el Desarrollo Mecanismo operado por el programa de países en conjunto: Cyted Programa Iberoamericano de Ciencia y Tecnología para el Desarrollo Mecanismo operado por el programa de países en conjunto
5. Convocatoria nacional tercerizada para fomentar la protección por patente y su uso comercial de adelantos tecnológicos en I+D+i que promuevan la potenciación económica del sector empresarial”: Se ajusta el nombre y se aclara la descripción de otras fuentes “ Aporte de la Joinn Red Colombiana de OTRI(representada por Tecnnova UEE)”. También se ajusta en el campo  instrumento a “ Estrategia Nacional de Propiedad Intelectual.”
6. Convocatoria tercerizada "Sácale jugo a tu patente 3.0”: Se ajusta nombre instrumento a “Convocatoria tercerizada "Sácale jugo a tu patente 3.0“. También se ajusta en el campo instrumento a “Estrategia Nacional de Propiedad Intelectual.”
7. Convocatoria para la Formación de Capital Humano de Alto Nivel para las Regiones – Docentes de establecimientos educativos oficiales de Cundinamarca: Se ajusta fecha de apertura al cuarto trimestre y depende de la legalización del convenio con la Gobernación.
8. Convocatoria para la Formación de Capital Humano de Alto Nivel para las Regiones – Especialidades médico-quirúrgicas para el Departamento del Cauca. Se ajusta fecha de apertura al cuarto trimestre y depende de la legalización del convenio con la Gobernación: Se ajusta la fecha de apertura al cuarto trimestre del 2021. En solicitud de conceptos actualmente
9. Invitación para presentar propuestas de investigación y desarrollo que promuevan e integren las capacidades nacionales de CTeI para el desarrollo de prototipos biológicos o biotecnológicos para la prevención del Covid-19, tecnología que permita adaptarse a las variantes emergentes: Se ajusta nombre y ratifica trimestre de apertura
10. Convocatoria de doctorado nacional para profesores de IES: Se confirma la meta a 234 becas de doctorado a financiar.
11.Convocatoria Trampolín ECOS Nord “T-ECOS Nord”: Se incluye mecanismo con apertura al tercer trimestre de 2021
12. Convocatoria Movilidad Cotutela Francia 2021: Se incluye mecanismo con apertura al tercer trimestre del 2021.
13. Global Research Internship - GRI, MITACS: Se incluye mecanismo con apertura al tercer trimestre del 2021.
14. Movilidad Académica de jóvenes de pregrado, con énfasis en investigación – Francia: Se incluye mecanismo y falta definir apertura
PROGRAMAS REGIONALES STIC-AmSud - MATH-AmSud - CLIMAT-AmSud Año 2021: Se incluye mecanismo que tuvo apertura el primer trimestre del 2021</t>
  </si>
  <si>
    <t>VERSIÓN 3 DEL 21 DE SEPTIEMBRE DE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</si>
</sst>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6" formatCode="&quot;$&quot;#,##0;[Red]\-&quot;$&quot;#,##0"/>
    <numFmt numFmtId="42" formatCode="_-&quot;$&quot;* #,##0_-;\-&quot;$&quot;* #,##0_-;_-&quot;$&quot;* &quot;-&quot;_-;_-@_-"/>
    <numFmt numFmtId="41" formatCode="_-* #,##0_-;\-* #,##0_-;_-* &quot;-&quot;_-;_-@_-"/>
    <numFmt numFmtId="44" formatCode="_-&quot;$&quot;* #,##0.00_-;\-&quot;$&quot;* #,##0.00_-;_-&quot;$&quot;* &quot;-&quot;??_-;_-@_-"/>
    <numFmt numFmtId="164" formatCode="dd/mm/yyyy;@"/>
    <numFmt numFmtId="165" formatCode="_-[$$-240A]\ * #,##0.00_-;\-[$$-240A]\ * #,##0.00_-;_-[$$-240A]\ * &quot;-&quot;??_-;_-@_-"/>
    <numFmt numFmtId="166" formatCode="_-[$$-240A]\ * #,##0.000_-;\-[$$-240A]\ * #,##0.000_-;_-[$$-240A]\ * &quot;-&quot;??_-;_-@_-"/>
    <numFmt numFmtId="167" formatCode="_-&quot;$&quot;* #,##0.00_-;\-&quot;$&quot;* #,##0.00_-;_-&quot;$&quot;* &quot;-&quot;_-;_-@_-"/>
    <numFmt numFmtId="168" formatCode="_-[$$-240A]\ * #,##0.00_-;\-[$$-240A]\ * #,##0.00_-;_-[$$-240A]\ * &quot;-&quot;??_-;_-@"/>
    <numFmt numFmtId="169" formatCode="_-[$$-240A]\ * #,##0_-;\-[$$-240A]\ * #,##0_-;_-[$$-240A]\ * &quot;-&quot;??_-;_-@_-"/>
    <numFmt numFmtId="170" formatCode="[$$-240A]\ #,##0.00"/>
    <numFmt numFmtId="171" formatCode="0_ ;\-0\ "/>
    <numFmt numFmtId="172" formatCode="dd/mm/yyyy"/>
  </numFmts>
  <fonts count="11" x14ac:knownFonts="1">
    <font>
      <sz val="11"/>
      <color theme="1"/>
      <name val="Calibri"/>
      <family val="2"/>
      <scheme val="minor"/>
    </font>
    <font>
      <sz val="11"/>
      <color theme="1"/>
      <name val="Calibri"/>
      <family val="2"/>
      <scheme val="minor"/>
    </font>
    <font>
      <b/>
      <sz val="14"/>
      <color theme="1"/>
      <name val="Calibri"/>
      <family val="2"/>
      <scheme val="minor"/>
    </font>
    <font>
      <sz val="10"/>
      <color theme="1"/>
      <name val="Arial Narrow"/>
      <family val="2"/>
    </font>
    <font>
      <b/>
      <sz val="10"/>
      <color theme="1"/>
      <name val="Arial Narrow"/>
      <family val="2"/>
    </font>
    <font>
      <b/>
      <sz val="10"/>
      <color theme="0"/>
      <name val="Arial Narrow"/>
      <family val="2"/>
    </font>
    <font>
      <sz val="11"/>
      <color theme="1"/>
      <name val="Arial Narrow"/>
      <family val="2"/>
    </font>
    <font>
      <sz val="10"/>
      <name val="Arial Narrow"/>
      <family val="2"/>
    </font>
    <font>
      <sz val="12"/>
      <color theme="1"/>
      <name val="Arial Narrow"/>
      <family val="2"/>
    </font>
    <font>
      <sz val="10"/>
      <color theme="1"/>
      <name val="Calibri"/>
      <family val="2"/>
      <scheme val="minor"/>
    </font>
    <font>
      <b/>
      <sz val="11"/>
      <color theme="0"/>
      <name val="Arial Narrow"/>
      <family val="2"/>
    </font>
  </fonts>
  <fills count="6">
    <fill>
      <patternFill patternType="none"/>
    </fill>
    <fill>
      <patternFill patternType="gray125"/>
    </fill>
    <fill>
      <patternFill patternType="solid">
        <fgColor theme="0"/>
        <bgColor indexed="64"/>
      </patternFill>
    </fill>
    <fill>
      <patternFill patternType="solid">
        <fgColor indexed="65"/>
        <bgColor theme="0"/>
      </patternFill>
    </fill>
    <fill>
      <patternFill patternType="solid">
        <fgColor rgb="FF3366CC"/>
        <bgColor theme="0"/>
      </patternFill>
    </fill>
    <fill>
      <patternFill patternType="solid">
        <fgColor rgb="FF3366CC"/>
        <bgColor indexed="64"/>
      </patternFill>
    </fill>
  </fills>
  <borders count="27">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thin">
        <color auto="1"/>
      </left>
      <right style="thin">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hair">
        <color theme="0" tint="-0.499984740745262"/>
      </left>
      <right style="hair">
        <color theme="0" tint="-0.499984740745262"/>
      </right>
      <top style="hair">
        <color theme="0" tint="-0.499984740745262"/>
      </top>
      <bottom style="hair">
        <color theme="0" tint="-0.499984740745262"/>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hair">
        <color theme="2" tint="-0.499984740745262"/>
      </left>
      <right style="hair">
        <color theme="2" tint="-0.499984740745262"/>
      </right>
      <top style="hair">
        <color theme="2" tint="-0.499984740745262"/>
      </top>
      <bottom style="hair">
        <color theme="2" tint="-0.499984740745262"/>
      </bottom>
      <diagonal/>
    </border>
    <border>
      <left style="hair">
        <color rgb="FF7F7F7F"/>
      </left>
      <right style="hair">
        <color rgb="FF7F7F7F"/>
      </right>
      <top style="hair">
        <color rgb="FF7F7F7F"/>
      </top>
      <bottom style="hair">
        <color rgb="FF7F7F7F"/>
      </bottom>
      <diagonal/>
    </border>
    <border>
      <left style="hair">
        <color rgb="FF7F7F7F"/>
      </left>
      <right style="hair">
        <color rgb="FF7F7F7F"/>
      </right>
      <top style="hair">
        <color rgb="FF7F7F7F"/>
      </top>
      <bottom/>
      <diagonal/>
    </border>
    <border>
      <left style="hair">
        <color rgb="FF7F7F7F"/>
      </left>
      <right style="hair">
        <color rgb="FF7F7F7F"/>
      </right>
      <top/>
      <bottom style="hair">
        <color rgb="FF7F7F7F"/>
      </bottom>
      <diagonal/>
    </border>
    <border>
      <left style="hair">
        <color rgb="FF7F7F7F"/>
      </left>
      <right style="hair">
        <color theme="2" tint="-0.499984740745262"/>
      </right>
      <top/>
      <bottom style="hair">
        <color rgb="FF7F7F7F"/>
      </bottom>
      <diagonal/>
    </border>
    <border>
      <left style="hair">
        <color rgb="FF7F7F7F"/>
      </left>
      <right style="hair">
        <color theme="2" tint="-0.499984740745262"/>
      </right>
      <top style="hair">
        <color rgb="FF7F7F7F"/>
      </top>
      <bottom/>
      <diagonal/>
    </border>
    <border>
      <left style="hair">
        <color rgb="FF7F7F7F"/>
      </left>
      <right/>
      <top/>
      <bottom/>
      <diagonal/>
    </border>
    <border>
      <left style="hair">
        <color theme="2" tint="-0.499984740745262"/>
      </left>
      <right style="hair">
        <color theme="2" tint="-0.499984740745262"/>
      </right>
      <top/>
      <bottom style="hair">
        <color theme="2" tint="-0.499984740745262"/>
      </bottom>
      <diagonal/>
    </border>
    <border>
      <left/>
      <right/>
      <top style="hair">
        <color theme="2" tint="-0.499984740745262"/>
      </top>
      <bottom/>
      <diagonal/>
    </border>
    <border>
      <left style="hair">
        <color rgb="FF7F7F7F"/>
      </left>
      <right/>
      <top style="hair">
        <color theme="2" tint="-0.499984740745262"/>
      </top>
      <bottom/>
      <diagonal/>
    </border>
    <border>
      <left style="hair">
        <color rgb="FF7F7F7F"/>
      </left>
      <right style="hair">
        <color rgb="FF7F7F7F"/>
      </right>
      <top style="hair">
        <color theme="2" tint="-0.499984740745262"/>
      </top>
      <bottom/>
      <diagonal/>
    </border>
    <border>
      <left style="hair">
        <color theme="2" tint="-0.499984740745262"/>
      </left>
      <right style="hair">
        <color theme="2" tint="-0.499984740745262"/>
      </right>
      <top style="hair">
        <color theme="2" tint="-0.499984740745262"/>
      </top>
      <bottom/>
      <diagonal/>
    </border>
    <border>
      <left style="hair">
        <color rgb="FF7F7F7F"/>
      </left>
      <right style="hair">
        <color theme="2" tint="-0.499984740745262"/>
      </right>
      <top style="hair">
        <color theme="2" tint="-0.499984740745262"/>
      </top>
      <bottom/>
      <diagonal/>
    </border>
  </borders>
  <cellStyleXfs count="4">
    <xf numFmtId="0" fontId="0" fillId="0" borderId="0"/>
    <xf numFmtId="42" fontId="1" fillId="0" borderId="0" applyFont="0" applyFill="0" applyBorder="0" applyAlignment="0" applyProtection="0"/>
    <xf numFmtId="41" fontId="1" fillId="0" borderId="0" applyFont="0" applyFill="0" applyBorder="0" applyAlignment="0" applyProtection="0"/>
    <xf numFmtId="44" fontId="1" fillId="0" borderId="0" applyFont="0" applyFill="0" applyBorder="0" applyAlignment="0" applyProtection="0"/>
  </cellStyleXfs>
  <cellXfs count="116">
    <xf numFmtId="0" fontId="0" fillId="0" borderId="0" xfId="0"/>
    <xf numFmtId="0" fontId="0" fillId="2" borderId="0" xfId="0" applyFill="1"/>
    <xf numFmtId="0" fontId="0" fillId="2" borderId="1" xfId="0" applyFill="1" applyBorder="1"/>
    <xf numFmtId="0" fontId="0" fillId="2" borderId="2" xfId="0" applyFill="1" applyBorder="1"/>
    <xf numFmtId="0" fontId="0" fillId="2" borderId="3" xfId="0" applyFill="1" applyBorder="1"/>
    <xf numFmtId="0" fontId="0" fillId="2" borderId="4" xfId="0" applyFill="1" applyBorder="1"/>
    <xf numFmtId="0" fontId="0" fillId="2" borderId="5" xfId="0" applyFill="1" applyBorder="1"/>
    <xf numFmtId="0" fontId="0" fillId="2" borderId="7" xfId="0" applyFill="1" applyBorder="1"/>
    <xf numFmtId="0" fontId="0" fillId="2" borderId="8" xfId="0" applyFill="1" applyBorder="1"/>
    <xf numFmtId="0" fontId="0" fillId="2" borderId="9" xfId="0" applyFill="1" applyBorder="1"/>
    <xf numFmtId="0" fontId="3" fillId="3" borderId="0" xfId="0" applyFont="1" applyFill="1" applyAlignment="1">
      <alignment horizontal="center" vertical="center" wrapText="1"/>
    </xf>
    <xf numFmtId="0" fontId="3" fillId="3" borderId="0" xfId="0" applyFont="1" applyFill="1" applyAlignment="1">
      <alignment horizontal="right" vertical="center" wrapText="1"/>
    </xf>
    <xf numFmtId="0" fontId="3" fillId="3" borderId="0" xfId="0" applyFont="1" applyFill="1" applyAlignment="1">
      <alignment vertical="center" wrapText="1"/>
    </xf>
    <xf numFmtId="0" fontId="3" fillId="3" borderId="0" xfId="0" applyFont="1" applyFill="1" applyAlignment="1">
      <alignment horizontal="center" vertical="center" wrapText="1"/>
    </xf>
    <xf numFmtId="0" fontId="6" fillId="0" borderId="0" xfId="0" applyFont="1"/>
    <xf numFmtId="0" fontId="5" fillId="5" borderId="6" xfId="0" applyFont="1" applyFill="1" applyBorder="1" applyAlignment="1">
      <alignment horizontal="center" vertical="center" wrapText="1"/>
    </xf>
    <xf numFmtId="0" fontId="3" fillId="0" borderId="6" xfId="0" applyFont="1" applyBorder="1"/>
    <xf numFmtId="0" fontId="3" fillId="0" borderId="6" xfId="0" applyFont="1" applyBorder="1" applyAlignment="1">
      <alignment horizontal="left" wrapText="1" indent="1"/>
    </xf>
    <xf numFmtId="0" fontId="3" fillId="0" borderId="6" xfId="0" applyFont="1" applyBorder="1" applyAlignment="1">
      <alignment horizontal="center" vertical="center"/>
    </xf>
    <xf numFmtId="0" fontId="3" fillId="0" borderId="6" xfId="0" applyFont="1" applyBorder="1" applyAlignment="1">
      <alignment horizontal="left" vertical="center" indent="1"/>
    </xf>
    <xf numFmtId="0" fontId="6" fillId="0" borderId="0" xfId="0" applyFont="1" applyAlignment="1">
      <alignment horizontal="left" vertical="center" indent="1"/>
    </xf>
    <xf numFmtId="0" fontId="3" fillId="0" borderId="0" xfId="0" applyFont="1"/>
    <xf numFmtId="14" fontId="3" fillId="0" borderId="6" xfId="0" applyNumberFormat="1" applyFont="1" applyBorder="1" applyAlignment="1">
      <alignment horizontal="center" vertical="center"/>
    </xf>
    <xf numFmtId="0" fontId="3" fillId="0" borderId="0" xfId="0" applyFont="1" applyAlignment="1">
      <alignment horizontal="center" vertical="center"/>
    </xf>
    <xf numFmtId="0" fontId="3" fillId="3" borderId="6"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0" xfId="0" applyFont="1" applyFill="1" applyBorder="1" applyAlignment="1">
      <alignment vertical="center" wrapText="1"/>
    </xf>
    <xf numFmtId="0" fontId="3" fillId="0" borderId="6" xfId="0" applyFont="1" applyBorder="1" applyAlignment="1">
      <alignment horizontal="left" vertical="center" wrapText="1" indent="1"/>
    </xf>
    <xf numFmtId="0" fontId="3" fillId="2" borderId="0" xfId="0" applyFont="1" applyFill="1" applyAlignment="1">
      <alignment horizontal="center" vertical="center" wrapText="1"/>
    </xf>
    <xf numFmtId="0" fontId="3" fillId="2" borderId="0" xfId="0" applyFont="1" applyFill="1" applyBorder="1" applyAlignment="1">
      <alignment horizontal="center" vertical="center" wrapText="1"/>
    </xf>
    <xf numFmtId="0" fontId="6" fillId="2" borderId="0" xfId="0" applyFont="1" applyFill="1" applyBorder="1" applyAlignment="1">
      <alignment horizontal="center" vertical="center" wrapText="1"/>
    </xf>
    <xf numFmtId="0" fontId="0" fillId="2" borderId="0" xfId="0" applyFill="1" applyBorder="1"/>
    <xf numFmtId="0" fontId="9" fillId="2" borderId="0" xfId="0" applyFont="1" applyFill="1" applyBorder="1"/>
    <xf numFmtId="0" fontId="5" fillId="4" borderId="14"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0" xfId="0" applyFont="1" applyAlignment="1">
      <alignment horizontal="center" vertical="center" wrapText="1"/>
    </xf>
    <xf numFmtId="0" fontId="6" fillId="3" borderId="0" xfId="0" applyFont="1" applyFill="1" applyAlignment="1">
      <alignment horizontal="center" vertical="center" wrapText="1"/>
    </xf>
    <xf numFmtId="0" fontId="6" fillId="3" borderId="0" xfId="0" applyFont="1" applyFill="1" applyAlignment="1">
      <alignment vertical="center" wrapText="1"/>
    </xf>
    <xf numFmtId="0" fontId="10" fillId="4" borderId="14" xfId="0" applyFont="1" applyFill="1" applyBorder="1" applyAlignment="1">
      <alignment horizontal="center" vertical="center" wrapText="1"/>
    </xf>
    <xf numFmtId="0" fontId="7" fillId="0" borderId="14" xfId="0" applyFont="1" applyFill="1" applyBorder="1" applyAlignment="1">
      <alignment horizontal="center" vertical="center" wrapText="1"/>
    </xf>
    <xf numFmtId="0" fontId="3" fillId="0" borderId="14" xfId="0" quotePrefix="1" applyFont="1" applyFill="1" applyBorder="1" applyAlignment="1">
      <alignment horizontal="center" vertical="center" wrapText="1"/>
    </xf>
    <xf numFmtId="1" fontId="3" fillId="0" borderId="14" xfId="0" applyNumberFormat="1" applyFont="1" applyFill="1" applyBorder="1" applyAlignment="1">
      <alignment horizontal="center" vertical="center" wrapText="1"/>
    </xf>
    <xf numFmtId="0" fontId="6" fillId="0" borderId="14" xfId="0" applyFont="1" applyFill="1" applyBorder="1" applyAlignment="1">
      <alignment horizontal="center" vertical="center" wrapText="1"/>
    </xf>
    <xf numFmtId="0" fontId="8" fillId="0" borderId="14" xfId="0" quotePrefix="1" applyFont="1" applyFill="1" applyBorder="1" applyAlignment="1">
      <alignment horizontal="center" vertical="center" wrapText="1"/>
    </xf>
    <xf numFmtId="0" fontId="8" fillId="0" borderId="14" xfId="0" applyFont="1" applyFill="1" applyBorder="1" applyAlignment="1">
      <alignment horizontal="center" vertical="center" wrapText="1"/>
    </xf>
    <xf numFmtId="165" fontId="3" fillId="0" borderId="14" xfId="0" applyNumberFormat="1" applyFont="1" applyFill="1" applyBorder="1" applyAlignment="1">
      <alignment horizontal="center" vertical="center" wrapText="1"/>
    </xf>
    <xf numFmtId="164" fontId="3" fillId="0" borderId="14" xfId="0" quotePrefix="1" applyNumberFormat="1" applyFont="1" applyFill="1" applyBorder="1" applyAlignment="1">
      <alignment horizontal="center" vertical="center" wrapText="1"/>
    </xf>
    <xf numFmtId="0" fontId="6" fillId="0" borderId="14" xfId="0" quotePrefix="1" applyFont="1" applyFill="1" applyBorder="1" applyAlignment="1">
      <alignment horizontal="center" vertical="center" wrapText="1"/>
    </xf>
    <xf numFmtId="164" fontId="3" fillId="0" borderId="14" xfId="0" applyNumberFormat="1" applyFont="1" applyFill="1" applyBorder="1" applyAlignment="1">
      <alignment horizontal="center" vertical="center" wrapText="1"/>
    </xf>
    <xf numFmtId="1" fontId="6" fillId="0" borderId="14" xfId="0" applyNumberFormat="1" applyFont="1" applyFill="1" applyBorder="1" applyAlignment="1">
      <alignment horizontal="center" vertical="center" wrapText="1"/>
    </xf>
    <xf numFmtId="166" fontId="3" fillId="0" borderId="14" xfId="0" applyNumberFormat="1" applyFont="1" applyFill="1" applyBorder="1" applyAlignment="1">
      <alignment horizontal="center" vertical="center" wrapText="1"/>
    </xf>
    <xf numFmtId="167" fontId="3" fillId="0" borderId="14" xfId="1" applyNumberFormat="1" applyFont="1" applyFill="1" applyBorder="1" applyAlignment="1">
      <alignment horizontal="center" vertical="center" wrapText="1"/>
    </xf>
    <xf numFmtId="0" fontId="6" fillId="0" borderId="14" xfId="0" applyFont="1" applyFill="1" applyBorder="1" applyAlignment="1">
      <alignment horizontal="right" vertical="center" wrapText="1"/>
    </xf>
    <xf numFmtId="164" fontId="6" fillId="0" borderId="14" xfId="0" quotePrefix="1" applyNumberFormat="1" applyFont="1" applyFill="1" applyBorder="1" applyAlignment="1">
      <alignment horizontal="center" vertical="center" wrapText="1"/>
    </xf>
    <xf numFmtId="170" fontId="3" fillId="0" borderId="14" xfId="0" applyNumberFormat="1" applyFont="1" applyFill="1" applyBorder="1" applyAlignment="1">
      <alignment vertical="center" wrapText="1"/>
    </xf>
    <xf numFmtId="0" fontId="3" fillId="0" borderId="14" xfId="0" applyFont="1" applyFill="1" applyBorder="1" applyAlignment="1">
      <alignment horizontal="justify" vertical="center" wrapText="1"/>
    </xf>
    <xf numFmtId="168" fontId="3" fillId="0" borderId="14" xfId="0" applyNumberFormat="1" applyFont="1" applyFill="1" applyBorder="1" applyAlignment="1">
      <alignment horizontal="right" vertical="center" wrapText="1"/>
    </xf>
    <xf numFmtId="170" fontId="3" fillId="0" borderId="14" xfId="0" applyNumberFormat="1" applyFont="1" applyFill="1" applyBorder="1" applyAlignment="1">
      <alignment horizontal="right" vertical="center" wrapText="1"/>
    </xf>
    <xf numFmtId="42" fontId="3" fillId="0" borderId="14" xfId="1" applyFont="1" applyFill="1" applyBorder="1" applyAlignment="1">
      <alignment horizontal="center" vertical="center" wrapText="1"/>
    </xf>
    <xf numFmtId="165" fontId="6" fillId="0" borderId="14" xfId="0" applyNumberFormat="1" applyFont="1" applyFill="1" applyBorder="1" applyAlignment="1">
      <alignment horizontal="right" vertical="center" wrapText="1"/>
    </xf>
    <xf numFmtId="167" fontId="3" fillId="0" borderId="14" xfId="1" applyNumberFormat="1" applyFont="1" applyFill="1" applyBorder="1" applyAlignment="1">
      <alignment horizontal="right" vertical="center" wrapText="1"/>
    </xf>
    <xf numFmtId="168" fontId="6" fillId="0" borderId="14" xfId="0" applyNumberFormat="1" applyFont="1" applyFill="1" applyBorder="1" applyAlignment="1">
      <alignment horizontal="right" vertical="center" wrapText="1"/>
    </xf>
    <xf numFmtId="168" fontId="3" fillId="0" borderId="14" xfId="0" applyNumberFormat="1" applyFont="1" applyFill="1" applyBorder="1" applyAlignment="1">
      <alignment horizontal="center" vertical="center" wrapText="1"/>
    </xf>
    <xf numFmtId="168" fontId="6" fillId="0" borderId="14" xfId="0" applyNumberFormat="1" applyFont="1" applyFill="1" applyBorder="1" applyAlignment="1">
      <alignment horizontal="center" vertical="center" wrapText="1"/>
    </xf>
    <xf numFmtId="171" fontId="3" fillId="0" borderId="14" xfId="2" applyNumberFormat="1" applyFont="1" applyFill="1" applyBorder="1" applyAlignment="1">
      <alignment horizontal="center" vertical="center" wrapText="1"/>
    </xf>
    <xf numFmtId="0" fontId="3" fillId="0" borderId="15" xfId="0" applyFont="1" applyFill="1" applyBorder="1" applyAlignment="1">
      <alignment horizontal="center" vertical="center" wrapText="1"/>
    </xf>
    <xf numFmtId="172" fontId="3" fillId="0" borderId="15" xfId="0" applyNumberFormat="1" applyFont="1" applyFill="1" applyBorder="1" applyAlignment="1">
      <alignment horizontal="center" vertical="center" wrapText="1"/>
    </xf>
    <xf numFmtId="1" fontId="3" fillId="0" borderId="15" xfId="0" applyNumberFormat="1" applyFont="1" applyFill="1" applyBorder="1" applyAlignment="1">
      <alignment horizontal="center" vertical="center" wrapText="1"/>
    </xf>
    <xf numFmtId="0" fontId="6" fillId="0" borderId="15" xfId="0" applyFont="1" applyFill="1" applyBorder="1" applyAlignment="1">
      <alignment horizontal="center" vertical="center" wrapText="1"/>
    </xf>
    <xf numFmtId="165" fontId="3" fillId="0" borderId="0" xfId="0" applyNumberFormat="1" applyFont="1" applyFill="1" applyAlignment="1">
      <alignment horizontal="center" vertical="center" wrapText="1"/>
    </xf>
    <xf numFmtId="0" fontId="3" fillId="0" borderId="0" xfId="0" applyFont="1" applyFill="1" applyAlignment="1">
      <alignment horizontal="center" vertical="center" wrapText="1"/>
    </xf>
    <xf numFmtId="165" fontId="3" fillId="0" borderId="0" xfId="0" applyNumberFormat="1" applyFont="1" applyFill="1" applyAlignment="1">
      <alignment horizontal="right" vertical="center" wrapText="1"/>
    </xf>
    <xf numFmtId="1" fontId="3" fillId="0" borderId="16" xfId="0" applyNumberFormat="1" applyFont="1" applyFill="1" applyBorder="1" applyAlignment="1">
      <alignment vertical="center" wrapText="1"/>
    </xf>
    <xf numFmtId="0" fontId="6" fillId="0" borderId="16" xfId="0" applyFont="1" applyFill="1" applyBorder="1" applyAlignment="1">
      <alignment vertical="center" wrapText="1"/>
    </xf>
    <xf numFmtId="0" fontId="3" fillId="0" borderId="16" xfId="0" applyFont="1" applyFill="1" applyBorder="1" applyAlignment="1">
      <alignment vertical="center" wrapText="1"/>
    </xf>
    <xf numFmtId="6" fontId="6" fillId="0" borderId="14" xfId="0" applyNumberFormat="1" applyFont="1" applyFill="1" applyBorder="1" applyAlignment="1">
      <alignment horizontal="right" vertical="center" wrapText="1"/>
    </xf>
    <xf numFmtId="0" fontId="2" fillId="2" borderId="6" xfId="0" applyFont="1" applyFill="1" applyBorder="1" applyAlignment="1">
      <alignment horizontal="center" vertical="center" wrapText="1"/>
    </xf>
    <xf numFmtId="170" fontId="3" fillId="0" borderId="14" xfId="0" applyNumberFormat="1" applyFont="1" applyFill="1" applyBorder="1" applyAlignment="1">
      <alignment horizontal="right" vertical="center" wrapText="1"/>
    </xf>
    <xf numFmtId="0" fontId="3" fillId="3" borderId="6"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3" fillId="3" borderId="10" xfId="0" applyFont="1" applyFill="1" applyBorder="1" applyAlignment="1">
      <alignment horizontal="left" vertical="center" wrapText="1"/>
    </xf>
    <xf numFmtId="165" fontId="3" fillId="0" borderId="14" xfId="0" applyNumberFormat="1" applyFont="1" applyFill="1" applyBorder="1" applyAlignment="1">
      <alignment horizontal="center" vertical="center" wrapText="1"/>
    </xf>
    <xf numFmtId="169" fontId="3" fillId="0" borderId="14" xfId="0" applyNumberFormat="1" applyFont="1" applyFill="1" applyBorder="1" applyAlignment="1">
      <alignment horizontal="center" vertical="center" wrapText="1"/>
    </xf>
    <xf numFmtId="0" fontId="3" fillId="0" borderId="16"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3" fillId="0" borderId="19" xfId="0" applyFont="1" applyFill="1" applyBorder="1" applyAlignment="1">
      <alignment horizontal="center" vertical="center" wrapText="1"/>
    </xf>
    <xf numFmtId="0" fontId="3" fillId="0" borderId="18" xfId="0" applyFont="1" applyFill="1" applyBorder="1" applyAlignment="1">
      <alignment horizontal="center" vertical="center" wrapText="1"/>
    </xf>
    <xf numFmtId="172" fontId="3" fillId="0" borderId="16" xfId="0" applyNumberFormat="1" applyFont="1" applyFill="1" applyBorder="1" applyAlignment="1">
      <alignment horizontal="center" vertical="center" wrapText="1"/>
    </xf>
    <xf numFmtId="172" fontId="3" fillId="0" borderId="17" xfId="0" applyNumberFormat="1" applyFont="1" applyFill="1" applyBorder="1" applyAlignment="1">
      <alignment horizontal="center" vertical="center" wrapText="1"/>
    </xf>
    <xf numFmtId="1" fontId="3" fillId="0" borderId="24" xfId="0" applyNumberFormat="1" applyFont="1" applyFill="1" applyBorder="1" applyAlignment="1">
      <alignment horizontal="center" vertical="center" wrapText="1"/>
    </xf>
    <xf numFmtId="1" fontId="3" fillId="0" borderId="17" xfId="0" applyNumberFormat="1" applyFont="1" applyFill="1" applyBorder="1" applyAlignment="1">
      <alignment horizontal="center" vertical="center" wrapText="1"/>
    </xf>
    <xf numFmtId="0" fontId="3" fillId="0" borderId="25" xfId="0" applyFont="1" applyFill="1" applyBorder="1" applyAlignment="1">
      <alignment horizontal="center" vertical="center" wrapText="1"/>
    </xf>
    <xf numFmtId="0" fontId="3" fillId="0" borderId="21" xfId="0" applyFont="1" applyFill="1" applyBorder="1" applyAlignment="1">
      <alignment horizontal="center" vertical="center" wrapText="1"/>
    </xf>
    <xf numFmtId="0" fontId="3" fillId="0" borderId="26" xfId="0" applyFont="1" applyFill="1" applyBorder="1" applyAlignment="1">
      <alignment horizontal="center" vertical="center" wrapText="1"/>
    </xf>
    <xf numFmtId="0" fontId="3" fillId="0" borderId="24" xfId="0" applyFont="1" applyFill="1" applyBorder="1" applyAlignment="1">
      <alignment horizontal="center" vertical="center" wrapText="1"/>
    </xf>
    <xf numFmtId="172" fontId="3" fillId="0" borderId="24" xfId="0" applyNumberFormat="1" applyFont="1" applyFill="1" applyBorder="1" applyAlignment="1">
      <alignment horizontal="center" vertical="center" wrapText="1"/>
    </xf>
    <xf numFmtId="165" fontId="3" fillId="0" borderId="0" xfId="0" applyNumberFormat="1" applyFont="1" applyFill="1" applyAlignment="1">
      <alignment horizontal="center" vertical="center" wrapText="1"/>
    </xf>
    <xf numFmtId="0" fontId="6" fillId="0" borderId="16" xfId="0" applyFont="1" applyFill="1" applyBorder="1" applyAlignment="1">
      <alignment horizontal="center" vertical="center" wrapText="1"/>
    </xf>
    <xf numFmtId="0" fontId="6" fillId="0" borderId="17" xfId="0" applyFont="1" applyFill="1" applyBorder="1" applyAlignment="1">
      <alignment horizontal="center" vertical="center" wrapText="1"/>
    </xf>
    <xf numFmtId="0" fontId="3" fillId="0" borderId="0" xfId="0" applyFont="1" applyFill="1" applyAlignment="1">
      <alignment horizontal="center" vertical="center" wrapText="1"/>
    </xf>
    <xf numFmtId="1" fontId="3" fillId="0" borderId="16" xfId="0" applyNumberFormat="1" applyFont="1" applyFill="1" applyBorder="1" applyAlignment="1">
      <alignment horizontal="center" vertical="center" wrapText="1"/>
    </xf>
    <xf numFmtId="165" fontId="3" fillId="0" borderId="20" xfId="0" applyNumberFormat="1" applyFont="1" applyFill="1" applyBorder="1" applyAlignment="1">
      <alignment horizontal="center" vertical="center" wrapText="1"/>
    </xf>
    <xf numFmtId="0" fontId="6" fillId="0" borderId="24" xfId="0" applyFont="1" applyFill="1" applyBorder="1" applyAlignment="1">
      <alignment horizontal="center" vertical="center" wrapText="1"/>
    </xf>
    <xf numFmtId="165" fontId="3" fillId="0" borderId="22" xfId="0" applyNumberFormat="1" applyFont="1" applyFill="1" applyBorder="1" applyAlignment="1">
      <alignment horizontal="center" vertical="center" wrapText="1"/>
    </xf>
    <xf numFmtId="0" fontId="3" fillId="0" borderId="22" xfId="0" applyFont="1" applyFill="1" applyBorder="1" applyAlignment="1">
      <alignment horizontal="center" vertical="center" wrapText="1"/>
    </xf>
    <xf numFmtId="165" fontId="3" fillId="0" borderId="23" xfId="0" applyNumberFormat="1" applyFont="1" applyFill="1" applyBorder="1" applyAlignment="1">
      <alignment horizontal="center" vertical="center" wrapText="1"/>
    </xf>
    <xf numFmtId="0" fontId="5" fillId="5" borderId="6" xfId="0" applyFont="1" applyFill="1" applyBorder="1" applyAlignment="1">
      <alignment horizontal="center"/>
    </xf>
    <xf numFmtId="0" fontId="3" fillId="0" borderId="11" xfId="0" applyFont="1" applyBorder="1" applyAlignment="1">
      <alignment horizontal="left" vertical="center" wrapText="1" indent="2"/>
    </xf>
    <xf numFmtId="0" fontId="3" fillId="0" borderId="12" xfId="0" applyFont="1" applyBorder="1" applyAlignment="1">
      <alignment horizontal="left" vertical="center" wrapText="1" indent="2"/>
    </xf>
    <xf numFmtId="0" fontId="3" fillId="0" borderId="13" xfId="0" applyFont="1" applyBorder="1" applyAlignment="1">
      <alignment horizontal="left" vertical="center" wrapText="1" indent="2"/>
    </xf>
    <xf numFmtId="14" fontId="3" fillId="0" borderId="11" xfId="0" applyNumberFormat="1" applyFont="1" applyBorder="1" applyAlignment="1">
      <alignment horizontal="center" vertical="center"/>
    </xf>
    <xf numFmtId="14" fontId="3" fillId="0" borderId="12" xfId="0" applyNumberFormat="1" applyFont="1" applyBorder="1" applyAlignment="1">
      <alignment horizontal="center" vertical="center"/>
    </xf>
    <xf numFmtId="14" fontId="3" fillId="0" borderId="13" xfId="0" applyNumberFormat="1"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0" borderId="13" xfId="0" applyFont="1" applyBorder="1" applyAlignment="1">
      <alignment horizontal="center" vertical="center"/>
    </xf>
  </cellXfs>
  <cellStyles count="4">
    <cellStyle name="Millares [0]" xfId="2" builtinId="6"/>
    <cellStyle name="Moneda [0]" xfId="1" builtinId="7"/>
    <cellStyle name="Moneda 7" xfId="3" xr:uid="{052E7DED-CF0C-4717-9F62-803C12D9DCCD}"/>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9</xdr:col>
      <xdr:colOff>400050</xdr:colOff>
      <xdr:row>3</xdr:row>
      <xdr:rowOff>76200</xdr:rowOff>
    </xdr:from>
    <xdr:to>
      <xdr:col>9</xdr:col>
      <xdr:colOff>400050</xdr:colOff>
      <xdr:row>12</xdr:row>
      <xdr:rowOff>95250</xdr:rowOff>
    </xdr:to>
    <xdr:cxnSp macro="">
      <xdr:nvCxnSpPr>
        <xdr:cNvPr id="2" name="AutoShape 4">
          <a:extLst>
            <a:ext uri="{FF2B5EF4-FFF2-40B4-BE49-F238E27FC236}">
              <a16:creationId xmlns:a16="http://schemas.microsoft.com/office/drawing/2014/main" id="{474AD871-0DBC-4B2A-B878-163A4F25B905}"/>
            </a:ext>
          </a:extLst>
        </xdr:cNvPr>
        <xdr:cNvCxnSpPr>
          <a:cxnSpLocks noChangeShapeType="1"/>
        </xdr:cNvCxnSpPr>
      </xdr:nvCxnSpPr>
      <xdr:spPr bwMode="auto">
        <a:xfrm>
          <a:off x="5334000" y="657225"/>
          <a:ext cx="0" cy="1733550"/>
        </a:xfrm>
        <a:prstGeom prst="straightConnector1">
          <a:avLst/>
        </a:prstGeom>
        <a:noFill/>
        <a:ln w="9525">
          <a:solidFill>
            <a:srgbClr val="000000"/>
          </a:solidFill>
          <a:round/>
          <a:headEnd/>
          <a:tailEnd/>
        </a:ln>
      </xdr:spPr>
    </xdr:cxnSp>
    <xdr:clientData/>
  </xdr:twoCellAnchor>
  <xdr:oneCellAnchor>
    <xdr:from>
      <xdr:col>5</xdr:col>
      <xdr:colOff>695325</xdr:colOff>
      <xdr:row>42</xdr:row>
      <xdr:rowOff>133350</xdr:rowOff>
    </xdr:from>
    <xdr:ext cx="76200" cy="438150"/>
    <xdr:sp macro="" textlink="">
      <xdr:nvSpPr>
        <xdr:cNvPr id="3" name="Text Box 5">
          <a:extLst>
            <a:ext uri="{FF2B5EF4-FFF2-40B4-BE49-F238E27FC236}">
              <a16:creationId xmlns:a16="http://schemas.microsoft.com/office/drawing/2014/main" id="{DCAAA230-D248-44A2-8C0A-527F65212621}"/>
            </a:ext>
          </a:extLst>
        </xdr:cNvPr>
        <xdr:cNvSpPr txBox="1">
          <a:spLocks noChangeArrowheads="1"/>
        </xdr:cNvSpPr>
      </xdr:nvSpPr>
      <xdr:spPr bwMode="auto">
        <a:xfrm>
          <a:off x="2905125" y="7534275"/>
          <a:ext cx="76200" cy="438150"/>
        </a:xfrm>
        <a:prstGeom prst="rect">
          <a:avLst/>
        </a:prstGeom>
        <a:solidFill>
          <a:srgbClr val="FFFFFF"/>
        </a:solidFill>
        <a:ln w="9525">
          <a:noFill/>
          <a:miter lim="800000"/>
          <a:headEnd/>
          <a:tailEnd/>
        </a:ln>
      </xdr:spPr>
      <xdr:txBody>
        <a:bodyPr wrap="none" lIns="91440" tIns="45720" rIns="91440" bIns="45720" anchor="t" upright="1">
          <a:spAutoFit/>
        </a:bodyPr>
        <a:lstStyle/>
        <a:p>
          <a:pPr algn="l" rtl="0">
            <a:defRPr sz="1000"/>
          </a:pPr>
          <a:endParaRPr lang="en-US" sz="1200" b="0" i="0" u="none" strike="noStrike" baseline="0">
            <a:solidFill>
              <a:srgbClr val="000000"/>
            </a:solidFill>
            <a:latin typeface="Times New Roman"/>
            <a:cs typeface="Times New Roman"/>
          </a:endParaRPr>
        </a:p>
        <a:p>
          <a:pPr algn="l" rtl="0">
            <a:defRPr sz="1000"/>
          </a:pPr>
          <a:endParaRPr lang="en-US" sz="1200" b="0" i="0" u="none" strike="noStrike" baseline="0">
            <a:solidFill>
              <a:srgbClr val="000000"/>
            </a:solidFill>
            <a:latin typeface="Times New Roman"/>
            <a:cs typeface="Times New Roman"/>
          </a:endParaRPr>
        </a:p>
      </xdr:txBody>
    </xdr:sp>
    <xdr:clientData/>
  </xdr:oneCellAnchor>
  <xdr:twoCellAnchor>
    <xdr:from>
      <xdr:col>7</xdr:col>
      <xdr:colOff>47063</xdr:colOff>
      <xdr:row>2</xdr:row>
      <xdr:rowOff>33056</xdr:rowOff>
    </xdr:from>
    <xdr:to>
      <xdr:col>9</xdr:col>
      <xdr:colOff>28015</xdr:colOff>
      <xdr:row>6</xdr:row>
      <xdr:rowOff>71156</xdr:rowOff>
    </xdr:to>
    <xdr:sp macro="" textlink="">
      <xdr:nvSpPr>
        <xdr:cNvPr id="4" name="Text Box 6">
          <a:extLst>
            <a:ext uri="{FF2B5EF4-FFF2-40B4-BE49-F238E27FC236}">
              <a16:creationId xmlns:a16="http://schemas.microsoft.com/office/drawing/2014/main" id="{E521425C-CA45-4BB3-B89B-CDF3321915DF}"/>
            </a:ext>
          </a:extLst>
        </xdr:cNvPr>
        <xdr:cNvSpPr txBox="1">
          <a:spLocks noChangeArrowheads="1"/>
        </xdr:cNvSpPr>
      </xdr:nvSpPr>
      <xdr:spPr bwMode="auto">
        <a:xfrm>
          <a:off x="3618938" y="423581"/>
          <a:ext cx="1343027" cy="800100"/>
        </a:xfrm>
        <a:prstGeom prst="rect">
          <a:avLst/>
        </a:prstGeom>
        <a:solidFill>
          <a:srgbClr val="FFFFFF"/>
        </a:solidFill>
        <a:ln w="9525">
          <a:noFill/>
          <a:miter lim="800000"/>
          <a:headEnd/>
          <a:tailEnd/>
        </a:ln>
      </xdr:spPr>
      <xdr:txBody>
        <a:bodyPr vertOverflow="clip" wrap="square" lIns="91440" tIns="45720" rIns="91440" bIns="45720" anchor="t" upright="1"/>
        <a:lstStyle/>
        <a:p>
          <a:pPr algn="l" rtl="0">
            <a:defRPr sz="1000"/>
          </a:pPr>
          <a:r>
            <a:rPr lang="en-US" sz="3600" b="0" i="0" u="none" strike="noStrike" baseline="0">
              <a:solidFill>
                <a:sysClr val="windowText" lastClr="000000"/>
              </a:solidFill>
              <a:latin typeface="Arial" panose="020B0604020202020204" pitchFamily="34" charset="0"/>
              <a:cs typeface="Arial" panose="020B0604020202020204" pitchFamily="34" charset="0"/>
            </a:rPr>
            <a:t>2021</a:t>
          </a:r>
        </a:p>
        <a:p>
          <a:pPr algn="l" rtl="0">
            <a:defRPr sz="1000"/>
          </a:pPr>
          <a:endParaRPr lang="en-US" sz="3600" b="0" i="0" u="none" strike="noStrike" baseline="0">
            <a:solidFill>
              <a:sysClr val="windowText" lastClr="000000"/>
            </a:solidFill>
            <a:latin typeface="Arial Narrow" pitchFamily="34" charset="0"/>
            <a:cs typeface="Times New Roman"/>
          </a:endParaRPr>
        </a:p>
      </xdr:txBody>
    </xdr:sp>
    <xdr:clientData/>
  </xdr:twoCellAnchor>
  <xdr:twoCellAnchor>
    <xdr:from>
      <xdr:col>1</xdr:col>
      <xdr:colOff>485775</xdr:colOff>
      <xdr:row>12</xdr:row>
      <xdr:rowOff>95250</xdr:rowOff>
    </xdr:from>
    <xdr:to>
      <xdr:col>9</xdr:col>
      <xdr:colOff>400050</xdr:colOff>
      <xdr:row>12</xdr:row>
      <xdr:rowOff>95250</xdr:rowOff>
    </xdr:to>
    <xdr:cxnSp macro="">
      <xdr:nvCxnSpPr>
        <xdr:cNvPr id="5" name="AutoShape 10">
          <a:extLst>
            <a:ext uri="{FF2B5EF4-FFF2-40B4-BE49-F238E27FC236}">
              <a16:creationId xmlns:a16="http://schemas.microsoft.com/office/drawing/2014/main" id="{93717E74-ABDF-4426-850A-A647B195EB6B}"/>
            </a:ext>
          </a:extLst>
        </xdr:cNvPr>
        <xdr:cNvCxnSpPr>
          <a:cxnSpLocks noChangeShapeType="1"/>
        </xdr:cNvCxnSpPr>
      </xdr:nvCxnSpPr>
      <xdr:spPr bwMode="auto">
        <a:xfrm flipH="1">
          <a:off x="552450" y="2390775"/>
          <a:ext cx="4781550" cy="0"/>
        </a:xfrm>
        <a:prstGeom prst="straightConnector1">
          <a:avLst/>
        </a:prstGeom>
        <a:noFill/>
        <a:ln w="9525">
          <a:solidFill>
            <a:srgbClr val="000000"/>
          </a:solidFill>
          <a:round/>
          <a:headEnd/>
          <a:tailEnd/>
        </a:ln>
      </xdr:spPr>
    </xdr:cxnSp>
    <xdr:clientData/>
  </xdr:twoCellAnchor>
  <xdr:twoCellAnchor>
    <xdr:from>
      <xdr:col>1</xdr:col>
      <xdr:colOff>163606</xdr:colOff>
      <xdr:row>16</xdr:row>
      <xdr:rowOff>30256</xdr:rowOff>
    </xdr:from>
    <xdr:to>
      <xdr:col>9</xdr:col>
      <xdr:colOff>434229</xdr:colOff>
      <xdr:row>24</xdr:row>
      <xdr:rowOff>159684</xdr:rowOff>
    </xdr:to>
    <xdr:sp macro="" textlink="">
      <xdr:nvSpPr>
        <xdr:cNvPr id="6" name="Rectangle 11">
          <a:extLst>
            <a:ext uri="{FF2B5EF4-FFF2-40B4-BE49-F238E27FC236}">
              <a16:creationId xmlns:a16="http://schemas.microsoft.com/office/drawing/2014/main" id="{735DBA3F-40DE-4A89-B726-0A4740C5B6E3}"/>
            </a:ext>
          </a:extLst>
        </xdr:cNvPr>
        <xdr:cNvSpPr>
          <a:spLocks noChangeArrowheads="1"/>
        </xdr:cNvSpPr>
      </xdr:nvSpPr>
      <xdr:spPr bwMode="auto">
        <a:xfrm>
          <a:off x="230281" y="2859181"/>
          <a:ext cx="5137898" cy="1653428"/>
        </a:xfrm>
        <a:prstGeom prst="rect">
          <a:avLst/>
        </a:prstGeom>
        <a:solidFill>
          <a:srgbClr val="3366CC"/>
        </a:solidFill>
        <a:ln w="38100">
          <a:noFill/>
          <a:miter lim="800000"/>
          <a:headEnd/>
          <a:tailEnd/>
        </a:ln>
        <a:effectLst>
          <a:outerShdw dist="28398" dir="3806097" algn="ctr" rotWithShape="0">
            <a:srgbClr val="7F7F7F">
              <a:alpha val="50000"/>
            </a:srgbClr>
          </a:outerShdw>
        </a:effectLst>
      </xdr:spPr>
      <xdr:txBody>
        <a:bodyPr vertOverflow="clip" wrap="square" lIns="91440" tIns="45720" rIns="91440" bIns="45720" anchor="ctr" upright="1"/>
        <a:lstStyle/>
        <a:p>
          <a:pPr algn="ctr" rtl="0">
            <a:defRPr sz="1000"/>
          </a:pPr>
          <a:r>
            <a:rPr lang="en-US" sz="2000" b="1" i="0" u="none" strike="noStrike" baseline="0">
              <a:solidFill>
                <a:srgbClr val="FFFFFF"/>
              </a:solidFill>
              <a:latin typeface="Arial" panose="020B0604020202020204" pitchFamily="34" charset="0"/>
              <a:cs typeface="Arial" panose="020B0604020202020204" pitchFamily="34" charset="0"/>
            </a:rPr>
            <a:t>PLAN ANUAL DE MECANISMOS DE OFERTA INSTITUCIONAL</a:t>
          </a:r>
        </a:p>
        <a:p>
          <a:pPr algn="ctr" rtl="0">
            <a:defRPr sz="1000"/>
          </a:pPr>
          <a:r>
            <a:rPr lang="en-US" sz="2000" b="1" i="0" u="none" strike="noStrike" baseline="0">
              <a:solidFill>
                <a:srgbClr val="FFFFFF"/>
              </a:solidFill>
              <a:latin typeface="Arial" panose="020B0604020202020204" pitchFamily="34" charset="0"/>
              <a:cs typeface="Arial" panose="020B0604020202020204" pitchFamily="34" charset="0"/>
            </a:rPr>
            <a:t>2021</a:t>
          </a:r>
        </a:p>
      </xdr:txBody>
    </xdr:sp>
    <xdr:clientData/>
  </xdr:twoCellAnchor>
  <xdr:twoCellAnchor>
    <xdr:from>
      <xdr:col>9</xdr:col>
      <xdr:colOff>400050</xdr:colOff>
      <xdr:row>31</xdr:row>
      <xdr:rowOff>66675</xdr:rowOff>
    </xdr:from>
    <xdr:to>
      <xdr:col>9</xdr:col>
      <xdr:colOff>400050</xdr:colOff>
      <xdr:row>41</xdr:row>
      <xdr:rowOff>104775</xdr:rowOff>
    </xdr:to>
    <xdr:cxnSp macro="">
      <xdr:nvCxnSpPr>
        <xdr:cNvPr id="7" name="AutoShape 12">
          <a:extLst>
            <a:ext uri="{FF2B5EF4-FFF2-40B4-BE49-F238E27FC236}">
              <a16:creationId xmlns:a16="http://schemas.microsoft.com/office/drawing/2014/main" id="{42642FB2-2509-4792-B16A-30A6E486672B}"/>
            </a:ext>
          </a:extLst>
        </xdr:cNvPr>
        <xdr:cNvCxnSpPr>
          <a:cxnSpLocks noChangeShapeType="1"/>
        </xdr:cNvCxnSpPr>
      </xdr:nvCxnSpPr>
      <xdr:spPr bwMode="auto">
        <a:xfrm>
          <a:off x="5334000" y="5562600"/>
          <a:ext cx="0" cy="1752600"/>
        </a:xfrm>
        <a:prstGeom prst="straightConnector1">
          <a:avLst/>
        </a:prstGeom>
        <a:noFill/>
        <a:ln w="9525">
          <a:solidFill>
            <a:srgbClr val="000000"/>
          </a:solidFill>
          <a:round/>
          <a:headEnd/>
          <a:tailEnd/>
        </a:ln>
      </xdr:spPr>
    </xdr:cxnSp>
    <xdr:clientData/>
  </xdr:twoCellAnchor>
  <xdr:twoCellAnchor>
    <xdr:from>
      <xdr:col>1</xdr:col>
      <xdr:colOff>485775</xdr:colOff>
      <xdr:row>28</xdr:row>
      <xdr:rowOff>95250</xdr:rowOff>
    </xdr:from>
    <xdr:to>
      <xdr:col>9</xdr:col>
      <xdr:colOff>400050</xdr:colOff>
      <xdr:row>28</xdr:row>
      <xdr:rowOff>95250</xdr:rowOff>
    </xdr:to>
    <xdr:cxnSp macro="">
      <xdr:nvCxnSpPr>
        <xdr:cNvPr id="8" name="AutoShape 13">
          <a:extLst>
            <a:ext uri="{FF2B5EF4-FFF2-40B4-BE49-F238E27FC236}">
              <a16:creationId xmlns:a16="http://schemas.microsoft.com/office/drawing/2014/main" id="{BE309D4A-9E15-4D4C-9921-8E5A7C063BB7}"/>
            </a:ext>
          </a:extLst>
        </xdr:cNvPr>
        <xdr:cNvCxnSpPr>
          <a:cxnSpLocks noChangeShapeType="1"/>
        </xdr:cNvCxnSpPr>
      </xdr:nvCxnSpPr>
      <xdr:spPr bwMode="auto">
        <a:xfrm flipH="1">
          <a:off x="552450" y="5019675"/>
          <a:ext cx="4781550" cy="0"/>
        </a:xfrm>
        <a:prstGeom prst="straightConnector1">
          <a:avLst/>
        </a:prstGeom>
        <a:noFill/>
        <a:ln w="9525">
          <a:solidFill>
            <a:srgbClr val="000000"/>
          </a:solidFill>
          <a:round/>
          <a:headEnd/>
          <a:tailEnd/>
        </a:ln>
      </xdr:spPr>
    </xdr:cxnSp>
    <xdr:clientData/>
  </xdr:twoCellAnchor>
  <xdr:twoCellAnchor>
    <xdr:from>
      <xdr:col>9</xdr:col>
      <xdr:colOff>400050</xdr:colOff>
      <xdr:row>28</xdr:row>
      <xdr:rowOff>95250</xdr:rowOff>
    </xdr:from>
    <xdr:to>
      <xdr:col>9</xdr:col>
      <xdr:colOff>400050</xdr:colOff>
      <xdr:row>41</xdr:row>
      <xdr:rowOff>104775</xdr:rowOff>
    </xdr:to>
    <xdr:cxnSp macro="">
      <xdr:nvCxnSpPr>
        <xdr:cNvPr id="9" name="AutoShape 14">
          <a:extLst>
            <a:ext uri="{FF2B5EF4-FFF2-40B4-BE49-F238E27FC236}">
              <a16:creationId xmlns:a16="http://schemas.microsoft.com/office/drawing/2014/main" id="{13C701A9-954D-4E3B-BA9B-DFFAF4B2B6E7}"/>
            </a:ext>
          </a:extLst>
        </xdr:cNvPr>
        <xdr:cNvCxnSpPr>
          <a:cxnSpLocks noChangeShapeType="1"/>
        </xdr:cNvCxnSpPr>
      </xdr:nvCxnSpPr>
      <xdr:spPr bwMode="auto">
        <a:xfrm>
          <a:off x="5334000" y="5019675"/>
          <a:ext cx="0" cy="2295525"/>
        </a:xfrm>
        <a:prstGeom prst="straightConnector1">
          <a:avLst/>
        </a:prstGeom>
        <a:noFill/>
        <a:ln w="9525">
          <a:solidFill>
            <a:srgbClr val="000000"/>
          </a:solidFill>
          <a:round/>
          <a:headEnd/>
          <a:tailEnd/>
        </a:ln>
      </xdr:spPr>
    </xdr:cxnSp>
    <xdr:clientData/>
  </xdr:twoCellAnchor>
  <xdr:oneCellAnchor>
    <xdr:from>
      <xdr:col>2</xdr:col>
      <xdr:colOff>486836</xdr:colOff>
      <xdr:row>42</xdr:row>
      <xdr:rowOff>10584</xdr:rowOff>
    </xdr:from>
    <xdr:ext cx="3090331" cy="529166"/>
    <xdr:pic>
      <xdr:nvPicPr>
        <xdr:cNvPr id="10" name="Imagen 9">
          <a:extLst>
            <a:ext uri="{FF2B5EF4-FFF2-40B4-BE49-F238E27FC236}">
              <a16:creationId xmlns:a16="http://schemas.microsoft.com/office/drawing/2014/main" id="{62BAD50E-CCA9-4CE5-B4F3-3B8B04C2A05D}"/>
            </a:ext>
          </a:extLst>
        </xdr:cNvPr>
        <xdr:cNvPicPr/>
      </xdr:nvPicPr>
      <xdr:blipFill>
        <a:blip xmlns:r="http://schemas.openxmlformats.org/officeDocument/2006/relationships" r:embed="rId1"/>
        <a:stretch>
          <a:fillRect/>
        </a:stretch>
      </xdr:blipFill>
      <xdr:spPr>
        <a:xfrm>
          <a:off x="1096436" y="7411509"/>
          <a:ext cx="3090331" cy="529166"/>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300983</xdr:colOff>
      <xdr:row>1</xdr:row>
      <xdr:rowOff>225044</xdr:rowOff>
    </xdr:from>
    <xdr:to>
      <xdr:col>2</xdr:col>
      <xdr:colOff>1206500</xdr:colOff>
      <xdr:row>3</xdr:row>
      <xdr:rowOff>114300</xdr:rowOff>
    </xdr:to>
    <xdr:pic>
      <xdr:nvPicPr>
        <xdr:cNvPr id="2" name="Imagen 1">
          <a:extLst>
            <a:ext uri="{FF2B5EF4-FFF2-40B4-BE49-F238E27FC236}">
              <a16:creationId xmlns:a16="http://schemas.microsoft.com/office/drawing/2014/main" id="{86F20933-B6C9-487D-A577-A9F53522BCAB}"/>
            </a:ext>
          </a:extLst>
        </xdr:cNvPr>
        <xdr:cNvPicPr/>
      </xdr:nvPicPr>
      <xdr:blipFill>
        <a:blip xmlns:r="http://schemas.openxmlformats.org/officeDocument/2006/relationships" r:embed="rId1"/>
        <a:stretch>
          <a:fillRect/>
        </a:stretch>
      </xdr:blipFill>
      <xdr:spPr>
        <a:xfrm>
          <a:off x="300983" y="383794"/>
          <a:ext cx="3032767" cy="524256"/>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Hector Eduardo Pinzon Lopez" id="{6049F513-E080-44D6-800F-19A0F73FFF7D}" userId="S::hepinzon@colciencias.gov.co::a645fb15-4c84-4a50-9d5a-b9b14e28d5f3" providerId="AD"/>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D35" dT="2021-09-20T22:45:49.04" personId="{6049F513-E080-44D6-800F-19A0F73FFF7D}" id="{C61B3E64-79FC-4ACC-B0B4-3A9AF2EA155C}">
    <text>Definición de recursos. Fuentre de recursos</text>
  </threadedComment>
  <threadedComment ref="H37" dT="2021-09-20T22:46:51.07" personId="{6049F513-E080-44D6-800F-19A0F73FFF7D}" id="{ACD8FAEA-4FDF-442B-9A21-3428E6137D34}">
    <text>Cambio de meta concertada con DVF</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M102"/>
  <sheetViews>
    <sheetView topLeftCell="A4" zoomScale="90" zoomScaleNormal="90" zoomScaleSheetLayoutView="90" zoomScalePageLayoutView="90" workbookViewId="0">
      <selection activeCell="K25" sqref="K25"/>
    </sheetView>
  </sheetViews>
  <sheetFormatPr baseColWidth="10" defaultColWidth="11.42578125" defaultRowHeight="15" x14ac:dyDescent="0.25"/>
  <cols>
    <col min="1" max="1" width="1" style="1" customWidth="1"/>
    <col min="2" max="2" width="8.140625" style="1" customWidth="1"/>
    <col min="3" max="5" width="8" style="1" customWidth="1"/>
    <col min="6" max="6" width="11.42578125" style="1"/>
    <col min="7" max="8" width="9" style="1" customWidth="1"/>
    <col min="9" max="16384" width="11.42578125" style="1"/>
  </cols>
  <sheetData>
    <row r="1" spans="2:10" ht="15.75" thickBot="1" x14ac:dyDescent="0.3"/>
    <row r="2" spans="2:10" x14ac:dyDescent="0.25">
      <c r="B2" s="2"/>
      <c r="C2" s="3"/>
      <c r="D2" s="3"/>
      <c r="E2" s="3"/>
      <c r="F2" s="3"/>
      <c r="G2" s="3"/>
      <c r="H2" s="3"/>
      <c r="I2" s="3"/>
      <c r="J2" s="4"/>
    </row>
    <row r="3" spans="2:10" x14ac:dyDescent="0.25">
      <c r="B3" s="5"/>
      <c r="J3" s="6"/>
    </row>
    <row r="4" spans="2:10" x14ac:dyDescent="0.25">
      <c r="B4" s="5"/>
      <c r="J4" s="6"/>
    </row>
    <row r="5" spans="2:10" x14ac:dyDescent="0.25">
      <c r="B5" s="5"/>
      <c r="J5" s="6"/>
    </row>
    <row r="6" spans="2:10" x14ac:dyDescent="0.25">
      <c r="B6" s="5"/>
      <c r="J6" s="6"/>
    </row>
    <row r="7" spans="2:10" x14ac:dyDescent="0.25">
      <c r="B7" s="5"/>
      <c r="J7" s="6"/>
    </row>
    <row r="8" spans="2:10" x14ac:dyDescent="0.25">
      <c r="B8" s="5"/>
      <c r="J8" s="6"/>
    </row>
    <row r="9" spans="2:10" x14ac:dyDescent="0.25">
      <c r="B9" s="5"/>
      <c r="J9" s="6"/>
    </row>
    <row r="10" spans="2:10" x14ac:dyDescent="0.25">
      <c r="B10" s="5"/>
      <c r="J10" s="6"/>
    </row>
    <row r="11" spans="2:10" x14ac:dyDescent="0.25">
      <c r="B11" s="5"/>
      <c r="J11" s="6"/>
    </row>
    <row r="12" spans="2:10" x14ac:dyDescent="0.25">
      <c r="B12" s="5"/>
      <c r="J12" s="6"/>
    </row>
    <row r="13" spans="2:10" x14ac:dyDescent="0.25">
      <c r="B13" s="5"/>
      <c r="J13" s="6"/>
    </row>
    <row r="14" spans="2:10" ht="6" customHeight="1" x14ac:dyDescent="0.25">
      <c r="B14" s="5"/>
      <c r="J14" s="6"/>
    </row>
    <row r="15" spans="2:10" ht="6" customHeight="1" x14ac:dyDescent="0.25">
      <c r="B15" s="5"/>
      <c r="J15" s="6"/>
    </row>
    <row r="16" spans="2:10" x14ac:dyDescent="0.25">
      <c r="B16" s="5"/>
      <c r="J16" s="6"/>
    </row>
    <row r="17" spans="2:10" x14ac:dyDescent="0.25">
      <c r="B17" s="5"/>
      <c r="J17" s="6"/>
    </row>
    <row r="18" spans="2:10" x14ac:dyDescent="0.25">
      <c r="B18" s="5"/>
      <c r="J18" s="6"/>
    </row>
    <row r="19" spans="2:10" x14ac:dyDescent="0.25">
      <c r="B19" s="5"/>
      <c r="J19" s="6"/>
    </row>
    <row r="20" spans="2:10" x14ac:dyDescent="0.25">
      <c r="B20" s="5"/>
      <c r="J20" s="6"/>
    </row>
    <row r="21" spans="2:10" x14ac:dyDescent="0.25">
      <c r="B21" s="5"/>
      <c r="J21" s="6"/>
    </row>
    <row r="22" spans="2:10" x14ac:dyDescent="0.25">
      <c r="B22" s="5"/>
      <c r="J22" s="6"/>
    </row>
    <row r="23" spans="2:10" x14ac:dyDescent="0.25">
      <c r="B23" s="5"/>
      <c r="J23" s="6"/>
    </row>
    <row r="24" spans="2:10" x14ac:dyDescent="0.25">
      <c r="B24" s="5"/>
      <c r="J24" s="6"/>
    </row>
    <row r="25" spans="2:10" x14ac:dyDescent="0.25">
      <c r="B25" s="5"/>
      <c r="J25" s="6"/>
    </row>
    <row r="26" spans="2:10" x14ac:dyDescent="0.25">
      <c r="B26" s="5"/>
      <c r="J26" s="6"/>
    </row>
    <row r="27" spans="2:10" ht="7.5" customHeight="1" x14ac:dyDescent="0.25">
      <c r="B27" s="5"/>
      <c r="J27" s="6"/>
    </row>
    <row r="28" spans="2:10" ht="7.5" customHeight="1" x14ac:dyDescent="0.25">
      <c r="B28" s="5"/>
      <c r="J28" s="6"/>
    </row>
    <row r="29" spans="2:10" x14ac:dyDescent="0.25">
      <c r="B29" s="5"/>
      <c r="J29" s="6"/>
    </row>
    <row r="30" spans="2:10" x14ac:dyDescent="0.25">
      <c r="B30" s="5"/>
      <c r="J30" s="6"/>
    </row>
    <row r="31" spans="2:10" x14ac:dyDescent="0.25">
      <c r="B31" s="5"/>
      <c r="J31" s="6"/>
    </row>
    <row r="32" spans="2:10" x14ac:dyDescent="0.25">
      <c r="B32" s="5"/>
      <c r="D32" s="76" t="s">
        <v>302</v>
      </c>
      <c r="E32" s="76"/>
      <c r="F32" s="76"/>
      <c r="G32" s="76"/>
      <c r="H32" s="76"/>
      <c r="J32" s="6"/>
    </row>
    <row r="33" spans="2:13" x14ac:dyDescent="0.25">
      <c r="B33" s="5"/>
      <c r="D33" s="76"/>
      <c r="E33" s="76"/>
      <c r="F33" s="76"/>
      <c r="G33" s="76"/>
      <c r="H33" s="76"/>
      <c r="J33" s="6"/>
    </row>
    <row r="34" spans="2:13" x14ac:dyDescent="0.25">
      <c r="B34" s="5"/>
      <c r="D34" s="76"/>
      <c r="E34" s="76"/>
      <c r="F34" s="76"/>
      <c r="G34" s="76"/>
      <c r="H34" s="76"/>
      <c r="J34" s="6"/>
    </row>
    <row r="35" spans="2:13" x14ac:dyDescent="0.25">
      <c r="B35" s="5"/>
      <c r="J35" s="6"/>
    </row>
    <row r="36" spans="2:13" x14ac:dyDescent="0.25">
      <c r="B36" s="5"/>
      <c r="J36" s="6"/>
    </row>
    <row r="37" spans="2:13" x14ac:dyDescent="0.25">
      <c r="B37" s="5"/>
      <c r="J37" s="6"/>
    </row>
    <row r="38" spans="2:13" ht="7.5" customHeight="1" x14ac:dyDescent="0.25">
      <c r="B38" s="5"/>
      <c r="J38" s="6"/>
    </row>
    <row r="39" spans="2:13" ht="7.5" customHeight="1" x14ac:dyDescent="0.25">
      <c r="B39" s="5"/>
      <c r="J39" s="6"/>
    </row>
    <row r="40" spans="2:13" x14ac:dyDescent="0.25">
      <c r="B40" s="5"/>
      <c r="J40" s="6"/>
    </row>
    <row r="41" spans="2:13" x14ac:dyDescent="0.25">
      <c r="B41" s="5"/>
      <c r="J41" s="6"/>
    </row>
    <row r="42" spans="2:13" x14ac:dyDescent="0.25">
      <c r="B42" s="5"/>
      <c r="J42" s="6"/>
    </row>
    <row r="43" spans="2:13" x14ac:dyDescent="0.25">
      <c r="B43" s="5"/>
      <c r="J43" s="6"/>
    </row>
    <row r="44" spans="2:13" x14ac:dyDescent="0.25">
      <c r="B44" s="5"/>
      <c r="J44" s="6"/>
    </row>
    <row r="45" spans="2:13" x14ac:dyDescent="0.25">
      <c r="B45" s="5"/>
      <c r="J45" s="6"/>
    </row>
    <row r="46" spans="2:13" ht="15.75" thickBot="1" x14ac:dyDescent="0.3">
      <c r="B46" s="7"/>
      <c r="C46" s="8"/>
      <c r="D46" s="8"/>
      <c r="E46" s="8"/>
      <c r="F46" s="8"/>
      <c r="G46" s="8"/>
      <c r="H46" s="8"/>
      <c r="I46" s="8"/>
      <c r="J46" s="9"/>
      <c r="M46"/>
    </row>
    <row r="102" spans="3:3" x14ac:dyDescent="0.25">
      <c r="C102" s="1" t="s">
        <v>0</v>
      </c>
    </row>
  </sheetData>
  <mergeCells count="1">
    <mergeCell ref="D32:H34"/>
  </mergeCells>
  <printOptions horizontalCentered="1" verticalCentered="1"/>
  <pageMargins left="0.39370078740157483" right="0.39370078740157483" top="0.39370078740157483" bottom="0.39370078740157483" header="0.31496062992125984" footer="0.31496062992125984"/>
  <pageSetup orientation="portrait" r:id="rId1"/>
  <headerFooter differentFirst="1">
    <oddFooter>&amp;R&amp;"Arial,Negrita"&amp;12 Página &amp;P  de  &amp;N</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pageSetUpPr fitToPage="1"/>
  </sheetPr>
  <dimension ref="A1:W58"/>
  <sheetViews>
    <sheetView showGridLines="0" tabSelected="1" zoomScale="70" zoomScaleNormal="70" workbookViewId="0">
      <selection activeCell="D2" sqref="D2:V4"/>
    </sheetView>
  </sheetViews>
  <sheetFormatPr baseColWidth="10" defaultColWidth="11.42578125" defaultRowHeight="16.5" outlineLevelCol="1" x14ac:dyDescent="0.25"/>
  <cols>
    <col min="1" max="1" width="17.140625" style="10" customWidth="1"/>
    <col min="2" max="2" width="14.7109375" style="10" customWidth="1"/>
    <col min="3" max="3" width="19.7109375" style="10" customWidth="1"/>
    <col min="4" max="4" width="34.42578125" style="10" customWidth="1"/>
    <col min="5" max="5" width="63.28515625" style="10" customWidth="1" outlineLevel="1"/>
    <col min="6" max="6" width="26" style="10" customWidth="1"/>
    <col min="7" max="7" width="27.42578125" style="10" customWidth="1"/>
    <col min="8" max="8" width="20" style="10" customWidth="1"/>
    <col min="9" max="9" width="22.85546875" style="10" customWidth="1" outlineLevel="1"/>
    <col min="10" max="10" width="20.28515625" style="10" customWidth="1" outlineLevel="1"/>
    <col min="11" max="11" width="22.85546875" style="10" customWidth="1" outlineLevel="1"/>
    <col min="12" max="12" width="22.85546875" style="13" customWidth="1" outlineLevel="1"/>
    <col min="13" max="14" width="20.7109375" style="10" customWidth="1"/>
    <col min="15" max="15" width="25.85546875" style="10" customWidth="1"/>
    <col min="16" max="17" width="25.85546875" style="36" customWidth="1" outlineLevel="1"/>
    <col min="18" max="19" width="25.85546875" style="13" customWidth="1" outlineLevel="1"/>
    <col min="20" max="20" width="18.42578125" style="10" customWidth="1"/>
    <col min="21" max="21" width="16.42578125" style="10" customWidth="1"/>
    <col min="22" max="22" width="20.7109375" style="10" customWidth="1"/>
    <col min="23" max="23" width="28.85546875" style="11" customWidth="1"/>
    <col min="24" max="16384" width="11.42578125" style="25"/>
  </cols>
  <sheetData>
    <row r="1" spans="1:23" x14ac:dyDescent="0.25">
      <c r="A1" s="13"/>
      <c r="B1" s="13"/>
      <c r="C1" s="13"/>
      <c r="D1" s="13"/>
      <c r="E1" s="13"/>
      <c r="F1" s="13"/>
      <c r="G1" s="13"/>
      <c r="H1" s="13"/>
      <c r="I1" s="13"/>
      <c r="J1" s="13"/>
      <c r="K1" s="13"/>
      <c r="M1" s="13"/>
      <c r="N1" s="13"/>
      <c r="O1" s="13"/>
      <c r="T1" s="13"/>
      <c r="U1" s="13"/>
      <c r="V1" s="13"/>
    </row>
    <row r="2" spans="1:23" ht="25.5" customHeight="1" x14ac:dyDescent="0.25">
      <c r="A2" s="78"/>
      <c r="B2" s="78"/>
      <c r="C2" s="78"/>
      <c r="D2" s="79" t="s">
        <v>2</v>
      </c>
      <c r="E2" s="79"/>
      <c r="F2" s="79"/>
      <c r="G2" s="79"/>
      <c r="H2" s="79"/>
      <c r="I2" s="79"/>
      <c r="J2" s="79"/>
      <c r="K2" s="79"/>
      <c r="L2" s="79"/>
      <c r="M2" s="79"/>
      <c r="N2" s="79"/>
      <c r="O2" s="79"/>
      <c r="P2" s="79"/>
      <c r="Q2" s="79"/>
      <c r="R2" s="79"/>
      <c r="S2" s="79"/>
      <c r="T2" s="79"/>
      <c r="U2" s="79"/>
      <c r="V2" s="79"/>
      <c r="W2" s="24" t="s">
        <v>3</v>
      </c>
    </row>
    <row r="3" spans="1:23" ht="25.5" customHeight="1" x14ac:dyDescent="0.25">
      <c r="A3" s="78"/>
      <c r="B3" s="78"/>
      <c r="C3" s="78"/>
      <c r="D3" s="79"/>
      <c r="E3" s="79"/>
      <c r="F3" s="79"/>
      <c r="G3" s="79"/>
      <c r="H3" s="79"/>
      <c r="I3" s="79"/>
      <c r="J3" s="79"/>
      <c r="K3" s="79"/>
      <c r="L3" s="79"/>
      <c r="M3" s="79"/>
      <c r="N3" s="79"/>
      <c r="O3" s="79"/>
      <c r="P3" s="79"/>
      <c r="Q3" s="79"/>
      <c r="R3" s="79"/>
      <c r="S3" s="79"/>
      <c r="T3" s="79"/>
      <c r="U3" s="79"/>
      <c r="V3" s="79"/>
      <c r="W3" s="24" t="s">
        <v>162</v>
      </c>
    </row>
    <row r="4" spans="1:23" ht="25.5" customHeight="1" x14ac:dyDescent="0.25">
      <c r="A4" s="78"/>
      <c r="B4" s="78"/>
      <c r="C4" s="78"/>
      <c r="D4" s="79"/>
      <c r="E4" s="79"/>
      <c r="F4" s="79"/>
      <c r="G4" s="79"/>
      <c r="H4" s="79"/>
      <c r="I4" s="79"/>
      <c r="J4" s="79"/>
      <c r="K4" s="79"/>
      <c r="L4" s="79"/>
      <c r="M4" s="79"/>
      <c r="N4" s="79"/>
      <c r="O4" s="79"/>
      <c r="P4" s="79"/>
      <c r="Q4" s="79"/>
      <c r="R4" s="79"/>
      <c r="S4" s="79"/>
      <c r="T4" s="79"/>
      <c r="U4" s="79"/>
      <c r="V4" s="79"/>
      <c r="W4" s="24" t="s">
        <v>163</v>
      </c>
    </row>
    <row r="5" spans="1:23" ht="16.5" customHeight="1" x14ac:dyDescent="0.25"/>
    <row r="6" spans="1:23" s="26" customFormat="1" ht="39" customHeight="1" x14ac:dyDescent="0.25">
      <c r="A6" s="80" t="s">
        <v>4</v>
      </c>
      <c r="B6" s="80"/>
      <c r="C6" s="80"/>
      <c r="D6" s="80"/>
      <c r="E6" s="80"/>
      <c r="F6" s="80"/>
      <c r="G6" s="12"/>
      <c r="H6" s="12"/>
      <c r="I6" s="12"/>
      <c r="J6" s="12"/>
      <c r="K6" s="12"/>
      <c r="L6" s="12"/>
      <c r="M6" s="12"/>
      <c r="N6" s="12"/>
      <c r="O6" s="12"/>
      <c r="P6" s="37"/>
      <c r="Q6" s="37"/>
      <c r="R6" s="12"/>
      <c r="S6" s="12"/>
      <c r="T6" s="12"/>
      <c r="U6" s="12"/>
      <c r="V6" s="12"/>
      <c r="W6" s="12"/>
    </row>
    <row r="7" spans="1:23" ht="26.25" customHeight="1" x14ac:dyDescent="0.25"/>
    <row r="8" spans="1:23" ht="69.75" customHeight="1" x14ac:dyDescent="0.25">
      <c r="A8" s="33" t="s">
        <v>5</v>
      </c>
      <c r="B8" s="33" t="s">
        <v>6</v>
      </c>
      <c r="C8" s="33" t="s">
        <v>7</v>
      </c>
      <c r="D8" s="33" t="s">
        <v>8</v>
      </c>
      <c r="E8" s="33" t="s">
        <v>9</v>
      </c>
      <c r="F8" s="33" t="s">
        <v>10</v>
      </c>
      <c r="G8" s="33" t="s">
        <v>11</v>
      </c>
      <c r="H8" s="33" t="s">
        <v>12</v>
      </c>
      <c r="I8" s="33" t="s">
        <v>201</v>
      </c>
      <c r="J8" s="33" t="s">
        <v>13</v>
      </c>
      <c r="K8" s="33" t="s">
        <v>14</v>
      </c>
      <c r="L8" s="33" t="s">
        <v>202</v>
      </c>
      <c r="M8" s="33" t="s">
        <v>15</v>
      </c>
      <c r="N8" s="33" t="s">
        <v>16</v>
      </c>
      <c r="O8" s="33" t="s">
        <v>17</v>
      </c>
      <c r="P8" s="38" t="s">
        <v>203</v>
      </c>
      <c r="Q8" s="38" t="s">
        <v>204</v>
      </c>
      <c r="R8" s="33" t="s">
        <v>205</v>
      </c>
      <c r="S8" s="33" t="s">
        <v>206</v>
      </c>
      <c r="T8" s="33" t="s">
        <v>298</v>
      </c>
      <c r="U8" s="33" t="s">
        <v>299</v>
      </c>
      <c r="V8" s="33" t="s">
        <v>18</v>
      </c>
      <c r="W8" s="33" t="s">
        <v>300</v>
      </c>
    </row>
    <row r="9" spans="1:23" s="29" customFormat="1" ht="87" customHeight="1" x14ac:dyDescent="0.25">
      <c r="A9" s="34" t="s">
        <v>32</v>
      </c>
      <c r="B9" s="34" t="s">
        <v>20</v>
      </c>
      <c r="C9" s="34" t="s">
        <v>21</v>
      </c>
      <c r="D9" s="34" t="s">
        <v>22</v>
      </c>
      <c r="E9" s="34" t="s">
        <v>23</v>
      </c>
      <c r="F9" s="34" t="s">
        <v>64</v>
      </c>
      <c r="G9" s="34" t="s">
        <v>24</v>
      </c>
      <c r="H9" s="34">
        <v>60</v>
      </c>
      <c r="I9" s="34" t="s">
        <v>44</v>
      </c>
      <c r="J9" s="34" t="s">
        <v>26</v>
      </c>
      <c r="K9" s="34" t="s">
        <v>27</v>
      </c>
      <c r="L9" s="34"/>
      <c r="M9" s="34" t="s">
        <v>28</v>
      </c>
      <c r="N9" s="34" t="s">
        <v>29</v>
      </c>
      <c r="O9" s="41">
        <v>2017011000192</v>
      </c>
      <c r="P9" s="42" t="s">
        <v>207</v>
      </c>
      <c r="Q9" s="42" t="s">
        <v>208</v>
      </c>
      <c r="R9" s="44" t="s">
        <v>209</v>
      </c>
      <c r="S9" s="44" t="s">
        <v>210</v>
      </c>
      <c r="T9" s="45">
        <v>15000</v>
      </c>
      <c r="U9" s="45">
        <v>2000</v>
      </c>
      <c r="V9" s="34" t="s">
        <v>30</v>
      </c>
      <c r="W9" s="45">
        <f>+T9+U9</f>
        <v>17000</v>
      </c>
    </row>
    <row r="10" spans="1:23" s="29" customFormat="1" ht="201.75" customHeight="1" x14ac:dyDescent="0.25">
      <c r="A10" s="34" t="s">
        <v>32</v>
      </c>
      <c r="B10" s="34" t="s">
        <v>20</v>
      </c>
      <c r="C10" s="34" t="s">
        <v>21</v>
      </c>
      <c r="D10" s="34" t="s">
        <v>33</v>
      </c>
      <c r="E10" s="34" t="s">
        <v>34</v>
      </c>
      <c r="F10" s="34" t="s">
        <v>64</v>
      </c>
      <c r="G10" s="34" t="s">
        <v>24</v>
      </c>
      <c r="H10" s="34">
        <v>20</v>
      </c>
      <c r="I10" s="34" t="s">
        <v>44</v>
      </c>
      <c r="J10" s="34" t="s">
        <v>26</v>
      </c>
      <c r="K10" s="34" t="s">
        <v>27</v>
      </c>
      <c r="L10" s="34"/>
      <c r="M10" s="48" t="s">
        <v>28</v>
      </c>
      <c r="N10" s="34" t="s">
        <v>29</v>
      </c>
      <c r="O10" s="41">
        <v>2017011000194</v>
      </c>
      <c r="P10" s="49" t="s">
        <v>211</v>
      </c>
      <c r="Q10" s="42" t="s">
        <v>212</v>
      </c>
      <c r="R10" s="44" t="s">
        <v>212</v>
      </c>
      <c r="S10" s="44" t="s">
        <v>212</v>
      </c>
      <c r="T10" s="45">
        <v>18000</v>
      </c>
      <c r="U10" s="45">
        <v>0</v>
      </c>
      <c r="V10" s="34" t="s">
        <v>25</v>
      </c>
      <c r="W10" s="45">
        <f t="shared" ref="W10:W19" si="0">+T10+U10</f>
        <v>18000</v>
      </c>
    </row>
    <row r="11" spans="1:23" s="29" customFormat="1" ht="87.75" customHeight="1" x14ac:dyDescent="0.25">
      <c r="A11" s="34" t="s">
        <v>32</v>
      </c>
      <c r="B11" s="34" t="s">
        <v>20</v>
      </c>
      <c r="C11" s="34" t="s">
        <v>21</v>
      </c>
      <c r="D11" s="34" t="s">
        <v>35</v>
      </c>
      <c r="E11" s="34" t="s">
        <v>36</v>
      </c>
      <c r="F11" s="34" t="s">
        <v>64</v>
      </c>
      <c r="G11" s="34" t="s">
        <v>24</v>
      </c>
      <c r="H11" s="34">
        <v>20</v>
      </c>
      <c r="I11" s="34" t="s">
        <v>44</v>
      </c>
      <c r="J11" s="34" t="s">
        <v>26</v>
      </c>
      <c r="K11" s="34" t="s">
        <v>27</v>
      </c>
      <c r="L11" s="34"/>
      <c r="M11" s="48" t="s">
        <v>28</v>
      </c>
      <c r="N11" s="34" t="s">
        <v>29</v>
      </c>
      <c r="O11" s="41">
        <v>2017011000194</v>
      </c>
      <c r="P11" s="49" t="s">
        <v>211</v>
      </c>
      <c r="Q11" s="42" t="s">
        <v>212</v>
      </c>
      <c r="R11" s="44" t="s">
        <v>212</v>
      </c>
      <c r="S11" s="44" t="s">
        <v>212</v>
      </c>
      <c r="T11" s="45">
        <v>18000</v>
      </c>
      <c r="U11" s="45">
        <v>0</v>
      </c>
      <c r="V11" s="34" t="s">
        <v>25</v>
      </c>
      <c r="W11" s="45">
        <f t="shared" si="0"/>
        <v>18000</v>
      </c>
    </row>
    <row r="12" spans="1:23" s="29" customFormat="1" ht="83.25" customHeight="1" x14ac:dyDescent="0.25">
      <c r="A12" s="34" t="s">
        <v>32</v>
      </c>
      <c r="B12" s="34" t="s">
        <v>20</v>
      </c>
      <c r="C12" s="34" t="s">
        <v>21</v>
      </c>
      <c r="D12" s="34" t="s">
        <v>37</v>
      </c>
      <c r="E12" s="34" t="s">
        <v>38</v>
      </c>
      <c r="F12" s="34" t="s">
        <v>64</v>
      </c>
      <c r="G12" s="34" t="s">
        <v>24</v>
      </c>
      <c r="H12" s="34">
        <v>12</v>
      </c>
      <c r="I12" s="34" t="s">
        <v>44</v>
      </c>
      <c r="J12" s="34" t="s">
        <v>26</v>
      </c>
      <c r="K12" s="34" t="s">
        <v>27</v>
      </c>
      <c r="L12" s="34"/>
      <c r="M12" s="48" t="s">
        <v>28</v>
      </c>
      <c r="N12" s="34" t="s">
        <v>29</v>
      </c>
      <c r="O12" s="41">
        <v>2017011000194</v>
      </c>
      <c r="P12" s="49" t="s">
        <v>211</v>
      </c>
      <c r="Q12" s="42" t="s">
        <v>212</v>
      </c>
      <c r="R12" s="44" t="s">
        <v>212</v>
      </c>
      <c r="S12" s="44" t="s">
        <v>212</v>
      </c>
      <c r="T12" s="45">
        <v>12000</v>
      </c>
      <c r="U12" s="45">
        <v>0</v>
      </c>
      <c r="V12" s="34" t="s">
        <v>25</v>
      </c>
      <c r="W12" s="45">
        <f t="shared" si="0"/>
        <v>12000</v>
      </c>
    </row>
    <row r="13" spans="1:23" s="29" customFormat="1" ht="154.5" customHeight="1" x14ac:dyDescent="0.25">
      <c r="A13" s="34" t="s">
        <v>19</v>
      </c>
      <c r="B13" s="34" t="s">
        <v>20</v>
      </c>
      <c r="C13" s="34" t="s">
        <v>41</v>
      </c>
      <c r="D13" s="34" t="s">
        <v>42</v>
      </c>
      <c r="E13" s="34" t="s">
        <v>43</v>
      </c>
      <c r="F13" s="34" t="s">
        <v>64</v>
      </c>
      <c r="G13" s="34" t="s">
        <v>24</v>
      </c>
      <c r="H13" s="34">
        <v>1</v>
      </c>
      <c r="I13" s="34" t="s">
        <v>44</v>
      </c>
      <c r="J13" s="34" t="s">
        <v>26</v>
      </c>
      <c r="K13" s="34" t="s">
        <v>27</v>
      </c>
      <c r="L13" s="34"/>
      <c r="M13" s="34" t="s">
        <v>31</v>
      </c>
      <c r="N13" s="34" t="s">
        <v>29</v>
      </c>
      <c r="O13" s="34" t="s">
        <v>25</v>
      </c>
      <c r="P13" s="42" t="s">
        <v>44</v>
      </c>
      <c r="Q13" s="42" t="s">
        <v>44</v>
      </c>
      <c r="R13" s="44" t="s">
        <v>44</v>
      </c>
      <c r="S13" s="44" t="s">
        <v>44</v>
      </c>
      <c r="T13" s="50">
        <v>0</v>
      </c>
      <c r="U13" s="45">
        <v>8000</v>
      </c>
      <c r="V13" s="34" t="s">
        <v>45</v>
      </c>
      <c r="W13" s="45">
        <f t="shared" si="0"/>
        <v>8000</v>
      </c>
    </row>
    <row r="14" spans="1:23" s="29" customFormat="1" ht="102.75" customHeight="1" x14ac:dyDescent="0.25">
      <c r="A14" s="34" t="s">
        <v>19</v>
      </c>
      <c r="B14" s="34" t="s">
        <v>20</v>
      </c>
      <c r="C14" s="34" t="s">
        <v>41</v>
      </c>
      <c r="D14" s="34" t="s">
        <v>46</v>
      </c>
      <c r="E14" s="34" t="s">
        <v>47</v>
      </c>
      <c r="F14" s="34" t="s">
        <v>64</v>
      </c>
      <c r="G14" s="34" t="s">
        <v>24</v>
      </c>
      <c r="H14" s="34">
        <v>2</v>
      </c>
      <c r="I14" s="34" t="s">
        <v>44</v>
      </c>
      <c r="J14" s="34" t="s">
        <v>26</v>
      </c>
      <c r="K14" s="34" t="s">
        <v>27</v>
      </c>
      <c r="L14" s="34"/>
      <c r="M14" s="34" t="s">
        <v>39</v>
      </c>
      <c r="N14" s="34" t="s">
        <v>29</v>
      </c>
      <c r="O14" s="34" t="s">
        <v>25</v>
      </c>
      <c r="P14" s="42" t="s">
        <v>44</v>
      </c>
      <c r="Q14" s="42" t="s">
        <v>44</v>
      </c>
      <c r="R14" s="44" t="s">
        <v>44</v>
      </c>
      <c r="S14" s="44" t="s">
        <v>44</v>
      </c>
      <c r="T14" s="50">
        <v>0</v>
      </c>
      <c r="U14" s="45">
        <v>10558.618920999999</v>
      </c>
      <c r="V14" s="34" t="s">
        <v>48</v>
      </c>
      <c r="W14" s="45">
        <f t="shared" si="0"/>
        <v>10558.618920999999</v>
      </c>
    </row>
    <row r="15" spans="1:23" s="29" customFormat="1" ht="96" customHeight="1" x14ac:dyDescent="0.25">
      <c r="A15" s="34" t="s">
        <v>19</v>
      </c>
      <c r="B15" s="34" t="s">
        <v>20</v>
      </c>
      <c r="C15" s="34" t="s">
        <v>41</v>
      </c>
      <c r="D15" s="34" t="s">
        <v>49</v>
      </c>
      <c r="E15" s="34" t="s">
        <v>50</v>
      </c>
      <c r="F15" s="34" t="s">
        <v>64</v>
      </c>
      <c r="G15" s="34" t="s">
        <v>24</v>
      </c>
      <c r="H15" s="34">
        <v>1</v>
      </c>
      <c r="I15" s="34" t="s">
        <v>44</v>
      </c>
      <c r="J15" s="34" t="s">
        <v>51</v>
      </c>
      <c r="K15" s="34" t="s">
        <v>52</v>
      </c>
      <c r="L15" s="34"/>
      <c r="M15" s="34" t="s">
        <v>164</v>
      </c>
      <c r="N15" s="34" t="s">
        <v>29</v>
      </c>
      <c r="O15" s="34" t="s">
        <v>25</v>
      </c>
      <c r="P15" s="42" t="s">
        <v>44</v>
      </c>
      <c r="Q15" s="42" t="s">
        <v>44</v>
      </c>
      <c r="R15" s="44" t="s">
        <v>44</v>
      </c>
      <c r="S15" s="44" t="s">
        <v>44</v>
      </c>
      <c r="T15" s="50">
        <v>0</v>
      </c>
      <c r="U15" s="45">
        <v>1041.5809999999999</v>
      </c>
      <c r="V15" s="34" t="s">
        <v>53</v>
      </c>
      <c r="W15" s="45">
        <f t="shared" si="0"/>
        <v>1041.5809999999999</v>
      </c>
    </row>
    <row r="16" spans="1:23" s="29" customFormat="1" ht="63.75" x14ac:dyDescent="0.25">
      <c r="A16" s="34" t="s">
        <v>19</v>
      </c>
      <c r="B16" s="34" t="s">
        <v>20</v>
      </c>
      <c r="C16" s="34" t="s">
        <v>41</v>
      </c>
      <c r="D16" s="34" t="s">
        <v>54</v>
      </c>
      <c r="E16" s="34" t="s">
        <v>55</v>
      </c>
      <c r="F16" s="34" t="s">
        <v>64</v>
      </c>
      <c r="G16" s="34" t="s">
        <v>24</v>
      </c>
      <c r="H16" s="34">
        <v>5</v>
      </c>
      <c r="I16" s="34" t="s">
        <v>44</v>
      </c>
      <c r="J16" s="34" t="s">
        <v>26</v>
      </c>
      <c r="K16" s="34" t="s">
        <v>27</v>
      </c>
      <c r="L16" s="34"/>
      <c r="M16" s="34" t="s">
        <v>56</v>
      </c>
      <c r="N16" s="34" t="s">
        <v>29</v>
      </c>
      <c r="O16" s="34" t="s">
        <v>25</v>
      </c>
      <c r="P16" s="42" t="s">
        <v>44</v>
      </c>
      <c r="Q16" s="42" t="s">
        <v>44</v>
      </c>
      <c r="R16" s="44" t="s">
        <v>44</v>
      </c>
      <c r="S16" s="44" t="s">
        <v>44</v>
      </c>
      <c r="T16" s="50">
        <v>0</v>
      </c>
      <c r="U16" s="45">
        <v>3711</v>
      </c>
      <c r="V16" s="34" t="s">
        <v>57</v>
      </c>
      <c r="W16" s="45">
        <f t="shared" si="0"/>
        <v>3711</v>
      </c>
    </row>
    <row r="17" spans="1:23" s="29" customFormat="1" ht="69" customHeight="1" x14ac:dyDescent="0.25">
      <c r="A17" s="34" t="s">
        <v>19</v>
      </c>
      <c r="B17" s="34" t="s">
        <v>20</v>
      </c>
      <c r="C17" s="34" t="s">
        <v>41</v>
      </c>
      <c r="D17" s="34" t="s">
        <v>58</v>
      </c>
      <c r="E17" s="34" t="s">
        <v>59</v>
      </c>
      <c r="F17" s="34" t="s">
        <v>64</v>
      </c>
      <c r="G17" s="34" t="s">
        <v>24</v>
      </c>
      <c r="H17" s="34">
        <v>1</v>
      </c>
      <c r="I17" s="34" t="s">
        <v>44</v>
      </c>
      <c r="J17" s="34" t="s">
        <v>26</v>
      </c>
      <c r="K17" s="34" t="s">
        <v>27</v>
      </c>
      <c r="L17" s="34"/>
      <c r="M17" s="48" t="s">
        <v>165</v>
      </c>
      <c r="N17" s="34" t="s">
        <v>29</v>
      </c>
      <c r="O17" s="34" t="s">
        <v>25</v>
      </c>
      <c r="P17" s="42" t="s">
        <v>44</v>
      </c>
      <c r="Q17" s="42" t="s">
        <v>44</v>
      </c>
      <c r="R17" s="44" t="s">
        <v>44</v>
      </c>
      <c r="S17" s="44" t="s">
        <v>44</v>
      </c>
      <c r="T17" s="50">
        <v>0</v>
      </c>
      <c r="U17" s="51">
        <v>1080</v>
      </c>
      <c r="V17" s="34" t="s">
        <v>166</v>
      </c>
      <c r="W17" s="45">
        <f t="shared" si="0"/>
        <v>1080</v>
      </c>
    </row>
    <row r="18" spans="1:23" s="29" customFormat="1" ht="59.25" customHeight="1" x14ac:dyDescent="0.25">
      <c r="A18" s="34" t="s">
        <v>32</v>
      </c>
      <c r="B18" s="34" t="s">
        <v>20</v>
      </c>
      <c r="C18" s="34" t="s">
        <v>41</v>
      </c>
      <c r="D18" s="34" t="s">
        <v>167</v>
      </c>
      <c r="E18" s="34" t="s">
        <v>60</v>
      </c>
      <c r="F18" s="34" t="s">
        <v>64</v>
      </c>
      <c r="G18" s="34" t="s">
        <v>61</v>
      </c>
      <c r="H18" s="34">
        <v>6</v>
      </c>
      <c r="I18" s="34" t="s">
        <v>44</v>
      </c>
      <c r="J18" s="34" t="s">
        <v>26</v>
      </c>
      <c r="K18" s="34" t="s">
        <v>27</v>
      </c>
      <c r="L18" s="34"/>
      <c r="M18" s="34" t="s">
        <v>40</v>
      </c>
      <c r="N18" s="34" t="s">
        <v>29</v>
      </c>
      <c r="O18" s="34" t="s">
        <v>25</v>
      </c>
      <c r="P18" s="42" t="s">
        <v>44</v>
      </c>
      <c r="Q18" s="42" t="s">
        <v>44</v>
      </c>
      <c r="R18" s="44" t="s">
        <v>44</v>
      </c>
      <c r="S18" s="44" t="s">
        <v>44</v>
      </c>
      <c r="T18" s="45" t="s">
        <v>1</v>
      </c>
      <c r="U18" s="34" t="s">
        <v>44</v>
      </c>
      <c r="V18" s="34" t="s">
        <v>44</v>
      </c>
      <c r="W18" s="45" t="s">
        <v>1</v>
      </c>
    </row>
    <row r="19" spans="1:23" s="30" customFormat="1" ht="72.75" customHeight="1" x14ac:dyDescent="0.25">
      <c r="A19" s="34" t="s">
        <v>19</v>
      </c>
      <c r="B19" s="34" t="s">
        <v>20</v>
      </c>
      <c r="C19" s="34" t="s">
        <v>41</v>
      </c>
      <c r="D19" s="34" t="s">
        <v>62</v>
      </c>
      <c r="E19" s="34" t="s">
        <v>63</v>
      </c>
      <c r="F19" s="34" t="s">
        <v>64</v>
      </c>
      <c r="G19" s="34" t="s">
        <v>24</v>
      </c>
      <c r="H19" s="34">
        <v>1</v>
      </c>
      <c r="I19" s="34" t="s">
        <v>44</v>
      </c>
      <c r="J19" s="34" t="s">
        <v>26</v>
      </c>
      <c r="K19" s="34" t="s">
        <v>27</v>
      </c>
      <c r="L19" s="34"/>
      <c r="M19" s="34" t="s">
        <v>40</v>
      </c>
      <c r="N19" s="34" t="s">
        <v>29</v>
      </c>
      <c r="O19" s="34" t="s">
        <v>25</v>
      </c>
      <c r="P19" s="42" t="s">
        <v>44</v>
      </c>
      <c r="Q19" s="42" t="s">
        <v>44</v>
      </c>
      <c r="R19" s="44" t="s">
        <v>44</v>
      </c>
      <c r="S19" s="44" t="s">
        <v>44</v>
      </c>
      <c r="T19" s="50">
        <v>0</v>
      </c>
      <c r="U19" s="45">
        <v>120</v>
      </c>
      <c r="V19" s="34" t="s">
        <v>65</v>
      </c>
      <c r="W19" s="45">
        <f t="shared" si="0"/>
        <v>120</v>
      </c>
    </row>
    <row r="20" spans="1:23" s="30" customFormat="1" ht="72.75" customHeight="1" x14ac:dyDescent="0.25">
      <c r="A20" s="34" t="s">
        <v>32</v>
      </c>
      <c r="B20" s="34" t="s">
        <v>66</v>
      </c>
      <c r="C20" s="34" t="s">
        <v>21</v>
      </c>
      <c r="D20" s="34" t="s">
        <v>67</v>
      </c>
      <c r="E20" s="34" t="s">
        <v>68</v>
      </c>
      <c r="F20" s="40" t="s">
        <v>69</v>
      </c>
      <c r="G20" s="34" t="s">
        <v>194</v>
      </c>
      <c r="H20" s="34">
        <v>275</v>
      </c>
      <c r="I20" s="34" t="s">
        <v>44</v>
      </c>
      <c r="J20" s="34" t="s">
        <v>26</v>
      </c>
      <c r="K20" s="34" t="s">
        <v>27</v>
      </c>
      <c r="L20" s="34"/>
      <c r="M20" s="47" t="s">
        <v>165</v>
      </c>
      <c r="N20" s="34" t="s">
        <v>29</v>
      </c>
      <c r="O20" s="41">
        <v>2017011000192</v>
      </c>
      <c r="P20" s="42" t="s">
        <v>207</v>
      </c>
      <c r="Q20" s="42" t="s">
        <v>213</v>
      </c>
      <c r="R20" s="44" t="s">
        <v>214</v>
      </c>
      <c r="S20" s="44" t="s">
        <v>215</v>
      </c>
      <c r="T20" s="50">
        <v>0</v>
      </c>
      <c r="U20" s="50">
        <v>0</v>
      </c>
      <c r="V20" s="42" t="s">
        <v>25</v>
      </c>
      <c r="W20" s="52">
        <v>0</v>
      </c>
    </row>
    <row r="21" spans="1:23" s="30" customFormat="1" ht="82.5" customHeight="1" x14ac:dyDescent="0.25">
      <c r="A21" s="34" t="s">
        <v>32</v>
      </c>
      <c r="B21" s="34" t="s">
        <v>66</v>
      </c>
      <c r="C21" s="34" t="s">
        <v>21</v>
      </c>
      <c r="D21" s="34" t="s">
        <v>70</v>
      </c>
      <c r="E21" s="34" t="s">
        <v>71</v>
      </c>
      <c r="F21" s="40" t="s">
        <v>72</v>
      </c>
      <c r="G21" s="34" t="s">
        <v>195</v>
      </c>
      <c r="H21" s="34" t="s">
        <v>73</v>
      </c>
      <c r="I21" s="34" t="s">
        <v>44</v>
      </c>
      <c r="J21" s="34" t="s">
        <v>26</v>
      </c>
      <c r="K21" s="34" t="s">
        <v>27</v>
      </c>
      <c r="L21" s="34"/>
      <c r="M21" s="53" t="s">
        <v>28</v>
      </c>
      <c r="N21" s="34" t="s">
        <v>29</v>
      </c>
      <c r="O21" s="41">
        <v>2017011000192</v>
      </c>
      <c r="P21" s="42" t="s">
        <v>207</v>
      </c>
      <c r="Q21" s="42" t="s">
        <v>213</v>
      </c>
      <c r="R21" s="44" t="s">
        <v>214</v>
      </c>
      <c r="S21" s="44" t="s">
        <v>215</v>
      </c>
      <c r="T21" s="50">
        <v>0</v>
      </c>
      <c r="U21" s="50">
        <v>0</v>
      </c>
      <c r="V21" s="42" t="s">
        <v>25</v>
      </c>
      <c r="W21" s="52">
        <v>0</v>
      </c>
    </row>
    <row r="22" spans="1:23" s="29" customFormat="1" ht="60.75" customHeight="1" x14ac:dyDescent="0.25">
      <c r="A22" s="34" t="s">
        <v>32</v>
      </c>
      <c r="B22" s="34" t="s">
        <v>74</v>
      </c>
      <c r="C22" s="34" t="s">
        <v>21</v>
      </c>
      <c r="D22" s="34" t="s">
        <v>75</v>
      </c>
      <c r="E22" s="34" t="s">
        <v>76</v>
      </c>
      <c r="F22" s="34" t="s">
        <v>77</v>
      </c>
      <c r="G22" s="34" t="s">
        <v>78</v>
      </c>
      <c r="H22" s="34">
        <v>16</v>
      </c>
      <c r="I22" s="34" t="s">
        <v>44</v>
      </c>
      <c r="J22" s="34" t="s">
        <v>26</v>
      </c>
      <c r="K22" s="34" t="s">
        <v>27</v>
      </c>
      <c r="L22" s="34"/>
      <c r="M22" s="40" t="s">
        <v>40</v>
      </c>
      <c r="N22" s="34" t="s">
        <v>79</v>
      </c>
      <c r="O22" s="41">
        <v>2019011000124</v>
      </c>
      <c r="P22" s="47" t="s">
        <v>216</v>
      </c>
      <c r="Q22" s="42" t="s">
        <v>217</v>
      </c>
      <c r="R22" s="44" t="s">
        <v>218</v>
      </c>
      <c r="S22" s="44" t="s">
        <v>219</v>
      </c>
      <c r="T22" s="45">
        <v>2000</v>
      </c>
      <c r="U22" s="45">
        <v>0</v>
      </c>
      <c r="V22" s="42" t="s">
        <v>25</v>
      </c>
      <c r="W22" s="45">
        <f>+T22+U22</f>
        <v>2000</v>
      </c>
    </row>
    <row r="23" spans="1:23" s="29" customFormat="1" ht="87" customHeight="1" x14ac:dyDescent="0.25">
      <c r="A23" s="34" t="s">
        <v>32</v>
      </c>
      <c r="B23" s="34" t="s">
        <v>74</v>
      </c>
      <c r="C23" s="34" t="s">
        <v>21</v>
      </c>
      <c r="D23" s="39" t="s">
        <v>259</v>
      </c>
      <c r="E23" s="34" t="s">
        <v>80</v>
      </c>
      <c r="F23" s="34" t="s">
        <v>261</v>
      </c>
      <c r="G23" s="34" t="s">
        <v>81</v>
      </c>
      <c r="H23" s="34">
        <v>137</v>
      </c>
      <c r="I23" s="34" t="s">
        <v>44</v>
      </c>
      <c r="J23" s="34" t="s">
        <v>26</v>
      </c>
      <c r="K23" s="34" t="s">
        <v>27</v>
      </c>
      <c r="L23" s="34" t="s">
        <v>262</v>
      </c>
      <c r="M23" s="40" t="s">
        <v>171</v>
      </c>
      <c r="N23" s="34" t="s">
        <v>79</v>
      </c>
      <c r="O23" s="41">
        <v>2020011000144</v>
      </c>
      <c r="P23" s="42" t="s">
        <v>220</v>
      </c>
      <c r="Q23" s="42" t="s">
        <v>221</v>
      </c>
      <c r="R23" s="43" t="s">
        <v>222</v>
      </c>
      <c r="S23" s="44" t="s">
        <v>223</v>
      </c>
      <c r="T23" s="45">
        <v>1600</v>
      </c>
      <c r="U23" s="45">
        <v>32.627000000000002</v>
      </c>
      <c r="V23" s="42" t="s">
        <v>263</v>
      </c>
      <c r="W23" s="45">
        <f t="shared" ref="W23:W24" si="1">+T23+U23</f>
        <v>1632.627</v>
      </c>
    </row>
    <row r="24" spans="1:23" s="29" customFormat="1" ht="88.5" customHeight="1" x14ac:dyDescent="0.25">
      <c r="A24" s="34" t="s">
        <v>19</v>
      </c>
      <c r="B24" s="34" t="s">
        <v>74</v>
      </c>
      <c r="C24" s="34" t="s">
        <v>21</v>
      </c>
      <c r="D24" s="39" t="s">
        <v>260</v>
      </c>
      <c r="E24" s="34" t="s">
        <v>82</v>
      </c>
      <c r="F24" s="34" t="s">
        <v>261</v>
      </c>
      <c r="G24" s="34" t="s">
        <v>264</v>
      </c>
      <c r="H24" s="34">
        <v>22</v>
      </c>
      <c r="I24" s="34" t="s">
        <v>44</v>
      </c>
      <c r="J24" s="34" t="s">
        <v>26</v>
      </c>
      <c r="K24" s="34" t="s">
        <v>27</v>
      </c>
      <c r="L24" s="34" t="s">
        <v>265</v>
      </c>
      <c r="M24" s="46" t="s">
        <v>165</v>
      </c>
      <c r="N24" s="34" t="s">
        <v>79</v>
      </c>
      <c r="O24" s="41">
        <v>2019011000124</v>
      </c>
      <c r="P24" s="42" t="s">
        <v>220</v>
      </c>
      <c r="Q24" s="42" t="s">
        <v>227</v>
      </c>
      <c r="R24" s="43" t="s">
        <v>222</v>
      </c>
      <c r="S24" s="44" t="s">
        <v>223</v>
      </c>
      <c r="T24" s="45">
        <v>804.269318</v>
      </c>
      <c r="U24" s="45">
        <f>485.6968+80.435981</f>
        <v>566.13278100000002</v>
      </c>
      <c r="V24" s="42" t="s">
        <v>172</v>
      </c>
      <c r="W24" s="45">
        <f t="shared" si="1"/>
        <v>1370.4020989999999</v>
      </c>
    </row>
    <row r="25" spans="1:23" s="29" customFormat="1" ht="102.75" customHeight="1" x14ac:dyDescent="0.25">
      <c r="A25" s="34" t="s">
        <v>32</v>
      </c>
      <c r="B25" s="34" t="s">
        <v>83</v>
      </c>
      <c r="C25" s="34" t="s">
        <v>83</v>
      </c>
      <c r="D25" s="39" t="s">
        <v>84</v>
      </c>
      <c r="E25" s="34" t="s">
        <v>85</v>
      </c>
      <c r="F25" s="34" t="s">
        <v>83</v>
      </c>
      <c r="G25" s="34" t="s">
        <v>25</v>
      </c>
      <c r="H25" s="34" t="s">
        <v>44</v>
      </c>
      <c r="I25" s="34" t="s">
        <v>44</v>
      </c>
      <c r="J25" s="34" t="s">
        <v>26</v>
      </c>
      <c r="K25" s="34" t="s">
        <v>27</v>
      </c>
      <c r="L25" s="34"/>
      <c r="M25" s="40" t="s">
        <v>28</v>
      </c>
      <c r="N25" s="34" t="s">
        <v>79</v>
      </c>
      <c r="O25" s="41">
        <v>2020011000144</v>
      </c>
      <c r="P25" s="42" t="s">
        <v>220</v>
      </c>
      <c r="Q25" s="42" t="s">
        <v>224</v>
      </c>
      <c r="R25" s="44" t="s">
        <v>225</v>
      </c>
      <c r="S25" s="44" t="s">
        <v>226</v>
      </c>
      <c r="T25" s="81">
        <v>0</v>
      </c>
      <c r="U25" s="50">
        <v>0</v>
      </c>
      <c r="V25" s="42" t="s">
        <v>25</v>
      </c>
      <c r="W25" s="82">
        <f>+T25</f>
        <v>0</v>
      </c>
    </row>
    <row r="26" spans="1:23" s="29" customFormat="1" ht="134.25" customHeight="1" x14ac:dyDescent="0.25">
      <c r="A26" s="34" t="s">
        <v>32</v>
      </c>
      <c r="B26" s="34" t="s">
        <v>83</v>
      </c>
      <c r="C26" s="34" t="s">
        <v>83</v>
      </c>
      <c r="D26" s="39" t="s">
        <v>86</v>
      </c>
      <c r="E26" s="34" t="s">
        <v>87</v>
      </c>
      <c r="F26" s="34" t="s">
        <v>83</v>
      </c>
      <c r="G26" s="34" t="s">
        <v>88</v>
      </c>
      <c r="H26" s="34" t="s">
        <v>89</v>
      </c>
      <c r="I26" s="34" t="s">
        <v>44</v>
      </c>
      <c r="J26" s="34" t="s">
        <v>26</v>
      </c>
      <c r="K26" s="34" t="s">
        <v>27</v>
      </c>
      <c r="L26" s="34"/>
      <c r="M26" s="40" t="s">
        <v>28</v>
      </c>
      <c r="N26" s="34" t="s">
        <v>79</v>
      </c>
      <c r="O26" s="41">
        <v>2020011000144</v>
      </c>
      <c r="P26" s="42" t="s">
        <v>220</v>
      </c>
      <c r="Q26" s="42" t="s">
        <v>224</v>
      </c>
      <c r="R26" s="44" t="s">
        <v>225</v>
      </c>
      <c r="S26" s="44" t="s">
        <v>226</v>
      </c>
      <c r="T26" s="81"/>
      <c r="U26" s="50">
        <v>0</v>
      </c>
      <c r="V26" s="42" t="s">
        <v>25</v>
      </c>
      <c r="W26" s="82"/>
    </row>
    <row r="27" spans="1:23" s="29" customFormat="1" ht="86.25" customHeight="1" x14ac:dyDescent="0.25">
      <c r="A27" s="34" t="s">
        <v>90</v>
      </c>
      <c r="B27" s="34" t="s">
        <v>83</v>
      </c>
      <c r="C27" s="34" t="s">
        <v>83</v>
      </c>
      <c r="D27" s="34" t="s">
        <v>91</v>
      </c>
      <c r="E27" s="34" t="s">
        <v>92</v>
      </c>
      <c r="F27" s="34" t="s">
        <v>83</v>
      </c>
      <c r="G27" s="34" t="s">
        <v>25</v>
      </c>
      <c r="H27" s="34" t="s">
        <v>44</v>
      </c>
      <c r="I27" s="34" t="s">
        <v>44</v>
      </c>
      <c r="J27" s="34" t="s">
        <v>26</v>
      </c>
      <c r="K27" s="34" t="s">
        <v>27</v>
      </c>
      <c r="L27" s="34"/>
      <c r="M27" s="40" t="s">
        <v>28</v>
      </c>
      <c r="N27" s="34" t="s">
        <v>79</v>
      </c>
      <c r="O27" s="41">
        <v>2020011000144</v>
      </c>
      <c r="P27" s="42" t="s">
        <v>220</v>
      </c>
      <c r="Q27" s="42" t="s">
        <v>224</v>
      </c>
      <c r="R27" s="44" t="s">
        <v>225</v>
      </c>
      <c r="S27" s="44" t="s">
        <v>226</v>
      </c>
      <c r="T27" s="81"/>
      <c r="U27" s="50">
        <v>0</v>
      </c>
      <c r="V27" s="42" t="s">
        <v>25</v>
      </c>
      <c r="W27" s="82"/>
    </row>
    <row r="28" spans="1:23" s="29" customFormat="1" ht="72" customHeight="1" x14ac:dyDescent="0.25">
      <c r="A28" s="34" t="s">
        <v>90</v>
      </c>
      <c r="B28" s="34" t="s">
        <v>83</v>
      </c>
      <c r="C28" s="34" t="s">
        <v>83</v>
      </c>
      <c r="D28" s="39" t="s">
        <v>93</v>
      </c>
      <c r="E28" s="34" t="s">
        <v>94</v>
      </c>
      <c r="F28" s="34" t="s">
        <v>83</v>
      </c>
      <c r="G28" s="34" t="s">
        <v>25</v>
      </c>
      <c r="H28" s="34" t="s">
        <v>44</v>
      </c>
      <c r="I28" s="34" t="s">
        <v>44</v>
      </c>
      <c r="J28" s="34" t="s">
        <v>26</v>
      </c>
      <c r="K28" s="34" t="s">
        <v>27</v>
      </c>
      <c r="L28" s="34"/>
      <c r="M28" s="40" t="s">
        <v>28</v>
      </c>
      <c r="N28" s="34" t="s">
        <v>79</v>
      </c>
      <c r="O28" s="41">
        <v>2020011000144</v>
      </c>
      <c r="P28" s="42" t="s">
        <v>220</v>
      </c>
      <c r="Q28" s="42" t="s">
        <v>224</v>
      </c>
      <c r="R28" s="44" t="s">
        <v>225</v>
      </c>
      <c r="S28" s="44" t="s">
        <v>226</v>
      </c>
      <c r="T28" s="81"/>
      <c r="U28" s="50">
        <v>0</v>
      </c>
      <c r="V28" s="42" t="s">
        <v>25</v>
      </c>
      <c r="W28" s="82"/>
    </row>
    <row r="29" spans="1:23" s="29" customFormat="1" ht="72" customHeight="1" x14ac:dyDescent="0.25">
      <c r="A29" s="34" t="s">
        <v>32</v>
      </c>
      <c r="B29" s="34" t="s">
        <v>83</v>
      </c>
      <c r="C29" s="34" t="s">
        <v>83</v>
      </c>
      <c r="D29" s="39" t="s">
        <v>95</v>
      </c>
      <c r="E29" s="34" t="s">
        <v>96</v>
      </c>
      <c r="F29" s="34" t="s">
        <v>83</v>
      </c>
      <c r="G29" s="34" t="s">
        <v>25</v>
      </c>
      <c r="H29" s="34" t="s">
        <v>44</v>
      </c>
      <c r="I29" s="34" t="s">
        <v>44</v>
      </c>
      <c r="J29" s="34" t="s">
        <v>26</v>
      </c>
      <c r="K29" s="34" t="s">
        <v>27</v>
      </c>
      <c r="L29" s="34"/>
      <c r="M29" s="40" t="s">
        <v>28</v>
      </c>
      <c r="N29" s="34" t="s">
        <v>79</v>
      </c>
      <c r="O29" s="41">
        <v>2020011000144</v>
      </c>
      <c r="P29" s="42" t="s">
        <v>220</v>
      </c>
      <c r="Q29" s="42" t="s">
        <v>224</v>
      </c>
      <c r="R29" s="44" t="s">
        <v>225</v>
      </c>
      <c r="S29" s="44" t="s">
        <v>226</v>
      </c>
      <c r="T29" s="81"/>
      <c r="U29" s="50">
        <v>0</v>
      </c>
      <c r="V29" s="42" t="s">
        <v>25</v>
      </c>
      <c r="W29" s="82"/>
    </row>
    <row r="30" spans="1:23" s="29" customFormat="1" ht="72" customHeight="1" x14ac:dyDescent="0.25">
      <c r="A30" s="34" t="s">
        <v>32</v>
      </c>
      <c r="B30" s="34" t="s">
        <v>83</v>
      </c>
      <c r="C30" s="34" t="s">
        <v>83</v>
      </c>
      <c r="D30" s="39" t="s">
        <v>97</v>
      </c>
      <c r="E30" s="34" t="s">
        <v>96</v>
      </c>
      <c r="F30" s="34" t="s">
        <v>83</v>
      </c>
      <c r="G30" s="34" t="s">
        <v>25</v>
      </c>
      <c r="H30" s="34" t="s">
        <v>44</v>
      </c>
      <c r="I30" s="34" t="s">
        <v>44</v>
      </c>
      <c r="J30" s="34" t="s">
        <v>26</v>
      </c>
      <c r="K30" s="34" t="s">
        <v>27</v>
      </c>
      <c r="L30" s="34"/>
      <c r="M30" s="34" t="s">
        <v>40</v>
      </c>
      <c r="N30" s="34" t="s">
        <v>79</v>
      </c>
      <c r="O30" s="41">
        <v>2020011000144</v>
      </c>
      <c r="P30" s="42" t="s">
        <v>220</v>
      </c>
      <c r="Q30" s="42" t="s">
        <v>224</v>
      </c>
      <c r="R30" s="44" t="s">
        <v>225</v>
      </c>
      <c r="S30" s="44" t="s">
        <v>226</v>
      </c>
      <c r="T30" s="81"/>
      <c r="U30" s="50">
        <v>0</v>
      </c>
      <c r="V30" s="42" t="s">
        <v>25</v>
      </c>
      <c r="W30" s="82"/>
    </row>
    <row r="31" spans="1:23" s="29" customFormat="1" ht="72" customHeight="1" x14ac:dyDescent="0.25">
      <c r="A31" s="34" t="s">
        <v>90</v>
      </c>
      <c r="B31" s="34" t="s">
        <v>83</v>
      </c>
      <c r="C31" s="34" t="s">
        <v>83</v>
      </c>
      <c r="D31" s="34" t="s">
        <v>98</v>
      </c>
      <c r="E31" s="34" t="s">
        <v>99</v>
      </c>
      <c r="F31" s="34" t="s">
        <v>83</v>
      </c>
      <c r="G31" s="34" t="s">
        <v>25</v>
      </c>
      <c r="H31" s="34" t="s">
        <v>44</v>
      </c>
      <c r="I31" s="34" t="s">
        <v>44</v>
      </c>
      <c r="J31" s="34" t="s">
        <v>26</v>
      </c>
      <c r="K31" s="34" t="s">
        <v>27</v>
      </c>
      <c r="L31" s="34"/>
      <c r="M31" s="34" t="s">
        <v>100</v>
      </c>
      <c r="N31" s="34" t="s">
        <v>79</v>
      </c>
      <c r="O31" s="41">
        <v>2020011000144</v>
      </c>
      <c r="P31" s="42" t="s">
        <v>220</v>
      </c>
      <c r="Q31" s="42" t="s">
        <v>224</v>
      </c>
      <c r="R31" s="44" t="s">
        <v>225</v>
      </c>
      <c r="S31" s="44" t="s">
        <v>226</v>
      </c>
      <c r="T31" s="81"/>
      <c r="U31" s="50">
        <v>0</v>
      </c>
      <c r="V31" s="42" t="s">
        <v>25</v>
      </c>
      <c r="W31" s="82"/>
    </row>
    <row r="32" spans="1:23" s="29" customFormat="1" ht="87" customHeight="1" x14ac:dyDescent="0.25">
      <c r="A32" s="34" t="s">
        <v>32</v>
      </c>
      <c r="B32" s="34" t="s">
        <v>74</v>
      </c>
      <c r="C32" s="34" t="s">
        <v>21</v>
      </c>
      <c r="D32" s="34" t="s">
        <v>191</v>
      </c>
      <c r="E32" s="34" t="s">
        <v>101</v>
      </c>
      <c r="F32" s="34" t="s">
        <v>102</v>
      </c>
      <c r="G32" s="34" t="s">
        <v>103</v>
      </c>
      <c r="H32" s="34">
        <v>30</v>
      </c>
      <c r="I32" s="34" t="s">
        <v>44</v>
      </c>
      <c r="J32" s="34" t="s">
        <v>26</v>
      </c>
      <c r="K32" s="34" t="s">
        <v>27</v>
      </c>
      <c r="L32" s="34"/>
      <c r="M32" s="40" t="s">
        <v>40</v>
      </c>
      <c r="N32" s="34" t="s">
        <v>79</v>
      </c>
      <c r="O32" s="41">
        <v>2019011000124</v>
      </c>
      <c r="P32" s="49" t="s">
        <v>216</v>
      </c>
      <c r="Q32" s="49" t="s">
        <v>228</v>
      </c>
      <c r="R32" s="41" t="s">
        <v>229</v>
      </c>
      <c r="S32" s="41" t="s">
        <v>230</v>
      </c>
      <c r="T32" s="54">
        <v>41000</v>
      </c>
      <c r="U32" s="50">
        <v>0</v>
      </c>
      <c r="V32" s="42" t="s">
        <v>25</v>
      </c>
      <c r="W32" s="45">
        <f>+T32+U32</f>
        <v>41000</v>
      </c>
    </row>
    <row r="33" spans="1:23" s="28" customFormat="1" ht="127.5" x14ac:dyDescent="0.25">
      <c r="A33" s="34" t="s">
        <v>19</v>
      </c>
      <c r="B33" s="34" t="s">
        <v>20</v>
      </c>
      <c r="C33" s="34" t="s">
        <v>21</v>
      </c>
      <c r="D33" s="55" t="s">
        <v>173</v>
      </c>
      <c r="E33" s="55" t="s">
        <v>174</v>
      </c>
      <c r="F33" s="34" t="s">
        <v>175</v>
      </c>
      <c r="G33" s="34" t="s">
        <v>176</v>
      </c>
      <c r="H33" s="34" t="s">
        <v>177</v>
      </c>
      <c r="I33" s="34" t="s">
        <v>25</v>
      </c>
      <c r="J33" s="34" t="s">
        <v>51</v>
      </c>
      <c r="K33" s="34" t="s">
        <v>27</v>
      </c>
      <c r="L33" s="34"/>
      <c r="M33" s="48" t="s">
        <v>180</v>
      </c>
      <c r="N33" s="34" t="s">
        <v>79</v>
      </c>
      <c r="O33" s="41">
        <v>2019011000124</v>
      </c>
      <c r="P33" s="49" t="s">
        <v>216</v>
      </c>
      <c r="Q33" s="49" t="s">
        <v>228</v>
      </c>
      <c r="R33" s="41" t="s">
        <v>229</v>
      </c>
      <c r="S33" s="41" t="s">
        <v>230</v>
      </c>
      <c r="T33" s="45">
        <v>1564</v>
      </c>
      <c r="U33" s="45"/>
      <c r="V33" s="34" t="s">
        <v>25</v>
      </c>
      <c r="W33" s="45">
        <f>+U33+T33</f>
        <v>1564</v>
      </c>
    </row>
    <row r="34" spans="1:23" s="28" customFormat="1" ht="114" customHeight="1" x14ac:dyDescent="0.25">
      <c r="A34" s="34" t="s">
        <v>19</v>
      </c>
      <c r="B34" s="34" t="s">
        <v>20</v>
      </c>
      <c r="C34" s="34" t="s">
        <v>21</v>
      </c>
      <c r="D34" s="55" t="s">
        <v>178</v>
      </c>
      <c r="E34" s="34" t="s">
        <v>179</v>
      </c>
      <c r="F34" s="34" t="s">
        <v>64</v>
      </c>
      <c r="G34" s="34" t="s">
        <v>24</v>
      </c>
      <c r="H34" s="34">
        <v>4</v>
      </c>
      <c r="I34" s="34" t="s">
        <v>25</v>
      </c>
      <c r="J34" s="34" t="s">
        <v>26</v>
      </c>
      <c r="K34" s="34"/>
      <c r="L34" s="34"/>
      <c r="M34" s="48" t="s">
        <v>180</v>
      </c>
      <c r="N34" s="34" t="s">
        <v>79</v>
      </c>
      <c r="O34" s="41">
        <v>2019011000124</v>
      </c>
      <c r="P34" s="49" t="s">
        <v>216</v>
      </c>
      <c r="Q34" s="49" t="s">
        <v>228</v>
      </c>
      <c r="R34" s="41" t="s">
        <v>229</v>
      </c>
      <c r="S34" s="41" t="s">
        <v>230</v>
      </c>
      <c r="T34" s="45">
        <v>485</v>
      </c>
      <c r="U34" s="56">
        <v>0</v>
      </c>
      <c r="V34" s="34" t="s">
        <v>25</v>
      </c>
      <c r="W34" s="45">
        <f>+U34+T34</f>
        <v>485</v>
      </c>
    </row>
    <row r="35" spans="1:23" s="29" customFormat="1" ht="66" customHeight="1" x14ac:dyDescent="0.25">
      <c r="A35" s="34" t="s">
        <v>32</v>
      </c>
      <c r="B35" s="34" t="s">
        <v>104</v>
      </c>
      <c r="C35" s="34" t="s">
        <v>21</v>
      </c>
      <c r="D35" s="34" t="s">
        <v>105</v>
      </c>
      <c r="E35" s="34" t="s">
        <v>106</v>
      </c>
      <c r="F35" s="34" t="s">
        <v>107</v>
      </c>
      <c r="G35" s="34" t="s">
        <v>108</v>
      </c>
      <c r="H35" s="34" t="s">
        <v>109</v>
      </c>
      <c r="I35" s="34" t="s">
        <v>44</v>
      </c>
      <c r="J35" s="34" t="s">
        <v>26</v>
      </c>
      <c r="K35" s="34" t="s">
        <v>27</v>
      </c>
      <c r="L35" s="34"/>
      <c r="M35" s="34" t="s">
        <v>171</v>
      </c>
      <c r="N35" s="34" t="s">
        <v>110</v>
      </c>
      <c r="O35" s="34" t="s">
        <v>25</v>
      </c>
      <c r="P35" s="42" t="s">
        <v>44</v>
      </c>
      <c r="Q35" s="42" t="s">
        <v>44</v>
      </c>
      <c r="R35" s="44" t="s">
        <v>44</v>
      </c>
      <c r="S35" s="44" t="s">
        <v>44</v>
      </c>
      <c r="T35" s="50">
        <v>0</v>
      </c>
      <c r="U35" s="45">
        <v>5000</v>
      </c>
      <c r="V35" s="42" t="s">
        <v>250</v>
      </c>
      <c r="W35" s="45">
        <f t="shared" ref="W35:W39" si="2">+T35+U35</f>
        <v>5000</v>
      </c>
    </row>
    <row r="36" spans="1:23" s="28" customFormat="1" ht="114" customHeight="1" x14ac:dyDescent="0.25">
      <c r="A36" s="34" t="s">
        <v>32</v>
      </c>
      <c r="B36" s="34" t="s">
        <v>104</v>
      </c>
      <c r="C36" s="34" t="s">
        <v>21</v>
      </c>
      <c r="D36" s="34" t="s">
        <v>196</v>
      </c>
      <c r="E36" s="34" t="s">
        <v>192</v>
      </c>
      <c r="F36" s="34" t="s">
        <v>107</v>
      </c>
      <c r="G36" s="34" t="s">
        <v>108</v>
      </c>
      <c r="H36" s="34">
        <v>242</v>
      </c>
      <c r="I36" s="34" t="s">
        <v>193</v>
      </c>
      <c r="J36" s="34" t="s">
        <v>26</v>
      </c>
      <c r="K36" s="34" t="s">
        <v>168</v>
      </c>
      <c r="L36" s="34"/>
      <c r="M36" s="48" t="s">
        <v>40</v>
      </c>
      <c r="N36" s="34" t="s">
        <v>110</v>
      </c>
      <c r="O36" s="41">
        <v>2017011000228</v>
      </c>
      <c r="P36" s="49" t="s">
        <v>231</v>
      </c>
      <c r="Q36" s="49" t="s">
        <v>232</v>
      </c>
      <c r="R36" s="41" t="s">
        <v>233</v>
      </c>
      <c r="S36" s="41" t="s">
        <v>234</v>
      </c>
      <c r="T36" s="45">
        <v>600</v>
      </c>
      <c r="U36" s="51">
        <v>3159</v>
      </c>
      <c r="V36" s="34" t="s">
        <v>197</v>
      </c>
      <c r="W36" s="45">
        <f t="shared" si="2"/>
        <v>3759</v>
      </c>
    </row>
    <row r="37" spans="1:23" s="29" customFormat="1" ht="66" customHeight="1" x14ac:dyDescent="0.25">
      <c r="A37" s="34" t="s">
        <v>32</v>
      </c>
      <c r="B37" s="34" t="s">
        <v>104</v>
      </c>
      <c r="C37" s="34" t="s">
        <v>21</v>
      </c>
      <c r="D37" s="34" t="s">
        <v>111</v>
      </c>
      <c r="E37" s="34" t="s">
        <v>112</v>
      </c>
      <c r="F37" s="34" t="s">
        <v>107</v>
      </c>
      <c r="G37" s="34" t="s">
        <v>108</v>
      </c>
      <c r="H37" s="34">
        <v>2500</v>
      </c>
      <c r="I37" s="34" t="s">
        <v>113</v>
      </c>
      <c r="J37" s="34" t="s">
        <v>26</v>
      </c>
      <c r="K37" s="34" t="s">
        <v>27</v>
      </c>
      <c r="L37" s="34"/>
      <c r="M37" s="40" t="s">
        <v>28</v>
      </c>
      <c r="N37" s="34" t="s">
        <v>110</v>
      </c>
      <c r="O37" s="41">
        <v>2017011000228</v>
      </c>
      <c r="P37" s="49" t="s">
        <v>231</v>
      </c>
      <c r="Q37" s="49" t="s">
        <v>232</v>
      </c>
      <c r="R37" s="41" t="s">
        <v>233</v>
      </c>
      <c r="S37" s="41" t="s">
        <v>234</v>
      </c>
      <c r="T37" s="57">
        <v>6000</v>
      </c>
      <c r="U37" s="50">
        <v>0</v>
      </c>
      <c r="V37" s="42" t="s">
        <v>25</v>
      </c>
      <c r="W37" s="57">
        <f t="shared" si="2"/>
        <v>6000</v>
      </c>
    </row>
    <row r="38" spans="1:23" s="29" customFormat="1" ht="99" x14ac:dyDescent="0.25">
      <c r="A38" s="34" t="s">
        <v>32</v>
      </c>
      <c r="B38" s="34" t="s">
        <v>114</v>
      </c>
      <c r="C38" s="34" t="s">
        <v>21</v>
      </c>
      <c r="D38" s="58" t="s">
        <v>115</v>
      </c>
      <c r="E38" s="34" t="s">
        <v>116</v>
      </c>
      <c r="F38" s="34" t="s">
        <v>117</v>
      </c>
      <c r="G38" s="34" t="s">
        <v>118</v>
      </c>
      <c r="H38" s="34" t="s">
        <v>119</v>
      </c>
      <c r="I38" s="34" t="s">
        <v>44</v>
      </c>
      <c r="J38" s="34" t="s">
        <v>26</v>
      </c>
      <c r="K38" s="34" t="s">
        <v>27</v>
      </c>
      <c r="L38" s="34"/>
      <c r="M38" s="40" t="s">
        <v>28</v>
      </c>
      <c r="N38" s="34" t="s">
        <v>110</v>
      </c>
      <c r="O38" s="41">
        <v>2017011000151</v>
      </c>
      <c r="P38" s="49" t="s">
        <v>235</v>
      </c>
      <c r="Q38" s="49" t="s">
        <v>253</v>
      </c>
      <c r="R38" s="41" t="s">
        <v>236</v>
      </c>
      <c r="S38" s="41" t="s">
        <v>237</v>
      </c>
      <c r="T38" s="57">
        <v>60494</v>
      </c>
      <c r="U38" s="50">
        <v>0</v>
      </c>
      <c r="V38" s="42" t="s">
        <v>25</v>
      </c>
      <c r="W38" s="45">
        <f t="shared" si="2"/>
        <v>60494</v>
      </c>
    </row>
    <row r="39" spans="1:23" s="29" customFormat="1" ht="63.75" customHeight="1" x14ac:dyDescent="0.25">
      <c r="A39" s="34" t="s">
        <v>32</v>
      </c>
      <c r="B39" s="34" t="s">
        <v>114</v>
      </c>
      <c r="C39" s="34" t="s">
        <v>21</v>
      </c>
      <c r="D39" s="34" t="s">
        <v>120</v>
      </c>
      <c r="E39" s="34" t="s">
        <v>121</v>
      </c>
      <c r="F39" s="34" t="s">
        <v>117</v>
      </c>
      <c r="G39" s="34" t="s">
        <v>122</v>
      </c>
      <c r="H39" s="34">
        <v>40</v>
      </c>
      <c r="I39" s="34" t="s">
        <v>44</v>
      </c>
      <c r="J39" s="34" t="s">
        <v>26</v>
      </c>
      <c r="K39" s="34" t="s">
        <v>27</v>
      </c>
      <c r="L39" s="34"/>
      <c r="M39" s="40" t="s">
        <v>28</v>
      </c>
      <c r="N39" s="34" t="s">
        <v>110</v>
      </c>
      <c r="O39" s="41">
        <v>2017011000151</v>
      </c>
      <c r="P39" s="49" t="s">
        <v>235</v>
      </c>
      <c r="Q39" s="49" t="s">
        <v>254</v>
      </c>
      <c r="R39" s="41" t="s">
        <v>255</v>
      </c>
      <c r="S39" s="41" t="s">
        <v>256</v>
      </c>
      <c r="T39" s="77">
        <v>5781.1957599999996</v>
      </c>
      <c r="U39" s="50">
        <v>0</v>
      </c>
      <c r="V39" s="42" t="s">
        <v>25</v>
      </c>
      <c r="W39" s="77">
        <f t="shared" si="2"/>
        <v>5781.1957599999996</v>
      </c>
    </row>
    <row r="40" spans="1:23" s="29" customFormat="1" ht="89.25" x14ac:dyDescent="0.25">
      <c r="A40" s="34" t="s">
        <v>32</v>
      </c>
      <c r="B40" s="34" t="s">
        <v>114</v>
      </c>
      <c r="C40" s="34" t="s">
        <v>21</v>
      </c>
      <c r="D40" s="34" t="s">
        <v>123</v>
      </c>
      <c r="E40" s="34" t="s">
        <v>124</v>
      </c>
      <c r="F40" s="34" t="s">
        <v>117</v>
      </c>
      <c r="G40" s="34" t="s">
        <v>122</v>
      </c>
      <c r="H40" s="34">
        <v>126</v>
      </c>
      <c r="I40" s="34" t="s">
        <v>125</v>
      </c>
      <c r="J40" s="34" t="s">
        <v>26</v>
      </c>
      <c r="K40" s="34" t="s">
        <v>27</v>
      </c>
      <c r="L40" s="34"/>
      <c r="M40" s="34" t="s">
        <v>31</v>
      </c>
      <c r="N40" s="34" t="s">
        <v>110</v>
      </c>
      <c r="O40" s="41">
        <v>2017011000151</v>
      </c>
      <c r="P40" s="49" t="s">
        <v>235</v>
      </c>
      <c r="Q40" s="49" t="s">
        <v>254</v>
      </c>
      <c r="R40" s="41" t="s">
        <v>255</v>
      </c>
      <c r="S40" s="41" t="s">
        <v>256</v>
      </c>
      <c r="T40" s="77"/>
      <c r="U40" s="50">
        <v>0</v>
      </c>
      <c r="V40" s="42" t="s">
        <v>25</v>
      </c>
      <c r="W40" s="77"/>
    </row>
    <row r="41" spans="1:23" s="30" customFormat="1" ht="93" customHeight="1" x14ac:dyDescent="0.25">
      <c r="A41" s="34" t="s">
        <v>32</v>
      </c>
      <c r="B41" s="34" t="s">
        <v>126</v>
      </c>
      <c r="C41" s="34" t="s">
        <v>21</v>
      </c>
      <c r="D41" s="34" t="s">
        <v>181</v>
      </c>
      <c r="E41" s="34" t="s">
        <v>127</v>
      </c>
      <c r="F41" s="34" t="s">
        <v>128</v>
      </c>
      <c r="G41" s="34" t="s">
        <v>129</v>
      </c>
      <c r="H41" s="42" t="s">
        <v>130</v>
      </c>
      <c r="I41" s="34" t="s">
        <v>44</v>
      </c>
      <c r="J41" s="34" t="s">
        <v>26</v>
      </c>
      <c r="K41" s="34" t="s">
        <v>27</v>
      </c>
      <c r="L41" s="34"/>
      <c r="M41" s="40" t="s">
        <v>40</v>
      </c>
      <c r="N41" s="34" t="s">
        <v>136</v>
      </c>
      <c r="O41" s="41">
        <v>2017011000241</v>
      </c>
      <c r="P41" s="49" t="s">
        <v>238</v>
      </c>
      <c r="Q41" s="49" t="s">
        <v>239</v>
      </c>
      <c r="R41" s="41" t="s">
        <v>240</v>
      </c>
      <c r="S41" s="41" t="s">
        <v>241</v>
      </c>
      <c r="T41" s="59">
        <v>1067.5260000000001</v>
      </c>
      <c r="U41" s="50">
        <v>0</v>
      </c>
      <c r="V41" s="42" t="s">
        <v>25</v>
      </c>
      <c r="W41" s="45">
        <f t="shared" ref="W41" si="3">+T41+U41</f>
        <v>1067.5260000000001</v>
      </c>
    </row>
    <row r="42" spans="1:23" s="29" customFormat="1" ht="148.5" x14ac:dyDescent="0.25">
      <c r="A42" s="34" t="s">
        <v>32</v>
      </c>
      <c r="B42" s="34" t="s">
        <v>131</v>
      </c>
      <c r="C42" s="34" t="s">
        <v>21</v>
      </c>
      <c r="D42" s="34" t="s">
        <v>132</v>
      </c>
      <c r="E42" s="34" t="s">
        <v>133</v>
      </c>
      <c r="F42" s="34" t="s">
        <v>134</v>
      </c>
      <c r="G42" s="34" t="s">
        <v>135</v>
      </c>
      <c r="H42" s="34">
        <v>20</v>
      </c>
      <c r="I42" s="34" t="s">
        <v>44</v>
      </c>
      <c r="J42" s="34" t="s">
        <v>51</v>
      </c>
      <c r="K42" s="34" t="s">
        <v>27</v>
      </c>
      <c r="L42" s="34"/>
      <c r="M42" s="34" t="s">
        <v>40</v>
      </c>
      <c r="N42" s="34" t="s">
        <v>136</v>
      </c>
      <c r="O42" s="40" t="s">
        <v>137</v>
      </c>
      <c r="P42" s="47" t="s">
        <v>242</v>
      </c>
      <c r="Q42" s="47" t="s">
        <v>243</v>
      </c>
      <c r="R42" s="40" t="s">
        <v>244</v>
      </c>
      <c r="S42" s="40" t="s">
        <v>245</v>
      </c>
      <c r="T42" s="51">
        <v>3400</v>
      </c>
      <c r="U42" s="50">
        <v>0</v>
      </c>
      <c r="V42" s="42" t="s">
        <v>25</v>
      </c>
      <c r="W42" s="60">
        <f>+U42+T42</f>
        <v>3400</v>
      </c>
    </row>
    <row r="43" spans="1:23" s="31" customFormat="1" ht="65.099999999999994" customHeight="1" x14ac:dyDescent="0.25">
      <c r="A43" s="34" t="s">
        <v>32</v>
      </c>
      <c r="B43" s="34" t="s">
        <v>114</v>
      </c>
      <c r="C43" s="34" t="s">
        <v>21</v>
      </c>
      <c r="D43" s="34" t="s">
        <v>138</v>
      </c>
      <c r="E43" s="34" t="s">
        <v>139</v>
      </c>
      <c r="F43" s="34" t="s">
        <v>117</v>
      </c>
      <c r="G43" s="34" t="s">
        <v>140</v>
      </c>
      <c r="H43" s="42">
        <v>100</v>
      </c>
      <c r="I43" s="34" t="s">
        <v>44</v>
      </c>
      <c r="J43" s="34" t="s">
        <v>51</v>
      </c>
      <c r="K43" s="34" t="s">
        <v>141</v>
      </c>
      <c r="L43" s="34"/>
      <c r="M43" s="34" t="s">
        <v>182</v>
      </c>
      <c r="N43" s="34" t="s">
        <v>110</v>
      </c>
      <c r="O43" s="41" t="s">
        <v>142</v>
      </c>
      <c r="P43" s="49" t="s">
        <v>235</v>
      </c>
      <c r="Q43" s="49" t="s">
        <v>142</v>
      </c>
      <c r="R43" s="41" t="s">
        <v>142</v>
      </c>
      <c r="S43" s="41" t="s">
        <v>142</v>
      </c>
      <c r="T43" s="61">
        <v>0</v>
      </c>
      <c r="U43" s="61">
        <v>3192</v>
      </c>
      <c r="V43" s="42" t="s">
        <v>143</v>
      </c>
      <c r="W43" s="62">
        <f t="shared" ref="W43:W44" si="4">U43</f>
        <v>3192</v>
      </c>
    </row>
    <row r="44" spans="1:23" s="31" customFormat="1" ht="65.099999999999994" customHeight="1" x14ac:dyDescent="0.25">
      <c r="A44" s="34" t="s">
        <v>32</v>
      </c>
      <c r="B44" s="34" t="s">
        <v>114</v>
      </c>
      <c r="C44" s="34" t="s">
        <v>21</v>
      </c>
      <c r="D44" s="34" t="s">
        <v>144</v>
      </c>
      <c r="E44" s="34" t="s">
        <v>145</v>
      </c>
      <c r="F44" s="34" t="s">
        <v>117</v>
      </c>
      <c r="G44" s="34" t="s">
        <v>140</v>
      </c>
      <c r="H44" s="42">
        <v>30</v>
      </c>
      <c r="I44" s="34" t="s">
        <v>44</v>
      </c>
      <c r="J44" s="34" t="s">
        <v>51</v>
      </c>
      <c r="K44" s="34" t="s">
        <v>146</v>
      </c>
      <c r="L44" s="34"/>
      <c r="M44" s="34" t="s">
        <v>182</v>
      </c>
      <c r="N44" s="34" t="s">
        <v>110</v>
      </c>
      <c r="O44" s="41" t="s">
        <v>142</v>
      </c>
      <c r="P44" s="49" t="s">
        <v>235</v>
      </c>
      <c r="Q44" s="49" t="s">
        <v>142</v>
      </c>
      <c r="R44" s="41" t="s">
        <v>142</v>
      </c>
      <c r="S44" s="41" t="s">
        <v>142</v>
      </c>
      <c r="T44" s="61">
        <v>0</v>
      </c>
      <c r="U44" s="61">
        <v>4374</v>
      </c>
      <c r="V44" s="42" t="s">
        <v>143</v>
      </c>
      <c r="W44" s="62">
        <f t="shared" si="4"/>
        <v>4374</v>
      </c>
    </row>
    <row r="45" spans="1:23" s="32" customFormat="1" ht="108.75" customHeight="1" x14ac:dyDescent="0.2">
      <c r="A45" s="34" t="s">
        <v>32</v>
      </c>
      <c r="B45" s="34" t="s">
        <v>20</v>
      </c>
      <c r="C45" s="34" t="s">
        <v>41</v>
      </c>
      <c r="D45" s="34" t="s">
        <v>149</v>
      </c>
      <c r="E45" s="34" t="s">
        <v>150</v>
      </c>
      <c r="F45" s="34" t="s">
        <v>151</v>
      </c>
      <c r="G45" s="34" t="s">
        <v>61</v>
      </c>
      <c r="H45" s="34">
        <v>6</v>
      </c>
      <c r="I45" s="34" t="s">
        <v>25</v>
      </c>
      <c r="J45" s="34" t="s">
        <v>51</v>
      </c>
      <c r="K45" s="34" t="s">
        <v>152</v>
      </c>
      <c r="L45" s="34"/>
      <c r="M45" s="34" t="s">
        <v>56</v>
      </c>
      <c r="N45" s="34" t="s">
        <v>29</v>
      </c>
      <c r="O45" s="41" t="s">
        <v>142</v>
      </c>
      <c r="P45" s="49" t="s">
        <v>142</v>
      </c>
      <c r="Q45" s="49" t="s">
        <v>142</v>
      </c>
      <c r="R45" s="41" t="s">
        <v>142</v>
      </c>
      <c r="S45" s="41" t="s">
        <v>142</v>
      </c>
      <c r="T45" s="56">
        <v>0</v>
      </c>
      <c r="U45" s="56">
        <v>2100</v>
      </c>
      <c r="V45" s="34" t="s">
        <v>153</v>
      </c>
      <c r="W45" s="58">
        <f>U45</f>
        <v>2100</v>
      </c>
    </row>
    <row r="46" spans="1:23" s="28" customFormat="1" ht="117" customHeight="1" x14ac:dyDescent="0.25">
      <c r="A46" s="34" t="s">
        <v>32</v>
      </c>
      <c r="B46" s="34" t="s">
        <v>74</v>
      </c>
      <c r="C46" s="34" t="s">
        <v>41</v>
      </c>
      <c r="D46" s="34" t="s">
        <v>198</v>
      </c>
      <c r="E46" s="34" t="s">
        <v>199</v>
      </c>
      <c r="F46" s="34" t="s">
        <v>147</v>
      </c>
      <c r="G46" s="34" t="s">
        <v>148</v>
      </c>
      <c r="H46" s="34">
        <v>10</v>
      </c>
      <c r="I46" s="34" t="s">
        <v>25</v>
      </c>
      <c r="J46" s="34" t="s">
        <v>26</v>
      </c>
      <c r="K46" s="34" t="s">
        <v>168</v>
      </c>
      <c r="L46" s="48" t="s">
        <v>169</v>
      </c>
      <c r="M46" s="34" t="s">
        <v>40</v>
      </c>
      <c r="N46" s="34" t="s">
        <v>79</v>
      </c>
      <c r="O46" s="62" t="s">
        <v>25</v>
      </c>
      <c r="P46" s="63" t="s">
        <v>44</v>
      </c>
      <c r="Q46" s="63" t="s">
        <v>44</v>
      </c>
      <c r="R46" s="62" t="s">
        <v>44</v>
      </c>
      <c r="S46" s="62" t="s">
        <v>44</v>
      </c>
      <c r="T46" s="56">
        <v>0</v>
      </c>
      <c r="U46" s="56">
        <v>4401</v>
      </c>
      <c r="V46" s="34" t="s">
        <v>170</v>
      </c>
      <c r="W46" s="56">
        <f t="shared" ref="W46:W50" si="5">+U46+T46</f>
        <v>4401</v>
      </c>
    </row>
    <row r="47" spans="1:23" s="28" customFormat="1" ht="73.5" customHeight="1" x14ac:dyDescent="0.25">
      <c r="A47" s="34" t="s">
        <v>32</v>
      </c>
      <c r="B47" s="34" t="s">
        <v>74</v>
      </c>
      <c r="C47" s="34" t="s">
        <v>41</v>
      </c>
      <c r="D47" s="34" t="s">
        <v>183</v>
      </c>
      <c r="E47" s="34" t="s">
        <v>184</v>
      </c>
      <c r="F47" s="34" t="s">
        <v>147</v>
      </c>
      <c r="G47" s="34" t="s">
        <v>148</v>
      </c>
      <c r="H47" s="34">
        <v>70</v>
      </c>
      <c r="I47" s="34" t="s">
        <v>25</v>
      </c>
      <c r="J47" s="34" t="s">
        <v>26</v>
      </c>
      <c r="K47" s="34" t="s">
        <v>168</v>
      </c>
      <c r="L47" s="48" t="s">
        <v>185</v>
      </c>
      <c r="M47" s="34" t="s">
        <v>40</v>
      </c>
      <c r="N47" s="34" t="s">
        <v>79</v>
      </c>
      <c r="O47" s="34" t="s">
        <v>25</v>
      </c>
      <c r="P47" s="42" t="s">
        <v>44</v>
      </c>
      <c r="Q47" s="42" t="s">
        <v>44</v>
      </c>
      <c r="R47" s="34" t="s">
        <v>44</v>
      </c>
      <c r="S47" s="34" t="s">
        <v>44</v>
      </c>
      <c r="T47" s="56">
        <v>0</v>
      </c>
      <c r="U47" s="56">
        <v>28000</v>
      </c>
      <c r="V47" s="34" t="s">
        <v>186</v>
      </c>
      <c r="W47" s="56">
        <f t="shared" si="5"/>
        <v>28000</v>
      </c>
    </row>
    <row r="48" spans="1:23" s="28" customFormat="1" ht="117" customHeight="1" x14ac:dyDescent="0.25">
      <c r="A48" s="34" t="s">
        <v>19</v>
      </c>
      <c r="B48" s="34" t="s">
        <v>20</v>
      </c>
      <c r="C48" s="34" t="s">
        <v>21</v>
      </c>
      <c r="D48" s="34" t="s">
        <v>258</v>
      </c>
      <c r="E48" s="34" t="s">
        <v>187</v>
      </c>
      <c r="F48" s="34" t="s">
        <v>188</v>
      </c>
      <c r="G48" s="34" t="s">
        <v>189</v>
      </c>
      <c r="H48" s="34">
        <v>1</v>
      </c>
      <c r="I48" s="34" t="s">
        <v>25</v>
      </c>
      <c r="J48" s="34" t="s">
        <v>26</v>
      </c>
      <c r="K48" s="34" t="s">
        <v>168</v>
      </c>
      <c r="L48" s="48" t="s">
        <v>169</v>
      </c>
      <c r="M48" s="34" t="s">
        <v>165</v>
      </c>
      <c r="N48" s="34" t="s">
        <v>29</v>
      </c>
      <c r="O48" s="64">
        <v>2017011000192</v>
      </c>
      <c r="P48" s="63" t="s">
        <v>207</v>
      </c>
      <c r="Q48" s="63" t="s">
        <v>208</v>
      </c>
      <c r="R48" s="62" t="s">
        <v>209</v>
      </c>
      <c r="S48" s="62" t="s">
        <v>210</v>
      </c>
      <c r="T48" s="56">
        <v>5000</v>
      </c>
      <c r="U48" s="56">
        <v>0</v>
      </c>
      <c r="V48" s="34" t="s">
        <v>44</v>
      </c>
      <c r="W48" s="56">
        <f t="shared" si="5"/>
        <v>5000</v>
      </c>
    </row>
    <row r="49" spans="1:23" s="28" customFormat="1" ht="117" customHeight="1" x14ac:dyDescent="0.25">
      <c r="A49" s="34" t="s">
        <v>32</v>
      </c>
      <c r="B49" s="34" t="s">
        <v>114</v>
      </c>
      <c r="C49" s="34" t="s">
        <v>21</v>
      </c>
      <c r="D49" s="34" t="s">
        <v>246</v>
      </c>
      <c r="E49" s="34" t="s">
        <v>247</v>
      </c>
      <c r="F49" s="34" t="s">
        <v>117</v>
      </c>
      <c r="G49" s="34" t="s">
        <v>122</v>
      </c>
      <c r="H49" s="34">
        <v>234</v>
      </c>
      <c r="I49" s="34" t="s">
        <v>25</v>
      </c>
      <c r="J49" s="34" t="s">
        <v>26</v>
      </c>
      <c r="K49" s="34" t="s">
        <v>168</v>
      </c>
      <c r="L49" s="46" t="s">
        <v>248</v>
      </c>
      <c r="M49" s="34" t="s">
        <v>165</v>
      </c>
      <c r="N49" s="34" t="s">
        <v>110</v>
      </c>
      <c r="O49" s="62" t="s">
        <v>44</v>
      </c>
      <c r="P49" s="63" t="s">
        <v>44</v>
      </c>
      <c r="Q49" s="63" t="s">
        <v>44</v>
      </c>
      <c r="R49" s="62" t="s">
        <v>44</v>
      </c>
      <c r="S49" s="62" t="s">
        <v>44</v>
      </c>
      <c r="T49" s="56">
        <v>0</v>
      </c>
      <c r="U49" s="56">
        <v>23400</v>
      </c>
      <c r="V49" s="34" t="s">
        <v>44</v>
      </c>
      <c r="W49" s="56">
        <f t="shared" si="5"/>
        <v>23400</v>
      </c>
    </row>
    <row r="50" spans="1:23" s="28" customFormat="1" ht="117" customHeight="1" x14ac:dyDescent="0.25">
      <c r="A50" s="34" t="s">
        <v>19</v>
      </c>
      <c r="B50" s="34" t="s">
        <v>20</v>
      </c>
      <c r="C50" s="34" t="s">
        <v>21</v>
      </c>
      <c r="D50" s="34" t="s">
        <v>190</v>
      </c>
      <c r="E50" s="34" t="s">
        <v>251</v>
      </c>
      <c r="F50" s="34" t="s">
        <v>188</v>
      </c>
      <c r="G50" s="34" t="s">
        <v>189</v>
      </c>
      <c r="H50" s="34">
        <v>4</v>
      </c>
      <c r="I50" s="34" t="s">
        <v>25</v>
      </c>
      <c r="J50" s="34" t="s">
        <v>26</v>
      </c>
      <c r="K50" s="34" t="s">
        <v>168</v>
      </c>
      <c r="L50" s="46" t="s">
        <v>252</v>
      </c>
      <c r="M50" s="34" t="s">
        <v>171</v>
      </c>
      <c r="N50" s="34" t="s">
        <v>29</v>
      </c>
      <c r="O50" s="41" t="s">
        <v>44</v>
      </c>
      <c r="P50" s="63" t="s">
        <v>44</v>
      </c>
      <c r="Q50" s="63" t="s">
        <v>44</v>
      </c>
      <c r="R50" s="62" t="s">
        <v>44</v>
      </c>
      <c r="S50" s="62" t="s">
        <v>44</v>
      </c>
      <c r="T50" s="56">
        <v>0</v>
      </c>
      <c r="U50" s="56">
        <v>1545.5746079999999</v>
      </c>
      <c r="V50" s="34" t="s">
        <v>249</v>
      </c>
      <c r="W50" s="56">
        <f t="shared" si="5"/>
        <v>1545.5746079999999</v>
      </c>
    </row>
    <row r="51" spans="1:23" s="35" customFormat="1" ht="25.5" x14ac:dyDescent="0.25">
      <c r="A51" s="94" t="s">
        <v>32</v>
      </c>
      <c r="B51" s="94" t="s">
        <v>126</v>
      </c>
      <c r="C51" s="94" t="s">
        <v>41</v>
      </c>
      <c r="D51" s="94" t="s">
        <v>297</v>
      </c>
      <c r="E51" s="93" t="s">
        <v>296</v>
      </c>
      <c r="F51" s="91" t="s">
        <v>128</v>
      </c>
      <c r="G51" s="65" t="s">
        <v>292</v>
      </c>
      <c r="H51" s="65">
        <v>1</v>
      </c>
      <c r="I51" s="94" t="s">
        <v>25</v>
      </c>
      <c r="J51" s="94" t="s">
        <v>26</v>
      </c>
      <c r="K51" s="94" t="s">
        <v>27</v>
      </c>
      <c r="L51" s="95" t="s">
        <v>291</v>
      </c>
      <c r="M51" s="95" t="s">
        <v>165</v>
      </c>
      <c r="N51" s="94" t="s">
        <v>136</v>
      </c>
      <c r="O51" s="89">
        <v>2017011000241</v>
      </c>
      <c r="P51" s="102" t="s">
        <v>238</v>
      </c>
      <c r="Q51" s="102" t="s">
        <v>239</v>
      </c>
      <c r="R51" s="94" t="s">
        <v>240</v>
      </c>
      <c r="S51" s="94" t="s">
        <v>241</v>
      </c>
      <c r="T51" s="105">
        <v>55000000</v>
      </c>
      <c r="U51" s="103">
        <v>55200000</v>
      </c>
      <c r="V51" s="104" t="s">
        <v>290</v>
      </c>
      <c r="W51" s="103">
        <f>+U51+T51</f>
        <v>110200000</v>
      </c>
    </row>
    <row r="52" spans="1:23" s="35" customFormat="1" ht="38.25" x14ac:dyDescent="0.25">
      <c r="A52" s="84"/>
      <c r="B52" s="84"/>
      <c r="C52" s="84"/>
      <c r="D52" s="84"/>
      <c r="E52" s="86"/>
      <c r="F52" s="92"/>
      <c r="G52" s="65" t="s">
        <v>295</v>
      </c>
      <c r="H52" s="65">
        <v>12</v>
      </c>
      <c r="I52" s="84"/>
      <c r="J52" s="84"/>
      <c r="K52" s="84"/>
      <c r="L52" s="88"/>
      <c r="M52" s="88"/>
      <c r="N52" s="84"/>
      <c r="O52" s="90"/>
      <c r="P52" s="98"/>
      <c r="Q52" s="98"/>
      <c r="R52" s="84"/>
      <c r="S52" s="84"/>
      <c r="T52" s="101"/>
      <c r="U52" s="96"/>
      <c r="V52" s="99"/>
      <c r="W52" s="96"/>
    </row>
    <row r="53" spans="1:23" s="35" customFormat="1" ht="127.5" x14ac:dyDescent="0.25">
      <c r="A53" s="65" t="s">
        <v>32</v>
      </c>
      <c r="B53" s="65" t="s">
        <v>126</v>
      </c>
      <c r="C53" s="65" t="s">
        <v>41</v>
      </c>
      <c r="D53" s="65" t="s">
        <v>294</v>
      </c>
      <c r="E53" s="65" t="s">
        <v>293</v>
      </c>
      <c r="F53" s="34" t="s">
        <v>128</v>
      </c>
      <c r="G53" s="65" t="s">
        <v>292</v>
      </c>
      <c r="H53" s="65">
        <v>1</v>
      </c>
      <c r="I53" s="65" t="s">
        <v>25</v>
      </c>
      <c r="J53" s="65" t="s">
        <v>26</v>
      </c>
      <c r="K53" s="65" t="s">
        <v>27</v>
      </c>
      <c r="L53" s="66" t="s">
        <v>291</v>
      </c>
      <c r="M53" s="34" t="s">
        <v>165</v>
      </c>
      <c r="N53" s="65" t="s">
        <v>136</v>
      </c>
      <c r="O53" s="67">
        <v>2017011000241</v>
      </c>
      <c r="P53" s="68" t="s">
        <v>238</v>
      </c>
      <c r="Q53" s="68" t="s">
        <v>239</v>
      </c>
      <c r="R53" s="65" t="s">
        <v>274</v>
      </c>
      <c r="S53" s="65" t="s">
        <v>241</v>
      </c>
      <c r="T53" s="69">
        <v>52000000</v>
      </c>
      <c r="U53" s="69">
        <v>59800000</v>
      </c>
      <c r="V53" s="70" t="s">
        <v>290</v>
      </c>
      <c r="W53" s="71">
        <f>+U53+T53</f>
        <v>111800000</v>
      </c>
    </row>
    <row r="54" spans="1:23" s="35" customFormat="1" ht="25.5" x14ac:dyDescent="0.25">
      <c r="A54" s="83" t="s">
        <v>32</v>
      </c>
      <c r="B54" s="65" t="s">
        <v>104</v>
      </c>
      <c r="C54" s="83" t="s">
        <v>41</v>
      </c>
      <c r="D54" s="83" t="s">
        <v>289</v>
      </c>
      <c r="E54" s="85" t="s">
        <v>288</v>
      </c>
      <c r="F54" s="34" t="s">
        <v>107</v>
      </c>
      <c r="G54" s="65" t="s">
        <v>108</v>
      </c>
      <c r="H54" s="83" t="s">
        <v>285</v>
      </c>
      <c r="I54" s="83" t="s">
        <v>282</v>
      </c>
      <c r="J54" s="83" t="s">
        <v>168</v>
      </c>
      <c r="K54" s="83" t="s">
        <v>287</v>
      </c>
      <c r="L54" s="87" t="s">
        <v>282</v>
      </c>
      <c r="M54" s="87" t="s">
        <v>165</v>
      </c>
      <c r="N54" s="83" t="s">
        <v>280</v>
      </c>
      <c r="O54" s="100" t="s">
        <v>282</v>
      </c>
      <c r="P54" s="97" t="s">
        <v>282</v>
      </c>
      <c r="Q54" s="97" t="s">
        <v>232</v>
      </c>
      <c r="R54" s="83" t="s">
        <v>282</v>
      </c>
      <c r="S54" s="83" t="s">
        <v>44</v>
      </c>
      <c r="T54" s="101">
        <v>0</v>
      </c>
      <c r="U54" s="96" t="s">
        <v>285</v>
      </c>
      <c r="V54" s="99" t="s">
        <v>286</v>
      </c>
      <c r="W54" s="96" t="s">
        <v>285</v>
      </c>
    </row>
    <row r="55" spans="1:23" s="35" customFormat="1" ht="38.25" x14ac:dyDescent="0.25">
      <c r="A55" s="84"/>
      <c r="B55" s="65" t="s">
        <v>126</v>
      </c>
      <c r="C55" s="84"/>
      <c r="D55" s="84"/>
      <c r="E55" s="86"/>
      <c r="F55" s="34" t="s">
        <v>128</v>
      </c>
      <c r="G55" s="65" t="s">
        <v>270</v>
      </c>
      <c r="H55" s="84"/>
      <c r="I55" s="84"/>
      <c r="J55" s="84"/>
      <c r="K55" s="84"/>
      <c r="L55" s="88"/>
      <c r="M55" s="88"/>
      <c r="N55" s="84"/>
      <c r="O55" s="90"/>
      <c r="P55" s="98"/>
      <c r="Q55" s="98"/>
      <c r="R55" s="84"/>
      <c r="S55" s="84"/>
      <c r="T55" s="101"/>
      <c r="U55" s="96"/>
      <c r="V55" s="99"/>
      <c r="W55" s="96"/>
    </row>
    <row r="56" spans="1:23" s="35" customFormat="1" ht="132" x14ac:dyDescent="0.25">
      <c r="A56" s="83" t="s">
        <v>32</v>
      </c>
      <c r="B56" s="65" t="s">
        <v>104</v>
      </c>
      <c r="C56" s="83" t="s">
        <v>41</v>
      </c>
      <c r="D56" s="83" t="s">
        <v>284</v>
      </c>
      <c r="E56" s="85" t="s">
        <v>283</v>
      </c>
      <c r="F56" s="34" t="s">
        <v>107</v>
      </c>
      <c r="G56" s="65" t="s">
        <v>108</v>
      </c>
      <c r="H56" s="83">
        <v>22</v>
      </c>
      <c r="I56" s="83" t="s">
        <v>282</v>
      </c>
      <c r="J56" s="83" t="s">
        <v>281</v>
      </c>
      <c r="K56" s="83" t="s">
        <v>168</v>
      </c>
      <c r="L56" s="87" t="s">
        <v>39</v>
      </c>
      <c r="M56" s="87" t="s">
        <v>39</v>
      </c>
      <c r="N56" s="83" t="s">
        <v>280</v>
      </c>
      <c r="O56" s="72" t="s">
        <v>279</v>
      </c>
      <c r="P56" s="73" t="s">
        <v>279</v>
      </c>
      <c r="Q56" s="73" t="s">
        <v>232</v>
      </c>
      <c r="R56" s="74" t="s">
        <v>278</v>
      </c>
      <c r="S56" s="74"/>
      <c r="T56" s="69" t="s">
        <v>277</v>
      </c>
      <c r="U56" s="69">
        <v>200800000</v>
      </c>
      <c r="V56" s="70" t="s">
        <v>276</v>
      </c>
      <c r="W56" s="96" t="s">
        <v>275</v>
      </c>
    </row>
    <row r="57" spans="1:23" s="35" customFormat="1" ht="127.5" x14ac:dyDescent="0.25">
      <c r="A57" s="84"/>
      <c r="B57" s="65" t="s">
        <v>126</v>
      </c>
      <c r="C57" s="84"/>
      <c r="D57" s="84"/>
      <c r="E57" s="86"/>
      <c r="F57" s="34" t="s">
        <v>128</v>
      </c>
      <c r="G57" s="65" t="s">
        <v>270</v>
      </c>
      <c r="H57" s="84"/>
      <c r="I57" s="84"/>
      <c r="J57" s="84"/>
      <c r="K57" s="84"/>
      <c r="L57" s="88"/>
      <c r="M57" s="88"/>
      <c r="N57" s="84"/>
      <c r="O57" s="67">
        <v>2017011000241</v>
      </c>
      <c r="P57" s="68" t="s">
        <v>238</v>
      </c>
      <c r="Q57" s="68" t="s">
        <v>239</v>
      </c>
      <c r="R57" s="65" t="s">
        <v>274</v>
      </c>
      <c r="S57" s="65" t="s">
        <v>241</v>
      </c>
      <c r="T57" s="69" t="s">
        <v>273</v>
      </c>
      <c r="U57" s="69"/>
      <c r="V57" s="70"/>
      <c r="W57" s="96"/>
    </row>
    <row r="58" spans="1:23" s="35" customFormat="1" ht="82.5" x14ac:dyDescent="0.25">
      <c r="A58" s="34" t="s">
        <v>32</v>
      </c>
      <c r="B58" s="34" t="s">
        <v>126</v>
      </c>
      <c r="C58" s="74" t="s">
        <v>41</v>
      </c>
      <c r="D58" s="70" t="s">
        <v>272</v>
      </c>
      <c r="E58" s="34" t="s">
        <v>271</v>
      </c>
      <c r="F58" s="34" t="s">
        <v>128</v>
      </c>
      <c r="G58" s="65" t="s">
        <v>270</v>
      </c>
      <c r="H58" s="42">
        <v>10</v>
      </c>
      <c r="I58" s="34" t="s">
        <v>44</v>
      </c>
      <c r="J58" s="34" t="s">
        <v>26</v>
      </c>
      <c r="K58" s="34" t="s">
        <v>27</v>
      </c>
      <c r="L58" s="34" t="s">
        <v>269</v>
      </c>
      <c r="M58" s="34" t="s">
        <v>28</v>
      </c>
      <c r="N58" s="34" t="s">
        <v>136</v>
      </c>
      <c r="O58" s="41" t="s">
        <v>39</v>
      </c>
      <c r="P58" s="49" t="s">
        <v>39</v>
      </c>
      <c r="Q58" s="49" t="s">
        <v>39</v>
      </c>
      <c r="R58" s="41" t="s">
        <v>39</v>
      </c>
      <c r="S58" s="41" t="s">
        <v>39</v>
      </c>
      <c r="T58" s="75">
        <v>293500000</v>
      </c>
      <c r="U58" s="50" t="s">
        <v>268</v>
      </c>
      <c r="V58" s="42" t="s">
        <v>267</v>
      </c>
      <c r="W58" s="75" t="s">
        <v>266</v>
      </c>
    </row>
  </sheetData>
  <autoFilter ref="A8:W51" xr:uid="{00000000-0009-0000-0000-000001000000}"/>
  <mergeCells count="60">
    <mergeCell ref="S51:S52"/>
    <mergeCell ref="R51:R52"/>
    <mergeCell ref="Q51:Q52"/>
    <mergeCell ref="P51:P52"/>
    <mergeCell ref="W51:W52"/>
    <mergeCell ref="V51:V52"/>
    <mergeCell ref="U51:U52"/>
    <mergeCell ref="T51:T52"/>
    <mergeCell ref="W56:W57"/>
    <mergeCell ref="W54:W55"/>
    <mergeCell ref="P54:P55"/>
    <mergeCell ref="M54:M55"/>
    <mergeCell ref="U54:U55"/>
    <mergeCell ref="V54:V55"/>
    <mergeCell ref="O54:O55"/>
    <mergeCell ref="Q54:Q55"/>
    <mergeCell ref="R54:R55"/>
    <mergeCell ref="S54:S55"/>
    <mergeCell ref="T54:T55"/>
    <mergeCell ref="O51:O52"/>
    <mergeCell ref="N56:N57"/>
    <mergeCell ref="F51:F52"/>
    <mergeCell ref="E51:E52"/>
    <mergeCell ref="A51:A52"/>
    <mergeCell ref="B51:B52"/>
    <mergeCell ref="C51:C52"/>
    <mergeCell ref="D51:D52"/>
    <mergeCell ref="I51:I52"/>
    <mergeCell ref="J51:J52"/>
    <mergeCell ref="K51:K52"/>
    <mergeCell ref="L51:L52"/>
    <mergeCell ref="M51:M52"/>
    <mergeCell ref="N51:N52"/>
    <mergeCell ref="I56:I57"/>
    <mergeCell ref="J56:J57"/>
    <mergeCell ref="K56:K57"/>
    <mergeCell ref="L56:L57"/>
    <mergeCell ref="M56:M57"/>
    <mergeCell ref="A56:A57"/>
    <mergeCell ref="C56:C57"/>
    <mergeCell ref="D56:D57"/>
    <mergeCell ref="E56:E57"/>
    <mergeCell ref="H56:H57"/>
    <mergeCell ref="I54:I55"/>
    <mergeCell ref="J54:J55"/>
    <mergeCell ref="K54:K55"/>
    <mergeCell ref="L54:L55"/>
    <mergeCell ref="N54:N55"/>
    <mergeCell ref="A54:A55"/>
    <mergeCell ref="C54:C55"/>
    <mergeCell ref="D54:D55"/>
    <mergeCell ref="E54:E55"/>
    <mergeCell ref="H54:H55"/>
    <mergeCell ref="T39:T40"/>
    <mergeCell ref="W39:W40"/>
    <mergeCell ref="A2:C4"/>
    <mergeCell ref="D2:V4"/>
    <mergeCell ref="A6:F6"/>
    <mergeCell ref="T25:T31"/>
    <mergeCell ref="W25:W31"/>
  </mergeCells>
  <dataValidations xWindow="433" yWindow="502" count="11">
    <dataValidation allowBlank="1" showInputMessage="1" showErrorMessage="1" prompt="Diligenciar teniendo en cuenta que esta será la descripción que será cargada en las tareas en el software de Gestión Integral. " sqref="E9:E10 D11 E19 E33:E34 E12:E17" xr:uid="{00000000-0002-0000-0100-000000000000}"/>
    <dataValidation allowBlank="1" showInputMessage="1" showErrorMessage="1" prompt="Seleccione de la lista desplegable" sqref="F43:F44 F5:F19 F22:F40 F48:F50 F59:F1048576" xr:uid="{00000000-0002-0000-0100-000001000000}"/>
    <dataValidation allowBlank="1" showInputMessage="1" showErrorMessage="1" prompt="Selecciona el proyecto de inversión al que pertenece el mecanismo (convocatoria, invitación o concurso)" sqref="P5:S7 P9:P12 P20:P21 P23:P31 O5:O23 O25:O35 P32:S34 O59:S1048576" xr:uid="{00000000-0002-0000-0100-000002000000}"/>
    <dataValidation allowBlank="1" showInputMessage="1" showErrorMessage="1" prompt="Diligenciar con el nombre como se registra en el PAI" sqref="D33:D34 D9:D19" xr:uid="{00000000-0002-0000-0100-000003000000}"/>
    <dataValidation allowBlank="1" showInputMessage="1" showErrorMessage="1" prompt="Esta celda es la suma de la evaluación y seguimiento con el valor de la financiación. " sqref="W41 W22:W24 T18 W32 W35:W39 W9:W19" xr:uid="{00000000-0002-0000-0100-000004000000}"/>
    <dataValidation allowBlank="1" showInputMessage="1" showErrorMessage="1" prompt="Selecciona la dirección responsable del diseño del mecanismo" sqref="M5:M9 M18:M19 M22:M23 M43:M44 M25:M32 M35 M37:M41 M13:M16 M59:M1048576" xr:uid="{00000000-0002-0000-0100-000005000000}"/>
    <dataValidation allowBlank="1" showInputMessage="1" showErrorMessage="1" prompt="Por favor ingresar los datos solo en cifras en pesos colombianos" sqref="U33" xr:uid="{00000000-0002-0000-0100-000006000000}"/>
    <dataValidation allowBlank="1" showErrorMessage="1" prompt="Selecciona la dirección responsable del diseño del mecanismo" sqref="M48:M49 M53" xr:uid="{00000000-0002-0000-0100-000007000000}"/>
    <dataValidation allowBlank="1" showInputMessage="1" showErrorMessage="1" prompt="De acuerdo con el proyecto de inversión seleccionado seleccione la actividad del gasto que se relaciona con el mecanismo_x000a_" sqref="Q9" xr:uid="{2FD39633-86FC-47EB-9B18-EE1DD920034B}"/>
    <dataValidation type="list" allowBlank="1" showInputMessage="1" showErrorMessage="1" prompt="De acuerdo con el proyecto de inversión seleccionado seleccione la actividad del gasto que se relaciona con el mecanismo_x000a_" sqref="Q56:Q57 Q51 Q53:Q54" xr:uid="{00000000-0002-0000-0100-00000A000000}">
      <formula1>INDIRECT(O51)</formula1>
    </dataValidation>
    <dataValidation type="list" allowBlank="1" showInputMessage="1" showErrorMessage="1" prompt="Tenga en cuenta que el código del rubro debe empezar con los códigos del proyecto de inversión." sqref="R56:R57 R51 R53:R54" xr:uid="{00000000-0002-0000-0100-000009000000}">
      <formula1>#REF!</formula1>
    </dataValidation>
  </dataValidations>
  <pageMargins left="0.23622047244094491" right="0.23622047244094491" top="0.35433070866141736" bottom="0.35433070866141736" header="0.31496062992125984" footer="0.31496062992125984"/>
  <pageSetup scale="23" fitToHeight="0" orientation="landscape"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2" tint="-0.249977111117893"/>
    <pageSetUpPr fitToPage="1"/>
  </sheetPr>
  <dimension ref="A1:D13"/>
  <sheetViews>
    <sheetView topLeftCell="A8" zoomScaleNormal="100" workbookViewId="0">
      <selection activeCell="B8" sqref="B8"/>
    </sheetView>
  </sheetViews>
  <sheetFormatPr baseColWidth="10" defaultColWidth="10.85546875" defaultRowHeight="16.5" x14ac:dyDescent="0.3"/>
  <cols>
    <col min="1" max="1" width="13.85546875" style="23" customWidth="1"/>
    <col min="2" max="2" width="98.42578125" style="21" customWidth="1"/>
    <col min="3" max="3" width="40.42578125" style="21" bestFit="1" customWidth="1"/>
    <col min="4" max="4" width="16.28515625" style="21" customWidth="1"/>
    <col min="5" max="16384" width="10.85546875" style="14"/>
  </cols>
  <sheetData>
    <row r="1" spans="1:4" x14ac:dyDescent="0.3">
      <c r="A1" s="106" t="s">
        <v>154</v>
      </c>
      <c r="B1" s="106"/>
      <c r="C1" s="106"/>
      <c r="D1" s="106"/>
    </row>
    <row r="2" spans="1:4" x14ac:dyDescent="0.3">
      <c r="A2" s="15" t="s">
        <v>155</v>
      </c>
      <c r="B2" s="15" t="s">
        <v>156</v>
      </c>
      <c r="C2" s="15" t="s">
        <v>157</v>
      </c>
      <c r="D2" s="15" t="s">
        <v>158</v>
      </c>
    </row>
    <row r="3" spans="1:4" x14ac:dyDescent="0.3">
      <c r="A3" s="22">
        <v>44226</v>
      </c>
      <c r="B3" s="16"/>
      <c r="C3" s="17" t="s">
        <v>160</v>
      </c>
      <c r="D3" s="18">
        <v>0</v>
      </c>
    </row>
    <row r="4" spans="1:4" s="20" customFormat="1" ht="326.25" customHeight="1" x14ac:dyDescent="0.25">
      <c r="A4" s="22">
        <v>44236</v>
      </c>
      <c r="B4" s="27" t="s">
        <v>161</v>
      </c>
      <c r="C4" s="19" t="s">
        <v>159</v>
      </c>
      <c r="D4" s="18">
        <v>1</v>
      </c>
    </row>
    <row r="5" spans="1:4" ht="409.5" customHeight="1" x14ac:dyDescent="0.3">
      <c r="A5" s="110">
        <v>44425</v>
      </c>
      <c r="B5" s="107" t="s">
        <v>257</v>
      </c>
      <c r="C5" s="113" t="s">
        <v>200</v>
      </c>
      <c r="D5" s="113">
        <v>2</v>
      </c>
    </row>
    <row r="6" spans="1:4" ht="104.25" customHeight="1" x14ac:dyDescent="0.3">
      <c r="A6" s="111"/>
      <c r="B6" s="108"/>
      <c r="C6" s="114"/>
      <c r="D6" s="114"/>
    </row>
    <row r="7" spans="1:4" ht="263.25" customHeight="1" x14ac:dyDescent="0.3">
      <c r="A7" s="112"/>
      <c r="B7" s="109"/>
      <c r="C7" s="115"/>
      <c r="D7" s="115"/>
    </row>
    <row r="8" spans="1:4" ht="396.75" x14ac:dyDescent="0.3">
      <c r="A8" s="22">
        <v>44460</v>
      </c>
      <c r="B8" s="17" t="s">
        <v>301</v>
      </c>
      <c r="C8" s="18" t="s">
        <v>200</v>
      </c>
      <c r="D8" s="18">
        <v>3</v>
      </c>
    </row>
    <row r="9" spans="1:4" x14ac:dyDescent="0.3">
      <c r="A9" s="18"/>
      <c r="B9" s="16"/>
      <c r="C9" s="16"/>
      <c r="D9" s="16"/>
    </row>
    <row r="10" spans="1:4" x14ac:dyDescent="0.3">
      <c r="A10" s="18"/>
      <c r="B10" s="16"/>
      <c r="C10" s="16"/>
      <c r="D10" s="16"/>
    </row>
    <row r="11" spans="1:4" x14ac:dyDescent="0.3">
      <c r="A11" s="18"/>
      <c r="B11" s="16"/>
      <c r="C11" s="16"/>
      <c r="D11" s="16"/>
    </row>
    <row r="12" spans="1:4" x14ac:dyDescent="0.3">
      <c r="A12" s="18"/>
      <c r="B12" s="16"/>
      <c r="C12" s="16"/>
      <c r="D12" s="16"/>
    </row>
    <row r="13" spans="1:4" x14ac:dyDescent="0.3">
      <c r="A13" s="18"/>
      <c r="B13" s="16"/>
      <c r="C13" s="16"/>
      <c r="D13" s="16"/>
    </row>
  </sheetData>
  <mergeCells count="5">
    <mergeCell ref="A1:D1"/>
    <mergeCell ref="B5:B7"/>
    <mergeCell ref="A5:A7"/>
    <mergeCell ref="C5:C7"/>
    <mergeCell ref="D5:D7"/>
  </mergeCells>
  <printOptions horizontalCentered="1"/>
  <pageMargins left="0.39370078740157483" right="0.39370078740157483" top="0.39370078740157483" bottom="0.39370078740157483" header="0.31496062992125984" footer="0.31496062992125984"/>
  <pageSetup scale="5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PORT</vt:lpstr>
      <vt:lpstr>1. OFERTA MINCIENCIAS</vt:lpstr>
      <vt:lpstr>Control de Cambios</vt:lpstr>
      <vt:lpstr>'1. OFERTA MINCIENCIAS'!Área_de_impresión</vt:lpstr>
      <vt:lpstr>PORT!Área_de_impresión</vt:lpstr>
      <vt:lpstr>'1. OFERTA MINCIENCIAS'!Títulos_a_imprimir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Eduardo Pinzón López</dc:creator>
  <cp:lastModifiedBy>Eduardo Pinzón López</cp:lastModifiedBy>
  <cp:lastPrinted>2021-08-19T00:40:50Z</cp:lastPrinted>
  <dcterms:created xsi:type="dcterms:W3CDTF">2021-02-12T16:15:04Z</dcterms:created>
  <dcterms:modified xsi:type="dcterms:W3CDTF">2021-09-24T21:55:10Z</dcterms:modified>
</cp:coreProperties>
</file>