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backup  DELL\PERSONAL INFORMES COLCIENCIAS\2020\Julio 2020\"/>
    </mc:Choice>
  </mc:AlternateContent>
  <xr:revisionPtr revIDLastSave="0" documentId="8_{7736C054-2CE4-4F3D-BFAD-CB3EEAB88BA0}" xr6:coauthVersionLast="44" xr6:coauthVersionMax="44" xr10:uidLastSave="{00000000-0000-0000-0000-000000000000}"/>
  <bookViews>
    <workbookView xWindow="-120" yWindow="-120" windowWidth="15600" windowHeight="11160" tabRatio="779" firstSheet="1" activeTab="2" xr2:uid="{00000000-000D-0000-FFFF-FFFF00000000}"/>
  </bookViews>
  <sheets>
    <sheet name="PLAN INVERSIÓN (INICIAL)" sheetId="4" state="hidden" r:id="rId1"/>
    <sheet name="Portada" sheetId="7" r:id="rId2"/>
    <sheet name="PLAN INVERSIÓN - CARA FRONTAL" sheetId="6" r:id="rId3"/>
    <sheet name="Capacitación de recurso humano" sheetId="9" r:id="rId4"/>
    <sheet name="PROYECTOS INSCRITOS CARA POSTER" sheetId="5" r:id="rId5"/>
    <sheet name="Control de Cambios" sheetId="8" r:id="rId6"/>
  </sheets>
  <definedNames>
    <definedName name="_xlnm.Print_Area" localSheetId="2">'PLAN INVERSIÓN - CARA FRONTAL'!$A$1:$N$35</definedName>
    <definedName name="_xlnm.Print_Area" localSheetId="0">'PLAN INVERSIÓN (INICIAL)'!$A$1:$L$14</definedName>
    <definedName name="_xlnm.Print_Area" localSheetId="1">Portada!$A$1:$J$47</definedName>
    <definedName name="_xlnm.Print_Area" localSheetId="4">'PROYECTOS INSCRITOS CARA POSTER'!$A$1:$C$19</definedName>
    <definedName name="Z_174A2EF9_B040_4AC2_9A69_ACC64BAE66F9_.wvu.Rows" localSheetId="1" hidden="1">Portada!#REF!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8" i="6" l="1"/>
  <c r="J68" i="6"/>
  <c r="K68" i="6"/>
  <c r="L44" i="6"/>
  <c r="L45" i="6"/>
  <c r="L46" i="6"/>
  <c r="L9" i="6"/>
  <c r="L10" i="6"/>
  <c r="L11" i="6"/>
  <c r="L12" i="6"/>
  <c r="L32" i="6"/>
  <c r="L28" i="6"/>
  <c r="L29" i="6"/>
  <c r="L30" i="6"/>
  <c r="L31" i="6"/>
  <c r="L27" i="6"/>
  <c r="L49" i="6"/>
  <c r="L50" i="6"/>
  <c r="L51" i="6"/>
  <c r="L52" i="6"/>
  <c r="L48" i="6"/>
  <c r="L65" i="6"/>
  <c r="L64" i="6"/>
  <c r="H32" i="6" l="1"/>
  <c r="I13" i="6" l="1"/>
  <c r="H13" i="6"/>
  <c r="H22" i="6" l="1"/>
  <c r="H37" i="6" l="1"/>
  <c r="H53" i="6" l="1"/>
  <c r="H47" i="6"/>
  <c r="K67" i="6" l="1"/>
  <c r="J67" i="6"/>
  <c r="I67" i="6"/>
  <c r="H67" i="6"/>
  <c r="L66" i="6"/>
  <c r="L63" i="6"/>
  <c r="L62" i="6"/>
  <c r="L61" i="6"/>
  <c r="L60" i="6"/>
  <c r="L59" i="6"/>
  <c r="L58" i="6"/>
  <c r="L57" i="6"/>
  <c r="L56" i="6"/>
  <c r="L55" i="6"/>
  <c r="L54" i="6"/>
  <c r="J53" i="6"/>
  <c r="K47" i="6"/>
  <c r="J47" i="6"/>
  <c r="I47" i="6"/>
  <c r="L47" i="6"/>
  <c r="L43" i="6"/>
  <c r="L42" i="6"/>
  <c r="L41" i="6"/>
  <c r="L40" i="6"/>
  <c r="L39" i="6"/>
  <c r="L38" i="6"/>
  <c r="K37" i="6"/>
  <c r="J37" i="6"/>
  <c r="I37" i="6"/>
  <c r="L37" i="6"/>
  <c r="L36" i="6"/>
  <c r="L35" i="6"/>
  <c r="L34" i="6"/>
  <c r="L33" i="6"/>
  <c r="K32" i="6"/>
  <c r="K53" i="6" s="1"/>
  <c r="J32" i="6"/>
  <c r="I32" i="6"/>
  <c r="I53" i="6" s="1"/>
  <c r="M26" i="6"/>
  <c r="K26" i="6"/>
  <c r="J26" i="6"/>
  <c r="I26" i="6"/>
  <c r="H26" i="6"/>
  <c r="L25" i="6"/>
  <c r="L24" i="6"/>
  <c r="L23" i="6"/>
  <c r="K22" i="6"/>
  <c r="J22" i="6"/>
  <c r="I22" i="6"/>
  <c r="L21" i="6"/>
  <c r="L20" i="6"/>
  <c r="L19" i="6"/>
  <c r="L18" i="6"/>
  <c r="L17" i="6"/>
  <c r="L16" i="6"/>
  <c r="K15" i="6"/>
  <c r="J15" i="6"/>
  <c r="I15" i="6"/>
  <c r="H15" i="6"/>
  <c r="L14" i="6"/>
  <c r="L15" i="6" s="1"/>
  <c r="K13" i="6"/>
  <c r="J13" i="6"/>
  <c r="L8" i="6"/>
  <c r="L67" i="6" l="1"/>
  <c r="L22" i="6"/>
  <c r="L26" i="6"/>
  <c r="H68" i="6"/>
  <c r="L53" i="6"/>
  <c r="I68" i="6"/>
  <c r="L13" i="6"/>
  <c r="J9" i="4" l="1"/>
  <c r="I9" i="4"/>
  <c r="H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Leonardo Briceno Moreno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Eduardo Pinzón López</author>
    <author>Laura Cristina Gomez Rodríguez</author>
  </authors>
  <commentList>
    <comment ref="D8" authorId="0" shapeId="0" xr:uid="{7EEF459F-9289-4B8E-B37A-31C8DE0BFB4D}">
      <text>
        <r>
          <rPr>
            <b/>
            <sz val="10"/>
            <color indexed="81"/>
            <rFont val="Tahoma"/>
            <family val="2"/>
          </rPr>
          <t>Eduardo Pinzón López:</t>
        </r>
        <r>
          <rPr>
            <sz val="10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  <comment ref="D14" authorId="1" shapeId="0" xr:uid="{A6E2A048-8E64-4422-A096-95A60802151F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  <comment ref="D16" authorId="0" shapeId="0" xr:uid="{80A56C57-9B69-4547-8A5C-C97A10CB4F24}">
      <text>
        <r>
          <rPr>
            <b/>
            <sz val="11"/>
            <color indexed="81"/>
            <rFont val="Tahoma"/>
            <family val="2"/>
          </rPr>
          <t>Eduardo Pinzón López:</t>
        </r>
        <r>
          <rPr>
            <sz val="11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  <comment ref="D23" authorId="1" shapeId="0" xr:uid="{537CDADD-FFC3-4680-8688-EC8790564136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  <comment ref="D27" authorId="1" shapeId="0" xr:uid="{5A9A18EE-E0C2-4520-8A03-4DA07F907E4F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  <comment ref="D33" authorId="1" shapeId="0" xr:uid="{D9DF22DF-561C-4869-9536-2ABC96518283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  <comment ref="D38" authorId="1" shapeId="0" xr:uid="{B091460F-734F-46B9-8FE8-D45082E5B4AC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  <comment ref="D48" authorId="1" shapeId="0" xr:uid="{01352501-5D05-4CB7-8029-0D7AF0A17B4B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  <comment ref="D54" authorId="1" shapeId="0" xr:uid="{1449E9BF-ACCD-4720-A62A-6E480B5A819D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  <comment ref="D58" authorId="1" shapeId="0" xr:uid="{09E481F2-3893-4194-93B7-25ACDADD77F6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</t>
        </r>
      </text>
    </comment>
  </commentList>
</comments>
</file>

<file path=xl/sharedStrings.xml><?xml version="1.0" encoding="utf-8"?>
<sst xmlns="http://schemas.openxmlformats.org/spreadsheetml/2006/main" count="222" uniqueCount="183">
  <si>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</si>
  <si>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</si>
  <si>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</si>
  <si>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</si>
  <si>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</si>
  <si>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</si>
  <si>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</si>
  <si>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RECURSOS FINANCIEROS</t>
  </si>
  <si>
    <t>OBSERVACIONES</t>
  </si>
  <si>
    <t>MODIFICACIONES</t>
  </si>
  <si>
    <t>DISPONIBLE</t>
  </si>
  <si>
    <t>Subtotal</t>
  </si>
  <si>
    <r>
      <rPr>
        <b/>
        <sz val="11"/>
        <color theme="1"/>
        <rFont val="Arial"/>
        <family val="2"/>
      </rPr>
      <t>VERSIÓN:</t>
    </r>
    <r>
      <rPr>
        <sz val="11"/>
        <color theme="1"/>
        <rFont val="Arial"/>
        <family val="2"/>
      </rPr>
      <t xml:space="preserve"> 00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</si>
  <si>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2016-07-11</t>
    </r>
  </si>
  <si>
    <t>PLAN ANUAL DE INVERSIÓN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</si>
  <si>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G101PR01F10</t>
    </r>
  </si>
  <si>
    <t>APROPIACIÓN VIGENTE</t>
  </si>
  <si>
    <t>INDICADOR DE PRODUCTO</t>
  </si>
  <si>
    <t>CRÉDITOS</t>
  </si>
  <si>
    <t>CONTRACRÉDITOS</t>
  </si>
  <si>
    <t xml:space="preserve">CÓDIGO PRESUPUESTAL </t>
  </si>
  <si>
    <t>APROPIACIÓN CON VIGENCIAS FUTURAS</t>
  </si>
  <si>
    <t>MODIFICACIONES EN TRÁMITE*</t>
  </si>
  <si>
    <t>META DE LA VIGENCIA SUIFP</t>
  </si>
  <si>
    <t>Código presupuestal</t>
  </si>
  <si>
    <t>Proyecto de Inversión</t>
  </si>
  <si>
    <t>APROPIACIÓN INICIAL</t>
  </si>
  <si>
    <t>PLAN ANUAL DE INVERSIÓN Y GASTO PÚBLICO</t>
  </si>
  <si>
    <t>APROPIACION VIGENTE*</t>
  </si>
  <si>
    <t>Código BPIN</t>
  </si>
  <si>
    <r>
      <rPr>
        <b/>
        <sz val="11"/>
        <color theme="1"/>
        <rFont val="Arial Narrow"/>
        <family val="2"/>
      </rPr>
      <t>CÓDIGO:</t>
    </r>
    <r>
      <rPr>
        <sz val="11"/>
        <color theme="1"/>
        <rFont val="Arial Narrow"/>
        <family val="2"/>
      </rPr>
      <t xml:space="preserve"> D101PR01F03</t>
    </r>
  </si>
  <si>
    <r>
      <rPr>
        <b/>
        <sz val="11"/>
        <color theme="1"/>
        <rFont val="Arial Narrow"/>
        <family val="2"/>
      </rPr>
      <t>VERSIÓN:</t>
    </r>
    <r>
      <rPr>
        <sz val="11"/>
        <color theme="1"/>
        <rFont val="Arial Narrow"/>
        <family val="2"/>
      </rPr>
      <t xml:space="preserve"> 00</t>
    </r>
  </si>
  <si>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2020-01-16</t>
    </r>
  </si>
  <si>
    <t>Mejorar la calidad
y el impacto de la
investigación y la
transferencia de
conocimiento y
tecnología</t>
  </si>
  <si>
    <t>Dirección de Fomento a la Investigación</t>
  </si>
  <si>
    <t>3902-1000-6</t>
  </si>
  <si>
    <t>Créditos educativos condonables para la realización de estudios de maestria en el exterior Otorgados</t>
  </si>
  <si>
    <t>Apoyar la financiaciación de es estudios de maestria en el exterior en áreas generales a través del programa "crédito-beca" con Colfuturo</t>
  </si>
  <si>
    <t>Posdoctores apoyados</t>
  </si>
  <si>
    <t>Financiar estudios de posdoctorado</t>
  </si>
  <si>
    <t>Créditos educativos condonables para la realización de estudios de doctorado en el exterior Otorgados</t>
  </si>
  <si>
    <t>Financiar estudios de doctorado en el exterior</t>
  </si>
  <si>
    <t>Recursos girados al FFJC</t>
  </si>
  <si>
    <t>N/A</t>
  </si>
  <si>
    <t>3902-1000-5</t>
  </si>
  <si>
    <t>Mejoramiento del impacto de la Investigación científica en el sector salud</t>
  </si>
  <si>
    <t>Programas y Proyectos Cofinanciados en líneas prioritarias en salud</t>
  </si>
  <si>
    <t>Apoyar financiera y tecnicamente los programas y proyectos de investigación en salud</t>
  </si>
  <si>
    <t>3902-1000-7</t>
  </si>
  <si>
    <t xml:space="preserve">Investigadores reconocidos </t>
  </si>
  <si>
    <t>Verificación de criterios</t>
  </si>
  <si>
    <t>Seleccionar actores</t>
  </si>
  <si>
    <t xml:space="preserve">Bases de datos disponibles para consulta por actores del SNCTI </t>
  </si>
  <si>
    <t>Adquirir herramientas para obtener datos de CTeI</t>
  </si>
  <si>
    <t>Realizar pagos de acceso a herramientas de CTeI</t>
  </si>
  <si>
    <t xml:space="preserve">Proyectos financiados para la investigación y generación de nuevo conocimiento </t>
  </si>
  <si>
    <t>Evaluar propuestas</t>
  </si>
  <si>
    <t>Contratar financiables</t>
  </si>
  <si>
    <t>Generar vínculos
entre los actores
del SNCTI y
actores
internacionales
estrategicos</t>
  </si>
  <si>
    <t>Equipo de Internacionalización</t>
  </si>
  <si>
    <t>3901-1000-7</t>
  </si>
  <si>
    <t>Acuerdos de cooperación obtenidos</t>
  </si>
  <si>
    <t>Participar en los escenarios de internacionalización de CTeI.</t>
  </si>
  <si>
    <t>Gestionar alianzas Internacionales que promuevan el fortalecimiento de la CTeI en Colombia.</t>
  </si>
  <si>
    <t>Gestionar actividades que involucren la CTeI de Colombia en el ámbito Internacional.</t>
  </si>
  <si>
    <t>Desarrollar sistema e institucionalidad habilitante para la CTeI
Convertir a COLCIENCIAS en Ágil, Moderna y Transparente</t>
  </si>
  <si>
    <t>Dirección Adminstrativa y Financiera</t>
  </si>
  <si>
    <t>3901-1000-6</t>
  </si>
  <si>
    <t>Eventos realizados</t>
  </si>
  <si>
    <t>Apoyar las actividades de movilidad, eventos y seguimiento de la Entidad</t>
  </si>
  <si>
    <t>Areas técnicas apoyadas a través de la contraración de personal requerido</t>
  </si>
  <si>
    <t>Apoyar las áreas técnicas de la Entidad con el talento humano requerido</t>
  </si>
  <si>
    <t>Espacios en medios masivos de comunicación dedicados a temas de CTeI</t>
  </si>
  <si>
    <t>Gestionar espacios con medios de comunicación para la divulgación sobre información en medios de comunicación</t>
  </si>
  <si>
    <t>Estudios para planeación y formulación de políticas</t>
  </si>
  <si>
    <t>Evaluar las iniciativas de política para afrontar los grandes retos nacionales</t>
  </si>
  <si>
    <t>Convertir a COLCIENCIAS en Ágil, Moderna y Transparente</t>
  </si>
  <si>
    <t>Oficina de Tecnologías de la Información y comunicaciones TIC</t>
  </si>
  <si>
    <t>3901-1000-5</t>
  </si>
  <si>
    <t>Apoyo al proceso de transformación digital para la gestión y prestación de servicios de ti en el sector CTI y a nivel  nacional</t>
  </si>
  <si>
    <t xml:space="preserve">Documentos de política </t>
  </si>
  <si>
    <t>Implementar, Mantener y Madurar el Modelo de Seguridad y Privacidad de la Información en la Entidad</t>
  </si>
  <si>
    <t>Desarrollar o Adquirir, implementar y dar soporte a aplicaciones que apalanquen los procesos misionales y de apoyo a la gestión</t>
  </si>
  <si>
    <t>Realizar la gestión de los servicios tecnológicos de la Entidad</t>
  </si>
  <si>
    <t>Suministrar la infraestructura tecnológica que soporte los servicios tecnológicos y los sistemas de información de la Entidad</t>
  </si>
  <si>
    <t>Promover el desarrollo tecnológico y la innovación como motor de crecimiento empresarial y del emprendimiento</t>
  </si>
  <si>
    <t>Dirección y Desarrollo Tecnológico e innovación</t>
  </si>
  <si>
    <t>3903-1000-4</t>
  </si>
  <si>
    <t>Apoyo a la sofisticación y diversificación de sectores productivos a través de la I+D+i Nacional</t>
  </si>
  <si>
    <t>Colecciones Biológicas</t>
  </si>
  <si>
    <t xml:space="preserve">Generar una cultura que valore y gestione el conocimiento y la innovación
</t>
  </si>
  <si>
    <t>Dirección de Mentalidad y Cultura</t>
  </si>
  <si>
    <t>3904-1000-4</t>
  </si>
  <si>
    <t>Desarrollo de vocaciones científicas y capacidades para la investigación en niños y jóvenes a nivel Nacional</t>
  </si>
  <si>
    <t>Jóvenes y niños apoyados</t>
  </si>
  <si>
    <t>Generar incentivos para que jóvenes con vocación científica accedan y aprovechen espacios de fortalecimiento de sus capacidades para la investigación e innovación (jóvenes investigadores)</t>
  </si>
  <si>
    <t>Documentos de política</t>
  </si>
  <si>
    <t>Desarrollar estrategias de reconocimiento y articulación de actores del programa de fortalecimiento de las vocaciones científicas en Instituciones educativas (jóvenes investigadores)</t>
  </si>
  <si>
    <t>Diseñar e implementar estrategias de capacitación a maestros vinculados al programa de fomento a vocaciones científicas</t>
  </si>
  <si>
    <t>Brindar apoyo técnico y financiero para el desarrollo de actividades que generen y fortalezcan vocaciones científicas en niños y jóvenes del país</t>
  </si>
  <si>
    <t>3904-1000-5</t>
  </si>
  <si>
    <t>Apoyo al fomento y desarrollo de la apropiación social de la CTeI ASCTI Nacional</t>
  </si>
  <si>
    <t>Estrategias</t>
  </si>
  <si>
    <t>Producir contenidos multiformatos con temáticas en Ciencia, Tecnología e Innovación</t>
  </si>
  <si>
    <t>Producir activaciones regionales de carácter inspirador con temáticas en CTeI</t>
  </si>
  <si>
    <t>Fortalecer la plataforma web y los canales digitales para la difusión de la CTeI</t>
  </si>
  <si>
    <t>Desarrollar espacios de reflexión y diálogo sobre cultura y Apropiación Social de CTeI en Centros de Ciencia o estrategias similares</t>
  </si>
  <si>
    <t>100% de los criterios priorizados para la vigencia
97%</t>
  </si>
  <si>
    <t>Capacitación de recursos humanos para la investigación Nacional</t>
  </si>
  <si>
    <t>Organizaciones articuladas en los Pactos por la innovación (contenido de empresas, entidades, organizaciones firmantes del pacto/s</t>
  </si>
  <si>
    <t>Pactos por la innovación / Sistemas de Innovación Empresarial</t>
  </si>
  <si>
    <t>Empresas con capacidades en gestión de innovación</t>
  </si>
  <si>
    <t>Alianzas por la Innovación</t>
  </si>
  <si>
    <t>Solicitudes de patentes por residentes en Oficina Nacional colombiana</t>
  </si>
  <si>
    <t>Convocatoria Nacional para apoyar a la presentación de patentes vía nacional y vía PCT, y apoyo a la gestión de Propiedad Intelectual</t>
  </si>
  <si>
    <t>Iniciativa para promover la explotación, comercialización y/o transferencia de las invenciones protegidas o en proceso de protección por patente.</t>
  </si>
  <si>
    <t>Acuerdos de transferencia de tecnología y/o conocimiento</t>
  </si>
  <si>
    <t>Convocatoria para impulsar la transferencia de conocimiento y tecnología, mediante el apoyo para la creación y/o fortalecimiento de empresas de base tecnológica, en beneficio del incremento de los índices de innovación y competitividad del país.</t>
  </si>
  <si>
    <t>Programas y Proyectos de I+D+I</t>
  </si>
  <si>
    <t>Convocatoria para el apoyo de proyectos de desarrollo y validación pre-comercial y comercial de prototipos funcionales de tecnologías de alto riesgo tecnológico y alto potencial comercial</t>
  </si>
  <si>
    <t xml:space="preserve">Porcentaje de asignación del cupo de inversión para deducción y descuento tributario. </t>
  </si>
  <si>
    <t>Convocatoria para el registro de proyectos que aspiran a obtener beneficios tributarios por inversión en CTeI a partir del año 2020</t>
  </si>
  <si>
    <t>Actividades realizadas de apoyo a programas y proyectos I+D+i</t>
  </si>
  <si>
    <t>Apoyar las actividades de movilidad, eventos, difusión y seguimiento de proyectos  y programas I+D+i</t>
  </si>
  <si>
    <t>Mesas de dialogo</t>
  </si>
  <si>
    <t xml:space="preserve">convocatoria transversal  para apoyar proyectos de  I+D+i  dirigida a alianzas entre IES públicas y empresas </t>
  </si>
  <si>
    <t xml:space="preserve">Conservar y usar sosteniblemente la biodiversidad por medio de la CTeI para contribuir al desarrollo de la Bioeconomía en Colombia </t>
  </si>
  <si>
    <t>DTUC</t>
  </si>
  <si>
    <t>C-3903-1000-5</t>
  </si>
  <si>
    <t>Aumentar el aprovechamiento de las Actividades de Ciencia Tecnología e Innovación en la Bioeconomía en Colombia</t>
  </si>
  <si>
    <t>Bioproductos registrados por el Programa Colombia Bio</t>
  </si>
  <si>
    <t>Convocatoria en Bioeconomía Colombia-Alemania</t>
  </si>
  <si>
    <t xml:space="preserve">Expediciones Científicas Nacionales </t>
  </si>
  <si>
    <t>Apoyo a Expediciones Científicas Nacionales</t>
  </si>
  <si>
    <t xml:space="preserve">Apoyo a Colecciones Biológicas </t>
  </si>
  <si>
    <t xml:space="preserve">Organizaciones beneficiadas a través de la estrategia de gestión de la I+D+i  </t>
  </si>
  <si>
    <t>Servicio de apoyo para la transferencia de conocimiento y tecnología</t>
  </si>
  <si>
    <t>Estrategias de comunicación con enfoque en ciencia, tecnología y sociedad implementadas</t>
  </si>
  <si>
    <t>Servicios de comunicación con enfoque en Ciencia Tecnología y Sociedad</t>
  </si>
  <si>
    <t>Indice de Gobierno en Línea  (**)
Nivel de Satisfacción de los
usuarios del sector CTeI en la prestación de
servicios tecnológicos</t>
  </si>
  <si>
    <t>Recursos  comprometidos con vigencia futura (cohortes 2016 y 2019)</t>
  </si>
  <si>
    <t>Evaluación de Impacto</t>
  </si>
  <si>
    <t>Realizar evaluación de impacto de acuerdo con lo definido en el Conpes 3981</t>
  </si>
  <si>
    <t>Documentos técnicos elaborados - Fortalecer el sistema de Gestión Documental de la Entidad</t>
  </si>
  <si>
    <t>Acompañar técnicamente el desarrollo de procesos de Apropiación Social de CTeI a partir del diálogo e intercambio de conocimientos.
Ideas para el cambio</t>
  </si>
  <si>
    <t xml:space="preserve">Diseñar e implementar estrategias para el acceso a la información científica por parte de los actores del sistema.
</t>
  </si>
  <si>
    <t>C-3901-1000-2</t>
  </si>
  <si>
    <t>ADMINISTRACION SISTEMA NACIONAL DE CIENCIA Y TECNOLOGIA</t>
  </si>
  <si>
    <t>APOYO AL FORTALECIMIENTO DE LA TRANSFERENCIA INTERNACIONAL DE CONOCIMIENTO A LOS ACTORES DEL SNCTI NIVEL NACIONAL  NACIONAL</t>
  </si>
  <si>
    <t>C-3902-1000-6</t>
  </si>
  <si>
    <t>CAPACITACIÓN DE RECURSOS HUMANOS PARA LA INVESTIGACIÓN  NACIONAL</t>
  </si>
  <si>
    <t>APOYO AL PROCESO DE TRANSFORMACIÓN DIGITAL PARA LA GESTIÓN Y PRESTACIÓN DE SERVICIOS DE TI EN EL SECTOR CTI Y A NIVEL  NACIONAL</t>
  </si>
  <si>
    <t>C-3901-1000-5</t>
  </si>
  <si>
    <t>FORTALECIMIENTO DE LAS CAPACIDADES DE LOS ACTORES DEL SNCTEI PARA LA GENERACIÓN DE CONOCIMIENTO A NIVEL  NACIONAL</t>
  </si>
  <si>
    <t>C-3902-1000-7</t>
  </si>
  <si>
    <t>C-3903-1000-4</t>
  </si>
  <si>
    <t>APOYO A LA SOFISTICACIÓN Y DIVERSIFICACIÓN DE SECTORES PRODUCTIVOS A TRAVÉS DE LA I+D+I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</si>
  <si>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</si>
  <si>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</si>
  <si>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C-3904-1000-4</t>
  </si>
  <si>
    <t>C-3904-1000-5</t>
  </si>
  <si>
    <t>C-3901-1000-6</t>
  </si>
  <si>
    <t>MEJORAMIENTO DEL IMPACTO DE LA INVESTIGACION CIENTIFICA EN EL SECTOR SALUD NACIONAL</t>
  </si>
  <si>
    <t>C-3902-1000-5</t>
  </si>
  <si>
    <t>INCREMENTO DE LAS ACTIVIDADES DE CIENCIA, TECNOLOGÍA E INNOVACIÓN EN LA CONSTRUCCIÓN DE LA BIOECONOMÍA A NIVEL   NACIONAL</t>
  </si>
  <si>
    <t>Acompañar el proceso de autoevaluación de Centros de Ciencia en el marco del proceso de reconocimiento de actores del SNCTeI</t>
  </si>
  <si>
    <t>Realizar los procesos de Centros de Ciencia en el marco del proceso de reconocimiento de actores del SNCTeI</t>
  </si>
  <si>
    <t>Financiar propuestas de la convocatoria o concurso que promueva la participación de ciudadanos y comunidades en actividades de CTeI.</t>
  </si>
  <si>
    <t>NA</t>
  </si>
  <si>
    <t xml:space="preserve"> </t>
  </si>
  <si>
    <t>FECHA</t>
  </si>
  <si>
    <t>CAMBIOS</t>
  </si>
  <si>
    <t>ENTE APROBADOR</t>
  </si>
  <si>
    <t>VERSIÓN</t>
  </si>
  <si>
    <t>Versión inicial del Plan de Anual de Inversión</t>
  </si>
  <si>
    <t>CONTROL DE CAMBIOS AL PLAN DE ANUAL DE INVERSIÓN 2020</t>
  </si>
  <si>
    <t>31 de enero de 2020</t>
  </si>
  <si>
    <t>Comité Ministerial Sesión 1</t>
  </si>
  <si>
    <r>
      <t xml:space="preserve">Artículo 77 de la Ley 1474 de 2011: 
</t>
    </r>
    <r>
      <rPr>
        <b/>
        <sz val="11"/>
        <color theme="1"/>
        <rFont val="Segoe UI"/>
        <family val="2"/>
      </rPr>
      <t xml:space="preserve">Publicación proyectos de inversión. </t>
    </r>
    <r>
      <rPr>
        <sz val="11"/>
        <color theme="1"/>
        <rFont val="Segoe UI"/>
        <family val="2"/>
      </rPr>
      <t>Sin perjuicio de lo ordenado en los artículos 27 y 49 de la Ley 152 de 1994 y como mecanismo de mayor transparencia en la contratación pública, todas las entidades del orden nacional, departamental, municipal y distrital deberán publicar en sus respectivas páginas web cada proyecto de inversión, ordenado según la fecha de inscripción en el Banco de Programas y Proyectos de Inversión nacional, departamental, municipal o distrital, según el caso.</t>
    </r>
  </si>
  <si>
    <t>Fortalecimiento de las capacidadesde los actores del SNCTeI para la generación de conocimiento a nivel nacional</t>
  </si>
  <si>
    <t>Apoyo fortalecimiento de la transferencia internacional de conocimiento a los actores del SNCTI nivel nacional</t>
  </si>
  <si>
    <t>Administración sistema nacional de ciencia y tecnología nacional</t>
  </si>
  <si>
    <t>Por favor para acceder a la ficha EBI haga click en el nombre de proyecto de inversión y acceda como usuario anónimo, posteriormente vera un acceso que dice Ficha 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</si>
</sst>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1" formatCode="_-* #,##0_-;\-* #,##0_-;_-* &quot;-&quot;_-;_-@_-"/>
    <numFmt numFmtId="164" formatCode="_-&quot;$&quot;* #,##0_-;\-&quot;$&quot;* #,##0_-;_-&quot;$&quot;* &quot;-&quot;??_-;_-@_-"/>
    <numFmt numFmtId="165" formatCode="[$-240A]d&quot; de &quot;mmmm&quot; de &quot;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11"/>
      <color theme="1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Segoe UI"/>
      <family val="2"/>
    </font>
    <font>
      <sz val="8"/>
      <color theme="1"/>
      <name val="Segoe UI"/>
      <family val="2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4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1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77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/>
    <xf numFmtId="0" fontId="2" fillId="0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 wrapText="1"/>
    </xf>
    <xf numFmtId="164" fontId="5" fillId="4" borderId="16" xfId="0" applyNumberFormat="1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1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2" borderId="0" xfId="0" applyFont="1" applyFill="1"/>
    <xf numFmtId="0" fontId="12" fillId="0" borderId="0" xfId="0" applyFont="1" applyFill="1"/>
    <xf numFmtId="0" fontId="10" fillId="6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2" fontId="2" fillId="0" borderId="8" xfId="2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41" fontId="2" fillId="0" borderId="13" xfId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 applyProtection="1">
      <alignment horizontal="justify" vertical="center" wrapText="1"/>
      <protection locked="0"/>
    </xf>
    <xf numFmtId="0" fontId="17" fillId="7" borderId="13" xfId="0" applyFont="1" applyFill="1" applyBorder="1" applyAlignment="1">
      <alignment horizontal="justify" vertical="center" wrapText="1"/>
    </xf>
    <xf numFmtId="0" fontId="17" fillId="7" borderId="13" xfId="0" applyFont="1" applyFill="1" applyBorder="1" applyAlignment="1" applyProtection="1">
      <alignment horizontal="left" vertical="center" wrapText="1"/>
      <protection locked="0"/>
    </xf>
    <xf numFmtId="41" fontId="17" fillId="7" borderId="13" xfId="1" applyFont="1" applyFill="1" applyBorder="1" applyAlignment="1">
      <alignment horizontal="right" vertical="center" wrapText="1"/>
    </xf>
    <xf numFmtId="164" fontId="18" fillId="7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justify" vertical="center" wrapText="1"/>
    </xf>
    <xf numFmtId="41" fontId="2" fillId="0" borderId="19" xfId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justify" vertical="center" wrapText="1"/>
    </xf>
    <xf numFmtId="41" fontId="16" fillId="0" borderId="13" xfId="1" applyFont="1" applyFill="1" applyBorder="1" applyAlignment="1">
      <alignment horizontal="right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vertical="center" wrapText="1"/>
    </xf>
    <xf numFmtId="42" fontId="17" fillId="7" borderId="13" xfId="2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42" fontId="11" fillId="0" borderId="0" xfId="0" applyNumberFormat="1" applyFont="1"/>
    <xf numFmtId="0" fontId="2" fillId="0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41" fontId="11" fillId="0" borderId="0" xfId="1" applyFont="1"/>
    <xf numFmtId="41" fontId="11" fillId="0" borderId="0" xfId="0" applyNumberFormat="1" applyFont="1"/>
    <xf numFmtId="0" fontId="19" fillId="2" borderId="13" xfId="0" applyFont="1" applyFill="1" applyBorder="1" applyAlignment="1">
      <alignment horizontal="right" vertical="center" wrapText="1"/>
    </xf>
    <xf numFmtId="1" fontId="19" fillId="2" borderId="13" xfId="0" applyNumberFormat="1" applyFont="1" applyFill="1" applyBorder="1" applyAlignment="1">
      <alignment horizontal="righ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20" fillId="0" borderId="13" xfId="0" applyFont="1" applyBorder="1"/>
    <xf numFmtId="0" fontId="20" fillId="0" borderId="20" xfId="0" applyFont="1" applyBorder="1" applyAlignment="1">
      <alignment horizontal="left" wrapText="1"/>
    </xf>
    <xf numFmtId="1" fontId="19" fillId="2" borderId="13" xfId="1" applyNumberFormat="1" applyFont="1" applyFill="1" applyBorder="1" applyAlignment="1">
      <alignment horizontal="right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21" fillId="0" borderId="0" xfId="0" applyFont="1"/>
    <xf numFmtId="0" fontId="23" fillId="8" borderId="13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 wrapText="1"/>
    </xf>
    <xf numFmtId="165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165" fontId="24" fillId="0" borderId="19" xfId="0" applyNumberFormat="1" applyFont="1" applyBorder="1" applyAlignment="1">
      <alignment vertical="center" wrapText="1"/>
    </xf>
    <xf numFmtId="165" fontId="24" fillId="0" borderId="13" xfId="0" applyNumberFormat="1" applyFont="1" applyBorder="1" applyAlignment="1">
      <alignment vertical="center" wrapText="1"/>
    </xf>
    <xf numFmtId="0" fontId="23" fillId="6" borderId="18" xfId="0" applyFont="1" applyFill="1" applyBorder="1" applyAlignment="1">
      <alignment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7" fillId="0" borderId="0" xfId="0" applyFont="1"/>
    <xf numFmtId="0" fontId="29" fillId="0" borderId="13" xfId="4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1" fontId="2" fillId="0" borderId="8" xfId="1" applyFont="1" applyFill="1" applyBorder="1" applyAlignment="1">
      <alignment horizontal="center" vertical="center" wrapText="1"/>
    </xf>
    <xf numFmtId="41" fontId="2" fillId="0" borderId="19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readingOrder="1"/>
    </xf>
    <xf numFmtId="0" fontId="4" fillId="0" borderId="12" xfId="0" applyFont="1" applyFill="1" applyBorder="1" applyAlignment="1">
      <alignment horizontal="center" vertical="center" readingOrder="1"/>
    </xf>
    <xf numFmtId="0" fontId="4" fillId="0" borderId="19" xfId="0" applyFont="1" applyFill="1" applyBorder="1" applyAlignment="1">
      <alignment horizontal="center" vertical="center" readingOrder="1"/>
    </xf>
    <xf numFmtId="0" fontId="29" fillId="2" borderId="8" xfId="4" applyFill="1" applyBorder="1" applyAlignment="1">
      <alignment horizontal="center" vertical="center" wrapText="1"/>
    </xf>
    <xf numFmtId="0" fontId="29" fillId="2" borderId="12" xfId="4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9" xfId="0" applyFont="1" applyFill="1" applyBorder="1" applyAlignment="1">
      <alignment horizontal="center" vertical="center" wrapText="1" readingOrder="1"/>
    </xf>
    <xf numFmtId="0" fontId="29" fillId="2" borderId="19" xfId="4" applyFill="1" applyBorder="1" applyAlignment="1">
      <alignment horizontal="center" vertical="center" wrapText="1"/>
    </xf>
    <xf numFmtId="0" fontId="29" fillId="0" borderId="8" xfId="4" applyFill="1" applyBorder="1" applyAlignment="1" applyProtection="1">
      <alignment horizontal="center" vertical="center" wrapText="1"/>
      <protection locked="0"/>
    </xf>
    <xf numFmtId="0" fontId="29" fillId="0" borderId="12" xfId="4" applyFill="1" applyBorder="1" applyAlignment="1" applyProtection="1">
      <alignment horizontal="center" vertical="center" wrapText="1"/>
      <protection locked="0"/>
    </xf>
    <xf numFmtId="0" fontId="29" fillId="0" borderId="19" xfId="4" applyFill="1" applyBorder="1" applyAlignment="1" applyProtection="1">
      <alignment horizontal="center" vertical="center" wrapText="1"/>
      <protection locked="0"/>
    </xf>
    <xf numFmtId="9" fontId="2" fillId="0" borderId="8" xfId="3" applyFont="1" applyFill="1" applyBorder="1" applyAlignment="1">
      <alignment horizontal="center" vertical="center" wrapText="1"/>
    </xf>
    <xf numFmtId="9" fontId="2" fillId="0" borderId="12" xfId="3" applyFont="1" applyFill="1" applyBorder="1" applyAlignment="1">
      <alignment horizontal="center" vertical="center" wrapText="1"/>
    </xf>
    <xf numFmtId="9" fontId="2" fillId="0" borderId="19" xfId="3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readingOrder="1"/>
    </xf>
    <xf numFmtId="0" fontId="29" fillId="0" borderId="13" xfId="4" applyFill="1" applyBorder="1" applyAlignment="1" applyProtection="1">
      <alignment horizontal="justify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9" fillId="2" borderId="8" xfId="4" applyFill="1" applyBorder="1" applyAlignment="1" applyProtection="1">
      <alignment horizontal="center" vertical="center" wrapText="1"/>
      <protection locked="0"/>
    </xf>
    <xf numFmtId="0" fontId="29" fillId="2" borderId="12" xfId="4" applyFill="1" applyBorder="1" applyAlignment="1" applyProtection="1">
      <alignment horizontal="center" vertical="center" wrapText="1"/>
      <protection locked="0"/>
    </xf>
    <xf numFmtId="0" fontId="29" fillId="2" borderId="19" xfId="4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justify" vertical="center" wrapText="1"/>
    </xf>
    <xf numFmtId="0" fontId="22" fillId="8" borderId="13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left" vertical="center" wrapText="1" indent="1"/>
    </xf>
    <xf numFmtId="49" fontId="16" fillId="0" borderId="12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1"/>
    </xf>
    <xf numFmtId="164" fontId="2" fillId="2" borderId="8" xfId="0" applyNumberFormat="1" applyFont="1" applyFill="1" applyBorder="1" applyAlignment="1">
      <alignment horizontal="left" vertical="center" wrapText="1" indent="1"/>
    </xf>
    <xf numFmtId="164" fontId="2" fillId="2" borderId="12" xfId="0" applyNumberFormat="1" applyFont="1" applyFill="1" applyBorder="1" applyAlignment="1">
      <alignment horizontal="left" vertical="center" wrapText="1" indent="1"/>
    </xf>
    <xf numFmtId="164" fontId="2" fillId="2" borderId="19" xfId="0" applyNumberFormat="1" applyFont="1" applyFill="1" applyBorder="1" applyAlignment="1">
      <alignment horizontal="left" vertical="center" wrapText="1" indent="1"/>
    </xf>
    <xf numFmtId="164" fontId="2" fillId="0" borderId="8" xfId="0" applyNumberFormat="1" applyFont="1" applyFill="1" applyBorder="1" applyAlignment="1">
      <alignment horizontal="left" vertical="center" wrapText="1" indent="1"/>
    </xf>
    <xf numFmtId="164" fontId="2" fillId="0" borderId="12" xfId="0" applyNumberFormat="1" applyFont="1" applyFill="1" applyBorder="1" applyAlignment="1">
      <alignment horizontal="left" vertical="center" wrapText="1" indent="1"/>
    </xf>
    <xf numFmtId="164" fontId="2" fillId="0" borderId="19" xfId="0" applyNumberFormat="1" applyFont="1" applyFill="1" applyBorder="1" applyAlignment="1">
      <alignment horizontal="left" vertical="center" wrapText="1" indent="1"/>
    </xf>
  </cellXfs>
  <cellStyles count="5">
    <cellStyle name="Hipervínculo" xfId="4" builtinId="8"/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3366CC"/>
      <color rgb="FFE6EFFD"/>
      <color rgb="FF377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120650</xdr:rowOff>
    </xdr:from>
    <xdr:to>
      <xdr:col>2</xdr:col>
      <xdr:colOff>634307</xdr:colOff>
      <xdr:row>2</xdr:row>
      <xdr:rowOff>180975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0650"/>
          <a:ext cx="3618807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3</xdr:row>
      <xdr:rowOff>76200</xdr:rowOff>
    </xdr:from>
    <xdr:to>
      <xdr:col>9</xdr:col>
      <xdr:colOff>400050</xdr:colOff>
      <xdr:row>12</xdr:row>
      <xdr:rowOff>95250</xdr:rowOff>
    </xdr:to>
    <xdr:cxnSp macro="">
      <xdr:nvCxnSpPr>
        <xdr:cNvPr id="2" name="AutoShape 4">
          <a:extLst>
            <a:ext uri="{FF2B5EF4-FFF2-40B4-BE49-F238E27FC236}">
              <a16:creationId xmlns:a16="http://schemas.microsoft.com/office/drawing/2014/main" id="{FA79691E-99FF-4E7B-B936-A94433C69504}"/>
            </a:ext>
          </a:extLst>
        </xdr:cNvPr>
        <xdr:cNvCxnSpPr>
          <a:cxnSpLocks noChangeShapeType="1"/>
        </xdr:cNvCxnSpPr>
      </xdr:nvCxnSpPr>
      <xdr:spPr bwMode="auto">
        <a:xfrm>
          <a:off x="5334000" y="657225"/>
          <a:ext cx="0" cy="17335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5</xdr:col>
      <xdr:colOff>695325</xdr:colOff>
      <xdr:row>42</xdr:row>
      <xdr:rowOff>133350</xdr:rowOff>
    </xdr:from>
    <xdr:ext cx="76200" cy="438150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E9253DD7-0932-4CF7-94BA-04EE44838C30}"/>
            </a:ext>
          </a:extLst>
        </xdr:cNvPr>
        <xdr:cNvSpPr txBox="1">
          <a:spLocks noChangeArrowheads="1"/>
        </xdr:cNvSpPr>
      </xdr:nvSpPr>
      <xdr:spPr bwMode="auto">
        <a:xfrm>
          <a:off x="2905125" y="75342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47063</xdr:colOff>
      <xdr:row>2</xdr:row>
      <xdr:rowOff>33056</xdr:rowOff>
    </xdr:from>
    <xdr:to>
      <xdr:col>9</xdr:col>
      <xdr:colOff>28015</xdr:colOff>
      <xdr:row>6</xdr:row>
      <xdr:rowOff>71156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511412C-5929-4D80-BB52-B0598AAF56C7}"/>
            </a:ext>
          </a:extLst>
        </xdr:cNvPr>
        <xdr:cNvSpPr txBox="1">
          <a:spLocks noChangeArrowheads="1"/>
        </xdr:cNvSpPr>
      </xdr:nvSpPr>
      <xdr:spPr bwMode="auto">
        <a:xfrm>
          <a:off x="3618938" y="423581"/>
          <a:ext cx="1343027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3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  <a:p>
          <a:pPr algn="l" rtl="0">
            <a:defRPr sz="1000"/>
          </a:pPr>
          <a:endParaRPr lang="en-US" sz="3600" b="0" i="0" u="none" strike="noStrike" baseline="0">
            <a:solidFill>
              <a:sysClr val="windowText" lastClr="000000"/>
            </a:solidFill>
            <a:latin typeface="Arial Narrow" pitchFamily="34" charset="0"/>
            <a:cs typeface="Times New Roman"/>
          </a:endParaRPr>
        </a:p>
      </xdr:txBody>
    </xdr:sp>
    <xdr:clientData/>
  </xdr:twoCellAnchor>
  <xdr:twoCellAnchor>
    <xdr:from>
      <xdr:col>2</xdr:col>
      <xdr:colOff>311358</xdr:colOff>
      <xdr:row>30</xdr:row>
      <xdr:rowOff>98755</xdr:rowOff>
    </xdr:from>
    <xdr:to>
      <xdr:col>8</xdr:col>
      <xdr:colOff>601030</xdr:colOff>
      <xdr:row>34</xdr:row>
      <xdr:rowOff>190123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7405C235-F75D-4D4E-B487-B47A5D43BD4D}"/>
            </a:ext>
          </a:extLst>
        </xdr:cNvPr>
        <xdr:cNvSpPr txBox="1">
          <a:spLocks noChangeArrowheads="1"/>
        </xdr:cNvSpPr>
      </xdr:nvSpPr>
      <xdr:spPr bwMode="auto">
        <a:xfrm>
          <a:off x="920958" y="5404180"/>
          <a:ext cx="3852022" cy="85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Versión 01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30 de Enero de 2020</a:t>
          </a:r>
        </a:p>
      </xdr:txBody>
    </xdr:sp>
    <xdr:clientData/>
  </xdr:twoCellAnchor>
  <xdr:twoCellAnchor>
    <xdr:from>
      <xdr:col>1</xdr:col>
      <xdr:colOff>485775</xdr:colOff>
      <xdr:row>12</xdr:row>
      <xdr:rowOff>95250</xdr:rowOff>
    </xdr:from>
    <xdr:to>
      <xdr:col>9</xdr:col>
      <xdr:colOff>400050</xdr:colOff>
      <xdr:row>12</xdr:row>
      <xdr:rowOff>95250</xdr:rowOff>
    </xdr:to>
    <xdr:cxnSp macro="">
      <xdr:nvCxnSpPr>
        <xdr:cNvPr id="6" name="AutoShape 10">
          <a:extLst>
            <a:ext uri="{FF2B5EF4-FFF2-40B4-BE49-F238E27FC236}">
              <a16:creationId xmlns:a16="http://schemas.microsoft.com/office/drawing/2014/main" id="{D02A71B5-4D26-4C7B-891B-5A17F69AB31A}"/>
            </a:ext>
          </a:extLst>
        </xdr:cNvPr>
        <xdr:cNvCxnSpPr>
          <a:cxnSpLocks noChangeShapeType="1"/>
        </xdr:cNvCxnSpPr>
      </xdr:nvCxnSpPr>
      <xdr:spPr bwMode="auto">
        <a:xfrm flipH="1">
          <a:off x="552450" y="23907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163606</xdr:colOff>
      <xdr:row>16</xdr:row>
      <xdr:rowOff>30256</xdr:rowOff>
    </xdr:from>
    <xdr:to>
      <xdr:col>9</xdr:col>
      <xdr:colOff>434229</xdr:colOff>
      <xdr:row>24</xdr:row>
      <xdr:rowOff>159684</xdr:rowOff>
    </xdr:to>
    <xdr:sp macro="" textlink="">
      <xdr:nvSpPr>
        <xdr:cNvPr id="7" name="Rectangle 11">
          <a:extLst>
            <a:ext uri="{FF2B5EF4-FFF2-40B4-BE49-F238E27FC236}">
              <a16:creationId xmlns:a16="http://schemas.microsoft.com/office/drawing/2014/main" id="{976A004B-757C-4677-B623-F00130C14558}"/>
            </a:ext>
          </a:extLst>
        </xdr:cNvPr>
        <xdr:cNvSpPr>
          <a:spLocks noChangeArrowheads="1"/>
        </xdr:cNvSpPr>
      </xdr:nvSpPr>
      <xdr:spPr bwMode="auto">
        <a:xfrm>
          <a:off x="230281" y="2859181"/>
          <a:ext cx="5137898" cy="1653428"/>
        </a:xfrm>
        <a:prstGeom prst="rect">
          <a:avLst/>
        </a:prstGeom>
        <a:solidFill>
          <a:srgbClr val="3366CC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PLAN ANUAL DE INVERSIÓN Y GASTO PÚBLICO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2020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9</xdr:col>
      <xdr:colOff>400050</xdr:colOff>
      <xdr:row>31</xdr:row>
      <xdr:rowOff>66675</xdr:rowOff>
    </xdr:from>
    <xdr:to>
      <xdr:col>9</xdr:col>
      <xdr:colOff>400050</xdr:colOff>
      <xdr:row>41</xdr:row>
      <xdr:rowOff>104775</xdr:rowOff>
    </xdr:to>
    <xdr:cxnSp macro="">
      <xdr:nvCxnSpPr>
        <xdr:cNvPr id="8" name="AutoShape 12">
          <a:extLst>
            <a:ext uri="{FF2B5EF4-FFF2-40B4-BE49-F238E27FC236}">
              <a16:creationId xmlns:a16="http://schemas.microsoft.com/office/drawing/2014/main" id="{A46218A2-D8FB-47E7-B720-A9B5C06CCCDA}"/>
            </a:ext>
          </a:extLst>
        </xdr:cNvPr>
        <xdr:cNvCxnSpPr>
          <a:cxnSpLocks noChangeShapeType="1"/>
        </xdr:cNvCxnSpPr>
      </xdr:nvCxnSpPr>
      <xdr:spPr bwMode="auto">
        <a:xfrm>
          <a:off x="5334000" y="5562600"/>
          <a:ext cx="0" cy="1752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485775</xdr:colOff>
      <xdr:row>28</xdr:row>
      <xdr:rowOff>95250</xdr:rowOff>
    </xdr:from>
    <xdr:to>
      <xdr:col>9</xdr:col>
      <xdr:colOff>400050</xdr:colOff>
      <xdr:row>28</xdr:row>
      <xdr:rowOff>95250</xdr:rowOff>
    </xdr:to>
    <xdr:cxnSp macro="">
      <xdr:nvCxnSpPr>
        <xdr:cNvPr id="9" name="AutoShape 13">
          <a:extLst>
            <a:ext uri="{FF2B5EF4-FFF2-40B4-BE49-F238E27FC236}">
              <a16:creationId xmlns:a16="http://schemas.microsoft.com/office/drawing/2014/main" id="{F4ED52C4-8078-4716-A10D-B9367BB13868}"/>
            </a:ext>
          </a:extLst>
        </xdr:cNvPr>
        <xdr:cNvCxnSpPr>
          <a:cxnSpLocks noChangeShapeType="1"/>
        </xdr:cNvCxnSpPr>
      </xdr:nvCxnSpPr>
      <xdr:spPr bwMode="auto">
        <a:xfrm flipH="1">
          <a:off x="552450" y="50196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400050</xdr:colOff>
      <xdr:row>28</xdr:row>
      <xdr:rowOff>95250</xdr:rowOff>
    </xdr:from>
    <xdr:to>
      <xdr:col>9</xdr:col>
      <xdr:colOff>400050</xdr:colOff>
      <xdr:row>41</xdr:row>
      <xdr:rowOff>104775</xdr:rowOff>
    </xdr:to>
    <xdr:cxnSp macro="">
      <xdr:nvCxnSpPr>
        <xdr:cNvPr id="10" name="AutoShape 14">
          <a:extLst>
            <a:ext uri="{FF2B5EF4-FFF2-40B4-BE49-F238E27FC236}">
              <a16:creationId xmlns:a16="http://schemas.microsoft.com/office/drawing/2014/main" id="{933617A4-8C7E-4C53-9A28-1FAEC4CF2444}"/>
            </a:ext>
          </a:extLst>
        </xdr:cNvPr>
        <xdr:cNvCxnSpPr>
          <a:cxnSpLocks noChangeShapeType="1"/>
        </xdr:cNvCxnSpPr>
      </xdr:nvCxnSpPr>
      <xdr:spPr bwMode="auto">
        <a:xfrm>
          <a:off x="5334000" y="501967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2</xdr:col>
      <xdr:colOff>486836</xdr:colOff>
      <xdr:row>42</xdr:row>
      <xdr:rowOff>10584</xdr:rowOff>
    </xdr:from>
    <xdr:ext cx="3090331" cy="529166"/>
    <xdr:pic>
      <xdr:nvPicPr>
        <xdr:cNvPr id="11" name="Imagen 10">
          <a:extLst>
            <a:ext uri="{FF2B5EF4-FFF2-40B4-BE49-F238E27FC236}">
              <a16:creationId xmlns:a16="http://schemas.microsoft.com/office/drawing/2014/main" id="{BF284A61-D92B-42BD-B0A5-F62758D7BC6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436" y="7411509"/>
          <a:ext cx="3090331" cy="52916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11206</xdr:rowOff>
    </xdr:from>
    <xdr:to>
      <xdr:col>2</xdr:col>
      <xdr:colOff>1423147</xdr:colOff>
      <xdr:row>2</xdr:row>
      <xdr:rowOff>313764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4FE915-D40E-4B02-A845-0CA69C335E1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4" y="11206"/>
          <a:ext cx="4852147" cy="91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pi.dnp.gov.co/Consultas/Detalle.aspx?vigencia=2020&amp;periodo=3&amp;proyecto=2019011000124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spi.dnp.gov.co/Consultas/Detalle.aspx?vigencia=2020&amp;periodo=3&amp;proyecto=2017011000194" TargetMode="External"/><Relationship Id="rId7" Type="http://schemas.openxmlformats.org/officeDocument/2006/relationships/hyperlink" Target="https://spi.dnp.gov.co/Consultas/Detalle.aspx?vigencia=2020&amp;periodo=3&amp;proyecto=2017011000211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s://spi.dnp.gov.co/Consultas/Detalle.aspx?vigencia=2020&amp;periodo=3&amp;proyecto=2017011000192" TargetMode="External"/><Relationship Id="rId1" Type="http://schemas.openxmlformats.org/officeDocument/2006/relationships/hyperlink" Target="https://spi.dnp.gov.co/Consultas/Detalle.aspx?vigencia=2020&amp;periodo=3&amp;proyecto=2017011000151" TargetMode="External"/><Relationship Id="rId6" Type="http://schemas.openxmlformats.org/officeDocument/2006/relationships/hyperlink" Target="https://spi.dnp.gov.co/Consultas/Detalle.aspx?vigencia=2020&amp;periodo=3&amp;proyecto=2017011000252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spi.dnp.gov.co/Consultas/Detalle.aspx?vigencia=2020&amp;periodo=3&amp;proyecto=2017011000193" TargetMode="External"/><Relationship Id="rId10" Type="http://schemas.openxmlformats.org/officeDocument/2006/relationships/hyperlink" Target="https://spi.dnp.gov.co/Consultas/Detalle.aspx?vigencia=2020&amp;periodo=3&amp;proyecto=2017011000333" TargetMode="External"/><Relationship Id="rId4" Type="http://schemas.openxmlformats.org/officeDocument/2006/relationships/hyperlink" Target="https://spi.dnp.gov.co/Consultas/Detalle.aspx?vigencia=2020&amp;periodo=3&amp;proyecto=2017011000241" TargetMode="External"/><Relationship Id="rId9" Type="http://schemas.openxmlformats.org/officeDocument/2006/relationships/hyperlink" Target="https://spi.dnp.gov.co/Consultas/Detalle.aspx?vigencia=2020&amp;periodo=3&amp;proyecto=2017011000228" TargetMode="External"/><Relationship Id="rId1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4"/>
  <sheetViews>
    <sheetView topLeftCell="A4" zoomScaleNormal="100" workbookViewId="0">
      <selection activeCell="C5" sqref="C5:C6"/>
    </sheetView>
  </sheetViews>
  <sheetFormatPr baseColWidth="10" defaultColWidth="11.5703125" defaultRowHeight="14.25" x14ac:dyDescent="0.2"/>
  <cols>
    <col min="1" max="2" width="26" style="2" customWidth="1"/>
    <col min="3" max="3" width="19.42578125" style="2" customWidth="1"/>
    <col min="4" max="4" width="20.5703125" style="2" customWidth="1"/>
    <col min="5" max="5" width="18.28515625" style="2" customWidth="1"/>
    <col min="6" max="6" width="17.42578125" style="2" customWidth="1"/>
    <col min="7" max="7" width="11.28515625" style="2" customWidth="1"/>
    <col min="8" max="8" width="26.5703125" style="2" customWidth="1"/>
    <col min="9" max="9" width="22.28515625" style="2" customWidth="1"/>
    <col min="10" max="10" width="18.42578125" style="2" customWidth="1"/>
    <col min="11" max="11" width="28.28515625" style="2" customWidth="1"/>
    <col min="12" max="12" width="4.85546875" style="2" customWidth="1"/>
    <col min="13" max="16384" width="11.5703125" style="2"/>
  </cols>
  <sheetData>
    <row r="1" spans="1:12" ht="24" customHeight="1" x14ac:dyDescent="0.2">
      <c r="A1" s="99"/>
      <c r="B1" s="99"/>
      <c r="C1" s="99"/>
      <c r="D1" s="100" t="s">
        <v>14</v>
      </c>
      <c r="E1" s="100"/>
      <c r="F1" s="100"/>
      <c r="G1" s="100"/>
      <c r="H1" s="100"/>
      <c r="I1" s="100"/>
      <c r="J1" s="100"/>
      <c r="K1" s="24" t="s">
        <v>15</v>
      </c>
      <c r="L1" s="1"/>
    </row>
    <row r="2" spans="1:12" ht="24.75" customHeight="1" x14ac:dyDescent="0.2">
      <c r="A2" s="99"/>
      <c r="B2" s="99"/>
      <c r="C2" s="99"/>
      <c r="D2" s="100"/>
      <c r="E2" s="100"/>
      <c r="F2" s="100"/>
      <c r="G2" s="100"/>
      <c r="H2" s="100"/>
      <c r="I2" s="100"/>
      <c r="J2" s="100"/>
      <c r="K2" s="24" t="s">
        <v>12</v>
      </c>
      <c r="L2" s="1"/>
    </row>
    <row r="3" spans="1:12" ht="26.25" customHeight="1" x14ac:dyDescent="0.2">
      <c r="A3" s="99"/>
      <c r="B3" s="99"/>
      <c r="C3" s="99"/>
      <c r="D3" s="100"/>
      <c r="E3" s="100"/>
      <c r="F3" s="100"/>
      <c r="G3" s="100"/>
      <c r="H3" s="100"/>
      <c r="I3" s="100"/>
      <c r="J3" s="100"/>
      <c r="K3" s="24" t="s">
        <v>13</v>
      </c>
      <c r="L3" s="1"/>
    </row>
    <row r="4" spans="1:12" ht="22.9" customHeight="1" thickBot="1" x14ac:dyDescent="0.25">
      <c r="A4" s="3"/>
      <c r="B4" s="3"/>
      <c r="C4" s="3"/>
      <c r="D4" s="4"/>
      <c r="E4" s="5"/>
      <c r="F4" s="5"/>
      <c r="G4" s="6"/>
      <c r="H4" s="7"/>
      <c r="I4" s="8"/>
      <c r="J4" s="8"/>
      <c r="K4" s="8"/>
      <c r="L4" s="1"/>
    </row>
    <row r="5" spans="1:12" ht="24.6" customHeight="1" x14ac:dyDescent="0.2">
      <c r="A5" s="101" t="s">
        <v>0</v>
      </c>
      <c r="B5" s="103" t="s">
        <v>1</v>
      </c>
      <c r="C5" s="105" t="s">
        <v>2</v>
      </c>
      <c r="D5" s="107" t="s">
        <v>3</v>
      </c>
      <c r="E5" s="107" t="s">
        <v>4</v>
      </c>
      <c r="F5" s="105" t="s">
        <v>5</v>
      </c>
      <c r="G5" s="105" t="s">
        <v>6</v>
      </c>
      <c r="H5" s="109" t="s">
        <v>7</v>
      </c>
      <c r="I5" s="109"/>
      <c r="J5" s="110"/>
      <c r="K5" s="111" t="s">
        <v>8</v>
      </c>
      <c r="L5" s="1"/>
    </row>
    <row r="6" spans="1:12" ht="29.45" customHeight="1" thickBot="1" x14ac:dyDescent="0.25">
      <c r="A6" s="102"/>
      <c r="B6" s="104"/>
      <c r="C6" s="106"/>
      <c r="D6" s="108"/>
      <c r="E6" s="108"/>
      <c r="F6" s="106"/>
      <c r="G6" s="106"/>
      <c r="H6" s="25" t="s">
        <v>16</v>
      </c>
      <c r="I6" s="25" t="s">
        <v>9</v>
      </c>
      <c r="J6" s="26" t="s">
        <v>10</v>
      </c>
      <c r="K6" s="112"/>
      <c r="L6" s="1"/>
    </row>
    <row r="7" spans="1:12" x14ac:dyDescent="0.2">
      <c r="A7" s="113"/>
      <c r="B7" s="116"/>
      <c r="C7" s="119"/>
      <c r="D7" s="122"/>
      <c r="E7" s="9"/>
      <c r="F7" s="9"/>
      <c r="G7" s="10"/>
      <c r="H7" s="11"/>
      <c r="I7" s="11"/>
      <c r="J7" s="11"/>
      <c r="K7" s="12"/>
      <c r="L7" s="1"/>
    </row>
    <row r="8" spans="1:12" ht="14.45" customHeight="1" x14ac:dyDescent="0.2">
      <c r="A8" s="114"/>
      <c r="B8" s="117"/>
      <c r="C8" s="120"/>
      <c r="D8" s="123"/>
      <c r="E8" s="13"/>
      <c r="F8" s="13"/>
      <c r="G8" s="14"/>
      <c r="H8" s="15"/>
      <c r="I8" s="16"/>
      <c r="J8" s="16"/>
      <c r="K8" s="17"/>
      <c r="L8" s="1"/>
    </row>
    <row r="9" spans="1:12" ht="15" customHeight="1" thickBot="1" x14ac:dyDescent="0.25">
      <c r="A9" s="115"/>
      <c r="B9" s="118"/>
      <c r="C9" s="121"/>
      <c r="D9" s="18" t="s">
        <v>11</v>
      </c>
      <c r="E9" s="19"/>
      <c r="F9" s="19"/>
      <c r="G9" s="20"/>
      <c r="H9" s="21">
        <f>+SUM(H7:H8)</f>
        <v>0</v>
      </c>
      <c r="I9" s="21">
        <f>+SUM(I7:I8)</f>
        <v>0</v>
      </c>
      <c r="J9" s="21">
        <f>+SUM(J7:J8)</f>
        <v>0</v>
      </c>
      <c r="K9" s="22"/>
      <c r="L9" s="1"/>
    </row>
    <row r="10" spans="1:12" x14ac:dyDescent="0.2">
      <c r="A10" s="23"/>
      <c r="B10" s="23"/>
      <c r="C10" s="23"/>
      <c r="D10" s="23"/>
      <c r="E10" s="23"/>
      <c r="F10" s="23"/>
      <c r="G10" s="23"/>
      <c r="H10" s="23"/>
      <c r="I10" s="1"/>
      <c r="J10" s="1"/>
      <c r="K10" s="1"/>
      <c r="L10" s="1"/>
    </row>
    <row r="11" spans="1:12" x14ac:dyDescent="0.2">
      <c r="A11" s="23"/>
      <c r="B11" s="23"/>
      <c r="C11" s="23"/>
      <c r="D11" s="23"/>
      <c r="E11" s="23"/>
      <c r="F11" s="23"/>
      <c r="G11" s="23"/>
      <c r="H11" s="23"/>
      <c r="I11" s="1"/>
      <c r="J11" s="1"/>
      <c r="K11" s="1"/>
      <c r="L11" s="1"/>
    </row>
    <row r="12" spans="1:12" x14ac:dyDescent="0.2">
      <c r="H12" s="1"/>
      <c r="I12" s="1"/>
      <c r="J12" s="1"/>
      <c r="K12" s="1"/>
      <c r="L12" s="1"/>
    </row>
    <row r="13" spans="1:12" x14ac:dyDescent="0.2">
      <c r="H13" s="1"/>
      <c r="I13" s="1"/>
      <c r="J13" s="1"/>
      <c r="K13" s="1"/>
      <c r="L13" s="1"/>
    </row>
    <row r="14" spans="1:12" x14ac:dyDescent="0.2">
      <c r="H14" s="1"/>
      <c r="I14" s="1"/>
      <c r="J14" s="1"/>
      <c r="K14" s="1"/>
      <c r="L14" s="1"/>
    </row>
  </sheetData>
  <mergeCells count="15">
    <mergeCell ref="K5:K6"/>
    <mergeCell ref="A7:A9"/>
    <mergeCell ref="B7:B9"/>
    <mergeCell ref="C7:C9"/>
    <mergeCell ref="D7:D8"/>
    <mergeCell ref="A1:C3"/>
    <mergeCell ref="D1:J3"/>
    <mergeCell ref="A5:A6"/>
    <mergeCell ref="B5:B6"/>
    <mergeCell ref="C5:C6"/>
    <mergeCell ref="D5:D6"/>
    <mergeCell ref="E5:E6"/>
    <mergeCell ref="F5:F6"/>
    <mergeCell ref="G5:G6"/>
    <mergeCell ref="H5:J5"/>
  </mergeCells>
  <pageMargins left="0.25" right="0.25" top="0.75" bottom="0.75" header="0.3" footer="0.3"/>
  <pageSetup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23FF-930B-446D-B2AE-3B584938BF46}">
  <dimension ref="B1:M102"/>
  <sheetViews>
    <sheetView zoomScale="90" zoomScaleNormal="90" zoomScaleSheetLayoutView="90" workbookViewId="0">
      <selection activeCell="L5" sqref="L5"/>
    </sheetView>
  </sheetViews>
  <sheetFormatPr baseColWidth="10" defaultColWidth="11.42578125" defaultRowHeight="15" x14ac:dyDescent="0.25"/>
  <cols>
    <col min="1" max="1" width="1" style="73" customWidth="1"/>
    <col min="2" max="2" width="8.140625" style="73" customWidth="1"/>
    <col min="3" max="5" width="8" style="73" customWidth="1"/>
    <col min="6" max="6" width="11.42578125" style="73"/>
    <col min="7" max="8" width="9" style="73" customWidth="1"/>
    <col min="9" max="16384" width="11.42578125" style="73"/>
  </cols>
  <sheetData>
    <row r="1" spans="2:10" ht="15.75" thickBot="1" x14ac:dyDescent="0.3"/>
    <row r="2" spans="2:10" x14ac:dyDescent="0.25">
      <c r="B2" s="74"/>
      <c r="C2" s="75"/>
      <c r="D2" s="75"/>
      <c r="E2" s="75"/>
      <c r="F2" s="75"/>
      <c r="G2" s="75"/>
      <c r="H2" s="75"/>
      <c r="I2" s="75"/>
      <c r="J2" s="76"/>
    </row>
    <row r="3" spans="2:10" x14ac:dyDescent="0.25">
      <c r="B3" s="77"/>
      <c r="J3" s="78"/>
    </row>
    <row r="4" spans="2:10" x14ac:dyDescent="0.25">
      <c r="B4" s="77"/>
      <c r="J4" s="78"/>
    </row>
    <row r="5" spans="2:10" x14ac:dyDescent="0.25">
      <c r="B5" s="77"/>
      <c r="J5" s="78"/>
    </row>
    <row r="6" spans="2:10" x14ac:dyDescent="0.25">
      <c r="B6" s="77"/>
      <c r="J6" s="78"/>
    </row>
    <row r="7" spans="2:10" x14ac:dyDescent="0.25">
      <c r="B7" s="77"/>
      <c r="J7" s="78"/>
    </row>
    <row r="8" spans="2:10" x14ac:dyDescent="0.25">
      <c r="B8" s="77"/>
      <c r="J8" s="78"/>
    </row>
    <row r="9" spans="2:10" x14ac:dyDescent="0.25">
      <c r="B9" s="77"/>
      <c r="J9" s="78"/>
    </row>
    <row r="10" spans="2:10" x14ac:dyDescent="0.25">
      <c r="B10" s="77"/>
      <c r="J10" s="78"/>
    </row>
    <row r="11" spans="2:10" x14ac:dyDescent="0.25">
      <c r="B11" s="77"/>
      <c r="J11" s="78"/>
    </row>
    <row r="12" spans="2:10" x14ac:dyDescent="0.25">
      <c r="B12" s="77"/>
      <c r="J12" s="78"/>
    </row>
    <row r="13" spans="2:10" x14ac:dyDescent="0.25">
      <c r="B13" s="77"/>
      <c r="J13" s="78"/>
    </row>
    <row r="14" spans="2:10" ht="6" customHeight="1" x14ac:dyDescent="0.25">
      <c r="B14" s="77"/>
      <c r="J14" s="78"/>
    </row>
    <row r="15" spans="2:10" ht="6" customHeight="1" x14ac:dyDescent="0.25">
      <c r="B15" s="77"/>
      <c r="J15" s="78"/>
    </row>
    <row r="16" spans="2:10" x14ac:dyDescent="0.25">
      <c r="B16" s="77"/>
      <c r="J16" s="78"/>
    </row>
    <row r="17" spans="2:10" x14ac:dyDescent="0.25">
      <c r="B17" s="77"/>
      <c r="J17" s="78"/>
    </row>
    <row r="18" spans="2:10" x14ac:dyDescent="0.25">
      <c r="B18" s="77"/>
      <c r="J18" s="78"/>
    </row>
    <row r="19" spans="2:10" x14ac:dyDescent="0.25">
      <c r="B19" s="77"/>
      <c r="J19" s="78"/>
    </row>
    <row r="20" spans="2:10" x14ac:dyDescent="0.25">
      <c r="B20" s="77"/>
      <c r="J20" s="78"/>
    </row>
    <row r="21" spans="2:10" x14ac:dyDescent="0.25">
      <c r="B21" s="77"/>
      <c r="J21" s="78"/>
    </row>
    <row r="22" spans="2:10" x14ac:dyDescent="0.25">
      <c r="B22" s="77"/>
      <c r="J22" s="78"/>
    </row>
    <row r="23" spans="2:10" x14ac:dyDescent="0.25">
      <c r="B23" s="77"/>
      <c r="J23" s="78"/>
    </row>
    <row r="24" spans="2:10" x14ac:dyDescent="0.25">
      <c r="B24" s="77"/>
      <c r="J24" s="78"/>
    </row>
    <row r="25" spans="2:10" x14ac:dyDescent="0.25">
      <c r="B25" s="77"/>
      <c r="J25" s="78"/>
    </row>
    <row r="26" spans="2:10" x14ac:dyDescent="0.25">
      <c r="B26" s="77"/>
      <c r="J26" s="78"/>
    </row>
    <row r="27" spans="2:10" ht="7.5" customHeight="1" x14ac:dyDescent="0.25">
      <c r="B27" s="77"/>
      <c r="J27" s="78"/>
    </row>
    <row r="28" spans="2:10" ht="7.5" customHeight="1" x14ac:dyDescent="0.25">
      <c r="B28" s="77"/>
      <c r="J28" s="78"/>
    </row>
    <row r="29" spans="2:10" x14ac:dyDescent="0.25">
      <c r="B29" s="77"/>
      <c r="J29" s="78"/>
    </row>
    <row r="30" spans="2:10" x14ac:dyDescent="0.25">
      <c r="B30" s="77"/>
      <c r="J30" s="78"/>
    </row>
    <row r="31" spans="2:10" x14ac:dyDescent="0.25">
      <c r="B31" s="77"/>
      <c r="J31" s="78"/>
    </row>
    <row r="32" spans="2:10" x14ac:dyDescent="0.25">
      <c r="B32" s="77"/>
      <c r="J32" s="78"/>
    </row>
    <row r="33" spans="2:13" x14ac:dyDescent="0.25">
      <c r="B33" s="77"/>
      <c r="J33" s="78"/>
    </row>
    <row r="34" spans="2:13" x14ac:dyDescent="0.25">
      <c r="B34" s="77"/>
      <c r="J34" s="78"/>
    </row>
    <row r="35" spans="2:13" x14ac:dyDescent="0.25">
      <c r="B35" s="77"/>
      <c r="J35" s="78"/>
    </row>
    <row r="36" spans="2:13" x14ac:dyDescent="0.25">
      <c r="B36" s="77"/>
      <c r="J36" s="78"/>
    </row>
    <row r="37" spans="2:13" x14ac:dyDescent="0.25">
      <c r="B37" s="77"/>
      <c r="J37" s="78"/>
    </row>
    <row r="38" spans="2:13" ht="7.5" customHeight="1" x14ac:dyDescent="0.25">
      <c r="B38" s="77"/>
      <c r="J38" s="78"/>
    </row>
    <row r="39" spans="2:13" ht="7.5" customHeight="1" x14ac:dyDescent="0.25">
      <c r="B39" s="77"/>
      <c r="J39" s="78"/>
    </row>
    <row r="40" spans="2:13" x14ac:dyDescent="0.25">
      <c r="B40" s="77"/>
      <c r="J40" s="78"/>
    </row>
    <row r="41" spans="2:13" x14ac:dyDescent="0.25">
      <c r="B41" s="77"/>
      <c r="J41" s="78"/>
    </row>
    <row r="42" spans="2:13" x14ac:dyDescent="0.25">
      <c r="B42" s="77"/>
      <c r="J42" s="78"/>
    </row>
    <row r="43" spans="2:13" x14ac:dyDescent="0.25">
      <c r="B43" s="77"/>
      <c r="J43" s="78"/>
    </row>
    <row r="44" spans="2:13" x14ac:dyDescent="0.25">
      <c r="B44" s="77"/>
      <c r="J44" s="78"/>
    </row>
    <row r="45" spans="2:13" x14ac:dyDescent="0.25">
      <c r="B45" s="77"/>
      <c r="J45" s="78"/>
    </row>
    <row r="46" spans="2:13" ht="15.75" thickBot="1" x14ac:dyDescent="0.3">
      <c r="B46" s="79"/>
      <c r="C46" s="80"/>
      <c r="D46" s="80"/>
      <c r="E46" s="80"/>
      <c r="F46" s="80"/>
      <c r="G46" s="80"/>
      <c r="H46" s="80"/>
      <c r="I46" s="80"/>
      <c r="J46" s="81"/>
      <c r="M46"/>
    </row>
    <row r="102" spans="3:3" x14ac:dyDescent="0.25">
      <c r="C102" s="73" t="s">
        <v>169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115" orientation="portrait" r:id="rId1"/>
  <headerFooter differentFirst="1">
    <oddFooter>&amp;R&amp;"Arial,Negrita"&amp;12 Página &amp;P  de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showGridLines="0" tabSelected="1" topLeftCell="C1" zoomScale="85" zoomScaleNormal="85" workbookViewId="0">
      <pane xSplit="2" ySplit="7" topLeftCell="E8" activePane="bottomRight" state="frozen"/>
      <selection activeCell="C1" sqref="C1"/>
      <selection pane="topRight" activeCell="E1" sqref="E1"/>
      <selection pane="bottomLeft" activeCell="C8" sqref="C8"/>
      <selection pane="bottomRight" activeCell="E4" sqref="E4"/>
    </sheetView>
  </sheetViews>
  <sheetFormatPr baseColWidth="10" defaultColWidth="11.5703125" defaultRowHeight="16.5" x14ac:dyDescent="0.3"/>
  <cols>
    <col min="1" max="2" width="26" style="27" customWidth="1"/>
    <col min="3" max="3" width="22.42578125" style="27" customWidth="1"/>
    <col min="4" max="4" width="40.7109375" style="27" customWidth="1"/>
    <col min="5" max="6" width="21.5703125" style="27" customWidth="1"/>
    <col min="7" max="7" width="32.140625" style="27" customWidth="1"/>
    <col min="8" max="8" width="23.28515625" style="27" customWidth="1"/>
    <col min="9" max="9" width="26.5703125" style="27" customWidth="1"/>
    <col min="10" max="10" width="24.42578125" style="27" customWidth="1"/>
    <col min="11" max="11" width="25.85546875" style="27" customWidth="1"/>
    <col min="12" max="12" width="18.42578125" style="27" customWidth="1"/>
    <col min="13" max="13" width="28.28515625" style="27" customWidth="1"/>
    <col min="14" max="14" width="2.140625" style="27" customWidth="1"/>
    <col min="15" max="16384" width="11.5703125" style="27"/>
  </cols>
  <sheetData>
    <row r="1" spans="1:13" ht="24" customHeight="1" x14ac:dyDescent="0.3">
      <c r="A1" s="124"/>
      <c r="B1" s="124"/>
      <c r="C1" s="124"/>
      <c r="D1" s="125" t="s">
        <v>27</v>
      </c>
      <c r="E1" s="125"/>
      <c r="F1" s="125"/>
      <c r="G1" s="125"/>
      <c r="H1" s="125"/>
      <c r="I1" s="125"/>
      <c r="J1" s="125"/>
      <c r="K1" s="125"/>
      <c r="L1" s="125"/>
      <c r="M1" s="28" t="s">
        <v>30</v>
      </c>
    </row>
    <row r="2" spans="1:13" ht="24.75" customHeight="1" x14ac:dyDescent="0.3">
      <c r="A2" s="124"/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29" t="s">
        <v>31</v>
      </c>
    </row>
    <row r="3" spans="1:13" ht="26.25" customHeight="1" x14ac:dyDescent="0.3">
      <c r="A3" s="124"/>
      <c r="B3" s="124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29" t="s">
        <v>32</v>
      </c>
    </row>
    <row r="4" spans="1:13" ht="22.9" customHeight="1" x14ac:dyDescent="0.3">
      <c r="A4" s="30"/>
      <c r="B4" s="30"/>
      <c r="C4" s="30"/>
      <c r="D4" s="31"/>
      <c r="E4" s="31"/>
      <c r="F4" s="31"/>
      <c r="G4" s="32"/>
      <c r="H4" s="33"/>
      <c r="I4" s="34"/>
      <c r="J4" s="35"/>
      <c r="K4" s="35"/>
      <c r="L4" s="35"/>
      <c r="M4" s="35"/>
    </row>
    <row r="5" spans="1:13" ht="33" customHeight="1" x14ac:dyDescent="0.3">
      <c r="A5" s="126" t="s">
        <v>0</v>
      </c>
      <c r="B5" s="126" t="s">
        <v>1</v>
      </c>
      <c r="C5" s="126" t="s">
        <v>20</v>
      </c>
      <c r="D5" s="126" t="s">
        <v>3</v>
      </c>
      <c r="E5" s="126" t="s">
        <v>17</v>
      </c>
      <c r="F5" s="126" t="s">
        <v>23</v>
      </c>
      <c r="G5" s="126" t="s">
        <v>4</v>
      </c>
      <c r="H5" s="126" t="s">
        <v>7</v>
      </c>
      <c r="I5" s="126"/>
      <c r="J5" s="126"/>
      <c r="K5" s="126"/>
      <c r="L5" s="126"/>
      <c r="M5" s="126" t="s">
        <v>8</v>
      </c>
    </row>
    <row r="6" spans="1:13" ht="33" customHeight="1" x14ac:dyDescent="0.3">
      <c r="A6" s="126"/>
      <c r="B6" s="126"/>
      <c r="C6" s="126"/>
      <c r="D6" s="126"/>
      <c r="E6" s="126"/>
      <c r="F6" s="126"/>
      <c r="G6" s="126"/>
      <c r="H6" s="126" t="s">
        <v>26</v>
      </c>
      <c r="I6" s="126" t="s">
        <v>21</v>
      </c>
      <c r="J6" s="126" t="s">
        <v>22</v>
      </c>
      <c r="K6" s="126"/>
      <c r="L6" s="126" t="s">
        <v>28</v>
      </c>
      <c r="M6" s="126"/>
    </row>
    <row r="7" spans="1:13" ht="33" customHeight="1" x14ac:dyDescent="0.3">
      <c r="A7" s="126"/>
      <c r="B7" s="126"/>
      <c r="C7" s="126"/>
      <c r="D7" s="126"/>
      <c r="E7" s="126"/>
      <c r="F7" s="126"/>
      <c r="G7" s="126"/>
      <c r="H7" s="126"/>
      <c r="I7" s="126"/>
      <c r="J7" s="36" t="s">
        <v>18</v>
      </c>
      <c r="K7" s="36" t="s">
        <v>19</v>
      </c>
      <c r="L7" s="126"/>
      <c r="M7" s="126"/>
    </row>
    <row r="8" spans="1:13" ht="56.25" customHeight="1" x14ac:dyDescent="0.3">
      <c r="A8" s="135" t="s">
        <v>33</v>
      </c>
      <c r="B8" s="135" t="s">
        <v>34</v>
      </c>
      <c r="C8" s="146" t="s">
        <v>35</v>
      </c>
      <c r="D8" s="150" t="s">
        <v>108</v>
      </c>
      <c r="E8" s="37" t="s">
        <v>36</v>
      </c>
      <c r="F8" s="38">
        <v>1200</v>
      </c>
      <c r="G8" s="39" t="s">
        <v>37</v>
      </c>
      <c r="H8" s="40"/>
      <c r="I8" s="15">
        <v>59595960000</v>
      </c>
      <c r="J8" s="15"/>
      <c r="K8" s="15"/>
      <c r="L8" s="15">
        <f>+H8+I8+J8-K8</f>
        <v>59595960000</v>
      </c>
      <c r="M8" s="165" t="s">
        <v>182</v>
      </c>
    </row>
    <row r="9" spans="1:13" ht="56.25" customHeight="1" x14ac:dyDescent="0.3">
      <c r="A9" s="136"/>
      <c r="B9" s="136"/>
      <c r="C9" s="147"/>
      <c r="D9" s="151"/>
      <c r="E9" s="41" t="s">
        <v>38</v>
      </c>
      <c r="F9" s="42">
        <v>200</v>
      </c>
      <c r="G9" s="41" t="s">
        <v>39</v>
      </c>
      <c r="H9" s="43">
        <v>19250000000</v>
      </c>
      <c r="I9" s="15"/>
      <c r="J9" s="15"/>
      <c r="K9" s="15"/>
      <c r="L9" s="15">
        <f t="shared" ref="L9:L12" si="0">+H9+I9+J9-K9</f>
        <v>19250000000</v>
      </c>
      <c r="M9" s="166"/>
    </row>
    <row r="10" spans="1:13" ht="56.25" customHeight="1" x14ac:dyDescent="0.3">
      <c r="A10" s="136"/>
      <c r="B10" s="136"/>
      <c r="C10" s="147"/>
      <c r="D10" s="151"/>
      <c r="E10" s="41" t="s">
        <v>40</v>
      </c>
      <c r="F10" s="42">
        <v>300</v>
      </c>
      <c r="G10" s="41" t="s">
        <v>41</v>
      </c>
      <c r="H10" s="15">
        <v>36182182807</v>
      </c>
      <c r="I10" s="15"/>
      <c r="J10" s="15"/>
      <c r="K10" s="15"/>
      <c r="L10" s="15">
        <f t="shared" si="0"/>
        <v>36182182807</v>
      </c>
      <c r="M10" s="166"/>
    </row>
    <row r="11" spans="1:13" ht="56.25" customHeight="1" x14ac:dyDescent="0.3">
      <c r="A11" s="136"/>
      <c r="B11" s="136"/>
      <c r="C11" s="147"/>
      <c r="D11" s="151"/>
      <c r="E11" s="41" t="s">
        <v>42</v>
      </c>
      <c r="F11" s="44" t="s">
        <v>43</v>
      </c>
      <c r="G11" s="41" t="s">
        <v>140</v>
      </c>
      <c r="H11" s="43"/>
      <c r="I11" s="15">
        <v>33226829513</v>
      </c>
      <c r="J11" s="15"/>
      <c r="K11" s="15"/>
      <c r="L11" s="15">
        <f t="shared" si="0"/>
        <v>33226829513</v>
      </c>
      <c r="M11" s="166"/>
    </row>
    <row r="12" spans="1:13" ht="47.25" customHeight="1" x14ac:dyDescent="0.3">
      <c r="A12" s="136"/>
      <c r="B12" s="136"/>
      <c r="C12" s="147"/>
      <c r="D12" s="152"/>
      <c r="E12" s="41" t="s">
        <v>141</v>
      </c>
      <c r="F12" s="44" t="s">
        <v>43</v>
      </c>
      <c r="G12" s="41" t="s">
        <v>142</v>
      </c>
      <c r="H12" s="43">
        <v>1200000000</v>
      </c>
      <c r="I12" s="15"/>
      <c r="J12" s="15"/>
      <c r="K12" s="15"/>
      <c r="L12" s="15">
        <f t="shared" si="0"/>
        <v>1200000000</v>
      </c>
      <c r="M12" s="167"/>
    </row>
    <row r="13" spans="1:13" ht="22.5" customHeight="1" x14ac:dyDescent="0.3">
      <c r="A13" s="136"/>
      <c r="B13" s="136"/>
      <c r="C13" s="148"/>
      <c r="D13" s="45" t="s">
        <v>11</v>
      </c>
      <c r="E13" s="46"/>
      <c r="F13" s="47"/>
      <c r="G13" s="46"/>
      <c r="H13" s="48">
        <f>SUM(H8:H12)</f>
        <v>56632182807</v>
      </c>
      <c r="I13" s="48">
        <f>SUM(I8:I12)</f>
        <v>92822789513</v>
      </c>
      <c r="J13" s="48">
        <f>SUM(J8:J11)</f>
        <v>0</v>
      </c>
      <c r="K13" s="48">
        <f>SUM(K8:K11)</f>
        <v>0</v>
      </c>
      <c r="L13" s="48">
        <f>SUM(L8:L12)</f>
        <v>149454972320</v>
      </c>
      <c r="M13" s="49"/>
    </row>
    <row r="14" spans="1:13" ht="100.5" customHeight="1" x14ac:dyDescent="0.3">
      <c r="A14" s="136"/>
      <c r="B14" s="136"/>
      <c r="C14" s="146" t="s">
        <v>44</v>
      </c>
      <c r="D14" s="98" t="s">
        <v>45</v>
      </c>
      <c r="E14" s="41" t="s">
        <v>46</v>
      </c>
      <c r="F14" s="42"/>
      <c r="G14" s="41" t="s">
        <v>47</v>
      </c>
      <c r="H14" s="43">
        <v>50000000000</v>
      </c>
      <c r="I14" s="15">
        <v>0</v>
      </c>
      <c r="J14" s="15"/>
      <c r="K14" s="15"/>
      <c r="L14" s="15">
        <f>+H14+I14+J14-K14</f>
        <v>50000000000</v>
      </c>
      <c r="M14" s="50" t="s">
        <v>182</v>
      </c>
    </row>
    <row r="15" spans="1:13" ht="26.25" customHeight="1" x14ac:dyDescent="0.3">
      <c r="A15" s="136"/>
      <c r="B15" s="136"/>
      <c r="C15" s="148"/>
      <c r="D15" s="45" t="s">
        <v>11</v>
      </c>
      <c r="E15" s="46"/>
      <c r="F15" s="47"/>
      <c r="G15" s="46"/>
      <c r="H15" s="48">
        <f>SUM(H14:H14)</f>
        <v>50000000000</v>
      </c>
      <c r="I15" s="48">
        <f>SUM(I14:I14)</f>
        <v>0</v>
      </c>
      <c r="J15" s="48">
        <f>SUM(J14:J14)</f>
        <v>0</v>
      </c>
      <c r="K15" s="48">
        <f>SUM(K14:K14)</f>
        <v>0</v>
      </c>
      <c r="L15" s="48">
        <f>SUM(L14:L14)</f>
        <v>50000000000</v>
      </c>
      <c r="M15" s="49"/>
    </row>
    <row r="16" spans="1:13" ht="31.5" customHeight="1" x14ac:dyDescent="0.3">
      <c r="A16" s="136"/>
      <c r="B16" s="136"/>
      <c r="C16" s="146" t="s">
        <v>48</v>
      </c>
      <c r="D16" s="141" t="s">
        <v>179</v>
      </c>
      <c r="E16" s="129" t="s">
        <v>49</v>
      </c>
      <c r="F16" s="133"/>
      <c r="G16" s="51" t="s">
        <v>50</v>
      </c>
      <c r="H16" s="133">
        <v>2800000000</v>
      </c>
      <c r="I16" s="127"/>
      <c r="J16" s="127"/>
      <c r="K16" s="127"/>
      <c r="L16" s="127">
        <f>+H16+I16+J16-K16</f>
        <v>2800000000</v>
      </c>
      <c r="M16" s="171" t="s">
        <v>182</v>
      </c>
    </row>
    <row r="17" spans="1:13" ht="27.75" customHeight="1" x14ac:dyDescent="0.3">
      <c r="A17" s="136"/>
      <c r="B17" s="136"/>
      <c r="C17" s="147"/>
      <c r="D17" s="142"/>
      <c r="E17" s="130"/>
      <c r="F17" s="134"/>
      <c r="G17" s="51" t="s">
        <v>51</v>
      </c>
      <c r="H17" s="134"/>
      <c r="I17" s="128"/>
      <c r="J17" s="128"/>
      <c r="K17" s="128"/>
      <c r="L17" s="128">
        <f t="shared" ref="L17:L67" si="1">+H17+I17+J17-K17</f>
        <v>0</v>
      </c>
      <c r="M17" s="172"/>
    </row>
    <row r="18" spans="1:13" ht="27.75" customHeight="1" x14ac:dyDescent="0.3">
      <c r="A18" s="136"/>
      <c r="B18" s="136"/>
      <c r="C18" s="147"/>
      <c r="D18" s="142"/>
      <c r="E18" s="129" t="s">
        <v>52</v>
      </c>
      <c r="F18" s="131"/>
      <c r="G18" s="51" t="s">
        <v>53</v>
      </c>
      <c r="H18" s="133">
        <v>3500000000</v>
      </c>
      <c r="I18" s="127"/>
      <c r="J18" s="127"/>
      <c r="K18" s="127"/>
      <c r="L18" s="127">
        <f>+H18+I18+J18-K18</f>
        <v>3500000000</v>
      </c>
      <c r="M18" s="172"/>
    </row>
    <row r="19" spans="1:13" ht="31.5" customHeight="1" x14ac:dyDescent="0.3">
      <c r="A19" s="136"/>
      <c r="B19" s="136"/>
      <c r="C19" s="147"/>
      <c r="D19" s="142"/>
      <c r="E19" s="130"/>
      <c r="F19" s="132"/>
      <c r="G19" s="51" t="s">
        <v>54</v>
      </c>
      <c r="H19" s="134"/>
      <c r="I19" s="128"/>
      <c r="J19" s="128"/>
      <c r="K19" s="128"/>
      <c r="L19" s="128">
        <f t="shared" si="1"/>
        <v>0</v>
      </c>
      <c r="M19" s="172"/>
    </row>
    <row r="20" spans="1:13" ht="23.25" customHeight="1" x14ac:dyDescent="0.3">
      <c r="A20" s="136"/>
      <c r="B20" s="136"/>
      <c r="C20" s="147"/>
      <c r="D20" s="142"/>
      <c r="E20" s="129" t="s">
        <v>55</v>
      </c>
      <c r="F20" s="131">
        <v>123</v>
      </c>
      <c r="G20" s="51" t="s">
        <v>56</v>
      </c>
      <c r="H20" s="52">
        <v>0</v>
      </c>
      <c r="I20" s="16"/>
      <c r="J20" s="16"/>
      <c r="K20" s="16"/>
      <c r="L20" s="16">
        <f t="shared" si="1"/>
        <v>0</v>
      </c>
      <c r="M20" s="172"/>
    </row>
    <row r="21" spans="1:13" ht="27" customHeight="1" x14ac:dyDescent="0.3">
      <c r="A21" s="136"/>
      <c r="B21" s="136"/>
      <c r="C21" s="147"/>
      <c r="D21" s="149"/>
      <c r="E21" s="130"/>
      <c r="F21" s="132"/>
      <c r="G21" s="51" t="s">
        <v>57</v>
      </c>
      <c r="H21" s="43">
        <v>83700000000</v>
      </c>
      <c r="I21" s="16"/>
      <c r="J21" s="16"/>
      <c r="K21" s="16"/>
      <c r="L21" s="16">
        <f t="shared" si="1"/>
        <v>83700000000</v>
      </c>
      <c r="M21" s="173"/>
    </row>
    <row r="22" spans="1:13" ht="21" customHeight="1" x14ac:dyDescent="0.3">
      <c r="A22" s="137"/>
      <c r="B22" s="137"/>
      <c r="C22" s="148"/>
      <c r="D22" s="45" t="s">
        <v>11</v>
      </c>
      <c r="E22" s="46"/>
      <c r="F22" s="47"/>
      <c r="G22" s="46"/>
      <c r="H22" s="48">
        <f>SUM(H16:H21)</f>
        <v>90000000000</v>
      </c>
      <c r="I22" s="48">
        <f t="shared" ref="I22:K22" si="2">SUM(I21)</f>
        <v>0</v>
      </c>
      <c r="J22" s="48">
        <f t="shared" si="2"/>
        <v>0</v>
      </c>
      <c r="K22" s="48">
        <f t="shared" si="2"/>
        <v>0</v>
      </c>
      <c r="L22" s="48">
        <f>SUM(L16:L21)</f>
        <v>90000000000</v>
      </c>
      <c r="M22" s="49"/>
    </row>
    <row r="23" spans="1:13" ht="56.25" customHeight="1" x14ac:dyDescent="0.3">
      <c r="A23" s="135" t="s">
        <v>58</v>
      </c>
      <c r="B23" s="135" t="s">
        <v>59</v>
      </c>
      <c r="C23" s="138" t="s">
        <v>60</v>
      </c>
      <c r="D23" s="141" t="s">
        <v>180</v>
      </c>
      <c r="E23" s="143" t="s">
        <v>61</v>
      </c>
      <c r="F23" s="143"/>
      <c r="G23" s="53" t="s">
        <v>62</v>
      </c>
      <c r="H23" s="54">
        <v>4475000000</v>
      </c>
      <c r="I23" s="55"/>
      <c r="J23" s="55"/>
      <c r="K23" s="55"/>
      <c r="L23" s="55">
        <f>+H23+I23+J23-K23</f>
        <v>4475000000</v>
      </c>
      <c r="M23" s="168" t="s">
        <v>182</v>
      </c>
    </row>
    <row r="24" spans="1:13" ht="56.25" customHeight="1" x14ac:dyDescent="0.3">
      <c r="A24" s="136"/>
      <c r="B24" s="136"/>
      <c r="C24" s="139"/>
      <c r="D24" s="142"/>
      <c r="E24" s="144"/>
      <c r="F24" s="144"/>
      <c r="G24" s="53" t="s">
        <v>63</v>
      </c>
      <c r="H24" s="54">
        <v>655000000</v>
      </c>
      <c r="I24" s="15"/>
      <c r="J24" s="15"/>
      <c r="K24" s="15"/>
      <c r="L24" s="55">
        <f>+H24+I24+J24-K24</f>
        <v>655000000</v>
      </c>
      <c r="M24" s="169"/>
    </row>
    <row r="25" spans="1:13" ht="56.25" customHeight="1" x14ac:dyDescent="0.3">
      <c r="A25" s="136"/>
      <c r="B25" s="136"/>
      <c r="C25" s="139"/>
      <c r="D25" s="142"/>
      <c r="E25" s="145"/>
      <c r="F25" s="145"/>
      <c r="G25" s="53" t="s">
        <v>64</v>
      </c>
      <c r="H25" s="54">
        <v>1370000000</v>
      </c>
      <c r="I25" s="15"/>
      <c r="J25" s="15"/>
      <c r="K25" s="15"/>
      <c r="L25" s="15">
        <f t="shared" si="1"/>
        <v>1370000000</v>
      </c>
      <c r="M25" s="170"/>
    </row>
    <row r="26" spans="1:13" ht="20.25" customHeight="1" x14ac:dyDescent="0.3">
      <c r="A26" s="137"/>
      <c r="B26" s="137"/>
      <c r="C26" s="140"/>
      <c r="D26" s="45" t="s">
        <v>11</v>
      </c>
      <c r="E26" s="46"/>
      <c r="F26" s="47"/>
      <c r="G26" s="46"/>
      <c r="H26" s="48">
        <f t="shared" ref="H26:M26" si="3">SUM(H23:H25)</f>
        <v>6500000000</v>
      </c>
      <c r="I26" s="48">
        <f t="shared" si="3"/>
        <v>0</v>
      </c>
      <c r="J26" s="48">
        <f t="shared" si="3"/>
        <v>0</v>
      </c>
      <c r="K26" s="48">
        <f t="shared" si="3"/>
        <v>0</v>
      </c>
      <c r="L26" s="48">
        <f t="shared" si="3"/>
        <v>6500000000</v>
      </c>
      <c r="M26" s="49">
        <f t="shared" si="3"/>
        <v>0</v>
      </c>
    </row>
    <row r="27" spans="1:13" ht="56.25" customHeight="1" x14ac:dyDescent="0.3">
      <c r="A27" s="159" t="s">
        <v>65</v>
      </c>
      <c r="B27" s="159" t="s">
        <v>66</v>
      </c>
      <c r="C27" s="157" t="s">
        <v>67</v>
      </c>
      <c r="D27" s="160" t="s">
        <v>181</v>
      </c>
      <c r="E27" s="41" t="s">
        <v>68</v>
      </c>
      <c r="F27" s="42">
        <v>280</v>
      </c>
      <c r="G27" s="41" t="s">
        <v>69</v>
      </c>
      <c r="H27" s="43">
        <v>1050000000</v>
      </c>
      <c r="I27" s="16"/>
      <c r="J27" s="16"/>
      <c r="K27" s="16"/>
      <c r="L27" s="15">
        <f t="shared" si="1"/>
        <v>1050000000</v>
      </c>
      <c r="M27" s="171" t="s">
        <v>182</v>
      </c>
    </row>
    <row r="28" spans="1:13" ht="56.25" customHeight="1" x14ac:dyDescent="0.3">
      <c r="A28" s="159"/>
      <c r="B28" s="159"/>
      <c r="C28" s="157"/>
      <c r="D28" s="161"/>
      <c r="E28" s="41" t="s">
        <v>70</v>
      </c>
      <c r="F28" s="42">
        <v>37</v>
      </c>
      <c r="G28" s="41" t="s">
        <v>71</v>
      </c>
      <c r="H28" s="43">
        <v>11500000000</v>
      </c>
      <c r="I28" s="16"/>
      <c r="J28" s="16"/>
      <c r="K28" s="16"/>
      <c r="L28" s="15">
        <f t="shared" si="1"/>
        <v>11500000000</v>
      </c>
      <c r="M28" s="172"/>
    </row>
    <row r="29" spans="1:13" ht="56.25" customHeight="1" x14ac:dyDescent="0.3">
      <c r="A29" s="159"/>
      <c r="B29" s="159"/>
      <c r="C29" s="157"/>
      <c r="D29" s="161"/>
      <c r="E29" s="41" t="s">
        <v>72</v>
      </c>
      <c r="F29" s="42">
        <v>3500</v>
      </c>
      <c r="G29" s="41" t="s">
        <v>73</v>
      </c>
      <c r="H29" s="54">
        <v>2200000000</v>
      </c>
      <c r="I29" s="16"/>
      <c r="J29" s="16"/>
      <c r="K29" s="16"/>
      <c r="L29" s="15">
        <f t="shared" si="1"/>
        <v>2200000000</v>
      </c>
      <c r="M29" s="172"/>
    </row>
    <row r="30" spans="1:13" ht="36" customHeight="1" x14ac:dyDescent="0.3">
      <c r="A30" s="159"/>
      <c r="B30" s="159"/>
      <c r="C30" s="157"/>
      <c r="D30" s="162"/>
      <c r="E30" s="131" t="s">
        <v>74</v>
      </c>
      <c r="F30" s="42">
        <v>1</v>
      </c>
      <c r="G30" s="41" t="s">
        <v>143</v>
      </c>
      <c r="H30" s="43">
        <v>350000000</v>
      </c>
      <c r="I30" s="16"/>
      <c r="J30" s="16"/>
      <c r="K30" s="16"/>
      <c r="L30" s="15">
        <f t="shared" si="1"/>
        <v>350000000</v>
      </c>
      <c r="M30" s="172"/>
    </row>
    <row r="31" spans="1:13" ht="34.5" customHeight="1" x14ac:dyDescent="0.3">
      <c r="A31" s="159"/>
      <c r="B31" s="159"/>
      <c r="C31" s="157"/>
      <c r="D31" s="63"/>
      <c r="E31" s="132"/>
      <c r="F31" s="62">
        <v>2</v>
      </c>
      <c r="G31" s="41" t="s">
        <v>75</v>
      </c>
      <c r="H31" s="54">
        <v>1900000000</v>
      </c>
      <c r="I31" s="16"/>
      <c r="J31" s="16"/>
      <c r="K31" s="16"/>
      <c r="L31" s="15">
        <f t="shared" si="1"/>
        <v>1900000000</v>
      </c>
      <c r="M31" s="173"/>
    </row>
    <row r="32" spans="1:13" ht="15.75" customHeight="1" x14ac:dyDescent="0.3">
      <c r="A32" s="159"/>
      <c r="B32" s="159"/>
      <c r="C32" s="157"/>
      <c r="D32" s="45" t="s">
        <v>11</v>
      </c>
      <c r="E32" s="46"/>
      <c r="F32" s="47"/>
      <c r="G32" s="46"/>
      <c r="H32" s="48">
        <f>SUM(H27:H31)</f>
        <v>17000000000</v>
      </c>
      <c r="I32" s="48">
        <f>SUM(I27:I30)</f>
        <v>0</v>
      </c>
      <c r="J32" s="48">
        <f>SUM(J27:J30)</f>
        <v>0</v>
      </c>
      <c r="K32" s="48">
        <f>SUM(K27:K30)</f>
        <v>0</v>
      </c>
      <c r="L32" s="48">
        <f>SUM(L27:L31)</f>
        <v>17000000000</v>
      </c>
      <c r="M32" s="49"/>
    </row>
    <row r="33" spans="1:13" ht="44.25" customHeight="1" x14ac:dyDescent="0.3">
      <c r="A33" s="135" t="s">
        <v>76</v>
      </c>
      <c r="B33" s="135" t="s">
        <v>77</v>
      </c>
      <c r="C33" s="146" t="s">
        <v>78</v>
      </c>
      <c r="D33" s="150" t="s">
        <v>79</v>
      </c>
      <c r="E33" s="41" t="s">
        <v>80</v>
      </c>
      <c r="F33" s="42">
        <v>2</v>
      </c>
      <c r="G33" s="41" t="s">
        <v>81</v>
      </c>
      <c r="H33" s="43">
        <v>230000000</v>
      </c>
      <c r="I33" s="15"/>
      <c r="J33" s="15"/>
      <c r="K33" s="15"/>
      <c r="L33" s="15">
        <f t="shared" si="1"/>
        <v>230000000</v>
      </c>
      <c r="M33" s="174" t="s">
        <v>182</v>
      </c>
    </row>
    <row r="34" spans="1:13" ht="42" customHeight="1" x14ac:dyDescent="0.3">
      <c r="A34" s="136"/>
      <c r="B34" s="136"/>
      <c r="C34" s="147"/>
      <c r="D34" s="151"/>
      <c r="E34" s="131" t="s">
        <v>139</v>
      </c>
      <c r="F34" s="153" t="s">
        <v>107</v>
      </c>
      <c r="G34" s="41" t="s">
        <v>82</v>
      </c>
      <c r="H34" s="43">
        <v>617320000</v>
      </c>
      <c r="I34" s="15"/>
      <c r="J34" s="15"/>
      <c r="K34" s="15"/>
      <c r="L34" s="15">
        <f t="shared" si="1"/>
        <v>617320000</v>
      </c>
      <c r="M34" s="175"/>
    </row>
    <row r="35" spans="1:13" ht="36.75" customHeight="1" x14ac:dyDescent="0.3">
      <c r="A35" s="136"/>
      <c r="B35" s="136"/>
      <c r="C35" s="147"/>
      <c r="D35" s="151"/>
      <c r="E35" s="117"/>
      <c r="F35" s="154"/>
      <c r="G35" s="41" t="s">
        <v>83</v>
      </c>
      <c r="H35" s="43">
        <v>1255481250</v>
      </c>
      <c r="I35" s="15"/>
      <c r="J35" s="15"/>
      <c r="K35" s="15"/>
      <c r="L35" s="15">
        <f t="shared" si="1"/>
        <v>1255481250</v>
      </c>
      <c r="M35" s="175"/>
    </row>
    <row r="36" spans="1:13" ht="47.25" customHeight="1" x14ac:dyDescent="0.3">
      <c r="A36" s="136"/>
      <c r="B36" s="136"/>
      <c r="C36" s="147"/>
      <c r="D36" s="152"/>
      <c r="E36" s="132"/>
      <c r="F36" s="155"/>
      <c r="G36" s="41" t="s">
        <v>84</v>
      </c>
      <c r="H36" s="43">
        <v>2897198750</v>
      </c>
      <c r="I36" s="15"/>
      <c r="J36" s="15"/>
      <c r="K36" s="15"/>
      <c r="L36" s="15">
        <f t="shared" si="1"/>
        <v>2897198750</v>
      </c>
      <c r="M36" s="176"/>
    </row>
    <row r="37" spans="1:13" ht="20.25" customHeight="1" x14ac:dyDescent="0.3">
      <c r="A37" s="137"/>
      <c r="B37" s="137"/>
      <c r="C37" s="148"/>
      <c r="D37" s="45" t="s">
        <v>11</v>
      </c>
      <c r="E37" s="46"/>
      <c r="F37" s="47"/>
      <c r="G37" s="46"/>
      <c r="H37" s="48">
        <f>SUM(H33:H36)</f>
        <v>5000000000</v>
      </c>
      <c r="I37" s="48">
        <f>SUM(I33:I36)</f>
        <v>0</v>
      </c>
      <c r="J37" s="48">
        <f>SUM(J33:J36)</f>
        <v>0</v>
      </c>
      <c r="K37" s="48">
        <f>SUM(K33:K36)</f>
        <v>0</v>
      </c>
      <c r="L37" s="48">
        <f t="shared" si="1"/>
        <v>5000000000</v>
      </c>
      <c r="M37" s="49"/>
    </row>
    <row r="38" spans="1:13" ht="71.25" customHeight="1" x14ac:dyDescent="0.3">
      <c r="A38" s="156" t="s">
        <v>85</v>
      </c>
      <c r="B38" s="156" t="s">
        <v>86</v>
      </c>
      <c r="C38" s="157" t="s">
        <v>87</v>
      </c>
      <c r="D38" s="158" t="s">
        <v>88</v>
      </c>
      <c r="E38" s="56" t="s">
        <v>109</v>
      </c>
      <c r="F38" s="42">
        <v>1685</v>
      </c>
      <c r="G38" s="41" t="s">
        <v>110</v>
      </c>
      <c r="H38" s="43">
        <v>3800000000</v>
      </c>
      <c r="I38" s="15"/>
      <c r="J38" s="15"/>
      <c r="K38" s="15"/>
      <c r="L38" s="15">
        <f t="shared" si="1"/>
        <v>3800000000</v>
      </c>
      <c r="M38" s="174" t="s">
        <v>182</v>
      </c>
    </row>
    <row r="39" spans="1:13" ht="45.75" customHeight="1" x14ac:dyDescent="0.3">
      <c r="A39" s="156"/>
      <c r="B39" s="156"/>
      <c r="C39" s="157"/>
      <c r="D39" s="158"/>
      <c r="E39" s="41" t="s">
        <v>111</v>
      </c>
      <c r="F39" s="42">
        <v>170</v>
      </c>
      <c r="G39" s="41" t="s">
        <v>112</v>
      </c>
      <c r="H39" s="43">
        <v>1200000000</v>
      </c>
      <c r="I39" s="15"/>
      <c r="J39" s="15"/>
      <c r="K39" s="15"/>
      <c r="L39" s="15">
        <f t="shared" si="1"/>
        <v>1200000000</v>
      </c>
      <c r="M39" s="175"/>
    </row>
    <row r="40" spans="1:13" ht="45" x14ac:dyDescent="0.3">
      <c r="A40" s="156"/>
      <c r="B40" s="156"/>
      <c r="C40" s="157"/>
      <c r="D40" s="158"/>
      <c r="E40" s="41" t="s">
        <v>113</v>
      </c>
      <c r="F40" s="42">
        <v>194</v>
      </c>
      <c r="G40" s="41" t="s">
        <v>114</v>
      </c>
      <c r="H40" s="43">
        <v>3300000000</v>
      </c>
      <c r="I40" s="15"/>
      <c r="J40" s="15"/>
      <c r="K40" s="15"/>
      <c r="L40" s="15">
        <f t="shared" si="1"/>
        <v>3300000000</v>
      </c>
      <c r="M40" s="175"/>
    </row>
    <row r="41" spans="1:13" ht="45" x14ac:dyDescent="0.3">
      <c r="A41" s="156"/>
      <c r="B41" s="156"/>
      <c r="C41" s="157"/>
      <c r="D41" s="158"/>
      <c r="E41" s="41" t="s">
        <v>113</v>
      </c>
      <c r="F41" s="42">
        <v>75</v>
      </c>
      <c r="G41" s="41" t="s">
        <v>115</v>
      </c>
      <c r="H41" s="43">
        <v>1600000000</v>
      </c>
      <c r="I41" s="15"/>
      <c r="J41" s="15"/>
      <c r="K41" s="15"/>
      <c r="L41" s="15">
        <f t="shared" si="1"/>
        <v>1600000000</v>
      </c>
      <c r="M41" s="175"/>
    </row>
    <row r="42" spans="1:13" ht="67.5" x14ac:dyDescent="0.3">
      <c r="A42" s="156"/>
      <c r="B42" s="156"/>
      <c r="C42" s="157"/>
      <c r="D42" s="158"/>
      <c r="E42" s="41" t="s">
        <v>116</v>
      </c>
      <c r="F42" s="42">
        <v>12</v>
      </c>
      <c r="G42" s="41" t="s">
        <v>117</v>
      </c>
      <c r="H42" s="43">
        <v>1500000000</v>
      </c>
      <c r="I42" s="15"/>
      <c r="J42" s="15"/>
      <c r="K42" s="15"/>
      <c r="L42" s="15">
        <f t="shared" si="1"/>
        <v>1500000000</v>
      </c>
      <c r="M42" s="175"/>
    </row>
    <row r="43" spans="1:13" ht="56.25" x14ac:dyDescent="0.3">
      <c r="A43" s="156"/>
      <c r="B43" s="156"/>
      <c r="C43" s="157"/>
      <c r="D43" s="158"/>
      <c r="E43" s="41" t="s">
        <v>118</v>
      </c>
      <c r="F43" s="42">
        <v>10</v>
      </c>
      <c r="G43" s="41" t="s">
        <v>119</v>
      </c>
      <c r="H43" s="43">
        <v>5300000000</v>
      </c>
      <c r="I43" s="15"/>
      <c r="J43" s="15"/>
      <c r="K43" s="15"/>
      <c r="L43" s="15">
        <f t="shared" si="1"/>
        <v>5300000000</v>
      </c>
      <c r="M43" s="175"/>
    </row>
    <row r="44" spans="1:13" ht="45" x14ac:dyDescent="0.3">
      <c r="A44" s="156"/>
      <c r="B44" s="156"/>
      <c r="C44" s="157"/>
      <c r="D44" s="158"/>
      <c r="E44" s="41" t="s">
        <v>120</v>
      </c>
      <c r="F44" s="60">
        <v>1</v>
      </c>
      <c r="G44" s="41" t="s">
        <v>121</v>
      </c>
      <c r="H44" s="43">
        <v>413007810</v>
      </c>
      <c r="I44" s="15"/>
      <c r="J44" s="15"/>
      <c r="K44" s="15"/>
      <c r="L44" s="15">
        <f t="shared" si="1"/>
        <v>413007810</v>
      </c>
      <c r="M44" s="175"/>
    </row>
    <row r="45" spans="1:13" ht="33.75" x14ac:dyDescent="0.3">
      <c r="A45" s="156"/>
      <c r="B45" s="156"/>
      <c r="C45" s="157"/>
      <c r="D45" s="158"/>
      <c r="E45" s="41" t="s">
        <v>122</v>
      </c>
      <c r="F45" s="42">
        <v>40</v>
      </c>
      <c r="G45" s="41" t="s">
        <v>123</v>
      </c>
      <c r="H45" s="43">
        <v>600000000</v>
      </c>
      <c r="I45" s="15"/>
      <c r="J45" s="15"/>
      <c r="K45" s="15"/>
      <c r="L45" s="15">
        <f t="shared" si="1"/>
        <v>600000000</v>
      </c>
      <c r="M45" s="175"/>
    </row>
    <row r="46" spans="1:13" ht="33.75" x14ac:dyDescent="0.3">
      <c r="A46" s="156"/>
      <c r="B46" s="156"/>
      <c r="C46" s="157"/>
      <c r="D46" s="158"/>
      <c r="E46" s="41" t="s">
        <v>124</v>
      </c>
      <c r="F46" s="42">
        <v>6</v>
      </c>
      <c r="G46" s="41" t="s">
        <v>125</v>
      </c>
      <c r="H46" s="43">
        <v>4000000000</v>
      </c>
      <c r="I46" s="15"/>
      <c r="J46" s="15"/>
      <c r="K46" s="15"/>
      <c r="L46" s="15">
        <f t="shared" si="1"/>
        <v>4000000000</v>
      </c>
      <c r="M46" s="176"/>
    </row>
    <row r="47" spans="1:13" x14ac:dyDescent="0.3">
      <c r="A47" s="156"/>
      <c r="B47" s="156"/>
      <c r="C47" s="157"/>
      <c r="D47" s="45" t="s">
        <v>11</v>
      </c>
      <c r="E47" s="46"/>
      <c r="F47" s="47"/>
      <c r="G47" s="46"/>
      <c r="H47" s="48">
        <f>SUM(H38:H46)</f>
        <v>21713007810</v>
      </c>
      <c r="I47" s="48">
        <f t="shared" ref="I47:K47" si="4">SUM(I38:I42)</f>
        <v>0</v>
      </c>
      <c r="J47" s="48">
        <f t="shared" si="4"/>
        <v>0</v>
      </c>
      <c r="K47" s="48">
        <f t="shared" si="4"/>
        <v>0</v>
      </c>
      <c r="L47" s="48">
        <f t="shared" si="1"/>
        <v>21713007810</v>
      </c>
      <c r="M47" s="49"/>
    </row>
    <row r="48" spans="1:13" ht="45" customHeight="1" x14ac:dyDescent="0.3">
      <c r="A48" s="131" t="s">
        <v>126</v>
      </c>
      <c r="B48" s="131" t="s">
        <v>127</v>
      </c>
      <c r="C48" s="146" t="s">
        <v>128</v>
      </c>
      <c r="D48" s="150" t="s">
        <v>129</v>
      </c>
      <c r="E48" s="41" t="s">
        <v>130</v>
      </c>
      <c r="F48" s="60">
        <v>5</v>
      </c>
      <c r="G48" s="41" t="s">
        <v>131</v>
      </c>
      <c r="H48" s="43">
        <v>1535000000</v>
      </c>
      <c r="I48" s="15"/>
      <c r="J48" s="15"/>
      <c r="K48" s="15"/>
      <c r="L48" s="15">
        <f t="shared" si="1"/>
        <v>1535000000</v>
      </c>
      <c r="M48" s="174" t="s">
        <v>182</v>
      </c>
    </row>
    <row r="49" spans="1:13" ht="22.5" x14ac:dyDescent="0.3">
      <c r="A49" s="117"/>
      <c r="B49" s="117"/>
      <c r="C49" s="147"/>
      <c r="D49" s="151"/>
      <c r="E49" s="41" t="s">
        <v>132</v>
      </c>
      <c r="F49" s="60">
        <v>3</v>
      </c>
      <c r="G49" s="41" t="s">
        <v>133</v>
      </c>
      <c r="H49" s="43">
        <v>1320000000</v>
      </c>
      <c r="I49" s="15"/>
      <c r="J49" s="15"/>
      <c r="K49" s="15"/>
      <c r="L49" s="15">
        <f t="shared" si="1"/>
        <v>1320000000</v>
      </c>
      <c r="M49" s="175"/>
    </row>
    <row r="50" spans="1:13" x14ac:dyDescent="0.3">
      <c r="A50" s="117"/>
      <c r="B50" s="117"/>
      <c r="C50" s="147"/>
      <c r="D50" s="151"/>
      <c r="E50" s="41" t="s">
        <v>89</v>
      </c>
      <c r="F50" s="60">
        <v>1</v>
      </c>
      <c r="G50" s="41" t="s">
        <v>134</v>
      </c>
      <c r="H50" s="43">
        <v>70000000</v>
      </c>
      <c r="I50" s="15"/>
      <c r="J50" s="15"/>
      <c r="K50" s="15"/>
      <c r="L50" s="15">
        <f t="shared" si="1"/>
        <v>70000000</v>
      </c>
      <c r="M50" s="175"/>
    </row>
    <row r="51" spans="1:13" ht="45" x14ac:dyDescent="0.3">
      <c r="A51" s="117"/>
      <c r="B51" s="117"/>
      <c r="C51" s="147"/>
      <c r="D51" s="151"/>
      <c r="E51" s="41" t="s">
        <v>135</v>
      </c>
      <c r="F51" s="60">
        <v>1</v>
      </c>
      <c r="G51" s="41" t="s">
        <v>136</v>
      </c>
      <c r="H51" s="43">
        <v>50000000</v>
      </c>
      <c r="I51" s="15"/>
      <c r="J51" s="15"/>
      <c r="K51" s="15"/>
      <c r="L51" s="15">
        <f t="shared" si="1"/>
        <v>50000000</v>
      </c>
      <c r="M51" s="175"/>
    </row>
    <row r="52" spans="1:13" ht="45" x14ac:dyDescent="0.3">
      <c r="A52" s="132"/>
      <c r="B52" s="132"/>
      <c r="C52" s="148"/>
      <c r="D52" s="152"/>
      <c r="E52" s="41" t="s">
        <v>137</v>
      </c>
      <c r="F52" s="60">
        <v>2</v>
      </c>
      <c r="G52" s="41" t="s">
        <v>138</v>
      </c>
      <c r="H52" s="43">
        <v>25000000</v>
      </c>
      <c r="I52" s="15"/>
      <c r="J52" s="15"/>
      <c r="K52" s="15"/>
      <c r="L52" s="15">
        <f t="shared" si="1"/>
        <v>25000000</v>
      </c>
      <c r="M52" s="176"/>
    </row>
    <row r="53" spans="1:13" x14ac:dyDescent="0.3">
      <c r="A53" s="38"/>
      <c r="B53" s="38"/>
      <c r="C53" s="57"/>
      <c r="D53" s="45" t="s">
        <v>11</v>
      </c>
      <c r="E53" s="46"/>
      <c r="F53" s="47"/>
      <c r="G53" s="46"/>
      <c r="H53" s="48">
        <f>SUM(H48:H52)</f>
        <v>3000000000</v>
      </c>
      <c r="I53" s="48">
        <f>SUM(I29:I43)</f>
        <v>0</v>
      </c>
      <c r="J53" s="48">
        <f>SUM(J29:J43)</f>
        <v>0</v>
      </c>
      <c r="K53" s="48">
        <f>SUM(K29:K43)</f>
        <v>0</v>
      </c>
      <c r="L53" s="48">
        <f t="shared" ref="L53" si="5">+H53+I53+J53-K53</f>
        <v>3000000000</v>
      </c>
      <c r="M53" s="49"/>
    </row>
    <row r="54" spans="1:13" ht="72" customHeight="1" x14ac:dyDescent="0.3">
      <c r="A54" s="131" t="s">
        <v>90</v>
      </c>
      <c r="B54" s="131" t="s">
        <v>91</v>
      </c>
      <c r="C54" s="157" t="s">
        <v>92</v>
      </c>
      <c r="D54" s="158" t="s">
        <v>93</v>
      </c>
      <c r="E54" s="41" t="s">
        <v>94</v>
      </c>
      <c r="F54" s="42">
        <v>338</v>
      </c>
      <c r="G54" s="41" t="s">
        <v>95</v>
      </c>
      <c r="H54" s="43">
        <v>6093999264</v>
      </c>
      <c r="I54" s="15"/>
      <c r="J54" s="15"/>
      <c r="K54" s="15"/>
      <c r="L54" s="15">
        <f t="shared" si="1"/>
        <v>6093999264</v>
      </c>
      <c r="M54" s="174" t="s">
        <v>182</v>
      </c>
    </row>
    <row r="55" spans="1:13" ht="67.5" customHeight="1" x14ac:dyDescent="0.3">
      <c r="A55" s="117"/>
      <c r="B55" s="117"/>
      <c r="C55" s="157"/>
      <c r="D55" s="158"/>
      <c r="E55" s="41" t="s">
        <v>96</v>
      </c>
      <c r="F55" s="42" t="s">
        <v>168</v>
      </c>
      <c r="G55" s="41" t="s">
        <v>97</v>
      </c>
      <c r="H55" s="43">
        <v>4528123736</v>
      </c>
      <c r="I55" s="15"/>
      <c r="J55" s="15"/>
      <c r="K55" s="15"/>
      <c r="L55" s="15">
        <f t="shared" si="1"/>
        <v>4528123736</v>
      </c>
      <c r="M55" s="175"/>
    </row>
    <row r="56" spans="1:13" ht="58.5" customHeight="1" x14ac:dyDescent="0.3">
      <c r="A56" s="117"/>
      <c r="B56" s="117"/>
      <c r="C56" s="157"/>
      <c r="D56" s="158"/>
      <c r="E56" s="41" t="s">
        <v>43</v>
      </c>
      <c r="F56" s="42" t="s">
        <v>168</v>
      </c>
      <c r="G56" s="41" t="s">
        <v>98</v>
      </c>
      <c r="H56" s="43">
        <v>450000000</v>
      </c>
      <c r="I56" s="15"/>
      <c r="J56" s="15"/>
      <c r="K56" s="15"/>
      <c r="L56" s="15">
        <f t="shared" si="1"/>
        <v>450000000</v>
      </c>
      <c r="M56" s="175"/>
    </row>
    <row r="57" spans="1:13" ht="57" customHeight="1" x14ac:dyDescent="0.3">
      <c r="A57" s="117"/>
      <c r="B57" s="117"/>
      <c r="C57" s="157"/>
      <c r="D57" s="158"/>
      <c r="E57" s="41" t="s">
        <v>94</v>
      </c>
      <c r="F57" s="72">
        <v>5000</v>
      </c>
      <c r="G57" s="41" t="s">
        <v>99</v>
      </c>
      <c r="H57" s="43">
        <v>4450000000</v>
      </c>
      <c r="I57" s="15"/>
      <c r="J57" s="15"/>
      <c r="K57" s="15"/>
      <c r="L57" s="15">
        <f>+H57+I57+J57-K57</f>
        <v>4450000000</v>
      </c>
      <c r="M57" s="175"/>
    </row>
    <row r="58" spans="1:13" ht="42.75" customHeight="1" x14ac:dyDescent="0.3">
      <c r="A58" s="117"/>
      <c r="B58" s="117"/>
      <c r="C58" s="146" t="s">
        <v>100</v>
      </c>
      <c r="D58" s="158" t="s">
        <v>101</v>
      </c>
      <c r="E58" s="41" t="s">
        <v>102</v>
      </c>
      <c r="F58" s="72">
        <v>1</v>
      </c>
      <c r="G58" s="41" t="s">
        <v>103</v>
      </c>
      <c r="H58" s="54">
        <v>1550000000</v>
      </c>
      <c r="I58" s="15"/>
      <c r="J58" s="15"/>
      <c r="K58" s="15"/>
      <c r="L58" s="15">
        <f t="shared" si="1"/>
        <v>1550000000</v>
      </c>
      <c r="M58" s="175"/>
    </row>
    <row r="59" spans="1:13" ht="40.5" customHeight="1" x14ac:dyDescent="0.3">
      <c r="A59" s="117"/>
      <c r="B59" s="117"/>
      <c r="C59" s="147"/>
      <c r="D59" s="158"/>
      <c r="E59" s="41" t="s">
        <v>102</v>
      </c>
      <c r="F59" s="72">
        <v>1</v>
      </c>
      <c r="G59" s="41" t="s">
        <v>104</v>
      </c>
      <c r="H59" s="54">
        <v>300000000</v>
      </c>
      <c r="I59" s="15"/>
      <c r="J59" s="15"/>
      <c r="K59" s="15"/>
      <c r="L59" s="15">
        <f t="shared" si="1"/>
        <v>300000000</v>
      </c>
      <c r="M59" s="175"/>
    </row>
    <row r="60" spans="1:13" ht="36.75" customHeight="1" x14ac:dyDescent="0.3">
      <c r="A60" s="117"/>
      <c r="B60" s="117"/>
      <c r="C60" s="147"/>
      <c r="D60" s="158"/>
      <c r="E60" s="41" t="s">
        <v>102</v>
      </c>
      <c r="F60" s="72">
        <v>1</v>
      </c>
      <c r="G60" s="41" t="s">
        <v>105</v>
      </c>
      <c r="H60" s="54">
        <v>150000000</v>
      </c>
      <c r="I60" s="15"/>
      <c r="J60" s="15"/>
      <c r="K60" s="15"/>
      <c r="L60" s="15">
        <f t="shared" si="1"/>
        <v>150000000</v>
      </c>
      <c r="M60" s="175"/>
    </row>
    <row r="61" spans="1:13" ht="42" customHeight="1" x14ac:dyDescent="0.3">
      <c r="A61" s="117"/>
      <c r="B61" s="117"/>
      <c r="C61" s="147"/>
      <c r="D61" s="158"/>
      <c r="E61" s="41" t="s">
        <v>102</v>
      </c>
      <c r="F61" s="72">
        <v>1</v>
      </c>
      <c r="G61" s="41" t="s">
        <v>145</v>
      </c>
      <c r="H61" s="54">
        <v>250000000</v>
      </c>
      <c r="I61" s="15"/>
      <c r="J61" s="15"/>
      <c r="K61" s="15"/>
      <c r="L61" s="15">
        <f t="shared" si="1"/>
        <v>250000000</v>
      </c>
      <c r="M61" s="175"/>
    </row>
    <row r="62" spans="1:13" ht="45" x14ac:dyDescent="0.3">
      <c r="A62" s="117"/>
      <c r="B62" s="117"/>
      <c r="C62" s="147"/>
      <c r="D62" s="158"/>
      <c r="E62" s="41" t="s">
        <v>102</v>
      </c>
      <c r="F62" s="72">
        <v>1</v>
      </c>
      <c r="G62" s="41" t="s">
        <v>106</v>
      </c>
      <c r="H62" s="54">
        <v>3050000000</v>
      </c>
      <c r="I62" s="15"/>
      <c r="J62" s="15"/>
      <c r="K62" s="15"/>
      <c r="L62" s="15">
        <f t="shared" si="1"/>
        <v>3050000000</v>
      </c>
      <c r="M62" s="175"/>
    </row>
    <row r="63" spans="1:13" ht="67.5" customHeight="1" x14ac:dyDescent="0.3">
      <c r="A63" s="117"/>
      <c r="B63" s="117"/>
      <c r="C63" s="147"/>
      <c r="D63" s="158"/>
      <c r="E63" s="41" t="s">
        <v>102</v>
      </c>
      <c r="F63" s="72">
        <v>1</v>
      </c>
      <c r="G63" s="41" t="s">
        <v>144</v>
      </c>
      <c r="H63" s="54">
        <v>200000000</v>
      </c>
      <c r="I63" s="15"/>
      <c r="J63" s="15"/>
      <c r="K63" s="15"/>
      <c r="L63" s="15">
        <f t="shared" si="1"/>
        <v>200000000</v>
      </c>
      <c r="M63" s="175"/>
    </row>
    <row r="64" spans="1:13" ht="67.5" customHeight="1" x14ac:dyDescent="0.3">
      <c r="A64" s="117"/>
      <c r="B64" s="117"/>
      <c r="C64" s="147"/>
      <c r="D64" s="158"/>
      <c r="E64" s="41" t="s">
        <v>102</v>
      </c>
      <c r="F64" s="72">
        <v>1</v>
      </c>
      <c r="G64" s="41" t="s">
        <v>165</v>
      </c>
      <c r="H64" s="54">
        <v>100000000</v>
      </c>
      <c r="I64" s="15"/>
      <c r="J64" s="15"/>
      <c r="K64" s="15"/>
      <c r="L64" s="15">
        <f t="shared" si="1"/>
        <v>100000000</v>
      </c>
      <c r="M64" s="175"/>
    </row>
    <row r="65" spans="1:13" ht="67.5" customHeight="1" x14ac:dyDescent="0.3">
      <c r="A65" s="117"/>
      <c r="B65" s="117"/>
      <c r="C65" s="147"/>
      <c r="D65" s="158"/>
      <c r="E65" s="41" t="s">
        <v>102</v>
      </c>
      <c r="F65" s="72">
        <v>1</v>
      </c>
      <c r="G65" s="41" t="s">
        <v>166</v>
      </c>
      <c r="H65" s="54">
        <v>400000000</v>
      </c>
      <c r="I65" s="15"/>
      <c r="J65" s="15"/>
      <c r="K65" s="15"/>
      <c r="L65" s="15">
        <f t="shared" si="1"/>
        <v>400000000</v>
      </c>
      <c r="M65" s="175"/>
    </row>
    <row r="66" spans="1:13" ht="67.5" customHeight="1" x14ac:dyDescent="0.3">
      <c r="A66" s="117"/>
      <c r="B66" s="117"/>
      <c r="C66" s="147"/>
      <c r="D66" s="158"/>
      <c r="E66" s="41" t="s">
        <v>102</v>
      </c>
      <c r="F66" s="72">
        <v>1</v>
      </c>
      <c r="G66" s="41" t="s">
        <v>167</v>
      </c>
      <c r="H66" s="54">
        <v>4000000000</v>
      </c>
      <c r="I66" s="15"/>
      <c r="J66" s="15"/>
      <c r="K66" s="15"/>
      <c r="L66" s="15">
        <f t="shared" si="1"/>
        <v>4000000000</v>
      </c>
      <c r="M66" s="176"/>
    </row>
    <row r="67" spans="1:13" x14ac:dyDescent="0.3">
      <c r="A67" s="132"/>
      <c r="B67" s="132"/>
      <c r="C67" s="148"/>
      <c r="D67" s="45" t="s">
        <v>11</v>
      </c>
      <c r="E67" s="46"/>
      <c r="F67" s="47"/>
      <c r="G67" s="46"/>
      <c r="H67" s="48">
        <f>SUM(H54:H66)</f>
        <v>25522123000</v>
      </c>
      <c r="I67" s="48">
        <f>SUM(I54:I58)</f>
        <v>0</v>
      </c>
      <c r="J67" s="48">
        <f>SUM(J54:J58)</f>
        <v>0</v>
      </c>
      <c r="K67" s="48">
        <f>SUM(K54:K58)</f>
        <v>0</v>
      </c>
      <c r="L67" s="48">
        <f t="shared" si="1"/>
        <v>25522123000</v>
      </c>
      <c r="M67" s="49"/>
    </row>
    <row r="68" spans="1:13" x14ac:dyDescent="0.3">
      <c r="A68" s="39"/>
      <c r="B68" s="39"/>
      <c r="C68" s="58"/>
      <c r="D68" s="59" t="s">
        <v>11</v>
      </c>
      <c r="E68" s="59"/>
      <c r="F68" s="59"/>
      <c r="G68" s="59"/>
      <c r="H68" s="59">
        <f>+H13+H15+H26+H32+H37+H47+H67+H22+H53</f>
        <v>275367313617</v>
      </c>
      <c r="I68" s="59">
        <f>+I13+I15+I26+I32+I37+I47+I67+I22</f>
        <v>92822789513</v>
      </c>
      <c r="J68" s="59">
        <f t="shared" ref="J68:K68" si="6">+J13+J15+J26+J32+J37+J47+J67+J22</f>
        <v>0</v>
      </c>
      <c r="K68" s="59">
        <f t="shared" si="6"/>
        <v>0</v>
      </c>
      <c r="L68" s="59">
        <f>+L13+L15+L26+L32+L37+L47+L67+L22+L53</f>
        <v>368190103130</v>
      </c>
      <c r="M68" s="59"/>
    </row>
    <row r="70" spans="1:13" x14ac:dyDescent="0.3">
      <c r="H70" s="61"/>
      <c r="I70" s="61"/>
      <c r="L70" s="61"/>
    </row>
    <row r="72" spans="1:13" x14ac:dyDescent="0.3">
      <c r="H72" s="64"/>
    </row>
    <row r="73" spans="1:13" x14ac:dyDescent="0.3">
      <c r="H73" s="65"/>
    </row>
  </sheetData>
  <mergeCells count="77">
    <mergeCell ref="M38:M46"/>
    <mergeCell ref="M48:M52"/>
    <mergeCell ref="M54:M66"/>
    <mergeCell ref="M8:M12"/>
    <mergeCell ref="M23:M25"/>
    <mergeCell ref="M16:M21"/>
    <mergeCell ref="M27:M31"/>
    <mergeCell ref="M33:M36"/>
    <mergeCell ref="E30:E31"/>
    <mergeCell ref="D48:D52"/>
    <mergeCell ref="C48:C52"/>
    <mergeCell ref="B48:B52"/>
    <mergeCell ref="A48:A52"/>
    <mergeCell ref="E34:E36"/>
    <mergeCell ref="A27:A32"/>
    <mergeCell ref="B27:B32"/>
    <mergeCell ref="C27:C32"/>
    <mergeCell ref="D27:D30"/>
    <mergeCell ref="A54:A67"/>
    <mergeCell ref="B54:B67"/>
    <mergeCell ref="C54:C57"/>
    <mergeCell ref="D54:D57"/>
    <mergeCell ref="C58:C67"/>
    <mergeCell ref="D58:D66"/>
    <mergeCell ref="F34:F36"/>
    <mergeCell ref="A38:A47"/>
    <mergeCell ref="B38:B47"/>
    <mergeCell ref="C38:C47"/>
    <mergeCell ref="D38:D46"/>
    <mergeCell ref="A33:A37"/>
    <mergeCell ref="B33:B37"/>
    <mergeCell ref="C33:C37"/>
    <mergeCell ref="D33:D36"/>
    <mergeCell ref="E20:E21"/>
    <mergeCell ref="F20:F21"/>
    <mergeCell ref="A23:A26"/>
    <mergeCell ref="B23:B26"/>
    <mergeCell ref="C23:C26"/>
    <mergeCell ref="D23:D25"/>
    <mergeCell ref="E23:E25"/>
    <mergeCell ref="F23:F25"/>
    <mergeCell ref="A8:A22"/>
    <mergeCell ref="B8:B22"/>
    <mergeCell ref="C8:C13"/>
    <mergeCell ref="C14:C15"/>
    <mergeCell ref="C16:C22"/>
    <mergeCell ref="D16:D21"/>
    <mergeCell ref="D8:D12"/>
    <mergeCell ref="M5:M7"/>
    <mergeCell ref="J6:K6"/>
    <mergeCell ref="L6:L7"/>
    <mergeCell ref="H6:H7"/>
    <mergeCell ref="I6:I7"/>
    <mergeCell ref="K16:K17"/>
    <mergeCell ref="L16:L17"/>
    <mergeCell ref="E18:E19"/>
    <mergeCell ref="F18:F19"/>
    <mergeCell ref="E16:E17"/>
    <mergeCell ref="F16:F17"/>
    <mergeCell ref="H16:H17"/>
    <mergeCell ref="I16:I17"/>
    <mergeCell ref="J16:J17"/>
    <mergeCell ref="H18:H19"/>
    <mergeCell ref="I18:I19"/>
    <mergeCell ref="J18:J19"/>
    <mergeCell ref="K18:K19"/>
    <mergeCell ref="L18:L19"/>
    <mergeCell ref="A1:C3"/>
    <mergeCell ref="D1:L3"/>
    <mergeCell ref="A5:A7"/>
    <mergeCell ref="B5:B7"/>
    <mergeCell ref="C5:C7"/>
    <mergeCell ref="D5:D7"/>
    <mergeCell ref="E5:E7"/>
    <mergeCell ref="F5:F7"/>
    <mergeCell ref="G5:G7"/>
    <mergeCell ref="H5:L5"/>
  </mergeCells>
  <hyperlinks>
    <hyperlink ref="D8:D11" r:id="rId1" display="Capacitación de recursos humanos para la investigación Nacional" xr:uid="{F3E3AEBB-5B7C-4413-BD21-5FDCC2E5EB5A}"/>
    <hyperlink ref="D16:D21" r:id="rId2" display="Fortalecimiento de las capacidadesde los actores del SNCTeI para la generación de conocimiento a nivel nacional" xr:uid="{B4EDE761-ACCF-4DC7-844B-A83F1CD076B8}"/>
    <hyperlink ref="D14" r:id="rId3" xr:uid="{D05CBC9A-0314-4C9F-B3AF-F8F7804792FA}"/>
    <hyperlink ref="D23:D25" r:id="rId4" display="Apoyo fortalecimiento de la transferencia internacional de conocimiento a los actores del SNCTI nivel nacional" xr:uid="{23E520E3-56A5-4B9B-8171-BE146F4166EE}"/>
    <hyperlink ref="D27:D30" r:id="rId5" display="Administración sistema nacional de ciencia y tecnología nacional" xr:uid="{5FB7CA21-39F4-467F-9E40-EBC10632DEB7}"/>
    <hyperlink ref="D33:D36" r:id="rId6" display="Apoyo al proceso de transformación digital para la gestión y prestación de servicios de ti en el sector CTI y a nivel  nacional" xr:uid="{BA4A5A92-8C2B-41D9-AEC0-CB1A86BFB0BD}"/>
    <hyperlink ref="D38:D46" r:id="rId7" display="Apoyo a la sofisticación y diversificación de sectores productivos a través de la I+D+i Nacional" xr:uid="{E1E3D752-EA79-4B42-85A3-4DA0883867AC}"/>
    <hyperlink ref="D48:D52" r:id="rId8" display="Aumentar el aprovechamiento de las Actividades de Ciencia Tecnología e Innovación en la Bioeconomía en Colombia" xr:uid="{661757F8-16F5-4430-9836-F8C3B426643C}"/>
    <hyperlink ref="D54:D57" r:id="rId9" display="Desarrollo de vocaciones científicas y capacidades para la investigación en niños y jóvenes a nivel Nacional" xr:uid="{F54D0359-D03B-40B1-A2B3-E86D22B94358}"/>
    <hyperlink ref="D58:D66" r:id="rId10" display="Apoyo al fomento y desarrollo de la apropiación social de la CTeI ASCTI Nacional" xr:uid="{93B7C9EA-73C3-49CB-BDA4-94CE6C5F1904}"/>
  </hyperlinks>
  <pageMargins left="0.39370078740157483" right="0.39370078740157483" top="0.39370078740157483" bottom="0.39370078740157483" header="0.31496062992125984" footer="0.31496062992125984"/>
  <pageSetup scale="38" orientation="landscape" r:id="rId11"/>
  <drawing r:id="rId12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3A69-8F7B-4AF1-9A44-A07C08C837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workbookViewId="0">
      <selection activeCell="C16" sqref="C16"/>
    </sheetView>
  </sheetViews>
  <sheetFormatPr baseColWidth="10" defaultRowHeight="16.5" x14ac:dyDescent="0.3"/>
  <cols>
    <col min="1" max="1" width="15.85546875" style="97" bestFit="1" customWidth="1"/>
    <col min="2" max="2" width="18.42578125" style="97" bestFit="1" customWidth="1"/>
    <col min="3" max="3" width="81.85546875" style="97" customWidth="1"/>
    <col min="4" max="16384" width="11.42578125" style="97"/>
  </cols>
  <sheetData>
    <row r="1" spans="1:3" ht="34.5" x14ac:dyDescent="0.3">
      <c r="A1" s="95" t="s">
        <v>29</v>
      </c>
      <c r="B1" s="96" t="s">
        <v>24</v>
      </c>
      <c r="C1" s="96" t="s">
        <v>25</v>
      </c>
    </row>
    <row r="2" spans="1:3" ht="15" customHeight="1" x14ac:dyDescent="0.3">
      <c r="A2" s="71">
        <v>2017011000193</v>
      </c>
      <c r="B2" s="66" t="s">
        <v>146</v>
      </c>
      <c r="C2" s="69" t="s">
        <v>147</v>
      </c>
    </row>
    <row r="3" spans="1:3" ht="28.5" customHeight="1" x14ac:dyDescent="0.3">
      <c r="A3" s="71">
        <v>2017011000241</v>
      </c>
      <c r="B3" s="66" t="s">
        <v>161</v>
      </c>
      <c r="C3" s="70" t="s">
        <v>148</v>
      </c>
    </row>
    <row r="4" spans="1:3" ht="28.5" customHeight="1" x14ac:dyDescent="0.3">
      <c r="A4" s="71">
        <v>2017011000252</v>
      </c>
      <c r="B4" s="66" t="s">
        <v>152</v>
      </c>
      <c r="C4" s="70" t="s">
        <v>151</v>
      </c>
    </row>
    <row r="5" spans="1:3" x14ac:dyDescent="0.3">
      <c r="A5" s="71">
        <v>2017011000151</v>
      </c>
      <c r="B5" s="66" t="s">
        <v>149</v>
      </c>
      <c r="C5" s="68" t="s">
        <v>150</v>
      </c>
    </row>
    <row r="6" spans="1:3" ht="28.5" customHeight="1" x14ac:dyDescent="0.3">
      <c r="A6" s="71">
        <v>2017011000192</v>
      </c>
      <c r="B6" s="66" t="s">
        <v>154</v>
      </c>
      <c r="C6" s="70" t="s">
        <v>153</v>
      </c>
    </row>
    <row r="7" spans="1:3" ht="18" customHeight="1" x14ac:dyDescent="0.3">
      <c r="A7" s="71">
        <v>2017011000194</v>
      </c>
      <c r="B7" s="66" t="s">
        <v>163</v>
      </c>
      <c r="C7" s="70" t="s">
        <v>162</v>
      </c>
    </row>
    <row r="8" spans="1:3" ht="23.25" x14ac:dyDescent="0.3">
      <c r="A8" s="71">
        <v>2017011000211</v>
      </c>
      <c r="B8" s="66" t="s">
        <v>155</v>
      </c>
      <c r="C8" s="70" t="s">
        <v>156</v>
      </c>
    </row>
    <row r="9" spans="1:3" ht="27.75" customHeight="1" x14ac:dyDescent="0.3">
      <c r="A9" s="71">
        <v>2019011000124</v>
      </c>
      <c r="B9" s="66" t="s">
        <v>128</v>
      </c>
      <c r="C9" s="70" t="s">
        <v>164</v>
      </c>
    </row>
    <row r="10" spans="1:3" ht="24.75" customHeight="1" x14ac:dyDescent="0.3">
      <c r="A10" s="71">
        <v>2017011000228</v>
      </c>
      <c r="B10" s="66" t="s">
        <v>159</v>
      </c>
      <c r="C10" s="70" t="s">
        <v>157</v>
      </c>
    </row>
    <row r="11" spans="1:3" x14ac:dyDescent="0.3">
      <c r="A11" s="71">
        <v>2017011000333</v>
      </c>
      <c r="B11" s="66" t="s">
        <v>160</v>
      </c>
      <c r="C11" s="70" t="s">
        <v>158</v>
      </c>
    </row>
    <row r="12" spans="1:3" x14ac:dyDescent="0.3">
      <c r="A12" s="71"/>
      <c r="B12" s="66"/>
      <c r="C12" s="68"/>
    </row>
    <row r="13" spans="1:3" x14ac:dyDescent="0.3">
      <c r="A13" s="67"/>
      <c r="B13" s="66"/>
      <c r="C13" s="68"/>
    </row>
    <row r="18" spans="1:3" ht="85.5" customHeight="1" x14ac:dyDescent="0.3">
      <c r="A18" s="163" t="s">
        <v>178</v>
      </c>
      <c r="B18" s="163"/>
      <c r="C18" s="163"/>
    </row>
  </sheetData>
  <mergeCells count="1">
    <mergeCell ref="A18:C18"/>
  </mergeCells>
  <printOptions horizontalCentered="1"/>
  <pageMargins left="0.39370078740157483" right="0.39370078740157483" top="0.39370078740157483" bottom="0.39370078740157483" header="0.31496062992125984" footer="0.31496062992125984"/>
  <pageSetup scale="10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7C6B-6245-48D4-8A3D-57DA6A691840}">
  <dimension ref="A2:E7"/>
  <sheetViews>
    <sheetView workbookViewId="0">
      <selection activeCell="B5" sqref="B5"/>
    </sheetView>
  </sheetViews>
  <sheetFormatPr baseColWidth="10" defaultColWidth="11.42578125" defaultRowHeight="14.25" x14ac:dyDescent="0.25"/>
  <cols>
    <col min="1" max="2" width="35.28515625" style="82" customWidth="1"/>
    <col min="3" max="3" width="55.85546875" style="82" customWidth="1"/>
    <col min="4" max="4" width="18.140625" style="82" customWidth="1"/>
    <col min="5" max="5" width="13.42578125" style="82" customWidth="1"/>
    <col min="6" max="6" width="11.42578125" style="82"/>
    <col min="7" max="7" width="15.140625" style="82" bestFit="1" customWidth="1"/>
    <col min="8" max="16384" width="11.42578125" style="82"/>
  </cols>
  <sheetData>
    <row r="2" spans="1:5" ht="20.25" x14ac:dyDescent="0.25">
      <c r="A2" s="164" t="s">
        <v>175</v>
      </c>
      <c r="B2" s="164"/>
      <c r="C2" s="164"/>
      <c r="D2" s="164"/>
      <c r="E2" s="164"/>
    </row>
    <row r="4" spans="1:5" ht="34.5" x14ac:dyDescent="0.25">
      <c r="A4" s="83" t="s">
        <v>170</v>
      </c>
      <c r="B4" s="83" t="s">
        <v>25</v>
      </c>
      <c r="C4" s="83" t="s">
        <v>171</v>
      </c>
      <c r="D4" s="84" t="s">
        <v>172</v>
      </c>
      <c r="E4" s="83" t="s">
        <v>173</v>
      </c>
    </row>
    <row r="5" spans="1:5" ht="51.75" x14ac:dyDescent="0.25">
      <c r="A5" s="85" t="s">
        <v>176</v>
      </c>
      <c r="B5" s="86"/>
      <c r="C5" s="87" t="s">
        <v>174</v>
      </c>
      <c r="D5" s="88" t="s">
        <v>177</v>
      </c>
      <c r="E5" s="89">
        <v>1</v>
      </c>
    </row>
    <row r="6" spans="1:5" ht="25.5" customHeight="1" x14ac:dyDescent="0.25">
      <c r="A6" s="94"/>
      <c r="B6" s="90"/>
      <c r="C6" s="91"/>
      <c r="D6" s="92"/>
      <c r="E6" s="89"/>
    </row>
    <row r="7" spans="1:5" ht="30" customHeight="1" x14ac:dyDescent="0.25">
      <c r="A7" s="93"/>
      <c r="B7" s="90"/>
      <c r="C7" s="91"/>
      <c r="D7" s="92"/>
      <c r="E7" s="89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PLAN INVERSIÓN (INICIAL)</vt:lpstr>
      <vt:lpstr>Portada</vt:lpstr>
      <vt:lpstr>PLAN INVERSIÓN - CARA FRONTAL</vt:lpstr>
      <vt:lpstr>Capacitación de recurso humano</vt:lpstr>
      <vt:lpstr>PROYECTOS INSCRITOS CARA POSTER</vt:lpstr>
      <vt:lpstr>Control de Cambios</vt:lpstr>
      <vt:lpstr>'PLAN INVERSIÓN - CARA FRONTAL'!Área_de_impresión</vt:lpstr>
      <vt:lpstr>'PLAN INVERSIÓN (INICIAL)'!Área_de_impresión</vt:lpstr>
      <vt:lpstr>Portada!Área_de_impresión</vt:lpstr>
      <vt:lpstr>'PROYECTOS INSCRITOS CARA POSTER'!Área_de_impresión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Eduardo Pinzón López</cp:lastModifiedBy>
  <cp:lastPrinted>2020-01-16T21:52:34Z</cp:lastPrinted>
  <dcterms:created xsi:type="dcterms:W3CDTF">2016-06-27T17:22:37Z</dcterms:created>
  <dcterms:modified xsi:type="dcterms:W3CDTF">2020-07-14T16:09:26Z</dcterms:modified>
</cp:coreProperties>
</file>