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autoCompressPictures="0" defaultThemeVersion="124226"/>
  <mc:AlternateContent xmlns:mc="http://schemas.openxmlformats.org/markup-compatibility/2006">
    <mc:Choice Requires="x15">
      <x15ac:absPath xmlns:x15ac="http://schemas.microsoft.com/office/spreadsheetml/2010/11/ac" url="C:\Users\Diana Coronado\OneDrive\Escritorio\MINCIENCIAS\FORMATOS PAA\Presentaciones PAA diciembre\"/>
    </mc:Choice>
  </mc:AlternateContent>
  <xr:revisionPtr revIDLastSave="0" documentId="8_{31344DA4-DCC5-47E0-8B0C-23FAF39C41F2}" xr6:coauthVersionLast="47" xr6:coauthVersionMax="47" xr10:uidLastSave="{00000000-0000-0000-0000-000000000000}"/>
  <bookViews>
    <workbookView xWindow="-110" yWindow="-110" windowWidth="19420" windowHeight="10300" activeTab="4" xr2:uid="{00000000-000D-0000-FFFF-FFFF00000000}"/>
  </bookViews>
  <sheets>
    <sheet name="PAA (2)" sheetId="20" state="hidden" r:id="rId1"/>
    <sheet name="PORTADA" sheetId="13" r:id="rId2"/>
    <sheet name="OBJETIVO" sheetId="14" r:id="rId3"/>
    <sheet name="INFO ENTIDAD" sheetId="15" r:id="rId4"/>
    <sheet name="PAA" sheetId="11" r:id="rId5"/>
    <sheet name="CONTROL DE CAMBIOS" sheetId="19" r:id="rId6"/>
  </sheets>
  <definedNames>
    <definedName name="_xlnm._FilterDatabase" localSheetId="4" hidden="1">PAA!$A$5:$CY$74</definedName>
    <definedName name="_xlnm._FilterDatabase" localSheetId="0" hidden="1">'PAA (2)'!$B$5:$R$92</definedName>
    <definedName name="_xlnm.Print_Area" localSheetId="3">'INFO ENTIDAD'!$A$2:$D$17</definedName>
    <definedName name="_xlnm.Print_Area" localSheetId="2">OBJETIVO!$A$1:$F$9</definedName>
    <definedName name="_xlnm.Print_Area" localSheetId="4">PAA!$B$1:$R$7</definedName>
    <definedName name="_xlnm.Print_Area" localSheetId="0">'PAA (2)'!$B$1:$R$70</definedName>
    <definedName name="_xlnm.Print_Area" localSheetId="1">PORTADA!$A$1:$K$48</definedName>
    <definedName name="m_658136406543638103__Toc433210002" localSheetId="3">'INFO ENTIDAD'!$C$9</definedName>
    <definedName name="_xlnm.Print_Titles" localSheetId="4">PAA!$4:$5</definedName>
    <definedName name="_xlnm.Print_Titles" localSheetId="0">'PAA (2)'!$4:$5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3" i="15" l="1"/>
  <c r="J74" i="11"/>
  <c r="K39" i="11" l="1"/>
  <c r="K57" i="11"/>
  <c r="K62" i="11"/>
  <c r="K10" i="11"/>
  <c r="K8" i="11"/>
  <c r="K51" i="11"/>
  <c r="K61" i="11"/>
  <c r="K59" i="11"/>
  <c r="K58" i="11"/>
  <c r="K56" i="11"/>
  <c r="K55" i="11"/>
  <c r="K53" i="11"/>
  <c r="K50" i="11"/>
  <c r="K49" i="11"/>
  <c r="K48" i="11"/>
  <c r="K47" i="11"/>
  <c r="K46" i="11"/>
  <c r="K45" i="11"/>
  <c r="K44" i="11"/>
  <c r="K43" i="11"/>
  <c r="K41" i="11"/>
  <c r="K40" i="11"/>
  <c r="K38" i="11"/>
  <c r="K37" i="11"/>
  <c r="K36" i="11"/>
  <c r="K35" i="11"/>
  <c r="K33" i="11"/>
  <c r="K32" i="11"/>
  <c r="K31" i="11"/>
  <c r="K30" i="11"/>
  <c r="K29" i="11"/>
  <c r="K28" i="11"/>
  <c r="K27" i="11"/>
  <c r="K26" i="11"/>
  <c r="K25" i="11"/>
  <c r="K24" i="11"/>
  <c r="K23" i="11"/>
  <c r="K22" i="11"/>
  <c r="K21" i="11"/>
  <c r="K20" i="11"/>
  <c r="K16" i="11"/>
  <c r="K15" i="11"/>
  <c r="K14" i="11"/>
  <c r="K11" i="11"/>
  <c r="K9" i="11"/>
  <c r="K7" i="11"/>
  <c r="K6" i="11"/>
  <c r="K42" i="11" l="1"/>
  <c r="J19" i="11" l="1"/>
  <c r="K19" i="11" s="1"/>
  <c r="J18" i="11"/>
  <c r="K18" i="11" s="1"/>
  <c r="J52" i="11" l="1"/>
  <c r="K52" i="11" s="1"/>
  <c r="J12" i="11" l="1"/>
  <c r="K12" i="11" l="1"/>
  <c r="J34" i="11"/>
  <c r="K34" i="11" s="1"/>
  <c r="J13" i="11"/>
  <c r="K13" i="11" s="1"/>
  <c r="K74" i="11" l="1"/>
  <c r="K61" i="20"/>
  <c r="K60" i="20"/>
</calcChain>
</file>

<file path=xl/sharedStrings.xml><?xml version="1.0" encoding="utf-8"?>
<sst xmlns="http://schemas.openxmlformats.org/spreadsheetml/2006/main" count="2208" uniqueCount="415">
  <si>
    <t>A. INFORMACIÓN GENERAL DE LA ENTIDAD</t>
  </si>
  <si>
    <t>Nombre</t>
  </si>
  <si>
    <t>Dirección</t>
  </si>
  <si>
    <t>Teléfono</t>
  </si>
  <si>
    <t>Perspectiva estratégica</t>
  </si>
  <si>
    <t>Información de contacto</t>
  </si>
  <si>
    <t>Descripción</t>
  </si>
  <si>
    <t xml:space="preserve">Modalidad de selección </t>
  </si>
  <si>
    <t>Fuente de los recursos</t>
  </si>
  <si>
    <t>Valor total estimado</t>
  </si>
  <si>
    <t>Valor estimado en la vigencia actual</t>
  </si>
  <si>
    <t>¿Se requieren vigencias futuras?</t>
  </si>
  <si>
    <t>Estado de solicitud de vigencias futuras</t>
  </si>
  <si>
    <t>Página web</t>
  </si>
  <si>
    <t>Fecha de última actualización del PAA</t>
  </si>
  <si>
    <t>PLAN ANUAL DE ADQUISICIONES</t>
  </si>
  <si>
    <t>Valor total del PAA</t>
  </si>
  <si>
    <t>Límite de contratación menor cuantía</t>
  </si>
  <si>
    <t>Límite de contratación mínima cuantía</t>
  </si>
  <si>
    <t xml:space="preserve">Misión </t>
  </si>
  <si>
    <t>Visión</t>
  </si>
  <si>
    <t>FECHA</t>
  </si>
  <si>
    <t>CAMBIOS</t>
  </si>
  <si>
    <t>ENTE APROBADOR</t>
  </si>
  <si>
    <t>VERSIÓN</t>
  </si>
  <si>
    <t>Fecha estimada de presentación de ofertas
(mes)</t>
  </si>
  <si>
    <t>Ubicación</t>
  </si>
  <si>
    <t>Nombre del responsable</t>
  </si>
  <si>
    <t>Teléfono del responsable</t>
  </si>
  <si>
    <t>Correo electrónico del responsable</t>
  </si>
  <si>
    <t>Códigos UNSPSC
(cada código separado por ;)</t>
  </si>
  <si>
    <t>Fecha estimada de inicio de proceso de selección
(mes)</t>
  </si>
  <si>
    <t>Duración estimada del contrato (número)</t>
  </si>
  <si>
    <t>Duración estimada del contrato (intervalo: días, meses, años)</t>
  </si>
  <si>
    <t>Unidad de contratación
(referencia)</t>
  </si>
  <si>
    <r>
      <rPr>
        <b/>
        <sz val="12"/>
        <color indexed="8"/>
        <rFont val="Arial Narrow"/>
        <family val="2"/>
      </rPr>
      <t>Código:</t>
    </r>
    <r>
      <rPr>
        <sz val="12"/>
        <color indexed="8"/>
        <rFont val="Arial Narrow"/>
        <family val="2"/>
      </rPr>
      <t xml:space="preserve"> D101PR01F05</t>
    </r>
  </si>
  <si>
    <r>
      <rPr>
        <b/>
        <sz val="12"/>
        <color indexed="8"/>
        <rFont val="Arial Narrow"/>
        <family val="2"/>
      </rPr>
      <t>Versión:</t>
    </r>
    <r>
      <rPr>
        <sz val="12"/>
        <color indexed="8"/>
        <rFont val="Arial Narrow"/>
        <family val="2"/>
      </rPr>
      <t xml:space="preserve"> 00</t>
    </r>
  </si>
  <si>
    <r>
      <rPr>
        <b/>
        <sz val="12"/>
        <color indexed="8"/>
        <rFont val="Arial Narrow"/>
        <family val="2"/>
      </rPr>
      <t>Fecha:</t>
    </r>
    <r>
      <rPr>
        <sz val="12"/>
        <color indexed="8"/>
        <rFont val="Arial Narrow"/>
        <family val="2"/>
      </rPr>
      <t xml:space="preserve"> 2019-01-03</t>
    </r>
  </si>
  <si>
    <t>Ministerio de Ciencia, Tecnología e Innovación - MINCIENCIAS</t>
  </si>
  <si>
    <t>Avenida Calle 26 No. 57 - 83 Torre 8</t>
  </si>
  <si>
    <t>www.minciencias.gov.co</t>
  </si>
  <si>
    <t xml:space="preserve">El Plan de adquisiciones busca que MINCIENCIAS aumente la probabilidad de lograr mejores condiciones de adquirir los bienes y servicios que requiere, a través de la participación de un mayor número de oferentes interesados en los procesos de selección que se van a adelantar durante el año fiscal; así mismo busca facilitar que el Estado cuente con información suficiente para realizar compras coordinadas. </t>
  </si>
  <si>
    <t xml:space="preserve">De acuerdo con lo establecido por Colombia Compra Eficiente, el Plan Anual de Adquisiciones es un documento de naturaleza informativa y las adquisiciones incluidas en el mismo pueden ser canceladas, revisadas o modificadas.  La información no representa compromiso u obligación alguna por parte de la entidad estatal ni la compromete a adquirir los bienes, obras y servicios en él señalados. </t>
  </si>
  <si>
    <t>El Ministerio como rector del sector y del SNCTI formula y articula la política pública para la generación de conocimiento, la innovación, la apropiación social y la competitividad. Potencia las capacidades regionales y sectoriales de investigación e innovación para la consolidación de la sociedad del conocimiento. Igualmente, promueve el bienestar social, el desarrollo económico, productivo, sostenible y cultural del territorio y de sus pobladores.</t>
  </si>
  <si>
    <t>El Ministerio de Ciencia, Tecnología e Innovación será reconocido como el propulsor de la transformación de Colombia hacia una Sociedad del Conocimiento y por enfrentar los retos y desafíos de la cuarta revolución industrial. Igualmente, será identificado por su liderazgo e impacto en las regiones y por promover su Desarrollo Sostenible desde la investigación y la innovación, a través de la articulación Universidad, Empresa, Estado y Sociedad.</t>
  </si>
  <si>
    <t>Contratación directa</t>
  </si>
  <si>
    <t xml:space="preserve">Marzo </t>
  </si>
  <si>
    <t>Meses</t>
  </si>
  <si>
    <t>Presupuesto General de la Nación</t>
  </si>
  <si>
    <t>N/A</t>
  </si>
  <si>
    <t>Secretaría General</t>
  </si>
  <si>
    <t>Distrito Capital - Bogotá</t>
  </si>
  <si>
    <t>Enero</t>
  </si>
  <si>
    <t>Presupuesto del Sistema General de Regalías</t>
  </si>
  <si>
    <t>No</t>
  </si>
  <si>
    <t>Adolfo Alarcón</t>
  </si>
  <si>
    <t>6258480 Ext. 5800</t>
  </si>
  <si>
    <t>Contratos de prestación de servicios profesionales o de apoyo a la gestión de las áreas misionales</t>
  </si>
  <si>
    <t>Yolanda Acevedo Rojas</t>
  </si>
  <si>
    <t>6258480 Ext. 7100</t>
  </si>
  <si>
    <t>yacevedo@minciencias.gov.co</t>
  </si>
  <si>
    <t>Uso de áreas comunes (Ductos del Edificio T7/T8)</t>
  </si>
  <si>
    <t xml:space="preserve">Catherine Ballesteros </t>
  </si>
  <si>
    <t>6258480 Ext. 7200</t>
  </si>
  <si>
    <t>cballesteros@minciencias.gov.co</t>
  </si>
  <si>
    <t>Arrendamiento parqueadero para vehículo</t>
  </si>
  <si>
    <t>Febrero</t>
  </si>
  <si>
    <t>Suministro de combustible parque automotor de la Entidad</t>
  </si>
  <si>
    <t>Abril</t>
  </si>
  <si>
    <t>Mayo</t>
  </si>
  <si>
    <t>SOAT Seguro obligatorio para el parque automotor de Minciencias</t>
  </si>
  <si>
    <t>Mínima cuantía</t>
  </si>
  <si>
    <t>Servicio de mantenimiento preventivo y correctivo, incluyendo el suministro de repuestos, mano de obra y accesorios para cada uno de los vehículos que conforman el parque automotor de  MINCIENCIAS</t>
  </si>
  <si>
    <t>Servicio de vigilancia y seguridad privada</t>
  </si>
  <si>
    <t>Selección Abreviada por Menor Cuantía</t>
  </si>
  <si>
    <t>76111501;
90101700;</t>
  </si>
  <si>
    <t>Adquisición del servicio integral de Aseo y Cafetería incluido el suministro de insumos</t>
  </si>
  <si>
    <t>Marzo</t>
  </si>
  <si>
    <t>Dotación de ley para los servidores públicos de Minciencias que tienen derecho a ello</t>
  </si>
  <si>
    <t>44111900;
44121800
44101800;
44121900
44121500;
44122000
44121600;
44122100
44121700;
44111500</t>
  </si>
  <si>
    <t>Suministro de papelería y útiles de escritorio</t>
  </si>
  <si>
    <t>84131501;
84131503;
84131512;
84131600</t>
  </si>
  <si>
    <t>Programa de seguros que se requiere para mantener protegidos todos los bienes e intereses patrimoniales y de los que llegare a ser responsable de la entidad.</t>
  </si>
  <si>
    <t>Junio</t>
  </si>
  <si>
    <t>Agosto</t>
  </si>
  <si>
    <t>Servicio de Mantenimiento preventivo y correctivo de Greca</t>
  </si>
  <si>
    <t xml:space="preserve">Agosto </t>
  </si>
  <si>
    <t>Septiembre</t>
  </si>
  <si>
    <t>6258480 Ext. 7201</t>
  </si>
  <si>
    <t xml:space="preserve">Adquisición de Radios de Comunicación </t>
  </si>
  <si>
    <t>6258480 Ext. 7203</t>
  </si>
  <si>
    <t>92121504; 92101501</t>
  </si>
  <si>
    <t xml:space="preserve">Convenio Interadministrativo Unidad Nacional de Protección
</t>
  </si>
  <si>
    <t>Nancy Moreno</t>
  </si>
  <si>
    <t>6258480 Ext. 7301</t>
  </si>
  <si>
    <t>nmoreno@minciencias.gov.co</t>
  </si>
  <si>
    <t>Servicio de bodegaje y custodia documental</t>
  </si>
  <si>
    <t xml:space="preserve">Karen Lizeth Tovar Casallas  </t>
  </si>
  <si>
    <t>6258480 Ext. 7300</t>
  </si>
  <si>
    <t>kltovar@minciencias.gov.co</t>
  </si>
  <si>
    <t>Adquirir sobres de ventana</t>
  </si>
  <si>
    <t>Insumos etiquetas adhesivas papel termico directo para correspondencia y archivo</t>
  </si>
  <si>
    <t>Suministro de certificados digitales de función pública con los cupos de emisión y sus correspondientes dispositivos criptográficos de almacenamiento digital TOKEN, de acuerdo con la necesidad de la Entidad.</t>
  </si>
  <si>
    <t>Leydi Bibiana Patino Amaya</t>
  </si>
  <si>
    <t>6258480 Ext. 7600</t>
  </si>
  <si>
    <t>lbpatino@minciencias.gov.co</t>
  </si>
  <si>
    <t>Suministro de tiquetes aéreos nacionales e internacionales para el Ministerio de Ciencia, Tecnología e Innovación- MINCIENCIAS</t>
  </si>
  <si>
    <t xml:space="preserve">Enero </t>
  </si>
  <si>
    <t xml:space="preserve">Selección abreviada - Acuerdo Marco de Precios </t>
  </si>
  <si>
    <t xml:space="preserve">81111501;
81111503;
81111504;
81111508 </t>
  </si>
  <si>
    <t>Arrendar el Sistema Administrativo y Financiero WEBSAFI ERP (Software as a Service – SaaS) en los módulos de nómina, inventarios, control de comisiones y cartera, y el servicio de soporte técnico especializado.</t>
  </si>
  <si>
    <t>Consuelo Castañeda Camargo</t>
  </si>
  <si>
    <t>6258480 Ext. 3500</t>
  </si>
  <si>
    <t>eccastaneda@minciencias.gov.co</t>
  </si>
  <si>
    <t>Contratos de prestación de servicios profesionales o de apoyo a la gestión de las áreas de apoyo</t>
  </si>
  <si>
    <t>Julio</t>
  </si>
  <si>
    <t>6258480 Ext. 3300</t>
  </si>
  <si>
    <t>86101705;
84111600</t>
  </si>
  <si>
    <t>Contratar la prestación de servicios profesionales para realizar una auditoria de seguimiento a la certificación del Sistema de Gestión de Calidad de la Entidad, de acuerdo requisitos en la norma técnica internacional ISO 9001:2015</t>
  </si>
  <si>
    <t>aalarcon@minciencias.gov.co</t>
  </si>
  <si>
    <t>85122201;
85111604;
85101706;
85101707;
85101502</t>
  </si>
  <si>
    <t xml:space="preserve">Contratación de la prestación del servicios para la  ejecucion de actividades derivadas del programa de medicina preventiva  de el Sistema de Gestion de Seguridad y Salud en el Trabajo del  Ministerio  de Ciencia , Tecnología e Innovación, MINCIENCIAS.
</t>
  </si>
  <si>
    <t>Alba Esther Villamil Ocampo</t>
  </si>
  <si>
    <t>6258480 Ext. 7500</t>
  </si>
  <si>
    <t>aevillamil@minciencias.gov.co</t>
  </si>
  <si>
    <t>80101500; 86111600; 81131500</t>
  </si>
  <si>
    <t xml:space="preserve">Prestación del servicio para el  Diagnsotico e  Intervención del Clima y la Cultura Organizacional y los factores de Riesgo Psicosocial en el  Ministerio  de Ciencia , Tecnología e Innovación, MINCIENCIAS.
</t>
  </si>
  <si>
    <t xml:space="preserve">42272300, 42172101
</t>
  </si>
  <si>
    <t>Organizar y ejecutar las actividades contempladas dentro del Plan de Bienestar vigencia 2020, orientadas a propiciar condiciones laborales que favorezcan el desarrollo del talento humano  en el  Ministerio  de Ciencia , Tecnología e Innovación, MINCIENCIAS.</t>
  </si>
  <si>
    <t>Contribuir al mejoramiento institucional, fortaleciendo las competencias laborales, conocimientos y habilidades de formación, evidenciadas en el diagnóstico de necesidades, promoviendo el desarrollo integral de los servidores.</t>
  </si>
  <si>
    <t xml:space="preserve">86111700
</t>
  </si>
  <si>
    <t>Bilingüismo</t>
  </si>
  <si>
    <t xml:space="preserve">93141808;85121700
</t>
  </si>
  <si>
    <t>Apoyar la intervención del riesgo psicosocial del Ministerio  de Ciencia, Tecnología e Innovación - MINCIENCIAS, en cumplimiento de la Resolución No. 2646 de 2008 del Ministerio de Protección Social y la Resolución 2404 de 2019 expedida por el Ministerio de Trabajo</t>
  </si>
  <si>
    <t xml:space="preserve">Presupuesto General de la Nación </t>
  </si>
  <si>
    <t>Presupuesto General de la Nación  y  Sistema General de Regalías</t>
  </si>
  <si>
    <t>Contratar el servicio de soporte y mantenimiento preventivo de la plataforma misional SIGP</t>
  </si>
  <si>
    <t>Adquirir equipos de cómputo tipo portátil para los usuarios de Minciencias.</t>
  </si>
  <si>
    <t>92121700; 81161700; 81112200; 81111800; 81111500; 72151500; 46171600; 45121500; 43211700; 41111900; 39121500</t>
  </si>
  <si>
    <t>Contratar la ampliación de garantía de fabricante y el servicio de soporte y mantenimiento para diversas plataformas tecnológicas existentes en la infraestructura de las instalaciones de la Entidad y suministro bajo demanda</t>
  </si>
  <si>
    <t>Realizar la renovación del registro ante LACNIC por el Direccionamiento Público del Ministerio de Ciencia, tecnología e Innovación - MINCIENCIAS</t>
  </si>
  <si>
    <t>Selección Abreviada por Subasta Inversa</t>
  </si>
  <si>
    <t>Mínima Cuantía</t>
  </si>
  <si>
    <t>81112300; 43211600; 43211700; 43211800; 43211900; 44102200; 44103100; 44103000.</t>
  </si>
  <si>
    <t>Contratar el mantenimiento preventivo para el parque tecnológico y bolsa de repuestos, para Minciencias</t>
  </si>
  <si>
    <t>43201800; 81112000; 81111800; 81111900</t>
  </si>
  <si>
    <t xml:space="preserve">81111501;
81111503;
81111504;
81111508; </t>
  </si>
  <si>
    <t>43233500; 81111800; 43201800;</t>
  </si>
  <si>
    <t>Realizar la adquisición de cintas LTO 7 marca HP</t>
  </si>
  <si>
    <t>Realizar la renovación y adquisición de licenciamiento Microsoft por suscripción y compra de producto.  Compra de servicios.</t>
  </si>
  <si>
    <t>81111810;
81112300;</t>
  </si>
  <si>
    <t>80101500
80101600
81112000;
84111600;
43232600;
43233200;
86101700</t>
  </si>
  <si>
    <t>81111820;
72103302;
43191504</t>
  </si>
  <si>
    <t xml:space="preserve">81111501
81111503
81111504
81111508
81112216
81112106
</t>
  </si>
  <si>
    <t>Renovar la suscripción a la solución en la nube para la plataforma virtual de aprendizaje Blackboarb Open LMS de Minciencias</t>
  </si>
  <si>
    <t xml:space="preserve">43231500; 43232100;43232300 ;43231500;43232600
;43232100
</t>
  </si>
  <si>
    <t>Renovación del soporte, garantía y mantenimiento Solución de bases de datos y herramientas de capa media Oracle</t>
  </si>
  <si>
    <t>Contratar el servicio de conectividad a Internet para la Entidad</t>
  </si>
  <si>
    <t>Si</t>
  </si>
  <si>
    <t>Sin Tramitar</t>
  </si>
  <si>
    <t>Realizar la renovación de la garantía, soporte y mantenimiento de  la solución wireless  para el Ministerio de Ciencia. Tecnologia e Innovación - MINCIENCIAS</t>
  </si>
  <si>
    <t>81112204; 81112306; 43233701</t>
  </si>
  <si>
    <t>43222503; 43222604; 81111801</t>
  </si>
  <si>
    <t>81112200;43233200;  43222500</t>
  </si>
  <si>
    <t>Octubre</t>
  </si>
  <si>
    <t>81111800, 43233200, 43233300</t>
  </si>
  <si>
    <t>Renovar el licenciamiento de la Solución Integral de Seguridad para Servidores, Redes y Usuario Final - Trendmicro</t>
  </si>
  <si>
    <t>43222503, 43222604, 81111801</t>
  </si>
  <si>
    <t>N.A.</t>
  </si>
  <si>
    <t>Renovar las licencias de uso anual de la plataforma G Suite Business para el dominio institucional, las cuales incluyen respaldo, almacenamiento y servicio de soporte técnico especializado y el servicio Single Sing-on para estas licencias y bolsa de horas especializadas.</t>
  </si>
  <si>
    <t>Oscar Jairo Fonseca Fonseca</t>
  </si>
  <si>
    <t>6258480 Ext. 3134</t>
  </si>
  <si>
    <t>ojfonseca@minciencias.gov.co</t>
  </si>
  <si>
    <t>Publicación y divulgación en el DIARIO OFICIAL  de normas y actos administrativos de carácter general y otros documentos de carácter oficial proferidos por el Ministerio de Ciencia, Tecnología e Innovación - Minciencias</t>
  </si>
  <si>
    <t>Adquisición de elementos de ferretería, eléctricos o electrónicos</t>
  </si>
  <si>
    <t>Presupuesto General de la Nación - 
Sistema General de Regalías</t>
  </si>
  <si>
    <t xml:space="preserve">Contrato de servicios postales nacionales </t>
  </si>
  <si>
    <t>92101501;
92121504</t>
  </si>
  <si>
    <t>53101502;
53101504;
53101602;
53101604;
53111601;
53111602</t>
  </si>
  <si>
    <t>Contratos de prestación de servicios profesionales o de apoyo a la gestión de la Instancia de Decición de los recursos del SGR en CTeI, así como para la ejecución de las convocatorias de que trata el artículo 361 de la Constitución.</t>
  </si>
  <si>
    <t>Recarga y mantenimiento de extintores de MINCIENCIAS</t>
  </si>
  <si>
    <t>cballesteros@colciencias.gov.co</t>
  </si>
  <si>
    <t>Contratar una  consultoría para el diagnóstico, diseño y elaboración del plan de recuperación de desastres de TI</t>
  </si>
  <si>
    <t xml:space="preserve"> , 81111803</t>
  </si>
  <si>
    <t xml:space="preserve">Adquisición de un Desfibrilador Externo Automatizado para el Ministerio de  Ciencia Tecnología e Innovación – MINCIENCIAS.”
</t>
  </si>
  <si>
    <t xml:space="preserve">Adquirir el licenciamiento, soporte y garantía para la solución de protección de tráfico web que posee la entidad (Blue Coat Proxy SG200)
</t>
  </si>
  <si>
    <t>42131606, 42132201, 42182201, 41112224, 46181504</t>
  </si>
  <si>
    <t>Gabriel Cancino González</t>
  </si>
  <si>
    <t>Suministro de elementos de bioseguridad para prevenir, contener y mitigar los efectos de la Pandemia del coronavirus COVID-19 en las instalaciones de Minciencias.</t>
  </si>
  <si>
    <t>Adquirir soporte Gold y bolsa de 50 horas especializadas para la solución A10, balanceador de las aplicaciones misionales del Ministerio de Ciencia, Tecnología e Innovación</t>
  </si>
  <si>
    <t>Contratar la renovación de la garantía extendida, que incluye los servicios de soporte especializado, mantenimientos preventivos y/o correctivos y adquirir licenciamiento para la plataforma de telecomunicaciones de marca Avaya del Ministerio de Ciencia Tecnología e Innovación - MINCIENCIAS.</t>
  </si>
  <si>
    <t>Contratar la suscripción a la herramienta Multilegis por un (1) año, de acuerdo a las necesidades de la entidad, incluyendo el acceso a los contenidos detallados en la propuesta presentada.</t>
  </si>
  <si>
    <t>Renovar el soporte, mantenimiento, garantía y licenciamiento para la solución convergente HP del Ministerio de Ciencia Tecnología e Innovación - MINCIENCIAS.</t>
  </si>
  <si>
    <t>Póliza de seguros todo riesgo para los vehículos de la entidad</t>
  </si>
  <si>
    <t>Noviembre</t>
  </si>
  <si>
    <t>43231500, 80101500, 81111500, 81112200</t>
  </si>
  <si>
    <t>Dotación de ley para los servidores públicos de Minciencias que tienen derecho a ello.</t>
  </si>
  <si>
    <t xml:space="preserve">53101502; 53101504; 53101602; 53101604; 53111601; 53111602 </t>
  </si>
  <si>
    <t>Carlos Enrique Camelo Castillo</t>
  </si>
  <si>
    <t>cecamelo@minciencias.gov.co</t>
  </si>
  <si>
    <t>Omar Hanngi Valoyes</t>
  </si>
  <si>
    <t>oehanggi@minciencias.gov.co</t>
  </si>
  <si>
    <t xml:space="preserve">Renovación del licenciamiento y soporte de la suite CA incluyendo servicio de soporte especializado por parte del proveedor, para el Ministerio de Ciencia, Tecnología e Innovación – MINCIENCIAS por dos años.
</t>
  </si>
  <si>
    <t>Adquirir y renovar las licencias de las diferentes herramientas de apoyo informático, de las soluciones de copia de respaldo Desktop and Laptop Option -DLO , Backup Exec de Veritas, y licenciamiento RedHat con soporte especializado de 30 horas en estas soluciones.</t>
  </si>
  <si>
    <t>80101509
 80101505</t>
  </si>
  <si>
    <t>Prestar servicios de preproducción, producción, postproducción y transmisión en directo de la Rendición de Cuentas del Ministerio de Ciencia, Tecnología e Innovación</t>
  </si>
  <si>
    <t>43222634
46171625</t>
  </si>
  <si>
    <t>Contratar los servicios de monitoreo de medios masivos de nivel nacional, regional y local de los diferentes medios de comunicación, con respecto a información de Ciencia, Tecnología e Innovación en tiempo real.</t>
  </si>
  <si>
    <t>gacancino@minciencias.gov.oc</t>
  </si>
  <si>
    <t>Adición al proceso de selección abreviada de menor cuantía, cuyo obejeto es "Programa de seguros que se requiere para mantener protegidos todos los bienes e intereses patrimoniales y de los que llegare a ser responsable de la entidad".</t>
  </si>
  <si>
    <t>Renovar el soporte técnico, actualización y mantenimiento de las licencias de uso del software Suite Visión Empresarial - GINA</t>
  </si>
  <si>
    <t>Adquirir la suscripción de la solución de seguridad WAF CLOUD en modalidad SaaS, para el Ministerio de Ciencia Tecnología e Innovación - MINCIENCIAS.</t>
  </si>
  <si>
    <t>Renovación del soporte, garantía y licenciamiento para la solución de seguridad perimetral Checkpoint y renovación del licenciamiento del software de seguridad Checkpoint de los EndPoints para el Ministerio de Ciencia, Tecnología e Innovación – MINCIENCIAS</t>
  </si>
  <si>
    <t>Prestar servicios profesionales en la DIR de la CteI para realizar seguimiento financiero y administrativo a la correcta ejecución de los proyectos de inversión aprobados por el OCAD del FCTeI a los ejecutores de naturaleza privada.</t>
  </si>
  <si>
    <t>Prestar los servicios profesionales a la Dirección de Inteligencia de Recursos de la Ciencia, la Tecnología y
la Innovación para realizar seguimiento técnico a las obras civiles y de infraestructura de los proyectos de inversión
aprobados por el OCAD del Fondo de Ciencia, Tecnología e Innovación del Sistema General de Regalías a los
ejecutores de naturaleza privada.</t>
  </si>
  <si>
    <t>Prestar servicios profesionales en la DIR de la CteI para realizar seguimiento técnico a la correcta ejecución de los proyectos de inversión aprobados por el OCAD del FCTeI a los ejecutores de naturaleza privada.</t>
  </si>
  <si>
    <t>Nelson David Gutierrez Olaya</t>
  </si>
  <si>
    <t>ndgutierrez@minciencias.gov.co</t>
  </si>
  <si>
    <t>Dirección de Inteligencia de Recursos para la CTeI</t>
  </si>
  <si>
    <t>Contratar el servicio de backup en la nube y renovar el servicio de soporte, garantía y mantenimiento con soporte especializado para la plataforma de backup que posee el Ministerio de Ciencia Tecnología e Innovación – MINCIENCIAS</t>
  </si>
  <si>
    <t>Diciembre</t>
  </si>
  <si>
    <t>Días</t>
  </si>
  <si>
    <t>Contratar el servicio de soporte, mantenimiento preventivo y/o correctivo, que incluye actualización de versiones del software, certificados digitales y extensión de garantía del appliance de la solución de firma digital para Minciencias.</t>
  </si>
  <si>
    <t>Renovar la garantía extendida, lo cual incluye el servicio de soporte especializado, mantenimientos preventivos y/o correctivos para las impresoras de marca Ricoh de propiedad de Minciencias</t>
  </si>
  <si>
    <t>Renovación del licenciamiento de Tenable Security Center Continuos View y Adquisición del licenciamiento de Tenable Web Application para el Ministerio de Ciencia Tecnología e Innovación</t>
  </si>
  <si>
    <t>81111800; 81111808; 43222500; 43233200; 32151800</t>
  </si>
  <si>
    <t>Lina Xiomara Gonzalez Rincón</t>
  </si>
  <si>
    <t>lxgonzalez@minciencias.gov.co</t>
  </si>
  <si>
    <t>PLAN ANUAL DE ADQUISICIONES 2021</t>
  </si>
  <si>
    <t xml:space="preserve">Contratos de prestación de servicios profesionales o de apoyo a la gestión de los proyectos financiados por el Sistema General de Regalías y que se encuentran bajo la responsabilidad del Ministerio de Ciecia, Tecnología e Innovación </t>
  </si>
  <si>
    <t xml:space="preserve">Dirección de Inteligencia de Recursos de la CTeI </t>
  </si>
  <si>
    <t>Nelson David Gutiérrez Olaya</t>
  </si>
  <si>
    <t xml:space="preserve">ndgutierrez@minciencias.gov.co </t>
  </si>
  <si>
    <t xml:space="preserve"> 80111600,8011607,80111604 y 80101506</t>
  </si>
  <si>
    <t>MINCIENCIAS en consonancia con lo establecido en el Plan Nacional de Desarrollo, tiene por objetivos para el cuatrienio:
1. Consolidar la institucionalidad y gobernanza de MINCIENCIAS para el fortalecimiento del SNCTI que potencie los vinculos entre la Universidad-Empresa -Estado y Sociedad
2. Fomentar la generación y uso del conocimiento científico y tecnológico  para la consolidación de la sociedad del conocimiento
3. Impulsar el desarrollo tecnológico y la innovación para la transformación social y productiva
4. Fomentar la vocación científica y la formación del capital humano en CTeI y promover su vinculación a Entidades del SNCTeI
5. Promover la divulgación, la generación de redes y la apropiación social del conocimiento
6. Promover el desarrollo y la consolidación de la CTeI en las regiones
7. Fomentar un MinCiencias Integro, Efectivo e Innovador (IE+i)</t>
  </si>
  <si>
    <t>Convenio Interadministrativo Unidad Nacional de Protección</t>
  </si>
  <si>
    <t>Contratación directa - Convenio Interadministrativo</t>
  </si>
  <si>
    <t>Minima cuantía</t>
  </si>
  <si>
    <t>Jose Manuel Luque Gonzalez
Secretario General 
jmluque@minciencias.gov.co</t>
  </si>
  <si>
    <t xml:space="preserve">Dotación a que tienen derecho los servidores públicos del Ministerio. </t>
  </si>
  <si>
    <t>Acuerdo Marco de Precios</t>
  </si>
  <si>
    <t>472 - Contratar la prestación de los servicios de correo certificado en sus diferentes modalidades y el servicio de mensajería especializada, de acuerdo con las necesidades del Ministerio de Ciencia Tecnología e innovación – Minciencias.</t>
  </si>
  <si>
    <t>Contratar un intermediario de seguros, legalmente establecido en Colombia y autorizado por la superintendencia financiera, para que preste al Ministerio de Ciencia, Tecnología e Innovación los servicios de intermediación y asesoría integral en la elaboración, contratación, administración, ejecución y manejo de las pólizas que integran el programa de seguros que se requiere para la protección de sus activos, bienes, intereses patrimoniales o de aquellos a su cargo o bajo</t>
  </si>
  <si>
    <t xml:space="preserve">Contratos de prestación de servicios profesionales o de apoyo a la gestión de los proyectos financiados con recursos del presupuesto de funcionamiento del  Sistema General de Regalías, asignado al Ministerio de Ciecia, Tecnología e Innovación </t>
  </si>
  <si>
    <t>meses</t>
  </si>
  <si>
    <t>Sistema General de Regalías</t>
  </si>
  <si>
    <t>Nelson Andrés Calderón Guzmán</t>
  </si>
  <si>
    <t>nacalderon@minciencias.gov.co</t>
  </si>
  <si>
    <t>81111501;
 81111503;
 81111504;
 81111508</t>
  </si>
  <si>
    <t xml:space="preserve">Prestar el servicio bajo la modalidad de arrendamiento (Software as a Service – SaaS) del Sistema Administrativo y Financiero WEBSAFI ERP y soporte por bolsa de horas.
</t>
  </si>
  <si>
    <t>Bogotá, D.C.</t>
  </si>
  <si>
    <t>Erick de Jesús Guerra Alemán</t>
  </si>
  <si>
    <t xml:space="preserve">6258084 Ext. 3500 </t>
  </si>
  <si>
    <t>eguerra@minciencias.gov.co</t>
  </si>
  <si>
    <t>Renovación del soporte, la garantía y contratación del mantenimiento para la solución de bases de datos y herramientas de capa media Oracle.</t>
  </si>
  <si>
    <t>Selección Abreviada menor cuantía</t>
  </si>
  <si>
    <t>81111501;
 81111503;
 81111504;
 81111508;</t>
  </si>
  <si>
    <t>Renovar los servicios de soporte técnico, actualización y mantenimiento de la licencia de uso del software SUITE VISIÓN EMPRESARIAL – GINA.</t>
  </si>
  <si>
    <t>Renovar el licenciamiento de las herramientas para: la gestión de LOGS, análisis y detección  de vulnerabilidades, y auditoría para la infraestructura tecnológica</t>
  </si>
  <si>
    <t>Adquisición Sistema RFID</t>
  </si>
  <si>
    <t>Contratación Directa</t>
  </si>
  <si>
    <t>6258084 Ext. 3500</t>
  </si>
  <si>
    <t>Servicio de backup en la nube de la información institucional</t>
  </si>
  <si>
    <t>Subasta Inversa</t>
  </si>
  <si>
    <t>Adquisición de soluciones tecnológicas y licenciamiento para fortalecimiento de la infraestructura tecnologica del Ministerio de Ciencia Tecnología e Innovación.</t>
  </si>
  <si>
    <t>Licitación Publica</t>
  </si>
  <si>
    <t>Suministro de soluciones, licenciamiento y servicios de seguridad informática para el Ministerio de Ciencia Tecnología e Innovación.</t>
  </si>
  <si>
    <t>Renovación y adquisición de licenciamiento Microsoft y servicios especializados para el Ministerio de Ciencia, Tecnología e Innovación</t>
  </si>
  <si>
    <t>Licencia de la plataforma de comunicación y colaboración Google Workspace</t>
  </si>
  <si>
    <t>Renovación soporte y garantía extendida de la planta telefónica, incluye la renovación de un licenciamiento por suscripción anual.</t>
  </si>
  <si>
    <t>Suministro e instalación de la solución de firma digital que incluye garantía, servicio de soporte, mantenimiento preventivo y/o correctivo, actualización de versiones del software, soporte especializado, certificados digitales para el Ministerio de Ciencia, Tecnología e Innovación - Minciencias.
  Nube.</t>
  </si>
  <si>
    <t>Mes</t>
  </si>
  <si>
    <t>42172001;
93141808;
55121700;
49201600;
93141808</t>
  </si>
  <si>
    <t>Adquisición de elementos requeridos para la ejecución de actividades del programa de medicina preventiva, seguridad industrial es higiene ocupacional del Sistema de Gestión de Seguridad y Salud en el Trabajo del Ministerio de Ciencia, Tecnología e Innovación”</t>
  </si>
  <si>
    <t>Minima Cuantia</t>
  </si>
  <si>
    <t>Secretaria General - Direccón de Talento Humano</t>
  </si>
  <si>
    <t>Fredy Saldaña</t>
  </si>
  <si>
    <t>jfsaldana@minciencias.gov.co</t>
  </si>
  <si>
    <t>Secretario General - Direccón de Talento Humano</t>
  </si>
  <si>
    <t xml:space="preserve">Prestación del servicio de medición  del Clima y  Cultura Organizacional y en el  Ministerio  de Ciencia , Tecnología e Innovación, MINCIENCIAS. vigencia 2022
</t>
  </si>
  <si>
    <t xml:space="preserve"> Minima Cuantia</t>
  </si>
  <si>
    <t>85122201;
 85111604;
 85101706;
 85101707;
 85101502</t>
  </si>
  <si>
    <t>Contratación de la prestación del servicios para la ejecucion de actividades derivadas del programa de medicina preventiva de el Sistema de Gestion de Seguridad y Salud en el Trabajo del Ministerio de Ciencia , Tecnología e Innovación, MINCIENCIAS.</t>
  </si>
  <si>
    <t>Concuso de Méritos Abierto</t>
  </si>
  <si>
    <r>
      <rPr>
        <b/>
        <sz val="11"/>
        <color indexed="8"/>
        <rFont val="Arial Narrow"/>
        <family val="2"/>
      </rPr>
      <t>Código:</t>
    </r>
    <r>
      <rPr>
        <sz val="11"/>
        <color indexed="8"/>
        <rFont val="Arial Narrow"/>
        <family val="2"/>
      </rPr>
      <t xml:space="preserve"> D101PR01F05</t>
    </r>
  </si>
  <si>
    <r>
      <rPr>
        <b/>
        <sz val="11"/>
        <color indexed="8"/>
        <rFont val="Arial Narrow"/>
        <family val="2"/>
      </rPr>
      <t>Versión:</t>
    </r>
    <r>
      <rPr>
        <sz val="11"/>
        <color indexed="8"/>
        <rFont val="Arial Narrow"/>
        <family val="2"/>
      </rPr>
      <t xml:space="preserve"> 00</t>
    </r>
  </si>
  <si>
    <r>
      <rPr>
        <b/>
        <sz val="11"/>
        <color indexed="8"/>
        <rFont val="Arial Narrow"/>
        <family val="2"/>
      </rPr>
      <t>Fecha:</t>
    </r>
    <r>
      <rPr>
        <sz val="11"/>
        <color indexed="8"/>
        <rFont val="Arial Narrow"/>
        <family val="2"/>
      </rPr>
      <t xml:space="preserve"> 2019-01-03</t>
    </r>
  </si>
  <si>
    <t>Servicios Inmobiliarios - Alquiler y arrendamiento de propiedades o edificaciones</t>
  </si>
  <si>
    <t>NO</t>
  </si>
  <si>
    <t xml:space="preserve">Dirección Administrativa y Financiera </t>
  </si>
  <si>
    <t xml:space="preserve">Yolanda Acevedo Rojas </t>
  </si>
  <si>
    <t>6258481 Ext. 3500</t>
  </si>
  <si>
    <t xml:space="preserve">yacevedo@minciencias.gov.co </t>
  </si>
  <si>
    <t>CONTROL DE CAMBIOS AL PLAN DE ANUAL DE ADQUISICIONES 2022</t>
  </si>
  <si>
    <t>Contratos de prestación de servicios profesionales o de apoyo a la gestión para ejercer la correcta vigilancia de los recursos a proyectos ejecutados por entidades de naturaleza privada y financiados con recursos del Sistema General de Regalías</t>
  </si>
  <si>
    <t>Sistema General de Regalias</t>
  </si>
  <si>
    <t>Juan de Jesús Reyes Rodríguez</t>
  </si>
  <si>
    <t>jdjreyes@minciencias.gov.co</t>
  </si>
  <si>
    <t xml:space="preserve">Realizar el proceso de evaluación de los requisitos de calidad establecidos en la Norma Técnica de Calidad del Proceso Estadístico (NTC PE1000:2020) implementado en las siguientes operaciones estadísticas:
- Caracterización de las capacidades nacionales de ciencia, tecnología e innovación para grupos de investigación e investigadores 
- Indexación de Revistas Científicas Nacionales Especializadas por el Ministerio de Ciencia Tecnología e Innovación </t>
  </si>
  <si>
    <t>Contratar la prestación de servicios profesionales para realizar una auditoria de certificación del Sistema de Gestión de la Innovación, de acuerdo requisitos en la norma técnica internacional NTC 5801:2018</t>
  </si>
  <si>
    <t>Servicio de internet para el Misterio de Ciencia, Tecnología e Innovación</t>
  </si>
  <si>
    <t xml:space="preserve">Septiembre </t>
  </si>
  <si>
    <t xml:space="preserve"> 80111600;80101506</t>
  </si>
  <si>
    <t>72151700;
 46171600;
 72151500;
 92121700;
 81112200;</t>
  </si>
  <si>
    <t>43212200; 
 43233000; 
 43232300; 
 43233400; 
 43201800; 
 81111800; 
 81112000; 
 81112200; 
 43232309;
 81112006;</t>
  </si>
  <si>
    <t>81111501;
  81111503;
  81111504;
  81111508;43231500;43232300 43233000;43232700;43232800 81112200</t>
  </si>
  <si>
    <t>43211600; 43211700; 43211800; 44102200; 44103000; 44103100; 43202002</t>
  </si>
  <si>
    <t>43233701;
 43232804;
 81112210;
 81112300;
 81112200;
 81111800;
 81111500;
 43222605;
 43222609; 
 43221700;
  43222612;
  43221500;
  81111803;</t>
  </si>
  <si>
    <t>81112200;
43233200; 
43222500;
 43222503; 
43233205; 
81111500; 
81112200;43222503;43233205</t>
  </si>
  <si>
    <t>80101500;86111600;81131500</t>
  </si>
  <si>
    <t>84131501;
84131503;
84131512;
84131600;</t>
  </si>
  <si>
    <t>Aprobación del PAA</t>
  </si>
  <si>
    <t>Comité de Gestión y Desempeño Sectorial e Institucional, sesión 01</t>
  </si>
  <si>
    <t>Comité de Gestión y Desempeño Sectorial e Institucional, sesión 02</t>
  </si>
  <si>
    <t>Ajuste proceso del  PAA de acuerdo a soportes entregados para la sesión del Comité de Gestión y Desempeño Sectorial e Institucional</t>
  </si>
  <si>
    <t>Comité de Gestión y Desempeño Sectorial e Institucional, sesión 03</t>
  </si>
  <si>
    <t xml:space="preserve">Secretaria General </t>
  </si>
  <si>
    <t>marzo</t>
  </si>
  <si>
    <t>93141808;85121700</t>
  </si>
  <si>
    <t>Apoyar la intervención del riesgo psicosocial del Ministerio de Ciencia, Tecnología e Innovación - MINCIENCIAS, en cumplimiento de la Resolución No. 2646 de 2008 del Ministerio de Protección Social y la Resolución 2404 de 2019 expedida por el Ministerio de Trabajo.</t>
  </si>
  <si>
    <t>Inclusión y ajustes de procesos al PAA de acuerdo a soportes entregados para la sesión del Comité de Gestión y Desempeño Sectorial e Institucional</t>
  </si>
  <si>
    <t>31162800; 30191800; 39121700</t>
  </si>
  <si>
    <t>Prestar el servicio de transporte aéreo de pasajeros en vuelos de operación no regular y adquisión de tiquetes aéreos nacionales e internacionales de acuerdo con las necesidades del Ministerio de Ciencia, Tecnología e Innovación.</t>
  </si>
  <si>
    <t>Ajuste procesos del PAA de acuerdo a soportes entregados para la sesión del Comité de Gestión y Desempeño Sectorial e Institucional</t>
  </si>
  <si>
    <t>Comité de Gestión y Desempeño Sectorial e Institucional, sesión 04</t>
  </si>
  <si>
    <t>84131500; 84131600</t>
  </si>
  <si>
    <t xml:space="preserve"> 92121502;
92121504</t>
  </si>
  <si>
    <t>Comité de Gestión y Desempeño Sectorial e Institucional, sesión 05</t>
  </si>
  <si>
    <t>Renovación del servicio de soporte de la suite de mesa de servicios de TI (CA), que incluye  soporte especializado</t>
  </si>
  <si>
    <t>Contratar el mantenimiento preventivo para el parque tecnológico y bolsa de repuestos, para el Ministerio de Ciencia, Tecnología e Innovación</t>
  </si>
  <si>
    <t xml:space="preserve">43232100; 43232300; 80101500; 81111700 </t>
  </si>
  <si>
    <t>Contratar el mantenimiento y soporte de los productos Tableau  para el Ministerio de Ciencia, Tecnología e Innovación - Minciencias.</t>
  </si>
  <si>
    <t>Adquisición de equipos de cómputo tipo portátil para los usuarios del Ministerio de Ciencia Tecnología e Innovación</t>
  </si>
  <si>
    <t xml:space="preserve">Secretaría General </t>
  </si>
  <si>
    <t>nzambrano@minciencias.gov.co</t>
  </si>
  <si>
    <t>Niyereth Zambrano Perea</t>
  </si>
  <si>
    <t>Comité de Gestión y Desempeño Sectorial e Institucional, sesión 06</t>
  </si>
  <si>
    <t>Comité de Gestión y Desempeño Sectorial e Institucional, sesión 07</t>
  </si>
  <si>
    <t>41112200;40101900</t>
  </si>
  <si>
    <t xml:space="preserve">Adquisición termohigrómetros (datalogers) para el monitoreo de condiciones ambientales y control de humedad relativa de los depósitos ubicados en el Ministerio destinados para el almacenamiento de los archivos institucionales.
</t>
  </si>
  <si>
    <t>53101602; 53101604; 53101902; 53101904; 53111601; 53111602; 53102502</t>
  </si>
  <si>
    <t>Comité de Gestión y Desempeño Sectorial e Institucional, sesión 08</t>
  </si>
  <si>
    <t>Comité de Gestión y Desempeño Sectorial e Institucional, sesión 09</t>
  </si>
  <si>
    <t>Comité de Gestión y Desempeño Sectorial e Institucional, sesión 10</t>
  </si>
  <si>
    <t xml:space="preserve">Prestar los servicios a la Dirección de Talento Humano del Ministerio de Ciencia, Tecnología e Innovación para realizar las actividades de ejecución del Plan de Bienestar Social e Incentivos del Ministerio, de conformidad con el proceso y los procedimientos definidos por el Ministerio y las normas que regulan la materia.
 </t>
  </si>
  <si>
    <t>Comité de Gestión y Desempeño Sectorial e Institucional, sesión 11</t>
  </si>
  <si>
    <t>Suministro, instalación y configuración de la solución de red inalámbrica en alta disponibilidad, que incluya garantía, soporte y mantenimiento para el Ministerio de Ciencia, Tecnología e Innovación - MINCIENCIAS.</t>
  </si>
  <si>
    <t>43222640; 43232804; 81112308; 81112203; 81111500</t>
  </si>
  <si>
    <t xml:space="preserve">Adquisición de licenciamiento, soporte, instalación, capacitación y configuración bajo la modalidad cloud SaaS (Software as Services) de un Sistema Integral de Documentos Electrónicos de Archivo (SGDEA) que incluya funcionalidades nativas para la para la automatización de procesos con Business Process Management – BPMN 2.0 y módulo de atención de Peticiones, Quejas, Reclamos, Denuncias y Sugerencias (PQRDS) que le permita al Ministerio de Ciencia, Tecnología e Innovación avanzar en su proceso de transformación digital y mejoramiento de los servicios al ciudadano
</t>
  </si>
  <si>
    <t>Ajuste procesos del PAA de acuerdo a soportes entregados para la sesión del Comité  Extraordinario de Gestión y Desempeño Sectorial e Institucional</t>
  </si>
  <si>
    <t>Ajuste procesos del PAA de acuerdo a soportes entregados para la sesión del Comité Extraordinario de Gestión y Desempeño Sectorial e Institucional</t>
  </si>
  <si>
    <t>Comité de Gestión y Desempeño Sectorial e Institucional, sesión 13</t>
  </si>
  <si>
    <t>Comité de Gestión y Desempeño Sectorial e Institucional, sesión extraordinario 14</t>
  </si>
  <si>
    <t>Minima Cuantìa</t>
  </si>
  <si>
    <t>Comité de Gestión y Desempeño Sectorial e Institucional, sesión extraordinario 16</t>
  </si>
  <si>
    <t>Comité de Gestión y Desempeño Sectorial e Institucional, sesión 15</t>
  </si>
  <si>
    <t>Comité de Gestión y Desempeño Sectorial e Institucional, sesión extraordinario 17</t>
  </si>
  <si>
    <t>Dotación a que tienen derecho los servidores públicos del Ministerio.</t>
  </si>
  <si>
    <t>Comité de Gestión y Desempeño Sectorial e Institucional, sesión extraordinario 18</t>
  </si>
  <si>
    <t>80111600;80101506</t>
  </si>
  <si>
    <t xml:space="preserve">Contratos de prestación de servicios profesionales o de apoyo a la gestión de los proyectos financiados con recursos del presupuesto de funcionamiento del  Sistema General de Regalías, asignado al Ministerio de Ciencia, Tecnología e Innovación </t>
  </si>
  <si>
    <t>Inlucsion nuevo proceso del PAA de acuerdo a soportes entregados para la sesión del Comité de Gestión y Desempeño Sectorial e Institucional</t>
  </si>
  <si>
    <t>Comité de Gestión y Desempeño Sectorial e Institucional, sesión extraordinario 19</t>
  </si>
  <si>
    <t>Contratar los servicios de capacitación en programas bajo la modalidad de cursos de educación continuada y permanente en el marco del Plan Institucional de Capacitación 2022 de los servidores públicos del Ministerio de Ciencia Tecnología e Innovación</t>
  </si>
  <si>
    <t>81111501; 81111503; 81111504; 81111508; 81112216; 81112106</t>
  </si>
  <si>
    <t>Adquirir la suscripción de la solución en la nube para la plataforma virtual de aprendizaje Open LMS de MinCiencias</t>
  </si>
  <si>
    <t>Comité de Gestión y Desempeño Sectorial e Institucional, sesión extraordinario 20</t>
  </si>
  <si>
    <t>Comité de Gestión y Desempeño Sectorial e Institucional, sesión extraordinario 21</t>
  </si>
  <si>
    <t>Comité de Gestión y Desempeño Sectorial e Institucional, sesión extraordinario 22</t>
  </si>
  <si>
    <t xml:space="preserve">Comité de Gestión y Desempeño Sectorial e Institucional. sesión N. 25 </t>
  </si>
  <si>
    <t>43232800, 43232801, 81122000, 43232900</t>
  </si>
  <si>
    <t>Renovar el licenciamiento, soporte y actualizaciones de la herramienta PRTG Network Monitor, que incluya soporte especializado para el Ministerio de Ciencia, Tecnología e Innovación</t>
  </si>
  <si>
    <t>Yesid Ojeda Papagayo</t>
  </si>
  <si>
    <t>yojeda@minciencias.gov.co</t>
  </si>
  <si>
    <t xml:space="preserve">43231513, 43232300, 43232500 </t>
  </si>
  <si>
    <t xml:space="preserve">81112306; 81000000; 82000000; 43000000; 44000000; 81112204 </t>
  </si>
  <si>
    <t xml:space="preserve"> Renovación y adquisición de licenciamiento Microsoft y servicios especializados para el Ministerio de Ciencia, Tecnología e Innovación</t>
  </si>
  <si>
    <t>Dias</t>
  </si>
  <si>
    <t>43232300; 43232500; 43231513</t>
  </si>
  <si>
    <t>Adquirir licencias de uso para la plataforma Google Workspace Enterprise Standard y servicio Single SignOn, incluido el soporte técnico especializado para el Ministerio de Ciencia, Tecnología e Innovación</t>
  </si>
  <si>
    <t xml:space="preserve">53101602; 53101604; 53101902; 53101904; 53111601; 53111602; 53102502 </t>
  </si>
  <si>
    <t>Luz Adriana Figueroa Gómez</t>
  </si>
  <si>
    <t>lafigueroa@minciencias.gov.co</t>
  </si>
  <si>
    <t>Adquisición de Hornos Microondas</t>
  </si>
  <si>
    <t xml:space="preserve">44101600;44101603 </t>
  </si>
  <si>
    <t>Adquisición picadora de papel para el proceso de gestión documental</t>
  </si>
  <si>
    <t>Prestar el servicio de publicación y divulgación en el DIARIO OFICIAL de normas y actos administrativos de carácter general y otros documentos de carácter oficial proferidos por el Ministerio de Ciencia, Tecnología e Innovación</t>
  </si>
  <si>
    <t>92121700; 81112200; 81111800; 81111500; 72151500; 72151700; 46171600; 43223300; 43211700; 41111900; 391215002</t>
  </si>
  <si>
    <t>Contratar los servicios de soporte y mantenimiento para las diversas plataformas tecnológicas existentes en las instalaciones del Ministerio de Ciencia, Tecnología e Innovación – MINCIENCIAS</t>
  </si>
  <si>
    <t>81111820;72103302;43191504</t>
  </si>
  <si>
    <t>Ajuste procesos del PAA de acuerdo a soportes entregados para la sesión del  Comité de Gestión y Desempeño Sectorial e Institucional - Sesión extraordinaria</t>
  </si>
  <si>
    <t xml:space="preserve">Comité de Gestión y Desempeño Sectorial e Institucional. sesión N. 28 </t>
  </si>
  <si>
    <t>Comité de Gestión y Desempeño Sectorial e Institucional. sesión N. 26</t>
  </si>
  <si>
    <t>Aprobadas</t>
  </si>
  <si>
    <r>
      <t xml:space="preserve">Realizar la adquisición de cintas LTO 7 marca HP para el Ministerio de Ciencia, Tecnología e Innovación – Minciencias. / </t>
    </r>
    <r>
      <rPr>
        <b/>
        <sz val="11"/>
        <rFont val="Arial Narrow"/>
        <family val="2"/>
      </rPr>
      <t>Realizar la adquisición de cintas LTO-7 para el Ministerio de Ciencia, Tecnología e Innovación – MinCiencias.</t>
    </r>
  </si>
  <si>
    <t xml:space="preserve">Carlos Eduardo Orjuela Oliveros
</t>
  </si>
  <si>
    <t>ceorjuela@minciencias.gov.co</t>
  </si>
  <si>
    <t>Carlos Eduardo Orjuela Oliveros</t>
  </si>
  <si>
    <t xml:space="preserve">Comité de Gestión y Desempeño Sectorial e Institucional. sesión N. 29 </t>
  </si>
  <si>
    <t>Ajuste procesos del PAA de acuerdo a soportes entregados para la sesión del  Comité de Gestión y Desempeño Sectorial e Institucional</t>
  </si>
  <si>
    <t xml:space="preserve">Comité de Gestión y Desempeño Sectorial e Institucional. sesión N. 30 </t>
  </si>
  <si>
    <t xml:space="preserve">Comité de Gestión y Desempeño Sectorial e Institucional. sesión N. 31 </t>
  </si>
  <si>
    <t>15 de diciembre de 2022</t>
  </si>
  <si>
    <t>43231500;43232300  43232600;43232700 43232800;43233000 81111800;81112200</t>
  </si>
  <si>
    <t>Adquirir y renovar las licencias de las diferentes herramientas de apoyo informático, para el Ministerio de Ciencia Tecnología e Innovación. – MINCIENCIAS.</t>
  </si>
  <si>
    <t>dias</t>
  </si>
  <si>
    <t>Adquirir y Renovar las licencias de las diferentes herramientas de apoyo para la Oficina de Comunicaciones del Ministerio de Ciencia Tecnología e Innovación – MINCIENCIAS</t>
  </si>
  <si>
    <t>43231500;43232100 43232600;43232300 81111800;81112200  </t>
  </si>
  <si>
    <t xml:space="preserve">Se requiere seleccionar la sociedad fiduciaria con la que se celebrará un contrato de fiducia mercantil en virtud del cual se constituirá el patrimonio autónomo para la administración de los recursos del “Fondo Nacional de Financiamiento para la Ciencia, la Tecnología y la Innovación – Fondo Francisco José de Caldas”.
</t>
  </si>
  <si>
    <t>84121500,84121700;84121800</t>
  </si>
  <si>
    <t>Licitación Pública</t>
  </si>
  <si>
    <t>DIRECCIÓN DE GESTIÓN DE RECURSOS PARA LA CTEl</t>
  </si>
  <si>
    <t>EDUARDO ROJAS PINEDA</t>
  </si>
  <si>
    <t>erojas@minciencias.gov.co</t>
  </si>
  <si>
    <t>Renovación de la plataforma tecnológica de impresión para el Ministerio de Ciencia, Tecnología e Innovación / Adquirir el soporte y garantía extendida la cual incluye el servicio de soporte especializado, mantenimientos preventivos y/o correctivos para las impresoras de marca RICOH, para el para el Ministerio de Ciencia Tecnología e Innovación - MINCIENCIAS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</si>
</sst>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2" formatCode="_-&quot;$&quot;\ * #,##0_-;\-&quot;$&quot;\ * #,##0_-;_-&quot;$&quot;\ * &quot;-&quot;_-;_-@_-"/>
    <numFmt numFmtId="164" formatCode="_(&quot;$&quot;\ * #,##0_);_(&quot;$&quot;\ * \(#,##0\);_(&quot;$&quot;\ * &quot;-&quot;??_);_(@_)"/>
    <numFmt numFmtId="165" formatCode="&quot;$&quot;\ #,##0"/>
    <numFmt numFmtId="166" formatCode="_-&quot;$&quot;\ * #,##0_-;\-&quot;$&quot;\ * #,##0_-;_-&quot;$&quot;\ * &quot;-&quot;_-;_-@"/>
    <numFmt numFmtId="167" formatCode="mmm\-d"/>
  </numFmts>
  <fonts count="44" x14ac:knownFonts="1">
    <font>
      <sz val="11"/>
      <color theme="1"/>
      <name val="Calibri"/>
      <family val="2"/>
      <scheme val="minor"/>
    </font>
    <font>
      <sz val="10"/>
      <color indexed="8"/>
      <name val="Arial"/>
      <family val="2"/>
    </font>
    <font>
      <sz val="12"/>
      <color indexed="8"/>
      <name val="Arial Narrow"/>
      <family val="2"/>
    </font>
    <font>
      <b/>
      <sz val="12"/>
      <color indexed="8"/>
      <name val="Arial Narrow"/>
      <family val="2"/>
    </font>
    <font>
      <sz val="12"/>
      <name val="Arial Narrow"/>
      <family val="2"/>
    </font>
    <font>
      <sz val="10"/>
      <name val="Arial Narrow"/>
      <family val="2"/>
    </font>
    <font>
      <sz val="11"/>
      <color theme="1"/>
      <name val="Calibri"/>
      <family val="2"/>
      <scheme val="minor"/>
    </font>
    <font>
      <u/>
      <sz val="11"/>
      <color theme="10"/>
      <name val="Calibri"/>
      <family val="2"/>
      <scheme val="minor"/>
    </font>
    <font>
      <sz val="11"/>
      <color theme="1"/>
      <name val="Arial Narrow"/>
      <family val="2"/>
    </font>
    <font>
      <sz val="11"/>
      <color theme="0"/>
      <name val="Arial Narrow"/>
      <family val="2"/>
    </font>
    <font>
      <sz val="12"/>
      <color theme="1"/>
      <name val="Arial Narrow"/>
      <family val="2"/>
    </font>
    <font>
      <sz val="12"/>
      <color theme="0"/>
      <name val="Arial Narrow"/>
      <family val="2"/>
    </font>
    <font>
      <sz val="12"/>
      <color theme="1"/>
      <name val="Arial"/>
      <family val="2"/>
    </font>
    <font>
      <b/>
      <sz val="12"/>
      <color theme="1"/>
      <name val="Arial"/>
      <family val="2"/>
    </font>
    <font>
      <b/>
      <sz val="16"/>
      <color theme="0"/>
      <name val="Arial Narrow"/>
      <family val="2"/>
    </font>
    <font>
      <sz val="12"/>
      <color theme="0"/>
      <name val="Arial"/>
      <family val="2"/>
    </font>
    <font>
      <b/>
      <sz val="28"/>
      <color theme="1"/>
      <name val="Arial Narrow"/>
      <family val="2"/>
    </font>
    <font>
      <b/>
      <sz val="12"/>
      <color theme="0"/>
      <name val="Arial Narrow"/>
      <family val="2"/>
    </font>
    <font>
      <b/>
      <sz val="18"/>
      <color theme="1"/>
      <name val="Arial Narrow"/>
      <family val="2"/>
    </font>
    <font>
      <b/>
      <sz val="14"/>
      <color theme="0"/>
      <name val="Arial Narrow"/>
      <family val="2"/>
    </font>
    <font>
      <b/>
      <sz val="10"/>
      <color theme="0"/>
      <name val="Arial Narrow"/>
      <family val="2"/>
    </font>
    <font>
      <sz val="11"/>
      <name val="Arial Narrow"/>
      <family val="2"/>
    </font>
    <font>
      <sz val="12"/>
      <name val="Arial"/>
      <family val="2"/>
    </font>
    <font>
      <u/>
      <sz val="11"/>
      <name val="Calibri"/>
      <family val="2"/>
      <scheme val="minor"/>
    </font>
    <font>
      <b/>
      <sz val="12"/>
      <name val="Arial Narrow"/>
      <family val="2"/>
    </font>
    <font>
      <sz val="12"/>
      <color rgb="FF000000"/>
      <name val="Arial"/>
      <family val="2"/>
    </font>
    <font>
      <sz val="12"/>
      <color rgb="FFFF0000"/>
      <name val="Arial"/>
      <family val="2"/>
    </font>
    <font>
      <sz val="12"/>
      <color rgb="FFFF0000"/>
      <name val="Arial Narrow"/>
      <family val="2"/>
    </font>
    <font>
      <sz val="11"/>
      <color rgb="FFFF0000"/>
      <name val="Arial Narrow"/>
      <family val="2"/>
    </font>
    <font>
      <u/>
      <sz val="11"/>
      <color rgb="FFFF0000"/>
      <name val="Calibri"/>
      <family val="2"/>
      <scheme val="minor"/>
    </font>
    <font>
      <sz val="13.5"/>
      <name val="Arial Narrow"/>
      <family val="2"/>
    </font>
    <font>
      <sz val="8"/>
      <name val="Calibri"/>
      <family val="2"/>
      <scheme val="minor"/>
    </font>
    <font>
      <sz val="11"/>
      <color rgb="FF000000"/>
      <name val="Arial Narrow"/>
      <family val="2"/>
    </font>
    <font>
      <sz val="11"/>
      <color theme="0"/>
      <name val="Arial"/>
      <family val="2"/>
    </font>
    <font>
      <b/>
      <sz val="11"/>
      <color theme="1"/>
      <name val="Arial Narrow"/>
      <family val="2"/>
    </font>
    <font>
      <sz val="11"/>
      <color indexed="8"/>
      <name val="Arial Narrow"/>
      <family val="2"/>
    </font>
    <font>
      <b/>
      <sz val="11"/>
      <color indexed="8"/>
      <name val="Arial Narrow"/>
      <family val="2"/>
    </font>
    <font>
      <sz val="11"/>
      <color theme="1"/>
      <name val="Arial"/>
      <family val="2"/>
    </font>
    <font>
      <b/>
      <sz val="11"/>
      <color theme="1"/>
      <name val="Arial"/>
      <family val="2"/>
    </font>
    <font>
      <b/>
      <sz val="11"/>
      <color theme="0"/>
      <name val="Arial Narrow"/>
      <family val="2"/>
    </font>
    <font>
      <sz val="11"/>
      <color rgb="FFFF0000"/>
      <name val="Arial"/>
      <family val="2"/>
    </font>
    <font>
      <sz val="11"/>
      <name val="Calibri"/>
      <family val="2"/>
      <scheme val="minor"/>
    </font>
    <font>
      <b/>
      <sz val="11"/>
      <name val="Arial Narrow"/>
      <family val="2"/>
    </font>
    <font>
      <u/>
      <sz val="11"/>
      <color theme="10"/>
      <name val="Arial Narrow"/>
      <family val="2"/>
    </font>
  </fonts>
  <fills count="8">
    <fill>
      <patternFill patternType="none"/>
    </fill>
    <fill>
      <patternFill patternType="gray125"/>
    </fill>
    <fill>
      <patternFill patternType="solid">
        <fgColor theme="0"/>
        <bgColor indexed="64"/>
      </patternFill>
    </fill>
    <fill>
      <patternFill patternType="solid">
        <fgColor rgb="FF3366CC"/>
        <bgColor indexed="64"/>
      </patternFill>
    </fill>
    <fill>
      <patternFill patternType="solid">
        <fgColor rgb="FF3366CC"/>
        <bgColor indexed="0"/>
      </patternFill>
    </fill>
    <fill>
      <patternFill patternType="solid">
        <fgColor rgb="FFFFFFFF"/>
        <bgColor rgb="FF000000"/>
      </patternFill>
    </fill>
    <fill>
      <patternFill patternType="solid">
        <fgColor theme="4"/>
        <bgColor indexed="64"/>
      </patternFill>
    </fill>
    <fill>
      <patternFill patternType="solid">
        <fgColor theme="0"/>
        <bgColor theme="0"/>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s>
  <cellStyleXfs count="6">
    <xf numFmtId="0" fontId="0" fillId="0" borderId="0"/>
    <xf numFmtId="0" fontId="7" fillId="0" borderId="0" applyNumberFormat="0" applyFill="0" applyBorder="0" applyAlignment="0" applyProtection="0"/>
    <xf numFmtId="0" fontId="1" fillId="0" borderId="0"/>
    <xf numFmtId="0" fontId="6" fillId="0" borderId="0"/>
    <xf numFmtId="0" fontId="7" fillId="0" borderId="0" applyNumberFormat="0" applyFill="0" applyBorder="0" applyAlignment="0" applyProtection="0"/>
    <xf numFmtId="42" fontId="6" fillId="0" borderId="0" applyFont="0" applyFill="0" applyBorder="0" applyAlignment="0" applyProtection="0"/>
  </cellStyleXfs>
  <cellXfs count="189">
    <xf numFmtId="0" fontId="0" fillId="0" borderId="0" xfId="0"/>
    <xf numFmtId="0" fontId="0" fillId="2" borderId="0" xfId="0" applyFill="1"/>
    <xf numFmtId="0" fontId="8" fillId="2" borderId="0" xfId="0" applyFont="1"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9" fillId="2" borderId="0" xfId="0" applyFont="1" applyFill="1"/>
    <xf numFmtId="0" fontId="10" fillId="2" borderId="0" xfId="0" applyFont="1" applyFill="1"/>
    <xf numFmtId="0" fontId="11" fillId="2" borderId="0" xfId="0" applyFont="1" applyFill="1"/>
    <xf numFmtId="0" fontId="12" fillId="2" borderId="0" xfId="0" applyFont="1" applyFill="1" applyAlignment="1">
      <alignment wrapText="1"/>
    </xf>
    <xf numFmtId="0" fontId="12" fillId="2" borderId="0" xfId="0" applyFont="1" applyFill="1"/>
    <xf numFmtId="0" fontId="13" fillId="2" borderId="0" xfId="0" applyFont="1" applyFill="1"/>
    <xf numFmtId="0" fontId="12" fillId="0" borderId="0" xfId="0" applyFont="1" applyAlignment="1">
      <alignment wrapText="1"/>
    </xf>
    <xf numFmtId="0" fontId="14" fillId="2" borderId="0" xfId="0" applyFont="1" applyFill="1" applyAlignment="1">
      <alignment horizontal="center" vertical="center"/>
    </xf>
    <xf numFmtId="0" fontId="15" fillId="2" borderId="0" xfId="0" applyFont="1" applyFill="1" applyAlignment="1">
      <alignment wrapText="1"/>
    </xf>
    <xf numFmtId="0" fontId="16" fillId="2" borderId="0" xfId="0" applyFont="1" applyFill="1"/>
    <xf numFmtId="0" fontId="17" fillId="2" borderId="0" xfId="0" applyFont="1" applyFill="1" applyAlignment="1">
      <alignment horizontal="center"/>
    </xf>
    <xf numFmtId="0" fontId="10" fillId="2" borderId="10" xfId="0" applyFont="1" applyFill="1" applyBorder="1" applyAlignment="1">
      <alignment vertical="center" wrapText="1"/>
    </xf>
    <xf numFmtId="0" fontId="10" fillId="2" borderId="11" xfId="0" applyFont="1" applyFill="1" applyBorder="1" applyAlignment="1">
      <alignment vertical="center" wrapText="1"/>
    </xf>
    <xf numFmtId="0" fontId="10" fillId="2" borderId="12" xfId="0" applyFont="1" applyFill="1" applyBorder="1" applyAlignment="1">
      <alignment vertical="center" wrapText="1"/>
    </xf>
    <xf numFmtId="0" fontId="10" fillId="2" borderId="13" xfId="0" applyFont="1" applyFill="1" applyBorder="1" applyAlignment="1">
      <alignment vertical="center" wrapText="1"/>
    </xf>
    <xf numFmtId="0" fontId="10" fillId="2" borderId="13" xfId="0" quotePrefix="1" applyFont="1" applyFill="1" applyBorder="1" applyAlignment="1">
      <alignment horizontal="left" vertical="center" wrapText="1"/>
    </xf>
    <xf numFmtId="0" fontId="10" fillId="2" borderId="13" xfId="0" applyFont="1" applyFill="1" applyBorder="1" applyAlignment="1">
      <alignment horizontal="justify" vertical="center" wrapText="1"/>
    </xf>
    <xf numFmtId="164" fontId="10" fillId="2" borderId="13" xfId="0" applyNumberFormat="1" applyFont="1" applyFill="1" applyBorder="1" applyAlignment="1">
      <alignment vertical="center" wrapText="1"/>
    </xf>
    <xf numFmtId="0" fontId="10" fillId="2" borderId="14" xfId="0" applyFont="1" applyFill="1" applyBorder="1" applyAlignment="1">
      <alignment vertical="center" wrapText="1"/>
    </xf>
    <xf numFmtId="0" fontId="10" fillId="2" borderId="0" xfId="0" applyFont="1" applyFill="1" applyAlignment="1">
      <alignment wrapText="1"/>
    </xf>
    <xf numFmtId="0" fontId="5" fillId="2" borderId="0" xfId="0" applyFont="1" applyFill="1"/>
    <xf numFmtId="0" fontId="5" fillId="2" borderId="0" xfId="0" applyFont="1" applyFill="1" applyAlignment="1">
      <alignment horizontal="center" vertical="center"/>
    </xf>
    <xf numFmtId="0" fontId="17" fillId="4" borderId="9" xfId="2" applyFont="1" applyFill="1" applyBorder="1" applyAlignment="1">
      <alignment horizontal="center" vertical="center" wrapText="1"/>
    </xf>
    <xf numFmtId="0" fontId="17" fillId="4" borderId="26" xfId="2" applyFont="1" applyFill="1" applyBorder="1" applyAlignment="1">
      <alignment horizontal="center" vertical="center" wrapText="1"/>
    </xf>
    <xf numFmtId="0" fontId="20" fillId="3" borderId="9" xfId="0" applyFont="1" applyFill="1" applyBorder="1" applyAlignment="1">
      <alignment horizontal="center" vertical="center"/>
    </xf>
    <xf numFmtId="0" fontId="7" fillId="2" borderId="13" xfId="1" quotePrefix="1" applyFill="1" applyBorder="1" applyAlignment="1">
      <alignment vertical="center" wrapText="1"/>
    </xf>
    <xf numFmtId="0" fontId="8" fillId="2" borderId="9" xfId="0" applyFont="1" applyFill="1" applyBorder="1" applyAlignment="1">
      <alignment horizontal="center"/>
    </xf>
    <xf numFmtId="0" fontId="12" fillId="2" borderId="0" xfId="0" applyFont="1" applyFill="1" applyAlignment="1">
      <alignment vertical="center" wrapText="1"/>
    </xf>
    <xf numFmtId="0" fontId="12" fillId="2" borderId="0" xfId="0" applyFont="1" applyFill="1" applyAlignment="1">
      <alignment horizontal="left" vertical="center" wrapText="1"/>
    </xf>
    <xf numFmtId="0" fontId="10" fillId="2" borderId="0" xfId="0" applyFont="1" applyFill="1" applyAlignment="1">
      <alignment vertical="center" wrapText="1"/>
    </xf>
    <xf numFmtId="0" fontId="10" fillId="2" borderId="0" xfId="0" applyFont="1" applyFill="1" applyAlignment="1">
      <alignment horizontal="left" vertical="center" wrapText="1"/>
    </xf>
    <xf numFmtId="0" fontId="17" fillId="4" borderId="26" xfId="2" applyFont="1" applyFill="1" applyBorder="1" applyAlignment="1">
      <alignment horizontal="left" vertical="center" wrapText="1"/>
    </xf>
    <xf numFmtId="0" fontId="10" fillId="2" borderId="0" xfId="0" applyFont="1" applyFill="1" applyAlignment="1">
      <alignment horizontal="left" wrapText="1"/>
    </xf>
    <xf numFmtId="0" fontId="12" fillId="2" borderId="0" xfId="0" applyFont="1" applyFill="1" applyAlignment="1">
      <alignment horizontal="left" wrapText="1"/>
    </xf>
    <xf numFmtId="0" fontId="23" fillId="0" borderId="9" xfId="1" applyFont="1" applyFill="1" applyBorder="1" applyAlignment="1">
      <alignment horizontal="center" vertical="center" wrapText="1"/>
    </xf>
    <xf numFmtId="0" fontId="17" fillId="4" borderId="26" xfId="2" applyFont="1" applyFill="1" applyBorder="1" applyAlignment="1">
      <alignment vertical="center" wrapText="1"/>
    </xf>
    <xf numFmtId="0" fontId="12" fillId="0" borderId="0" xfId="0" applyFont="1" applyAlignment="1">
      <alignment vertical="center" wrapText="1"/>
    </xf>
    <xf numFmtId="14" fontId="8" fillId="2" borderId="9" xfId="0" applyNumberFormat="1" applyFont="1" applyFill="1" applyBorder="1"/>
    <xf numFmtId="0" fontId="21" fillId="0" borderId="9" xfId="0" applyFont="1" applyBorder="1" applyAlignment="1" applyProtection="1">
      <alignment horizontal="center" vertical="center" wrapText="1"/>
      <protection locked="0"/>
    </xf>
    <xf numFmtId="0" fontId="21" fillId="0" borderId="9" xfId="0" applyFont="1" applyBorder="1" applyAlignment="1" applyProtection="1">
      <alignment horizontal="center" vertical="center"/>
      <protection locked="0"/>
    </xf>
    <xf numFmtId="0" fontId="21" fillId="0" borderId="9" xfId="0" applyFont="1" applyBorder="1" applyAlignment="1" applyProtection="1">
      <alignment horizontal="left" vertical="center" wrapText="1"/>
      <protection locked="0"/>
    </xf>
    <xf numFmtId="165" fontId="21" fillId="0" borderId="9" xfId="0" applyNumberFormat="1" applyFont="1" applyBorder="1" applyAlignment="1" applyProtection="1">
      <alignment vertical="center"/>
      <protection locked="0"/>
    </xf>
    <xf numFmtId="0" fontId="21" fillId="0" borderId="9" xfId="0" applyFont="1" applyBorder="1" applyAlignment="1" applyProtection="1">
      <alignment vertical="center" wrapText="1"/>
      <protection locked="0"/>
    </xf>
    <xf numFmtId="0" fontId="4" fillId="0" borderId="9" xfId="2" applyFont="1" applyBorder="1" applyAlignment="1">
      <alignment horizontal="center" vertical="center" wrapText="1"/>
    </xf>
    <xf numFmtId="0" fontId="4" fillId="0" borderId="9" xfId="2" applyFont="1" applyBorder="1" applyAlignment="1">
      <alignment horizontal="left" vertical="center" wrapText="1"/>
    </xf>
    <xf numFmtId="0" fontId="4" fillId="0" borderId="9" xfId="0" applyFont="1" applyBorder="1" applyAlignment="1">
      <alignment horizontal="center" vertical="center" wrapText="1"/>
    </xf>
    <xf numFmtId="0" fontId="4" fillId="0" borderId="9" xfId="0" applyFont="1" applyBorder="1" applyAlignment="1">
      <alignment horizontal="left" vertical="center" wrapText="1"/>
    </xf>
    <xf numFmtId="17" fontId="4" fillId="0" borderId="9" xfId="2" applyNumberFormat="1" applyFont="1" applyBorder="1" applyAlignment="1">
      <alignment horizontal="center" vertical="center" wrapText="1"/>
    </xf>
    <xf numFmtId="0" fontId="22" fillId="0" borderId="9" xfId="0" applyFont="1" applyBorder="1" applyAlignment="1">
      <alignment horizontal="left" vertical="center" wrapText="1"/>
    </xf>
    <xf numFmtId="49" fontId="4" fillId="0" borderId="9" xfId="0" quotePrefix="1" applyNumberFormat="1" applyFont="1" applyBorder="1" applyAlignment="1">
      <alignment horizontal="center" vertical="center" wrapText="1"/>
    </xf>
    <xf numFmtId="0" fontId="4" fillId="0" borderId="9" xfId="0" applyFont="1" applyBorder="1" applyAlignment="1">
      <alignment horizontal="justify" vertical="center" wrapText="1"/>
    </xf>
    <xf numFmtId="0" fontId="24" fillId="0" borderId="9" xfId="0" applyFont="1" applyBorder="1" applyAlignment="1">
      <alignment horizontal="center" vertical="center" wrapText="1"/>
    </xf>
    <xf numFmtId="0" fontId="4" fillId="0" borderId="27" xfId="0" applyFont="1" applyBorder="1" applyAlignment="1">
      <alignment horizontal="left" vertical="center" wrapText="1"/>
    </xf>
    <xf numFmtId="0" fontId="4" fillId="0" borderId="27" xfId="0" applyFont="1" applyBorder="1" applyAlignment="1">
      <alignment horizontal="center" vertical="center" wrapText="1"/>
    </xf>
    <xf numFmtId="49" fontId="4" fillId="0" borderId="27" xfId="0" quotePrefix="1" applyNumberFormat="1" applyFont="1" applyBorder="1" applyAlignment="1">
      <alignment horizontal="center" vertical="center" wrapText="1"/>
    </xf>
    <xf numFmtId="0" fontId="21" fillId="0" borderId="28" xfId="0" applyFont="1" applyBorder="1" applyAlignment="1">
      <alignment horizontal="center" vertical="center" wrapText="1"/>
    </xf>
    <xf numFmtId="0" fontId="21" fillId="0" borderId="29" xfId="0" applyFont="1" applyBorder="1" applyAlignment="1">
      <alignment horizontal="left" vertical="center" wrapText="1"/>
    </xf>
    <xf numFmtId="0" fontId="21" fillId="0" borderId="30" xfId="0" applyFont="1" applyBorder="1" applyAlignment="1">
      <alignment horizontal="center" vertical="center"/>
    </xf>
    <xf numFmtId="0" fontId="21" fillId="0" borderId="28" xfId="0" applyFont="1" applyBorder="1" applyAlignment="1">
      <alignment horizontal="center" vertical="center"/>
    </xf>
    <xf numFmtId="167" fontId="21" fillId="0" borderId="28" xfId="0" applyNumberFormat="1" applyFont="1" applyBorder="1" applyAlignment="1">
      <alignment horizontal="center" vertical="center" wrapText="1"/>
    </xf>
    <xf numFmtId="166" fontId="21" fillId="0" borderId="28" xfId="0" applyNumberFormat="1" applyFont="1" applyBorder="1" applyAlignment="1">
      <alignment vertical="center" wrapText="1"/>
    </xf>
    <xf numFmtId="0" fontId="21" fillId="0" borderId="31" xfId="0" applyFont="1" applyBorder="1" applyAlignment="1">
      <alignment horizontal="center" vertical="center"/>
    </xf>
    <xf numFmtId="0" fontId="21" fillId="0" borderId="17" xfId="0" applyFont="1" applyBorder="1" applyAlignment="1">
      <alignment horizontal="center" vertical="center"/>
    </xf>
    <xf numFmtId="0" fontId="21" fillId="0" borderId="32" xfId="0" applyFont="1" applyBorder="1" applyAlignment="1" applyProtection="1">
      <alignment horizontal="center" vertical="center"/>
      <protection locked="0"/>
    </xf>
    <xf numFmtId="0" fontId="21" fillId="0" borderId="32" xfId="0" applyFont="1" applyBorder="1" applyAlignment="1" applyProtection="1">
      <alignment horizontal="left" vertical="center" wrapText="1"/>
      <protection locked="0"/>
    </xf>
    <xf numFmtId="165" fontId="21" fillId="0" borderId="32" xfId="0" applyNumberFormat="1" applyFont="1" applyBorder="1" applyAlignment="1" applyProtection="1">
      <alignment vertical="center"/>
      <protection locked="0"/>
    </xf>
    <xf numFmtId="0" fontId="21" fillId="0" borderId="32" xfId="0" applyFont="1" applyBorder="1" applyAlignment="1" applyProtection="1">
      <alignment vertical="center" wrapText="1"/>
      <protection locked="0"/>
    </xf>
    <xf numFmtId="0" fontId="21" fillId="0" borderId="26" xfId="0" applyFont="1" applyBorder="1" applyAlignment="1" applyProtection="1">
      <alignment horizontal="center" vertical="center"/>
      <protection locked="0"/>
    </xf>
    <xf numFmtId="0" fontId="21" fillId="0" borderId="29" xfId="0" applyFont="1" applyBorder="1" applyAlignment="1">
      <alignment horizontal="center" vertical="center"/>
    </xf>
    <xf numFmtId="0" fontId="4" fillId="0" borderId="26" xfId="0" applyFont="1" applyBorder="1" applyAlignment="1">
      <alignment horizontal="left" vertical="center" wrapText="1"/>
    </xf>
    <xf numFmtId="0" fontId="17" fillId="4" borderId="20" xfId="2" applyFont="1" applyFill="1" applyBorder="1" applyAlignment="1">
      <alignment horizontal="center" vertical="center" wrapText="1"/>
    </xf>
    <xf numFmtId="0" fontId="21" fillId="0" borderId="15" xfId="0" applyFont="1" applyBorder="1" applyAlignment="1" applyProtection="1">
      <alignment vertical="center"/>
      <protection locked="0"/>
    </xf>
    <xf numFmtId="0" fontId="10" fillId="2" borderId="9" xfId="0" applyFont="1" applyFill="1" applyBorder="1" applyAlignment="1">
      <alignment wrapText="1"/>
    </xf>
    <xf numFmtId="0" fontId="12" fillId="2" borderId="9" xfId="0" applyFont="1" applyFill="1" applyBorder="1" applyAlignment="1">
      <alignment wrapText="1"/>
    </xf>
    <xf numFmtId="0" fontId="12" fillId="0" borderId="0" xfId="0" applyFont="1" applyAlignment="1">
      <alignment horizontal="left" vertical="center" wrapText="1"/>
    </xf>
    <xf numFmtId="0" fontId="4" fillId="0" borderId="9" xfId="2" applyFont="1" applyBorder="1" applyAlignment="1">
      <alignment horizontal="justify" vertical="center" wrapText="1"/>
    </xf>
    <xf numFmtId="0" fontId="21" fillId="0" borderId="9" xfId="0" applyFont="1" applyBorder="1" applyAlignment="1" applyProtection="1">
      <alignment horizontal="justify" vertical="center" wrapText="1"/>
      <protection locked="0"/>
    </xf>
    <xf numFmtId="0" fontId="21" fillId="0" borderId="9" xfId="0" applyFont="1" applyBorder="1" applyAlignment="1" applyProtection="1">
      <alignment vertical="center"/>
      <protection locked="0"/>
    </xf>
    <xf numFmtId="0" fontId="23" fillId="0" borderId="15" xfId="1" applyFont="1" applyFill="1" applyBorder="1" applyAlignment="1">
      <alignment horizontal="center" vertical="center" wrapText="1"/>
    </xf>
    <xf numFmtId="164" fontId="23" fillId="0" borderId="15" xfId="1" applyNumberFormat="1" applyFont="1" applyFill="1" applyBorder="1" applyAlignment="1">
      <alignment horizontal="center" vertical="center" wrapText="1"/>
    </xf>
    <xf numFmtId="0" fontId="7" fillId="0" borderId="15" xfId="1" applyFill="1" applyBorder="1" applyAlignment="1">
      <alignment horizontal="center" vertical="center" wrapText="1"/>
    </xf>
    <xf numFmtId="0" fontId="22" fillId="0" borderId="0" xfId="0" applyFont="1" applyAlignment="1">
      <alignment horizontal="left" vertical="center" wrapText="1"/>
    </xf>
    <xf numFmtId="0" fontId="25" fillId="0" borderId="9" xfId="0" applyFont="1" applyBorder="1" applyAlignment="1">
      <alignment horizontal="justify" vertical="center" wrapText="1"/>
    </xf>
    <xf numFmtId="0" fontId="26" fillId="2" borderId="0" xfId="0" applyFont="1" applyFill="1" applyAlignment="1">
      <alignment wrapText="1"/>
    </xf>
    <xf numFmtId="0" fontId="27" fillId="0" borderId="27" xfId="0" applyFont="1" applyBorder="1" applyAlignment="1">
      <alignment horizontal="center" vertical="center" wrapText="1"/>
    </xf>
    <xf numFmtId="0" fontId="27" fillId="0" borderId="27" xfId="0" applyFont="1" applyBorder="1" applyAlignment="1">
      <alignment horizontal="left" vertical="center" wrapText="1"/>
    </xf>
    <xf numFmtId="49" fontId="27" fillId="0" borderId="27" xfId="0" quotePrefix="1" applyNumberFormat="1" applyFont="1" applyBorder="1" applyAlignment="1">
      <alignment horizontal="center" vertical="center" wrapText="1"/>
    </xf>
    <xf numFmtId="0" fontId="28" fillId="0" borderId="9" xfId="0" applyFont="1" applyBorder="1" applyAlignment="1" applyProtection="1">
      <alignment horizontal="center" vertical="center"/>
      <protection locked="0"/>
    </xf>
    <xf numFmtId="0" fontId="28" fillId="0" borderId="9" xfId="0" applyFont="1" applyBorder="1" applyAlignment="1" applyProtection="1">
      <alignment horizontal="left" vertical="center" wrapText="1"/>
      <protection locked="0"/>
    </xf>
    <xf numFmtId="165" fontId="28" fillId="0" borderId="9" xfId="0" applyNumberFormat="1" applyFont="1" applyBorder="1" applyAlignment="1" applyProtection="1">
      <alignment vertical="center"/>
      <protection locked="0"/>
    </xf>
    <xf numFmtId="0" fontId="28" fillId="0" borderId="9" xfId="0" applyFont="1" applyBorder="1" applyAlignment="1" applyProtection="1">
      <alignment vertical="center" wrapText="1"/>
      <protection locked="0"/>
    </xf>
    <xf numFmtId="0" fontId="28" fillId="0" borderId="15" xfId="0" applyFont="1" applyBorder="1" applyAlignment="1" applyProtection="1">
      <alignment vertical="center"/>
      <protection locked="0"/>
    </xf>
    <xf numFmtId="0" fontId="29" fillId="0" borderId="9" xfId="1" applyFont="1" applyFill="1" applyBorder="1" applyAlignment="1">
      <alignment horizontal="center" vertical="center" wrapText="1"/>
    </xf>
    <xf numFmtId="0" fontId="22" fillId="2" borderId="0" xfId="0" applyFont="1" applyFill="1" applyAlignment="1">
      <alignment wrapText="1"/>
    </xf>
    <xf numFmtId="0" fontId="30" fillId="0" borderId="27" xfId="0" applyFont="1" applyBorder="1" applyAlignment="1">
      <alignment horizontal="center" vertical="center" wrapText="1"/>
    </xf>
    <xf numFmtId="14" fontId="8" fillId="2" borderId="9" xfId="0" applyNumberFormat="1" applyFont="1" applyFill="1" applyBorder="1" applyAlignment="1">
      <alignment horizontal="center" vertical="center"/>
    </xf>
    <xf numFmtId="0" fontId="8" fillId="2" borderId="9" xfId="0" applyFont="1" applyFill="1" applyBorder="1" applyAlignment="1">
      <alignment horizontal="center" vertical="center"/>
    </xf>
    <xf numFmtId="0" fontId="8" fillId="2" borderId="9" xfId="0" applyFont="1" applyFill="1" applyBorder="1" applyAlignment="1">
      <alignment horizontal="center" vertical="center" wrapText="1"/>
    </xf>
    <xf numFmtId="164" fontId="10" fillId="2" borderId="13" xfId="0" applyNumberFormat="1" applyFont="1" applyFill="1" applyBorder="1" applyAlignment="1">
      <alignment horizontal="right" vertical="center" wrapText="1"/>
    </xf>
    <xf numFmtId="0" fontId="8" fillId="2" borderId="9" xfId="0" applyFont="1" applyFill="1" applyBorder="1" applyAlignment="1">
      <alignment horizontal="left" vertical="center" wrapText="1"/>
    </xf>
    <xf numFmtId="0" fontId="10" fillId="0" borderId="13" xfId="0" applyFont="1" applyBorder="1" applyAlignment="1">
      <alignment vertical="center" wrapText="1"/>
    </xf>
    <xf numFmtId="14" fontId="32" fillId="5" borderId="9" xfId="0" applyNumberFormat="1" applyFont="1" applyFill="1" applyBorder="1"/>
    <xf numFmtId="0" fontId="32" fillId="5" borderId="17" xfId="0" applyFont="1" applyFill="1" applyBorder="1" applyAlignment="1">
      <alignment horizontal="left" vertical="center" wrapText="1"/>
    </xf>
    <xf numFmtId="0" fontId="32" fillId="5" borderId="17" xfId="0" applyFont="1" applyFill="1" applyBorder="1" applyAlignment="1">
      <alignment horizontal="center" vertical="center" wrapText="1"/>
    </xf>
    <xf numFmtId="0" fontId="32" fillId="5" borderId="17" xfId="0" applyFont="1" applyFill="1" applyBorder="1" applyAlignment="1">
      <alignment horizontal="center"/>
    </xf>
    <xf numFmtId="164" fontId="10" fillId="0" borderId="13" xfId="0" applyNumberFormat="1" applyFont="1" applyBorder="1" applyAlignment="1">
      <alignment vertical="center" wrapText="1"/>
    </xf>
    <xf numFmtId="0" fontId="33" fillId="2" borderId="9" xfId="0" applyFont="1" applyFill="1" applyBorder="1" applyAlignment="1">
      <alignment wrapText="1"/>
    </xf>
    <xf numFmtId="0" fontId="37" fillId="2" borderId="9" xfId="0" applyFont="1" applyFill="1" applyBorder="1" applyAlignment="1">
      <alignment wrapText="1"/>
    </xf>
    <xf numFmtId="0" fontId="38" fillId="2" borderId="9" xfId="0" applyFont="1" applyFill="1" applyBorder="1"/>
    <xf numFmtId="0" fontId="37" fillId="0" borderId="9" xfId="0" applyFont="1" applyBorder="1" applyAlignment="1">
      <alignment horizontal="left" vertical="center" wrapText="1"/>
    </xf>
    <xf numFmtId="0" fontId="8" fillId="2" borderId="9" xfId="0" applyFont="1" applyFill="1" applyBorder="1" applyAlignment="1">
      <alignment vertical="center" wrapText="1"/>
    </xf>
    <xf numFmtId="0" fontId="8" fillId="2" borderId="9" xfId="0" applyFont="1" applyFill="1" applyBorder="1" applyAlignment="1">
      <alignment wrapText="1"/>
    </xf>
    <xf numFmtId="42" fontId="8" fillId="2" borderId="9" xfId="5" applyFont="1" applyFill="1" applyBorder="1" applyAlignment="1">
      <alignment horizontal="right" vertical="center" wrapText="1"/>
    </xf>
    <xf numFmtId="0" fontId="8" fillId="2" borderId="9" xfId="0" applyFont="1" applyFill="1" applyBorder="1" applyAlignment="1">
      <alignment horizontal="center" wrapText="1"/>
    </xf>
    <xf numFmtId="0" fontId="39" fillId="6" borderId="9" xfId="2" applyFont="1" applyFill="1" applyBorder="1" applyAlignment="1">
      <alignment horizontal="center" vertical="center" wrapText="1"/>
    </xf>
    <xf numFmtId="42" fontId="39" fillId="6" borderId="9" xfId="5" applyFont="1" applyFill="1" applyBorder="1" applyAlignment="1">
      <alignment horizontal="right" vertical="center" wrapText="1"/>
    </xf>
    <xf numFmtId="0" fontId="37" fillId="0" borderId="9" xfId="0" applyFont="1" applyBorder="1" applyAlignment="1">
      <alignment wrapText="1"/>
    </xf>
    <xf numFmtId="0" fontId="37" fillId="7" borderId="9" xfId="0" applyFont="1" applyFill="1" applyBorder="1" applyAlignment="1">
      <alignment wrapText="1"/>
    </xf>
    <xf numFmtId="0" fontId="37" fillId="2" borderId="9" xfId="0" applyFont="1" applyFill="1" applyBorder="1" applyAlignment="1">
      <alignment vertical="center" wrapText="1"/>
    </xf>
    <xf numFmtId="0" fontId="37" fillId="2" borderId="9" xfId="0" applyFont="1" applyFill="1" applyBorder="1" applyAlignment="1">
      <alignment horizontal="center" vertical="center" wrapText="1"/>
    </xf>
    <xf numFmtId="42" fontId="37" fillId="0" borderId="9" xfId="5" applyFont="1" applyBorder="1" applyAlignment="1">
      <alignment horizontal="right" vertical="center" wrapText="1"/>
    </xf>
    <xf numFmtId="0" fontId="37" fillId="2" borderId="9" xfId="0" applyFont="1" applyFill="1" applyBorder="1" applyAlignment="1">
      <alignment horizontal="left" vertical="center" wrapText="1"/>
    </xf>
    <xf numFmtId="0" fontId="37" fillId="2" borderId="9" xfId="0" applyFont="1" applyFill="1" applyBorder="1" applyAlignment="1">
      <alignment horizontal="center" wrapText="1"/>
    </xf>
    <xf numFmtId="0" fontId="37" fillId="0" borderId="9" xfId="0" applyFont="1" applyBorder="1" applyAlignment="1">
      <alignment vertical="center" wrapText="1"/>
    </xf>
    <xf numFmtId="0" fontId="37" fillId="0" borderId="9" xfId="0" applyFont="1" applyBorder="1" applyAlignment="1">
      <alignment horizontal="center" vertical="center" wrapText="1"/>
    </xf>
    <xf numFmtId="42" fontId="37" fillId="0" borderId="9" xfId="5" applyFont="1" applyFill="1" applyBorder="1" applyAlignment="1">
      <alignment horizontal="right" vertical="center" wrapText="1"/>
    </xf>
    <xf numFmtId="0" fontId="37" fillId="0" borderId="9" xfId="0" applyFont="1" applyBorder="1" applyAlignment="1">
      <alignment horizontal="center" wrapText="1"/>
    </xf>
    <xf numFmtId="0" fontId="32" fillId="5" borderId="9" xfId="0" applyFont="1" applyFill="1" applyBorder="1" applyAlignment="1">
      <alignment horizontal="left" vertical="center" wrapText="1"/>
    </xf>
    <xf numFmtId="14" fontId="8" fillId="2" borderId="9" xfId="0" applyNumberFormat="1" applyFont="1" applyFill="1" applyBorder="1" applyAlignment="1">
      <alignment horizontal="center"/>
    </xf>
    <xf numFmtId="0" fontId="21" fillId="2" borderId="9" xfId="0" applyFont="1" applyFill="1" applyBorder="1" applyAlignment="1">
      <alignment horizontal="center" vertical="center" wrapText="1"/>
    </xf>
    <xf numFmtId="42" fontId="21" fillId="2" borderId="9" xfId="5" applyFont="1" applyFill="1" applyBorder="1" applyAlignment="1">
      <alignment horizontal="center" vertical="center" wrapText="1"/>
    </xf>
    <xf numFmtId="0" fontId="4" fillId="2" borderId="9" xfId="0" applyFont="1" applyFill="1" applyBorder="1" applyAlignment="1">
      <alignment horizontal="center" vertical="center" wrapText="1"/>
    </xf>
    <xf numFmtId="0" fontId="21" fillId="2" borderId="9" xfId="0" applyFont="1" applyFill="1" applyBorder="1" applyAlignment="1" applyProtection="1">
      <alignment horizontal="center" vertical="center" wrapText="1"/>
      <protection locked="0"/>
    </xf>
    <xf numFmtId="0" fontId="21" fillId="2" borderId="9" xfId="2" applyFont="1" applyFill="1" applyBorder="1" applyAlignment="1">
      <alignment horizontal="center" vertical="center" wrapText="1"/>
    </xf>
    <xf numFmtId="0" fontId="21" fillId="2" borderId="15" xfId="0" applyFont="1" applyFill="1" applyBorder="1" applyAlignment="1" applyProtection="1">
      <alignment horizontal="center" vertical="center" wrapText="1"/>
      <protection locked="0"/>
    </xf>
    <xf numFmtId="0" fontId="4" fillId="2" borderId="9" xfId="2" applyFont="1" applyFill="1" applyBorder="1" applyAlignment="1">
      <alignment horizontal="center" vertical="center" wrapText="1"/>
    </xf>
    <xf numFmtId="42" fontId="4" fillId="2" borderId="9" xfId="0" applyNumberFormat="1" applyFont="1" applyFill="1" applyBorder="1" applyAlignment="1">
      <alignment horizontal="center" vertical="center" wrapText="1"/>
    </xf>
    <xf numFmtId="0" fontId="21" fillId="2" borderId="27" xfId="0" applyFont="1" applyFill="1" applyBorder="1" applyAlignment="1">
      <alignment horizontal="center" vertical="center" wrapText="1"/>
    </xf>
    <xf numFmtId="0" fontId="21" fillId="2" borderId="9" xfId="0" applyFont="1" applyFill="1" applyBorder="1" applyAlignment="1" applyProtection="1">
      <alignment horizontal="center" vertical="center"/>
      <protection locked="0"/>
    </xf>
    <xf numFmtId="49" fontId="21" fillId="2" borderId="27" xfId="0" quotePrefix="1" applyNumberFormat="1" applyFont="1" applyFill="1" applyBorder="1" applyAlignment="1">
      <alignment horizontal="center" vertical="center" wrapText="1"/>
    </xf>
    <xf numFmtId="0" fontId="21" fillId="2" borderId="27" xfId="0" applyFont="1" applyFill="1" applyBorder="1" applyAlignment="1" applyProtection="1">
      <alignment horizontal="center" vertical="center" wrapText="1"/>
      <protection locked="0"/>
    </xf>
    <xf numFmtId="0" fontId="40" fillId="2" borderId="9" xfId="0" applyFont="1" applyFill="1" applyBorder="1" applyAlignment="1">
      <alignment wrapText="1"/>
    </xf>
    <xf numFmtId="0" fontId="0" fillId="2" borderId="9" xfId="0" applyFill="1" applyBorder="1"/>
    <xf numFmtId="0" fontId="7" fillId="2" borderId="9" xfId="1" applyFill="1" applyBorder="1" applyAlignment="1">
      <alignment horizontal="center" vertical="center" wrapText="1"/>
    </xf>
    <xf numFmtId="0" fontId="37" fillId="2" borderId="0" xfId="0" applyFont="1" applyFill="1" applyAlignment="1">
      <alignment wrapText="1"/>
    </xf>
    <xf numFmtId="0" fontId="8" fillId="2" borderId="9" xfId="0" applyFont="1" applyFill="1" applyBorder="1" applyAlignment="1" applyProtection="1">
      <alignment horizontal="center" vertical="center" wrapText="1"/>
      <protection locked="0"/>
    </xf>
    <xf numFmtId="164" fontId="41" fillId="2" borderId="9" xfId="1" applyNumberFormat="1" applyFont="1" applyFill="1" applyBorder="1" applyAlignment="1">
      <alignment horizontal="center" vertical="center" wrapText="1"/>
    </xf>
    <xf numFmtId="0" fontId="41" fillId="2" borderId="9" xfId="1" applyFont="1" applyFill="1" applyBorder="1" applyAlignment="1">
      <alignment horizontal="center" vertical="center" wrapText="1"/>
    </xf>
    <xf numFmtId="0" fontId="0" fillId="2" borderId="9" xfId="1" applyFont="1" applyFill="1" applyBorder="1" applyAlignment="1">
      <alignment horizontal="center" vertical="center" wrapText="1"/>
    </xf>
    <xf numFmtId="0" fontId="15" fillId="2" borderId="18" xfId="0" applyFont="1" applyFill="1" applyBorder="1" applyAlignment="1">
      <alignment horizontal="center" wrapText="1"/>
    </xf>
    <xf numFmtId="0" fontId="15" fillId="0" borderId="19" xfId="0" applyFont="1" applyBorder="1" applyAlignment="1">
      <alignment horizontal="center" wrapText="1"/>
    </xf>
    <xf numFmtId="0" fontId="15" fillId="2" borderId="20" xfId="0" applyFont="1" applyFill="1" applyBorder="1" applyAlignment="1">
      <alignment horizontal="center" wrapText="1"/>
    </xf>
    <xf numFmtId="0" fontId="15" fillId="0" borderId="21" xfId="0" applyFont="1" applyBorder="1" applyAlignment="1">
      <alignment horizontal="center" wrapText="1"/>
    </xf>
    <xf numFmtId="0" fontId="15" fillId="2" borderId="22" xfId="0" applyFont="1" applyFill="1" applyBorder="1" applyAlignment="1">
      <alignment horizontal="center" wrapText="1"/>
    </xf>
    <xf numFmtId="0" fontId="15" fillId="0" borderId="23" xfId="0" applyFont="1" applyBorder="1" applyAlignment="1">
      <alignment horizontal="center" wrapText="1"/>
    </xf>
    <xf numFmtId="0" fontId="18" fillId="2" borderId="9" xfId="0" applyFont="1" applyFill="1" applyBorder="1" applyAlignment="1">
      <alignment horizontal="center" vertical="center" wrapText="1"/>
    </xf>
    <xf numFmtId="0" fontId="18" fillId="2" borderId="9" xfId="0" applyFont="1" applyFill="1" applyBorder="1" applyAlignment="1">
      <alignment vertical="center" wrapText="1"/>
    </xf>
    <xf numFmtId="0" fontId="2" fillId="2" borderId="9" xfId="0" applyFont="1" applyFill="1" applyBorder="1" applyAlignment="1">
      <alignment horizontal="center" vertical="center" wrapText="1"/>
    </xf>
    <xf numFmtId="0" fontId="2" fillId="0" borderId="9" xfId="0" applyFont="1" applyBorder="1" applyAlignment="1">
      <alignment horizontal="center" vertical="center" wrapText="1"/>
    </xf>
    <xf numFmtId="0" fontId="19" fillId="3" borderId="9" xfId="0" applyFont="1" applyFill="1" applyBorder="1" applyAlignment="1">
      <alignment horizontal="center" vertical="center"/>
    </xf>
    <xf numFmtId="0" fontId="10" fillId="2" borderId="9"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7" fillId="3" borderId="24" xfId="0" applyFont="1" applyFill="1" applyBorder="1" applyAlignment="1">
      <alignment horizontal="center"/>
    </xf>
    <xf numFmtId="0" fontId="17" fillId="3" borderId="25" xfId="0" applyFont="1" applyFill="1" applyBorder="1" applyAlignment="1">
      <alignment horizontal="center"/>
    </xf>
    <xf numFmtId="0" fontId="34" fillId="2" borderId="9" xfId="0" applyFont="1" applyFill="1" applyBorder="1" applyAlignment="1">
      <alignment horizontal="center" vertical="center" wrapText="1"/>
    </xf>
    <xf numFmtId="0" fontId="34" fillId="2" borderId="9" xfId="0" applyFont="1" applyFill="1" applyBorder="1" applyAlignment="1">
      <alignment vertical="center" wrapText="1"/>
    </xf>
    <xf numFmtId="0" fontId="35" fillId="2" borderId="9" xfId="0" applyFont="1" applyFill="1" applyBorder="1" applyAlignment="1">
      <alignment horizontal="center" vertical="center" wrapText="1"/>
    </xf>
    <xf numFmtId="0" fontId="35" fillId="0" borderId="9" xfId="0" applyFont="1" applyBorder="1" applyAlignment="1">
      <alignment horizontal="center" vertical="center" wrapText="1"/>
    </xf>
    <xf numFmtId="0" fontId="33" fillId="2" borderId="9" xfId="0" applyFont="1" applyFill="1" applyBorder="1" applyAlignment="1">
      <alignment horizontal="center" wrapText="1"/>
    </xf>
    <xf numFmtId="0" fontId="33" fillId="0" borderId="9" xfId="0" applyFont="1" applyBorder="1" applyAlignment="1">
      <alignment horizontal="center" wrapText="1"/>
    </xf>
    <xf numFmtId="0" fontId="19" fillId="3" borderId="9" xfId="0" applyFont="1" applyFill="1" applyBorder="1" applyAlignment="1">
      <alignment horizontal="center" vertical="center" wrapText="1"/>
    </xf>
    <xf numFmtId="42" fontId="28" fillId="2" borderId="9" xfId="5" applyFont="1" applyFill="1" applyBorder="1" applyAlignment="1">
      <alignment horizontal="center" vertical="center" wrapText="1"/>
    </xf>
    <xf numFmtId="0" fontId="43" fillId="2" borderId="9" xfId="1" applyFont="1" applyFill="1" applyBorder="1" applyAlignment="1">
      <alignment horizontal="center" vertical="center" wrapText="1"/>
    </xf>
    <xf numFmtId="42" fontId="8" fillId="2" borderId="9" xfId="5" applyFont="1" applyFill="1" applyBorder="1" applyAlignment="1">
      <alignment horizontal="center" vertical="center" wrapText="1"/>
    </xf>
    <xf numFmtId="165" fontId="21" fillId="2" borderId="9" xfId="0" applyNumberFormat="1" applyFont="1" applyFill="1" applyBorder="1" applyAlignment="1" applyProtection="1">
      <alignment horizontal="center" vertical="center" wrapText="1"/>
      <protection locked="0"/>
    </xf>
    <xf numFmtId="6" fontId="8" fillId="2" borderId="9" xfId="5" applyNumberFormat="1" applyFont="1" applyFill="1" applyBorder="1" applyAlignment="1">
      <alignment horizontal="center" vertical="center" wrapText="1"/>
    </xf>
  </cellXfs>
  <cellStyles count="6">
    <cellStyle name="Hipervínculo" xfId="1" builtinId="8"/>
    <cellStyle name="Hipervínculo 2" xfId="4" xr:uid="{00000000-0005-0000-0000-000001000000}"/>
    <cellStyle name="Moneda [0]" xfId="5" builtinId="7"/>
    <cellStyle name="Normal" xfId="0" builtinId="0"/>
    <cellStyle name="Normal 2" xfId="3" xr:uid="{00000000-0005-0000-0000-000004000000}"/>
    <cellStyle name="Normal_CV2005" xfId="2" xr:uid="{00000000-0005-0000-0000-000005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76200</xdr:rowOff>
    </xdr:from>
    <xdr:to>
      <xdr:col>2</xdr:col>
      <xdr:colOff>2000250</xdr:colOff>
      <xdr:row>2</xdr:row>
      <xdr:rowOff>219075</xdr:rowOff>
    </xdr:to>
    <xdr:pic>
      <xdr:nvPicPr>
        <xdr:cNvPr id="2" name="Imagen 2">
          <a:extLst>
            <a:ext uri="{FF2B5EF4-FFF2-40B4-BE49-F238E27FC236}">
              <a16:creationId xmlns:a16="http://schemas.microsoft.com/office/drawing/2014/main" id="{2304937E-DB21-4EEC-8010-7D0E2E70DF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 y="76200"/>
          <a:ext cx="298704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228600</xdr:colOff>
      <xdr:row>4</xdr:row>
      <xdr:rowOff>123825</xdr:rowOff>
    </xdr:from>
    <xdr:to>
      <xdr:col>9</xdr:col>
      <xdr:colOff>228600</xdr:colOff>
      <xdr:row>11</xdr:row>
      <xdr:rowOff>133350</xdr:rowOff>
    </xdr:to>
    <xdr:cxnSp macro="">
      <xdr:nvCxnSpPr>
        <xdr:cNvPr id="12794" name="AutoShape 4">
          <a:extLst>
            <a:ext uri="{FF2B5EF4-FFF2-40B4-BE49-F238E27FC236}">
              <a16:creationId xmlns:a16="http://schemas.microsoft.com/office/drawing/2014/main" id="{00000000-0008-0000-0000-0000FA310000}"/>
            </a:ext>
          </a:extLst>
        </xdr:cNvPr>
        <xdr:cNvCxnSpPr>
          <a:cxnSpLocks noChangeShapeType="1"/>
        </xdr:cNvCxnSpPr>
      </xdr:nvCxnSpPr>
      <xdr:spPr bwMode="auto">
        <a:xfrm>
          <a:off x="5486400" y="895350"/>
          <a:ext cx="0" cy="160020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533400</xdr:colOff>
      <xdr:row>11</xdr:row>
      <xdr:rowOff>133350</xdr:rowOff>
    </xdr:from>
    <xdr:to>
      <xdr:col>9</xdr:col>
      <xdr:colOff>228600</xdr:colOff>
      <xdr:row>11</xdr:row>
      <xdr:rowOff>133350</xdr:rowOff>
    </xdr:to>
    <xdr:cxnSp macro="">
      <xdr:nvCxnSpPr>
        <xdr:cNvPr id="12795" name="AutoShape 10">
          <a:extLst>
            <a:ext uri="{FF2B5EF4-FFF2-40B4-BE49-F238E27FC236}">
              <a16:creationId xmlns:a16="http://schemas.microsoft.com/office/drawing/2014/main" id="{00000000-0008-0000-0000-0000FB310000}"/>
            </a:ext>
          </a:extLst>
        </xdr:cNvPr>
        <xdr:cNvCxnSpPr>
          <a:cxnSpLocks noChangeShapeType="1"/>
        </xdr:cNvCxnSpPr>
      </xdr:nvCxnSpPr>
      <xdr:spPr bwMode="auto">
        <a:xfrm flipH="1">
          <a:off x="704850" y="2495550"/>
          <a:ext cx="47815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205740</xdr:colOff>
      <xdr:row>14</xdr:row>
      <xdr:rowOff>30956</xdr:rowOff>
    </xdr:from>
    <xdr:to>
      <xdr:col>9</xdr:col>
      <xdr:colOff>235386</xdr:colOff>
      <xdr:row>24</xdr:row>
      <xdr:rowOff>388</xdr:rowOff>
    </xdr:to>
    <xdr:sp macro="" textlink="">
      <xdr:nvSpPr>
        <xdr:cNvPr id="6" name="Rectangle 11">
          <a:extLst>
            <a:ext uri="{FF2B5EF4-FFF2-40B4-BE49-F238E27FC236}">
              <a16:creationId xmlns:a16="http://schemas.microsoft.com/office/drawing/2014/main" id="{00000000-0008-0000-0000-000006000000}"/>
            </a:ext>
          </a:extLst>
        </xdr:cNvPr>
        <xdr:cNvSpPr>
          <a:spLocks noChangeArrowheads="1"/>
        </xdr:cNvSpPr>
      </xdr:nvSpPr>
      <xdr:spPr bwMode="auto">
        <a:xfrm>
          <a:off x="357188" y="3083719"/>
          <a:ext cx="5140279" cy="1653428"/>
        </a:xfrm>
        <a:prstGeom prst="rect">
          <a:avLst/>
        </a:prstGeom>
        <a:solidFill>
          <a:srgbClr val="3366CC"/>
        </a:solidFill>
        <a:ln w="38100">
          <a:solidFill>
            <a:srgbClr val="3366CC"/>
          </a:solidFill>
          <a:miter lim="800000"/>
          <a:headEnd/>
          <a:tailEnd/>
        </a:ln>
        <a:effectLst>
          <a:outerShdw dist="28398" dir="3806097" algn="ctr" rotWithShape="0">
            <a:srgbClr val="7F7F7F">
              <a:alpha val="50000"/>
            </a:srgbClr>
          </a:outerShdw>
        </a:effectLst>
      </xdr:spPr>
      <xdr:txBody>
        <a:bodyPr vertOverflow="clip" wrap="square" lIns="91440" tIns="45720" rIns="91440" bIns="45720" anchor="t" upright="1"/>
        <a:lstStyle/>
        <a:p>
          <a:pPr algn="ctr" rtl="0">
            <a:defRPr sz="1000"/>
          </a:pPr>
          <a:endParaRPr lang="en-US" sz="2200" b="0" i="0" u="none" strike="noStrike" baseline="0">
            <a:solidFill>
              <a:schemeClr val="bg1"/>
            </a:solidFill>
            <a:latin typeface="Arial" panose="020B0604020202020204" pitchFamily="34" charset="0"/>
            <a:cs typeface="Arial" panose="020B0604020202020204" pitchFamily="34" charset="0"/>
          </a:endParaRPr>
        </a:p>
        <a:p>
          <a:pPr algn="ctr" rtl="0">
            <a:defRPr sz="1000"/>
          </a:pPr>
          <a:r>
            <a:rPr lang="en-US" sz="2200" b="1" i="0" u="none" strike="noStrike" baseline="0">
              <a:solidFill>
                <a:schemeClr val="bg1"/>
              </a:solidFill>
              <a:latin typeface="Arial" panose="020B0604020202020204" pitchFamily="34" charset="0"/>
              <a:cs typeface="Arial" panose="020B0604020202020204" pitchFamily="34" charset="0"/>
            </a:rPr>
            <a:t> </a:t>
          </a:r>
          <a:r>
            <a:rPr lang="en-US" sz="2200" b="1" i="0" u="none" strike="noStrike" baseline="0">
              <a:solidFill>
                <a:schemeClr val="bg1"/>
              </a:solidFill>
              <a:latin typeface="Arial Narrow" panose="020B0606020202030204" pitchFamily="34" charset="0"/>
              <a:cs typeface="Arial" panose="020B0604020202020204" pitchFamily="34" charset="0"/>
            </a:rPr>
            <a:t>PLAN ANUAL DE ADQUISICIONES</a:t>
          </a:r>
        </a:p>
        <a:p>
          <a:pPr algn="ctr" rtl="0">
            <a:defRPr sz="1000"/>
          </a:pPr>
          <a:r>
            <a:rPr lang="en-US" sz="2200" b="1" i="0" u="none" strike="noStrike" baseline="0">
              <a:solidFill>
                <a:schemeClr val="bg1"/>
              </a:solidFill>
              <a:latin typeface="Arial Narrow" panose="020B0606020202030204" pitchFamily="34" charset="0"/>
              <a:cs typeface="Arial" panose="020B0604020202020204" pitchFamily="34" charset="0"/>
            </a:rPr>
            <a:t>2022</a:t>
          </a:r>
        </a:p>
        <a:p>
          <a:pPr algn="ctr" rtl="0">
            <a:defRPr sz="1000"/>
          </a:pPr>
          <a:endParaRPr lang="en-US" sz="2200" b="0" i="0" u="none" strike="noStrike"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533400</xdr:colOff>
      <xdr:row>27</xdr:row>
      <xdr:rowOff>47625</xdr:rowOff>
    </xdr:from>
    <xdr:to>
      <xdr:col>9</xdr:col>
      <xdr:colOff>238125</xdr:colOff>
      <xdr:row>27</xdr:row>
      <xdr:rowOff>47625</xdr:rowOff>
    </xdr:to>
    <xdr:cxnSp macro="">
      <xdr:nvCxnSpPr>
        <xdr:cNvPr id="12797" name="AutoShape 13">
          <a:extLst>
            <a:ext uri="{FF2B5EF4-FFF2-40B4-BE49-F238E27FC236}">
              <a16:creationId xmlns:a16="http://schemas.microsoft.com/office/drawing/2014/main" id="{00000000-0008-0000-0000-0000FD310000}"/>
            </a:ext>
          </a:extLst>
        </xdr:cNvPr>
        <xdr:cNvCxnSpPr>
          <a:cxnSpLocks noChangeShapeType="1"/>
        </xdr:cNvCxnSpPr>
      </xdr:nvCxnSpPr>
      <xdr:spPr bwMode="auto">
        <a:xfrm flipH="1">
          <a:off x="704850" y="5229225"/>
          <a:ext cx="479107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238125</xdr:colOff>
      <xdr:row>27</xdr:row>
      <xdr:rowOff>47625</xdr:rowOff>
    </xdr:from>
    <xdr:to>
      <xdr:col>9</xdr:col>
      <xdr:colOff>238125</xdr:colOff>
      <xdr:row>41</xdr:row>
      <xdr:rowOff>57150</xdr:rowOff>
    </xdr:to>
    <xdr:cxnSp macro="">
      <xdr:nvCxnSpPr>
        <xdr:cNvPr id="12798" name="AutoShape 14">
          <a:extLst>
            <a:ext uri="{FF2B5EF4-FFF2-40B4-BE49-F238E27FC236}">
              <a16:creationId xmlns:a16="http://schemas.microsoft.com/office/drawing/2014/main" id="{00000000-0008-0000-0000-0000FE310000}"/>
            </a:ext>
          </a:extLst>
        </xdr:cNvPr>
        <xdr:cNvCxnSpPr>
          <a:cxnSpLocks noChangeShapeType="1"/>
        </xdr:cNvCxnSpPr>
      </xdr:nvCxnSpPr>
      <xdr:spPr bwMode="auto">
        <a:xfrm>
          <a:off x="5495925" y="5229225"/>
          <a:ext cx="0" cy="2295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481964</xdr:colOff>
      <xdr:row>30</xdr:row>
      <xdr:rowOff>83344</xdr:rowOff>
    </xdr:from>
    <xdr:to>
      <xdr:col>8</xdr:col>
      <xdr:colOff>777373</xdr:colOff>
      <xdr:row>35</xdr:row>
      <xdr:rowOff>154780</xdr:rowOff>
    </xdr:to>
    <xdr:sp macro="" textlink="">
      <xdr:nvSpPr>
        <xdr:cNvPr id="9" name="Text Box 9">
          <a:extLst>
            <a:ext uri="{FF2B5EF4-FFF2-40B4-BE49-F238E27FC236}">
              <a16:creationId xmlns:a16="http://schemas.microsoft.com/office/drawing/2014/main" id="{00000000-0008-0000-0000-000009000000}"/>
            </a:ext>
          </a:extLst>
        </xdr:cNvPr>
        <xdr:cNvSpPr txBox="1">
          <a:spLocks noChangeArrowheads="1"/>
        </xdr:cNvSpPr>
      </xdr:nvSpPr>
      <xdr:spPr bwMode="auto">
        <a:xfrm>
          <a:off x="1196339" y="5643563"/>
          <a:ext cx="3855378" cy="1023936"/>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800" b="1" i="0" u="none" strike="noStrike" baseline="0">
              <a:solidFill>
                <a:sysClr val="windowText" lastClr="000000"/>
              </a:solidFill>
              <a:latin typeface="Arial Narrow" panose="020B0606020202030204" pitchFamily="34" charset="0"/>
              <a:cs typeface="Arial" panose="020B0604020202020204" pitchFamily="34" charset="0"/>
            </a:rPr>
            <a:t>15 de diciembre de 2022</a:t>
          </a:r>
        </a:p>
        <a:p>
          <a:pPr algn="ctr" rtl="0">
            <a:defRPr sz="1000"/>
          </a:pPr>
          <a:endParaRPr lang="en-US" sz="1800" b="1" i="0" u="none" strike="noStrike" baseline="0">
            <a:solidFill>
              <a:sysClr val="windowText" lastClr="000000"/>
            </a:solidFill>
            <a:latin typeface="Arial Narrow" panose="020B0606020202030204" pitchFamily="34" charset="0"/>
            <a:cs typeface="Arial" panose="020B0604020202020204" pitchFamily="34" charset="0"/>
          </a:endParaRPr>
        </a:p>
        <a:p>
          <a:pPr algn="ctr" rtl="0">
            <a:defRPr sz="1000"/>
          </a:pPr>
          <a:r>
            <a:rPr lang="en-US" sz="1800" b="1" i="0" u="none" strike="noStrike" baseline="0">
              <a:solidFill>
                <a:sysClr val="windowText" lastClr="000000"/>
              </a:solidFill>
              <a:latin typeface="Arial Narrow" panose="020B0606020202030204" pitchFamily="34" charset="0"/>
              <a:cs typeface="Arial" panose="020B0604020202020204" pitchFamily="34" charset="0"/>
            </a:rPr>
            <a:t>VERSIÓN 26</a:t>
          </a:r>
        </a:p>
      </xdr:txBody>
    </xdr:sp>
    <xdr:clientData/>
  </xdr:twoCellAnchor>
  <xdr:twoCellAnchor editAs="oneCell">
    <xdr:from>
      <xdr:col>3</xdr:col>
      <xdr:colOff>276225</xdr:colOff>
      <xdr:row>37</xdr:row>
      <xdr:rowOff>142875</xdr:rowOff>
    </xdr:from>
    <xdr:to>
      <xdr:col>8</xdr:col>
      <xdr:colOff>161925</xdr:colOff>
      <xdr:row>42</xdr:row>
      <xdr:rowOff>38100</xdr:rowOff>
    </xdr:to>
    <xdr:pic>
      <xdr:nvPicPr>
        <xdr:cNvPr id="12800" name="Imagen 10">
          <a:extLst>
            <a:ext uri="{FF2B5EF4-FFF2-40B4-BE49-F238E27FC236}">
              <a16:creationId xmlns:a16="http://schemas.microsoft.com/office/drawing/2014/main" id="{00000000-0008-0000-0000-0000003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7038975"/>
          <a:ext cx="29146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264047</xdr:colOff>
      <xdr:row>0</xdr:row>
      <xdr:rowOff>64143</xdr:rowOff>
    </xdr:from>
    <xdr:to>
      <xdr:col>2</xdr:col>
      <xdr:colOff>3157638</xdr:colOff>
      <xdr:row>2</xdr:row>
      <xdr:rowOff>207018</xdr:rowOff>
    </xdr:to>
    <xdr:pic>
      <xdr:nvPicPr>
        <xdr:cNvPr id="8243" name="Imagen 2">
          <a:extLst>
            <a:ext uri="{FF2B5EF4-FFF2-40B4-BE49-F238E27FC236}">
              <a16:creationId xmlns:a16="http://schemas.microsoft.com/office/drawing/2014/main" id="{00000000-0008-0000-0300-000033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7243" y="64143"/>
          <a:ext cx="4510510" cy="7457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aalarcon@minciencias.gov.co" TargetMode="External"/><Relationship Id="rId18" Type="http://schemas.openxmlformats.org/officeDocument/2006/relationships/hyperlink" Target="mailto:cballesteros@minciencias.gov.co" TargetMode="External"/><Relationship Id="rId26" Type="http://schemas.openxmlformats.org/officeDocument/2006/relationships/hyperlink" Target="mailto:nmoreno@minciencias.gov.co" TargetMode="External"/><Relationship Id="rId39" Type="http://schemas.openxmlformats.org/officeDocument/2006/relationships/hyperlink" Target="mailto:cballesteros@minciencias.gov.co" TargetMode="External"/><Relationship Id="rId21" Type="http://schemas.openxmlformats.org/officeDocument/2006/relationships/hyperlink" Target="mailto:cballesteros@minciencias.gov.co" TargetMode="External"/><Relationship Id="rId34" Type="http://schemas.openxmlformats.org/officeDocument/2006/relationships/hyperlink" Target="mailto:aevillamil@minciencias.gov.co" TargetMode="External"/><Relationship Id="rId42" Type="http://schemas.openxmlformats.org/officeDocument/2006/relationships/hyperlink" Target="mailto:eccastaneda@minciencias.gov.co" TargetMode="External"/><Relationship Id="rId47" Type="http://schemas.openxmlformats.org/officeDocument/2006/relationships/hyperlink" Target="mailto:ojfonseca@minciencias.gov.co" TargetMode="External"/><Relationship Id="rId50" Type="http://schemas.openxmlformats.org/officeDocument/2006/relationships/hyperlink" Target="mailto:gacancino@minciencias.gov.oc" TargetMode="External"/><Relationship Id="rId55" Type="http://schemas.openxmlformats.org/officeDocument/2006/relationships/hyperlink" Target="mailto:cecamelo@minciencias.gov.co" TargetMode="External"/><Relationship Id="rId63" Type="http://schemas.openxmlformats.org/officeDocument/2006/relationships/printerSettings" Target="../printerSettings/printerSettings1.bin"/><Relationship Id="rId7" Type="http://schemas.openxmlformats.org/officeDocument/2006/relationships/hyperlink" Target="mailto:cballesteros@minciencias.gov.co" TargetMode="External"/><Relationship Id="rId2" Type="http://schemas.openxmlformats.org/officeDocument/2006/relationships/hyperlink" Target="mailto:yacevedo@minciencias.gov.co" TargetMode="External"/><Relationship Id="rId16" Type="http://schemas.openxmlformats.org/officeDocument/2006/relationships/hyperlink" Target="mailto:cballesteros@minciencias.gov.co" TargetMode="External"/><Relationship Id="rId29" Type="http://schemas.openxmlformats.org/officeDocument/2006/relationships/hyperlink" Target="mailto:yacevedo@minciencias.gov.co" TargetMode="External"/><Relationship Id="rId11" Type="http://schemas.openxmlformats.org/officeDocument/2006/relationships/hyperlink" Target="mailto:aevillamil@minciencias.gov.co" TargetMode="External"/><Relationship Id="rId24" Type="http://schemas.openxmlformats.org/officeDocument/2006/relationships/hyperlink" Target="mailto:cballesteros@minciencias.gov.co" TargetMode="External"/><Relationship Id="rId32" Type="http://schemas.openxmlformats.org/officeDocument/2006/relationships/hyperlink" Target="mailto:cecamelo@minciencias.gov.co" TargetMode="External"/><Relationship Id="rId37" Type="http://schemas.openxmlformats.org/officeDocument/2006/relationships/hyperlink" Target="mailto:kltovar@minciencias.gov.co" TargetMode="External"/><Relationship Id="rId40" Type="http://schemas.openxmlformats.org/officeDocument/2006/relationships/hyperlink" Target="mailto:eccastaneda@minciencias.gov.co" TargetMode="External"/><Relationship Id="rId45" Type="http://schemas.openxmlformats.org/officeDocument/2006/relationships/hyperlink" Target="mailto:eccastaneda@minciencias.gov.co" TargetMode="External"/><Relationship Id="rId53" Type="http://schemas.openxmlformats.org/officeDocument/2006/relationships/hyperlink" Target="mailto:cballesteros@minciencias.gov.co" TargetMode="External"/><Relationship Id="rId58" Type="http://schemas.openxmlformats.org/officeDocument/2006/relationships/hyperlink" Target="mailto:ndgutierrez@minciencias.gov.co" TargetMode="External"/><Relationship Id="rId5" Type="http://schemas.openxmlformats.org/officeDocument/2006/relationships/hyperlink" Target="mailto:cballesteros@minciencias.gov.co" TargetMode="External"/><Relationship Id="rId61" Type="http://schemas.openxmlformats.org/officeDocument/2006/relationships/hyperlink" Target="mailto:ndgutierrez@minciencias.gov.co" TargetMode="External"/><Relationship Id="rId19" Type="http://schemas.openxmlformats.org/officeDocument/2006/relationships/hyperlink" Target="mailto:cballesteros@minciencias.gov.co" TargetMode="External"/><Relationship Id="rId14" Type="http://schemas.openxmlformats.org/officeDocument/2006/relationships/hyperlink" Target="mailto:yacevedo@minciencias.gov.co" TargetMode="External"/><Relationship Id="rId22" Type="http://schemas.openxmlformats.org/officeDocument/2006/relationships/hyperlink" Target="mailto:cballesteros@minciencias.gov.co" TargetMode="External"/><Relationship Id="rId27" Type="http://schemas.openxmlformats.org/officeDocument/2006/relationships/hyperlink" Target="mailto:lbpatino@minciencias.gov.co" TargetMode="External"/><Relationship Id="rId30" Type="http://schemas.openxmlformats.org/officeDocument/2006/relationships/hyperlink" Target="mailto:aevillamil@minciencias.gov.co" TargetMode="External"/><Relationship Id="rId35" Type="http://schemas.openxmlformats.org/officeDocument/2006/relationships/hyperlink" Target="mailto:aevillamil@minciencias.gov.co" TargetMode="External"/><Relationship Id="rId43" Type="http://schemas.openxmlformats.org/officeDocument/2006/relationships/hyperlink" Target="mailto:eccastaneda@minciencias.gov.co" TargetMode="External"/><Relationship Id="rId48" Type="http://schemas.openxmlformats.org/officeDocument/2006/relationships/hyperlink" Target="mailto:cballesteros@minciencias.gov.co" TargetMode="External"/><Relationship Id="rId56" Type="http://schemas.openxmlformats.org/officeDocument/2006/relationships/hyperlink" Target="mailto:oehanggi@minciencias.gov.co" TargetMode="External"/><Relationship Id="rId64" Type="http://schemas.openxmlformats.org/officeDocument/2006/relationships/drawing" Target="../drawings/drawing1.xml"/><Relationship Id="rId8" Type="http://schemas.openxmlformats.org/officeDocument/2006/relationships/hyperlink" Target="mailto:lbpatino@minciencias.gov.co" TargetMode="External"/><Relationship Id="rId51" Type="http://schemas.openxmlformats.org/officeDocument/2006/relationships/hyperlink" Target="mailto:cballesteros@minciencias.gov.co" TargetMode="External"/><Relationship Id="rId3" Type="http://schemas.openxmlformats.org/officeDocument/2006/relationships/hyperlink" Target="mailto:cballesteros@minciencias.gov.co" TargetMode="External"/><Relationship Id="rId12" Type="http://schemas.openxmlformats.org/officeDocument/2006/relationships/hyperlink" Target="mailto:ojfonseca@minciencias.gov.co" TargetMode="External"/><Relationship Id="rId17" Type="http://schemas.openxmlformats.org/officeDocument/2006/relationships/hyperlink" Target="mailto:cballesteros@minciencias.gov.co" TargetMode="External"/><Relationship Id="rId25" Type="http://schemas.openxmlformats.org/officeDocument/2006/relationships/hyperlink" Target="mailto:cballesteros@minciencias.gov.co" TargetMode="External"/><Relationship Id="rId33" Type="http://schemas.openxmlformats.org/officeDocument/2006/relationships/hyperlink" Target="mailto:aevillamil@minciencias.gov.co" TargetMode="External"/><Relationship Id="rId38" Type="http://schemas.openxmlformats.org/officeDocument/2006/relationships/hyperlink" Target="mailto:nmoreno@minciencias.gov.co" TargetMode="External"/><Relationship Id="rId46" Type="http://schemas.openxmlformats.org/officeDocument/2006/relationships/hyperlink" Target="mailto:eccastaneda@minciencias.gov.co" TargetMode="External"/><Relationship Id="rId59" Type="http://schemas.openxmlformats.org/officeDocument/2006/relationships/hyperlink" Target="mailto:ndgutierrez@minciencias.gov.co" TargetMode="External"/><Relationship Id="rId20" Type="http://schemas.openxmlformats.org/officeDocument/2006/relationships/hyperlink" Target="mailto:cballesteros@minciencias.gov.co" TargetMode="External"/><Relationship Id="rId41" Type="http://schemas.openxmlformats.org/officeDocument/2006/relationships/hyperlink" Target="mailto:eccastaneda@minciencias.gov.co" TargetMode="External"/><Relationship Id="rId54" Type="http://schemas.openxmlformats.org/officeDocument/2006/relationships/hyperlink" Target="mailto:cballesteros@minciencias.gov.co" TargetMode="External"/><Relationship Id="rId62" Type="http://schemas.openxmlformats.org/officeDocument/2006/relationships/hyperlink" Target="mailto:ndgutierrez@minciencias.gov.co" TargetMode="External"/><Relationship Id="rId1" Type="http://schemas.openxmlformats.org/officeDocument/2006/relationships/hyperlink" Target="mailto:aalarcon@minciencias.gov.co" TargetMode="External"/><Relationship Id="rId6" Type="http://schemas.openxmlformats.org/officeDocument/2006/relationships/hyperlink" Target="mailto:cballesteros@minciencias.gov.co" TargetMode="External"/><Relationship Id="rId15" Type="http://schemas.openxmlformats.org/officeDocument/2006/relationships/hyperlink" Target="mailto:cballesteros@minciencias.gov.co" TargetMode="External"/><Relationship Id="rId23" Type="http://schemas.openxmlformats.org/officeDocument/2006/relationships/hyperlink" Target="mailto:cballesteros@minciencias.gov.co" TargetMode="External"/><Relationship Id="rId28" Type="http://schemas.openxmlformats.org/officeDocument/2006/relationships/hyperlink" Target="mailto:lbpatino@minciencias.gov.co" TargetMode="External"/><Relationship Id="rId36" Type="http://schemas.openxmlformats.org/officeDocument/2006/relationships/hyperlink" Target="mailto:nmoreno@minciencias.gov.co" TargetMode="External"/><Relationship Id="rId49" Type="http://schemas.openxmlformats.org/officeDocument/2006/relationships/hyperlink" Target="mailto:gacancino@minciencias.gov.oc" TargetMode="External"/><Relationship Id="rId57" Type="http://schemas.openxmlformats.org/officeDocument/2006/relationships/hyperlink" Target="mailto:cballesteros@minciencias.gov.co" TargetMode="External"/><Relationship Id="rId10" Type="http://schemas.openxmlformats.org/officeDocument/2006/relationships/hyperlink" Target="mailto:aevillamil@minciencias.gov.co" TargetMode="External"/><Relationship Id="rId31" Type="http://schemas.openxmlformats.org/officeDocument/2006/relationships/hyperlink" Target="mailto:aevillamil@minciencias.gov.co" TargetMode="External"/><Relationship Id="rId44" Type="http://schemas.openxmlformats.org/officeDocument/2006/relationships/hyperlink" Target="mailto:eccastaneda@minciencias.gov.co" TargetMode="External"/><Relationship Id="rId52" Type="http://schemas.openxmlformats.org/officeDocument/2006/relationships/hyperlink" Target="mailto:cballesteros@minciencias.gov.co" TargetMode="External"/><Relationship Id="rId60" Type="http://schemas.openxmlformats.org/officeDocument/2006/relationships/hyperlink" Target="mailto:ndgutierrez@minciencias.gov.co" TargetMode="External"/><Relationship Id="rId4" Type="http://schemas.openxmlformats.org/officeDocument/2006/relationships/hyperlink" Target="mailto:cballesteros@minciencias.gov.co" TargetMode="External"/><Relationship Id="rId9" Type="http://schemas.openxmlformats.org/officeDocument/2006/relationships/hyperlink" Target="mailto:yacevedo@minciencias.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minciencias.gov.co/"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mailto:nzambrano@minciencias.gov.co" TargetMode="External"/><Relationship Id="rId18" Type="http://schemas.openxmlformats.org/officeDocument/2006/relationships/hyperlink" Target="mailto:nzambrano@minciencias.gov.co" TargetMode="External"/><Relationship Id="rId26" Type="http://schemas.openxmlformats.org/officeDocument/2006/relationships/hyperlink" Target="mailto:ceorjuela@minciencias.gov.co" TargetMode="External"/><Relationship Id="rId3" Type="http://schemas.openxmlformats.org/officeDocument/2006/relationships/hyperlink" Target="mailto:jdjreyes@minciencias.gov.co" TargetMode="External"/><Relationship Id="rId21" Type="http://schemas.openxmlformats.org/officeDocument/2006/relationships/hyperlink" Target="mailto:nzambrano@minciencias.gov.co" TargetMode="External"/><Relationship Id="rId34" Type="http://schemas.openxmlformats.org/officeDocument/2006/relationships/drawing" Target="../drawings/drawing3.xml"/><Relationship Id="rId7" Type="http://schemas.openxmlformats.org/officeDocument/2006/relationships/hyperlink" Target="mailto:nzambrano@minciencias.gov.co" TargetMode="External"/><Relationship Id="rId12" Type="http://schemas.openxmlformats.org/officeDocument/2006/relationships/hyperlink" Target="mailto:nzambrano@minciencias.gov.co" TargetMode="External"/><Relationship Id="rId17" Type="http://schemas.openxmlformats.org/officeDocument/2006/relationships/hyperlink" Target="mailto:nzambrano@minciencias.gov.co" TargetMode="External"/><Relationship Id="rId25" Type="http://schemas.openxmlformats.org/officeDocument/2006/relationships/hyperlink" Target="mailto:yacevedo@minciencias.gov.co" TargetMode="External"/><Relationship Id="rId33" Type="http://schemas.openxmlformats.org/officeDocument/2006/relationships/printerSettings" Target="../printerSettings/printerSettings5.bin"/><Relationship Id="rId2" Type="http://schemas.openxmlformats.org/officeDocument/2006/relationships/hyperlink" Target="mailto:jdjreyes@minciencias.gov.co" TargetMode="External"/><Relationship Id="rId16" Type="http://schemas.openxmlformats.org/officeDocument/2006/relationships/hyperlink" Target="mailto:nzambrano@minciencias.gov.co" TargetMode="External"/><Relationship Id="rId20" Type="http://schemas.openxmlformats.org/officeDocument/2006/relationships/hyperlink" Target="mailto:jdjreyes@minciencias.gov.co" TargetMode="External"/><Relationship Id="rId29" Type="http://schemas.openxmlformats.org/officeDocument/2006/relationships/hyperlink" Target="mailto:yojeda@minciencias.gov.co" TargetMode="External"/><Relationship Id="rId1" Type="http://schemas.openxmlformats.org/officeDocument/2006/relationships/hyperlink" Target="mailto:nacalderon@minciencias.gov.co" TargetMode="External"/><Relationship Id="rId6" Type="http://schemas.openxmlformats.org/officeDocument/2006/relationships/hyperlink" Target="mailto:nzambrano@minciencias.gov.co" TargetMode="External"/><Relationship Id="rId11" Type="http://schemas.openxmlformats.org/officeDocument/2006/relationships/hyperlink" Target="mailto:nzambrano@minciencias.gov.co" TargetMode="External"/><Relationship Id="rId24" Type="http://schemas.openxmlformats.org/officeDocument/2006/relationships/hyperlink" Target="mailto:lafigueroa@minciencias.gov.co" TargetMode="External"/><Relationship Id="rId32" Type="http://schemas.openxmlformats.org/officeDocument/2006/relationships/hyperlink" Target="mailto:erojas@minciencias.gov.co" TargetMode="External"/><Relationship Id="rId5" Type="http://schemas.openxmlformats.org/officeDocument/2006/relationships/hyperlink" Target="mailto:eguerra@minciencias.gov.co" TargetMode="External"/><Relationship Id="rId15" Type="http://schemas.openxmlformats.org/officeDocument/2006/relationships/hyperlink" Target="mailto:nzambrano@minciencias.gov.co" TargetMode="External"/><Relationship Id="rId23" Type="http://schemas.openxmlformats.org/officeDocument/2006/relationships/hyperlink" Target="mailto:lafigueroa@minciencias.gov.co" TargetMode="External"/><Relationship Id="rId28" Type="http://schemas.openxmlformats.org/officeDocument/2006/relationships/hyperlink" Target="mailto:ceorjuela@minciencias.gov.co" TargetMode="External"/><Relationship Id="rId10" Type="http://schemas.openxmlformats.org/officeDocument/2006/relationships/hyperlink" Target="mailto:nzambrano@minciencias.gov.co" TargetMode="External"/><Relationship Id="rId19" Type="http://schemas.openxmlformats.org/officeDocument/2006/relationships/hyperlink" Target="mailto:jdjreyes@minciencias.gov.co" TargetMode="External"/><Relationship Id="rId31" Type="http://schemas.openxmlformats.org/officeDocument/2006/relationships/hyperlink" Target="mailto:ceorjuela@minciencias.gov.co" TargetMode="External"/><Relationship Id="rId4" Type="http://schemas.openxmlformats.org/officeDocument/2006/relationships/hyperlink" Target="mailto:jdjreyes@minciencias.gov.co" TargetMode="External"/><Relationship Id="rId9" Type="http://schemas.openxmlformats.org/officeDocument/2006/relationships/hyperlink" Target="mailto:nzambrano@minciencias.gov.co" TargetMode="External"/><Relationship Id="rId14" Type="http://schemas.openxmlformats.org/officeDocument/2006/relationships/hyperlink" Target="mailto:nzambrano@minciencias.gov.co" TargetMode="External"/><Relationship Id="rId22" Type="http://schemas.openxmlformats.org/officeDocument/2006/relationships/hyperlink" Target="mailto:lafigueroa@minciencias.gov.co" TargetMode="External"/><Relationship Id="rId27" Type="http://schemas.openxmlformats.org/officeDocument/2006/relationships/hyperlink" Target="mailto:ceorjuela@minciencias.gov.co" TargetMode="External"/><Relationship Id="rId30" Type="http://schemas.openxmlformats.org/officeDocument/2006/relationships/hyperlink" Target="mailto:ceorjuela@minciencias.gov.co" TargetMode="External"/><Relationship Id="rId8" Type="http://schemas.openxmlformats.org/officeDocument/2006/relationships/hyperlink" Target="mailto:nzambrano@minciencias.gov.co"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05"/>
  <sheetViews>
    <sheetView zoomScale="79" zoomScaleNormal="60" workbookViewId="0">
      <selection activeCell="C7" sqref="C7"/>
    </sheetView>
  </sheetViews>
  <sheetFormatPr baseColWidth="10" defaultColWidth="10.81640625" defaultRowHeight="15.5" x14ac:dyDescent="0.35"/>
  <cols>
    <col min="1" max="1" width="3.6328125" style="14" customWidth="1"/>
    <col min="2" max="2" width="15.81640625" style="14" customWidth="1"/>
    <col min="3" max="3" width="60.453125" style="85" customWidth="1"/>
    <col min="4" max="5" width="19.6328125" style="38" customWidth="1"/>
    <col min="6" max="7" width="17.453125" style="14" customWidth="1"/>
    <col min="8" max="8" width="21.36328125" style="44" customWidth="1"/>
    <col min="9" max="9" width="19" style="39" customWidth="1"/>
    <col min="10" max="11" width="19.453125" style="47" customWidth="1"/>
    <col min="12" max="14" width="19.453125" style="17" customWidth="1"/>
    <col min="15" max="15" width="23.36328125" style="39" customWidth="1"/>
    <col min="16" max="16" width="22.6328125" style="39" customWidth="1"/>
    <col min="17" max="17" width="21.1796875" style="14" customWidth="1"/>
    <col min="18" max="18" width="28.453125" style="84" customWidth="1"/>
    <col min="19" max="16384" width="10.81640625" style="14"/>
  </cols>
  <sheetData>
    <row r="1" spans="1:18" ht="24" customHeight="1" x14ac:dyDescent="0.35">
      <c r="A1" s="19"/>
      <c r="B1" s="160"/>
      <c r="C1" s="161"/>
      <c r="D1" s="166" t="s">
        <v>228</v>
      </c>
      <c r="E1" s="166"/>
      <c r="F1" s="166"/>
      <c r="G1" s="166"/>
      <c r="H1" s="167"/>
      <c r="I1" s="166"/>
      <c r="J1" s="166"/>
      <c r="K1" s="166"/>
      <c r="L1" s="166"/>
      <c r="M1" s="166"/>
      <c r="N1" s="166"/>
      <c r="O1" s="166"/>
      <c r="P1" s="166"/>
      <c r="Q1" s="168" t="s">
        <v>35</v>
      </c>
      <c r="R1" s="168"/>
    </row>
    <row r="2" spans="1:18" ht="24" customHeight="1" x14ac:dyDescent="0.35">
      <c r="A2" s="19"/>
      <c r="B2" s="162"/>
      <c r="C2" s="163"/>
      <c r="D2" s="166"/>
      <c r="E2" s="166"/>
      <c r="F2" s="166"/>
      <c r="G2" s="166"/>
      <c r="H2" s="167"/>
      <c r="I2" s="166"/>
      <c r="J2" s="166"/>
      <c r="K2" s="166"/>
      <c r="L2" s="166"/>
      <c r="M2" s="166"/>
      <c r="N2" s="166"/>
      <c r="O2" s="166"/>
      <c r="P2" s="166"/>
      <c r="Q2" s="169" t="s">
        <v>36</v>
      </c>
      <c r="R2" s="169"/>
    </row>
    <row r="3" spans="1:18" ht="24" customHeight="1" x14ac:dyDescent="0.35">
      <c r="A3" s="19"/>
      <c r="B3" s="164"/>
      <c r="C3" s="165"/>
      <c r="D3" s="166"/>
      <c r="E3" s="166"/>
      <c r="F3" s="166"/>
      <c r="G3" s="166"/>
      <c r="H3" s="167"/>
      <c r="I3" s="166"/>
      <c r="J3" s="166"/>
      <c r="K3" s="166"/>
      <c r="L3" s="166"/>
      <c r="M3" s="166"/>
      <c r="N3" s="166"/>
      <c r="O3" s="166"/>
      <c r="P3" s="166"/>
      <c r="Q3" s="169" t="s">
        <v>37</v>
      </c>
      <c r="R3" s="169"/>
    </row>
    <row r="4" spans="1:18" ht="15" customHeight="1" x14ac:dyDescent="0.35">
      <c r="B4" s="16"/>
      <c r="D4" s="40"/>
      <c r="E4" s="40"/>
      <c r="F4" s="30"/>
      <c r="G4" s="30"/>
      <c r="H4" s="43"/>
      <c r="I4" s="41"/>
      <c r="J4" s="40"/>
      <c r="K4" s="40"/>
      <c r="L4" s="30"/>
      <c r="M4" s="30"/>
      <c r="N4" s="30"/>
      <c r="O4" s="41"/>
      <c r="P4" s="41"/>
      <c r="Q4" s="30"/>
      <c r="R4" s="83"/>
    </row>
    <row r="5" spans="1:18" ht="117.75" customHeight="1" x14ac:dyDescent="0.35">
      <c r="B5" s="33" t="s">
        <v>30</v>
      </c>
      <c r="C5" s="33" t="s">
        <v>6</v>
      </c>
      <c r="D5" s="33" t="s">
        <v>31</v>
      </c>
      <c r="E5" s="34" t="s">
        <v>25</v>
      </c>
      <c r="F5" s="34" t="s">
        <v>32</v>
      </c>
      <c r="G5" s="34" t="s">
        <v>33</v>
      </c>
      <c r="H5" s="42" t="s">
        <v>7</v>
      </c>
      <c r="I5" s="42" t="s">
        <v>8</v>
      </c>
      <c r="J5" s="46" t="s">
        <v>9</v>
      </c>
      <c r="K5" s="46" t="s">
        <v>10</v>
      </c>
      <c r="L5" s="34" t="s">
        <v>11</v>
      </c>
      <c r="M5" s="34" t="s">
        <v>12</v>
      </c>
      <c r="N5" s="34" t="s">
        <v>34</v>
      </c>
      <c r="O5" s="42" t="s">
        <v>26</v>
      </c>
      <c r="P5" s="42" t="s">
        <v>27</v>
      </c>
      <c r="Q5" s="81" t="s">
        <v>28</v>
      </c>
      <c r="R5" s="33" t="s">
        <v>29</v>
      </c>
    </row>
    <row r="6" spans="1:18" ht="117.75" customHeight="1" x14ac:dyDescent="0.35">
      <c r="B6" s="49">
        <v>80101506</v>
      </c>
      <c r="C6" s="63" t="s">
        <v>179</v>
      </c>
      <c r="D6" s="50" t="s">
        <v>52</v>
      </c>
      <c r="E6" s="50" t="s">
        <v>52</v>
      </c>
      <c r="F6" s="50">
        <v>12</v>
      </c>
      <c r="G6" s="50" t="s">
        <v>47</v>
      </c>
      <c r="H6" s="51" t="s">
        <v>45</v>
      </c>
      <c r="I6" s="51" t="s">
        <v>53</v>
      </c>
      <c r="J6" s="52"/>
      <c r="K6" s="52"/>
      <c r="L6" s="50" t="s">
        <v>54</v>
      </c>
      <c r="M6" s="50" t="s">
        <v>49</v>
      </c>
      <c r="N6" s="53" t="s">
        <v>50</v>
      </c>
      <c r="O6" s="51" t="s">
        <v>51</v>
      </c>
      <c r="P6" s="51" t="s">
        <v>55</v>
      </c>
      <c r="Q6" s="82" t="s">
        <v>56</v>
      </c>
      <c r="R6" s="45" t="s">
        <v>119</v>
      </c>
    </row>
    <row r="7" spans="1:18" s="94" customFormat="1" ht="77.5" customHeight="1" x14ac:dyDescent="0.35">
      <c r="B7" s="95" t="s">
        <v>233</v>
      </c>
      <c r="C7" s="96" t="s">
        <v>229</v>
      </c>
      <c r="D7" s="97" t="s">
        <v>52</v>
      </c>
      <c r="E7" s="97" t="s">
        <v>52</v>
      </c>
      <c r="F7" s="98">
        <v>12</v>
      </c>
      <c r="G7" s="95" t="s">
        <v>47</v>
      </c>
      <c r="H7" s="99" t="s">
        <v>45</v>
      </c>
      <c r="I7" s="96" t="s">
        <v>53</v>
      </c>
      <c r="J7" s="100">
        <v>518080848</v>
      </c>
      <c r="K7" s="100">
        <v>518080848</v>
      </c>
      <c r="L7" s="95" t="s">
        <v>54</v>
      </c>
      <c r="M7" s="95" t="s">
        <v>49</v>
      </c>
      <c r="N7" s="101" t="s">
        <v>230</v>
      </c>
      <c r="O7" s="99" t="s">
        <v>51</v>
      </c>
      <c r="P7" s="99" t="s">
        <v>231</v>
      </c>
      <c r="Q7" s="102">
        <v>6258480</v>
      </c>
      <c r="R7" s="103" t="s">
        <v>232</v>
      </c>
    </row>
    <row r="8" spans="1:18" s="94" customFormat="1" ht="77.5" customHeight="1" x14ac:dyDescent="0.35">
      <c r="B8" s="95">
        <v>80101506</v>
      </c>
      <c r="C8" s="96" t="s">
        <v>57</v>
      </c>
      <c r="D8" s="97" t="s">
        <v>52</v>
      </c>
      <c r="E8" s="97" t="s">
        <v>52</v>
      </c>
      <c r="F8" s="98">
        <v>12</v>
      </c>
      <c r="G8" s="95" t="s">
        <v>47</v>
      </c>
      <c r="H8" s="99" t="s">
        <v>45</v>
      </c>
      <c r="I8" s="96" t="s">
        <v>48</v>
      </c>
      <c r="J8" s="100">
        <v>14895000000</v>
      </c>
      <c r="K8" s="100">
        <v>14895000000</v>
      </c>
      <c r="L8" s="95" t="s">
        <v>54</v>
      </c>
      <c r="M8" s="95" t="s">
        <v>49</v>
      </c>
      <c r="N8" s="101" t="s">
        <v>50</v>
      </c>
      <c r="O8" s="99" t="s">
        <v>51</v>
      </c>
      <c r="P8" s="99" t="s">
        <v>58</v>
      </c>
      <c r="Q8" s="102" t="s">
        <v>59</v>
      </c>
      <c r="R8" s="103" t="s">
        <v>60</v>
      </c>
    </row>
    <row r="9" spans="1:18" s="94" customFormat="1" ht="87.5" customHeight="1" x14ac:dyDescent="0.35">
      <c r="B9" s="95">
        <v>80101506</v>
      </c>
      <c r="C9" s="96" t="s">
        <v>114</v>
      </c>
      <c r="D9" s="97" t="s">
        <v>52</v>
      </c>
      <c r="E9" s="97" t="s">
        <v>52</v>
      </c>
      <c r="F9" s="98">
        <v>12</v>
      </c>
      <c r="G9" s="95" t="s">
        <v>47</v>
      </c>
      <c r="H9" s="99" t="s">
        <v>45</v>
      </c>
      <c r="I9" s="96" t="s">
        <v>134</v>
      </c>
      <c r="J9" s="100">
        <v>5267722889</v>
      </c>
      <c r="K9" s="100">
        <v>5267722889</v>
      </c>
      <c r="L9" s="95" t="s">
        <v>54</v>
      </c>
      <c r="M9" s="95" t="s">
        <v>49</v>
      </c>
      <c r="N9" s="101" t="s">
        <v>50</v>
      </c>
      <c r="O9" s="99" t="s">
        <v>51</v>
      </c>
      <c r="P9" s="99" t="s">
        <v>58</v>
      </c>
      <c r="Q9" s="102" t="s">
        <v>59</v>
      </c>
      <c r="R9" s="103" t="s">
        <v>60</v>
      </c>
    </row>
    <row r="10" spans="1:18" ht="117.75" customHeight="1" x14ac:dyDescent="0.35">
      <c r="B10" s="64" t="s">
        <v>120</v>
      </c>
      <c r="C10" s="63" t="s">
        <v>121</v>
      </c>
      <c r="D10" s="65" t="s">
        <v>52</v>
      </c>
      <c r="E10" s="64" t="s">
        <v>52</v>
      </c>
      <c r="F10" s="50">
        <v>11</v>
      </c>
      <c r="G10" s="64" t="s">
        <v>47</v>
      </c>
      <c r="H10" s="63" t="s">
        <v>71</v>
      </c>
      <c r="I10" s="63" t="s">
        <v>48</v>
      </c>
      <c r="J10" s="52"/>
      <c r="K10" s="52"/>
      <c r="L10" s="64" t="s">
        <v>54</v>
      </c>
      <c r="M10" s="64" t="s">
        <v>49</v>
      </c>
      <c r="N10" s="53" t="s">
        <v>50</v>
      </c>
      <c r="O10" s="51" t="s">
        <v>51</v>
      </c>
      <c r="P10" s="51" t="s">
        <v>122</v>
      </c>
      <c r="Q10" s="82" t="s">
        <v>123</v>
      </c>
      <c r="R10" s="45" t="s">
        <v>124</v>
      </c>
    </row>
    <row r="11" spans="1:18" ht="140.25" customHeight="1" x14ac:dyDescent="0.35">
      <c r="B11" s="54">
        <v>90121502</v>
      </c>
      <c r="C11" s="86" t="s">
        <v>106</v>
      </c>
      <c r="D11" s="54" t="s">
        <v>107</v>
      </c>
      <c r="E11" s="54" t="s">
        <v>52</v>
      </c>
      <c r="F11" s="50">
        <v>11</v>
      </c>
      <c r="G11" s="54" t="s">
        <v>47</v>
      </c>
      <c r="H11" s="55" t="s">
        <v>108</v>
      </c>
      <c r="I11" s="55" t="s">
        <v>135</v>
      </c>
      <c r="J11" s="52"/>
      <c r="K11" s="52"/>
      <c r="L11" s="54" t="s">
        <v>54</v>
      </c>
      <c r="M11" s="54" t="s">
        <v>49</v>
      </c>
      <c r="N11" s="53" t="s">
        <v>50</v>
      </c>
      <c r="O11" s="51" t="s">
        <v>51</v>
      </c>
      <c r="P11" s="51" t="s">
        <v>103</v>
      </c>
      <c r="Q11" s="82" t="s">
        <v>104</v>
      </c>
      <c r="R11" s="45" t="s">
        <v>105</v>
      </c>
    </row>
    <row r="12" spans="1:18" ht="140.25" customHeight="1" x14ac:dyDescent="0.35">
      <c r="B12" s="56">
        <v>78181500</v>
      </c>
      <c r="C12" s="57" t="s">
        <v>72</v>
      </c>
      <c r="D12" s="65" t="s">
        <v>52</v>
      </c>
      <c r="E12" s="65" t="s">
        <v>66</v>
      </c>
      <c r="F12" s="50">
        <v>11</v>
      </c>
      <c r="G12" s="56" t="s">
        <v>47</v>
      </c>
      <c r="H12" s="57" t="s">
        <v>71</v>
      </c>
      <c r="I12" s="63" t="s">
        <v>48</v>
      </c>
      <c r="J12" s="52"/>
      <c r="K12" s="52"/>
      <c r="L12" s="64" t="s">
        <v>54</v>
      </c>
      <c r="M12" s="64" t="s">
        <v>49</v>
      </c>
      <c r="N12" s="53" t="s">
        <v>50</v>
      </c>
      <c r="O12" s="51" t="s">
        <v>51</v>
      </c>
      <c r="P12" s="51" t="s">
        <v>62</v>
      </c>
      <c r="Q12" s="82" t="s">
        <v>63</v>
      </c>
      <c r="R12" s="45" t="s">
        <v>64</v>
      </c>
    </row>
    <row r="13" spans="1:18" ht="140.25" customHeight="1" x14ac:dyDescent="0.35">
      <c r="B13" s="56">
        <v>43191510</v>
      </c>
      <c r="C13" s="57" t="s">
        <v>89</v>
      </c>
      <c r="D13" s="65" t="s">
        <v>52</v>
      </c>
      <c r="E13" s="65" t="s">
        <v>66</v>
      </c>
      <c r="F13" s="50">
        <v>1</v>
      </c>
      <c r="G13" s="56" t="s">
        <v>47</v>
      </c>
      <c r="H13" s="57" t="s">
        <v>71</v>
      </c>
      <c r="I13" s="63" t="s">
        <v>48</v>
      </c>
      <c r="J13" s="52"/>
      <c r="K13" s="52"/>
      <c r="L13" s="64" t="s">
        <v>54</v>
      </c>
      <c r="M13" s="64" t="s">
        <v>49</v>
      </c>
      <c r="N13" s="53" t="s">
        <v>50</v>
      </c>
      <c r="O13" s="51" t="s">
        <v>51</v>
      </c>
      <c r="P13" s="51" t="s">
        <v>62</v>
      </c>
      <c r="Q13" s="82" t="s">
        <v>90</v>
      </c>
      <c r="R13" s="45" t="s">
        <v>64</v>
      </c>
    </row>
    <row r="14" spans="1:18" ht="117.75" customHeight="1" x14ac:dyDescent="0.35">
      <c r="B14" s="56" t="s">
        <v>91</v>
      </c>
      <c r="C14" s="57" t="s">
        <v>92</v>
      </c>
      <c r="D14" s="58" t="s">
        <v>52</v>
      </c>
      <c r="E14" s="58" t="s">
        <v>52</v>
      </c>
      <c r="F14" s="50">
        <v>11.5</v>
      </c>
      <c r="G14" s="56" t="s">
        <v>47</v>
      </c>
      <c r="H14" s="51" t="s">
        <v>45</v>
      </c>
      <c r="I14" s="59" t="s">
        <v>48</v>
      </c>
      <c r="J14" s="52"/>
      <c r="K14" s="52"/>
      <c r="L14" s="56" t="s">
        <v>54</v>
      </c>
      <c r="M14" s="56" t="s">
        <v>49</v>
      </c>
      <c r="N14" s="53" t="s">
        <v>50</v>
      </c>
      <c r="O14" s="51" t="s">
        <v>51</v>
      </c>
      <c r="P14" s="51" t="s">
        <v>62</v>
      </c>
      <c r="Q14" s="82" t="s">
        <v>90</v>
      </c>
      <c r="R14" s="45" t="s">
        <v>64</v>
      </c>
    </row>
    <row r="15" spans="1:18" ht="117.75" customHeight="1" x14ac:dyDescent="0.35">
      <c r="B15" s="56">
        <v>84131503</v>
      </c>
      <c r="C15" s="57" t="s">
        <v>70</v>
      </c>
      <c r="D15" s="65" t="s">
        <v>66</v>
      </c>
      <c r="E15" s="60" t="s">
        <v>66</v>
      </c>
      <c r="F15" s="50">
        <v>1</v>
      </c>
      <c r="G15" s="56" t="s">
        <v>47</v>
      </c>
      <c r="H15" s="57" t="s">
        <v>71</v>
      </c>
      <c r="I15" s="63" t="s">
        <v>48</v>
      </c>
      <c r="J15" s="52"/>
      <c r="K15" s="52"/>
      <c r="L15" s="64" t="s">
        <v>54</v>
      </c>
      <c r="M15" s="64" t="s">
        <v>49</v>
      </c>
      <c r="N15" s="53" t="s">
        <v>50</v>
      </c>
      <c r="O15" s="51" t="s">
        <v>51</v>
      </c>
      <c r="P15" s="51" t="s">
        <v>62</v>
      </c>
      <c r="Q15" s="82" t="s">
        <v>63</v>
      </c>
      <c r="R15" s="45" t="s">
        <v>64</v>
      </c>
    </row>
    <row r="16" spans="1:18" ht="160.5" customHeight="1" x14ac:dyDescent="0.35">
      <c r="B16" s="64">
        <v>80131500</v>
      </c>
      <c r="C16" s="63" t="s">
        <v>61</v>
      </c>
      <c r="D16" s="65" t="s">
        <v>52</v>
      </c>
      <c r="E16" s="65" t="s">
        <v>52</v>
      </c>
      <c r="F16" s="50">
        <v>12</v>
      </c>
      <c r="G16" s="64" t="s">
        <v>47</v>
      </c>
      <c r="H16" s="51" t="s">
        <v>45</v>
      </c>
      <c r="I16" s="63" t="s">
        <v>48</v>
      </c>
      <c r="J16" s="52"/>
      <c r="K16" s="52"/>
      <c r="L16" s="64" t="s">
        <v>54</v>
      </c>
      <c r="M16" s="64" t="s">
        <v>49</v>
      </c>
      <c r="N16" s="53" t="s">
        <v>50</v>
      </c>
      <c r="O16" s="51" t="s">
        <v>51</v>
      </c>
      <c r="P16" s="51" t="s">
        <v>62</v>
      </c>
      <c r="Q16" s="82" t="s">
        <v>63</v>
      </c>
      <c r="R16" s="45" t="s">
        <v>64</v>
      </c>
    </row>
    <row r="17" spans="2:18" ht="160.5" customHeight="1" x14ac:dyDescent="0.35">
      <c r="B17" s="64" t="s">
        <v>132</v>
      </c>
      <c r="C17" s="63" t="s">
        <v>133</v>
      </c>
      <c r="D17" s="65" t="s">
        <v>69</v>
      </c>
      <c r="E17" s="65" t="s">
        <v>69</v>
      </c>
      <c r="F17" s="50">
        <v>4</v>
      </c>
      <c r="G17" s="64" t="s">
        <v>47</v>
      </c>
      <c r="H17" s="51" t="s">
        <v>45</v>
      </c>
      <c r="I17" s="63" t="s">
        <v>48</v>
      </c>
      <c r="J17" s="52"/>
      <c r="K17" s="52"/>
      <c r="L17" s="64" t="s">
        <v>54</v>
      </c>
      <c r="M17" s="64" t="s">
        <v>49</v>
      </c>
      <c r="N17" s="53" t="s">
        <v>50</v>
      </c>
      <c r="O17" s="51" t="s">
        <v>51</v>
      </c>
      <c r="P17" s="51" t="s">
        <v>122</v>
      </c>
      <c r="Q17" s="82" t="s">
        <v>123</v>
      </c>
      <c r="R17" s="45" t="s">
        <v>124</v>
      </c>
    </row>
    <row r="18" spans="2:18" ht="164.25" customHeight="1" x14ac:dyDescent="0.35">
      <c r="B18" s="49">
        <v>82121500</v>
      </c>
      <c r="C18" s="87" t="s">
        <v>173</v>
      </c>
      <c r="D18" s="65" t="s">
        <v>66</v>
      </c>
      <c r="E18" s="65" t="s">
        <v>66</v>
      </c>
      <c r="F18" s="50">
        <v>11</v>
      </c>
      <c r="G18" s="64" t="s">
        <v>47</v>
      </c>
      <c r="H18" s="51" t="s">
        <v>45</v>
      </c>
      <c r="I18" s="63" t="s">
        <v>48</v>
      </c>
      <c r="J18" s="52"/>
      <c r="K18" s="52"/>
      <c r="L18" s="64" t="s">
        <v>54</v>
      </c>
      <c r="M18" s="64" t="s">
        <v>49</v>
      </c>
      <c r="N18" s="53" t="s">
        <v>50</v>
      </c>
      <c r="O18" s="51" t="s">
        <v>51</v>
      </c>
      <c r="P18" s="51" t="s">
        <v>170</v>
      </c>
      <c r="Q18" s="82" t="s">
        <v>171</v>
      </c>
      <c r="R18" s="45" t="s">
        <v>172</v>
      </c>
    </row>
    <row r="19" spans="2:18" ht="164.25" customHeight="1" x14ac:dyDescent="0.35">
      <c r="B19" s="49">
        <v>80101506</v>
      </c>
      <c r="C19" s="63" t="s">
        <v>179</v>
      </c>
      <c r="D19" s="50" t="s">
        <v>52</v>
      </c>
      <c r="E19" s="50" t="s">
        <v>52</v>
      </c>
      <c r="F19" s="50">
        <v>12</v>
      </c>
      <c r="G19" s="50" t="s">
        <v>47</v>
      </c>
      <c r="H19" s="51" t="s">
        <v>45</v>
      </c>
      <c r="I19" s="51" t="s">
        <v>53</v>
      </c>
      <c r="J19" s="52"/>
      <c r="K19" s="52"/>
      <c r="L19" s="50" t="s">
        <v>54</v>
      </c>
      <c r="M19" s="50" t="s">
        <v>49</v>
      </c>
      <c r="N19" s="53" t="s">
        <v>50</v>
      </c>
      <c r="O19" s="51" t="s">
        <v>51</v>
      </c>
      <c r="P19" s="51" t="s">
        <v>55</v>
      </c>
      <c r="Q19" s="88" t="s">
        <v>56</v>
      </c>
      <c r="R19" s="89" t="s">
        <v>119</v>
      </c>
    </row>
    <row r="20" spans="2:18" ht="164.25" customHeight="1" x14ac:dyDescent="0.35">
      <c r="B20" s="64">
        <v>80101506</v>
      </c>
      <c r="C20" s="63" t="s">
        <v>57</v>
      </c>
      <c r="D20" s="65" t="s">
        <v>52</v>
      </c>
      <c r="E20" s="65" t="s">
        <v>52</v>
      </c>
      <c r="F20" s="50">
        <v>12</v>
      </c>
      <c r="G20" s="64" t="s">
        <v>47</v>
      </c>
      <c r="H20" s="51" t="s">
        <v>45</v>
      </c>
      <c r="I20" s="63" t="s">
        <v>48</v>
      </c>
      <c r="J20" s="52"/>
      <c r="K20" s="52"/>
      <c r="L20" s="64" t="s">
        <v>54</v>
      </c>
      <c r="M20" s="64" t="s">
        <v>49</v>
      </c>
      <c r="N20" s="53" t="s">
        <v>50</v>
      </c>
      <c r="O20" s="51" t="s">
        <v>51</v>
      </c>
      <c r="P20" s="51" t="s">
        <v>58</v>
      </c>
      <c r="Q20" s="88" t="s">
        <v>59</v>
      </c>
      <c r="R20" s="89" t="s">
        <v>60</v>
      </c>
    </row>
    <row r="21" spans="2:18" ht="207.75" customHeight="1" x14ac:dyDescent="0.35">
      <c r="B21" s="64">
        <v>80101506</v>
      </c>
      <c r="C21" s="63" t="s">
        <v>114</v>
      </c>
      <c r="D21" s="65" t="s">
        <v>52</v>
      </c>
      <c r="E21" s="65" t="s">
        <v>52</v>
      </c>
      <c r="F21" s="50">
        <v>12</v>
      </c>
      <c r="G21" s="64" t="s">
        <v>47</v>
      </c>
      <c r="H21" s="51" t="s">
        <v>45</v>
      </c>
      <c r="I21" s="63" t="s">
        <v>134</v>
      </c>
      <c r="J21" s="52"/>
      <c r="K21" s="52"/>
      <c r="L21" s="64" t="s">
        <v>54</v>
      </c>
      <c r="M21" s="64" t="s">
        <v>49</v>
      </c>
      <c r="N21" s="53" t="s">
        <v>50</v>
      </c>
      <c r="O21" s="51" t="s">
        <v>51</v>
      </c>
      <c r="P21" s="51" t="s">
        <v>58</v>
      </c>
      <c r="Q21" s="88" t="s">
        <v>59</v>
      </c>
      <c r="R21" s="89" t="s">
        <v>60</v>
      </c>
    </row>
    <row r="22" spans="2:18" ht="164.25" customHeight="1" x14ac:dyDescent="0.35">
      <c r="B22" s="64" t="s">
        <v>120</v>
      </c>
      <c r="C22" s="63" t="s">
        <v>121</v>
      </c>
      <c r="D22" s="65" t="s">
        <v>52</v>
      </c>
      <c r="E22" s="64" t="s">
        <v>52</v>
      </c>
      <c r="F22" s="50">
        <v>11</v>
      </c>
      <c r="G22" s="64" t="s">
        <v>47</v>
      </c>
      <c r="H22" s="63" t="s">
        <v>71</v>
      </c>
      <c r="I22" s="63" t="s">
        <v>48</v>
      </c>
      <c r="J22" s="52"/>
      <c r="K22" s="52"/>
      <c r="L22" s="64" t="s">
        <v>54</v>
      </c>
      <c r="M22" s="64" t="s">
        <v>49</v>
      </c>
      <c r="N22" s="53" t="s">
        <v>50</v>
      </c>
      <c r="O22" s="51" t="s">
        <v>51</v>
      </c>
      <c r="P22" s="51" t="s">
        <v>122</v>
      </c>
      <c r="Q22" s="88" t="s">
        <v>123</v>
      </c>
      <c r="R22" s="89" t="s">
        <v>124</v>
      </c>
    </row>
    <row r="23" spans="2:18" ht="117.75" customHeight="1" x14ac:dyDescent="0.35">
      <c r="B23" s="54">
        <v>90121502</v>
      </c>
      <c r="C23" s="86" t="s">
        <v>106</v>
      </c>
      <c r="D23" s="54" t="s">
        <v>107</v>
      </c>
      <c r="E23" s="54" t="s">
        <v>52</v>
      </c>
      <c r="F23" s="50">
        <v>11</v>
      </c>
      <c r="G23" s="54" t="s">
        <v>47</v>
      </c>
      <c r="H23" s="55" t="s">
        <v>108</v>
      </c>
      <c r="I23" s="55" t="s">
        <v>135</v>
      </c>
      <c r="J23" s="52"/>
      <c r="K23" s="52"/>
      <c r="L23" s="54" t="s">
        <v>54</v>
      </c>
      <c r="M23" s="54" t="s">
        <v>49</v>
      </c>
      <c r="N23" s="53" t="s">
        <v>50</v>
      </c>
      <c r="O23" s="51" t="s">
        <v>51</v>
      </c>
      <c r="P23" s="51" t="s">
        <v>103</v>
      </c>
      <c r="Q23" s="88" t="s">
        <v>104</v>
      </c>
      <c r="R23" s="89" t="s">
        <v>105</v>
      </c>
    </row>
    <row r="24" spans="2:18" ht="117.75" customHeight="1" x14ac:dyDescent="0.35">
      <c r="B24" s="56">
        <v>78181500</v>
      </c>
      <c r="C24" s="57" t="s">
        <v>72</v>
      </c>
      <c r="D24" s="65" t="s">
        <v>52</v>
      </c>
      <c r="E24" s="65" t="s">
        <v>66</v>
      </c>
      <c r="F24" s="50">
        <v>11</v>
      </c>
      <c r="G24" s="56" t="s">
        <v>47</v>
      </c>
      <c r="H24" s="57" t="s">
        <v>71</v>
      </c>
      <c r="I24" s="63" t="s">
        <v>48</v>
      </c>
      <c r="J24" s="52"/>
      <c r="K24" s="52"/>
      <c r="L24" s="64" t="s">
        <v>54</v>
      </c>
      <c r="M24" s="64" t="s">
        <v>49</v>
      </c>
      <c r="N24" s="53" t="s">
        <v>50</v>
      </c>
      <c r="O24" s="51" t="s">
        <v>51</v>
      </c>
      <c r="P24" s="51" t="s">
        <v>62</v>
      </c>
      <c r="Q24" s="88" t="s">
        <v>63</v>
      </c>
      <c r="R24" s="89" t="s">
        <v>64</v>
      </c>
    </row>
    <row r="25" spans="2:18" ht="117.75" customHeight="1" x14ac:dyDescent="0.35">
      <c r="B25" s="56">
        <v>43191510</v>
      </c>
      <c r="C25" s="57" t="s">
        <v>89</v>
      </c>
      <c r="D25" s="65" t="s">
        <v>52</v>
      </c>
      <c r="E25" s="65" t="s">
        <v>66</v>
      </c>
      <c r="F25" s="50">
        <v>1</v>
      </c>
      <c r="G25" s="56" t="s">
        <v>47</v>
      </c>
      <c r="H25" s="57" t="s">
        <v>71</v>
      </c>
      <c r="I25" s="63" t="s">
        <v>48</v>
      </c>
      <c r="J25" s="52"/>
      <c r="K25" s="52"/>
      <c r="L25" s="64" t="s">
        <v>54</v>
      </c>
      <c r="M25" s="64" t="s">
        <v>49</v>
      </c>
      <c r="N25" s="53" t="s">
        <v>50</v>
      </c>
      <c r="O25" s="51" t="s">
        <v>51</v>
      </c>
      <c r="P25" s="51" t="s">
        <v>62</v>
      </c>
      <c r="Q25" s="88" t="s">
        <v>90</v>
      </c>
      <c r="R25" s="89" t="s">
        <v>64</v>
      </c>
    </row>
    <row r="26" spans="2:18" ht="117.75" customHeight="1" x14ac:dyDescent="0.35">
      <c r="B26" s="56" t="s">
        <v>91</v>
      </c>
      <c r="C26" s="57" t="s">
        <v>92</v>
      </c>
      <c r="D26" s="58" t="s">
        <v>52</v>
      </c>
      <c r="E26" s="58" t="s">
        <v>52</v>
      </c>
      <c r="F26" s="50">
        <v>11.5</v>
      </c>
      <c r="G26" s="56" t="s">
        <v>47</v>
      </c>
      <c r="H26" s="51" t="s">
        <v>45</v>
      </c>
      <c r="I26" s="59" t="s">
        <v>48</v>
      </c>
      <c r="J26" s="52"/>
      <c r="K26" s="52"/>
      <c r="L26" s="56" t="s">
        <v>54</v>
      </c>
      <c r="M26" s="56" t="s">
        <v>49</v>
      </c>
      <c r="N26" s="53" t="s">
        <v>50</v>
      </c>
      <c r="O26" s="51" t="s">
        <v>51</v>
      </c>
      <c r="P26" s="51" t="s">
        <v>62</v>
      </c>
      <c r="Q26" s="88" t="s">
        <v>90</v>
      </c>
      <c r="R26" s="89" t="s">
        <v>64</v>
      </c>
    </row>
    <row r="27" spans="2:18" ht="117.75" customHeight="1" x14ac:dyDescent="0.35">
      <c r="B27" s="56">
        <v>84131503</v>
      </c>
      <c r="C27" s="57" t="s">
        <v>70</v>
      </c>
      <c r="D27" s="65" t="s">
        <v>66</v>
      </c>
      <c r="E27" s="60" t="s">
        <v>66</v>
      </c>
      <c r="F27" s="50">
        <v>1</v>
      </c>
      <c r="G27" s="56" t="s">
        <v>47</v>
      </c>
      <c r="H27" s="57" t="s">
        <v>71</v>
      </c>
      <c r="I27" s="63" t="s">
        <v>48</v>
      </c>
      <c r="J27" s="52"/>
      <c r="K27" s="52"/>
      <c r="L27" s="64" t="s">
        <v>54</v>
      </c>
      <c r="M27" s="64" t="s">
        <v>49</v>
      </c>
      <c r="N27" s="53" t="s">
        <v>50</v>
      </c>
      <c r="O27" s="51" t="s">
        <v>51</v>
      </c>
      <c r="P27" s="51" t="s">
        <v>62</v>
      </c>
      <c r="Q27" s="88" t="s">
        <v>63</v>
      </c>
      <c r="R27" s="89" t="s">
        <v>64</v>
      </c>
    </row>
    <row r="28" spans="2:18" ht="171.75" customHeight="1" x14ac:dyDescent="0.35">
      <c r="B28" s="64">
        <v>80131500</v>
      </c>
      <c r="C28" s="63" t="s">
        <v>61</v>
      </c>
      <c r="D28" s="65" t="s">
        <v>52</v>
      </c>
      <c r="E28" s="65" t="s">
        <v>52</v>
      </c>
      <c r="F28" s="50">
        <v>12</v>
      </c>
      <c r="G28" s="64" t="s">
        <v>47</v>
      </c>
      <c r="H28" s="51" t="s">
        <v>45</v>
      </c>
      <c r="I28" s="63" t="s">
        <v>48</v>
      </c>
      <c r="J28" s="52"/>
      <c r="K28" s="52"/>
      <c r="L28" s="64" t="s">
        <v>54</v>
      </c>
      <c r="M28" s="64" t="s">
        <v>49</v>
      </c>
      <c r="N28" s="53" t="s">
        <v>50</v>
      </c>
      <c r="O28" s="51" t="s">
        <v>51</v>
      </c>
      <c r="P28" s="51" t="s">
        <v>62</v>
      </c>
      <c r="Q28" s="88" t="s">
        <v>63</v>
      </c>
      <c r="R28" s="89" t="s">
        <v>64</v>
      </c>
    </row>
    <row r="29" spans="2:18" ht="171.75" customHeight="1" x14ac:dyDescent="0.35">
      <c r="B29" s="64" t="s">
        <v>132</v>
      </c>
      <c r="C29" s="63" t="s">
        <v>133</v>
      </c>
      <c r="D29" s="65" t="s">
        <v>69</v>
      </c>
      <c r="E29" s="65" t="s">
        <v>69</v>
      </c>
      <c r="F29" s="50">
        <v>4</v>
      </c>
      <c r="G29" s="64" t="s">
        <v>47</v>
      </c>
      <c r="H29" s="51" t="s">
        <v>45</v>
      </c>
      <c r="I29" s="63" t="s">
        <v>48</v>
      </c>
      <c r="J29" s="52"/>
      <c r="K29" s="52"/>
      <c r="L29" s="64" t="s">
        <v>54</v>
      </c>
      <c r="M29" s="64" t="s">
        <v>49</v>
      </c>
      <c r="N29" s="53" t="s">
        <v>50</v>
      </c>
      <c r="O29" s="51" t="s">
        <v>51</v>
      </c>
      <c r="P29" s="51" t="s">
        <v>122</v>
      </c>
      <c r="Q29" s="88" t="s">
        <v>123</v>
      </c>
      <c r="R29" s="89" t="s">
        <v>124</v>
      </c>
    </row>
    <row r="30" spans="2:18" ht="171.75" customHeight="1" x14ac:dyDescent="0.35">
      <c r="B30" s="49">
        <v>82121500</v>
      </c>
      <c r="C30" s="87" t="s">
        <v>173</v>
      </c>
      <c r="D30" s="65" t="s">
        <v>66</v>
      </c>
      <c r="E30" s="65" t="s">
        <v>66</v>
      </c>
      <c r="F30" s="50">
        <v>11</v>
      </c>
      <c r="G30" s="64" t="s">
        <v>47</v>
      </c>
      <c r="H30" s="51" t="s">
        <v>45</v>
      </c>
      <c r="I30" s="63" t="s">
        <v>48</v>
      </c>
      <c r="J30" s="52"/>
      <c r="K30" s="52"/>
      <c r="L30" s="64" t="s">
        <v>54</v>
      </c>
      <c r="M30" s="64" t="s">
        <v>49</v>
      </c>
      <c r="N30" s="53" t="s">
        <v>50</v>
      </c>
      <c r="O30" s="51" t="s">
        <v>51</v>
      </c>
      <c r="P30" s="51" t="s">
        <v>170</v>
      </c>
      <c r="Q30" s="88" t="s">
        <v>171</v>
      </c>
      <c r="R30" s="89" t="s">
        <v>172</v>
      </c>
    </row>
    <row r="31" spans="2:18" ht="171.75" customHeight="1" x14ac:dyDescent="0.35">
      <c r="B31" s="64" t="s">
        <v>167</v>
      </c>
      <c r="C31" s="63" t="s">
        <v>185</v>
      </c>
      <c r="D31" s="66" t="s">
        <v>77</v>
      </c>
      <c r="E31" s="66" t="s">
        <v>69</v>
      </c>
      <c r="F31" s="50">
        <v>7</v>
      </c>
      <c r="G31" s="63" t="s">
        <v>47</v>
      </c>
      <c r="H31" s="67" t="s">
        <v>141</v>
      </c>
      <c r="I31" s="55" t="s">
        <v>48</v>
      </c>
      <c r="J31" s="52"/>
      <c r="K31" s="52"/>
      <c r="L31" s="64" t="s">
        <v>54</v>
      </c>
      <c r="M31" s="64" t="s">
        <v>168</v>
      </c>
      <c r="N31" s="68" t="s">
        <v>50</v>
      </c>
      <c r="O31" s="51" t="s">
        <v>51</v>
      </c>
      <c r="P31" s="51" t="s">
        <v>111</v>
      </c>
      <c r="Q31" s="88" t="s">
        <v>112</v>
      </c>
      <c r="R31" s="89" t="s">
        <v>113</v>
      </c>
    </row>
    <row r="32" spans="2:18" ht="171.75" customHeight="1" x14ac:dyDescent="0.35">
      <c r="B32" s="64" t="s">
        <v>109</v>
      </c>
      <c r="C32" s="63" t="s">
        <v>136</v>
      </c>
      <c r="D32" s="65" t="s">
        <v>66</v>
      </c>
      <c r="E32" s="65" t="s">
        <v>66</v>
      </c>
      <c r="F32" s="50">
        <v>10</v>
      </c>
      <c r="G32" s="63" t="s">
        <v>47</v>
      </c>
      <c r="H32" s="51" t="s">
        <v>45</v>
      </c>
      <c r="I32" s="55" t="s">
        <v>135</v>
      </c>
      <c r="J32" s="52"/>
      <c r="K32" s="52"/>
      <c r="L32" s="64" t="s">
        <v>54</v>
      </c>
      <c r="M32" s="64" t="s">
        <v>49</v>
      </c>
      <c r="N32" s="68" t="s">
        <v>50</v>
      </c>
      <c r="O32" s="51" t="s">
        <v>51</v>
      </c>
      <c r="P32" s="51" t="s">
        <v>111</v>
      </c>
      <c r="Q32" s="88" t="s">
        <v>112</v>
      </c>
      <c r="R32" s="89" t="s">
        <v>113</v>
      </c>
    </row>
    <row r="33" spans="2:18" ht="171.75" customHeight="1" x14ac:dyDescent="0.35">
      <c r="B33" s="64">
        <v>43211500</v>
      </c>
      <c r="C33" s="63" t="s">
        <v>137</v>
      </c>
      <c r="D33" s="65" t="s">
        <v>66</v>
      </c>
      <c r="E33" s="66" t="s">
        <v>77</v>
      </c>
      <c r="F33" s="50">
        <v>9</v>
      </c>
      <c r="G33" s="63" t="s">
        <v>47</v>
      </c>
      <c r="H33" s="55" t="s">
        <v>108</v>
      </c>
      <c r="I33" s="55" t="s">
        <v>135</v>
      </c>
      <c r="J33" s="52"/>
      <c r="K33" s="52"/>
      <c r="L33" s="64" t="s">
        <v>54</v>
      </c>
      <c r="M33" s="64" t="s">
        <v>49</v>
      </c>
      <c r="N33" s="69" t="s">
        <v>50</v>
      </c>
      <c r="O33" s="51" t="s">
        <v>51</v>
      </c>
      <c r="P33" s="51" t="s">
        <v>111</v>
      </c>
      <c r="Q33" s="88" t="s">
        <v>112</v>
      </c>
      <c r="R33" s="89" t="s">
        <v>113</v>
      </c>
    </row>
    <row r="34" spans="2:18" ht="171.75" customHeight="1" x14ac:dyDescent="0.35">
      <c r="B34" s="64" t="s">
        <v>138</v>
      </c>
      <c r="C34" s="63" t="s">
        <v>139</v>
      </c>
      <c r="D34" s="65" t="s">
        <v>69</v>
      </c>
      <c r="E34" s="70" t="s">
        <v>83</v>
      </c>
      <c r="F34" s="50">
        <v>7</v>
      </c>
      <c r="G34" s="63" t="s">
        <v>47</v>
      </c>
      <c r="H34" s="67" t="s">
        <v>141</v>
      </c>
      <c r="I34" s="55" t="s">
        <v>135</v>
      </c>
      <c r="J34" s="52"/>
      <c r="K34" s="52"/>
      <c r="L34" s="64" t="s">
        <v>54</v>
      </c>
      <c r="M34" s="64" t="s">
        <v>49</v>
      </c>
      <c r="N34" s="69" t="s">
        <v>50</v>
      </c>
      <c r="O34" s="51" t="s">
        <v>51</v>
      </c>
      <c r="P34" s="51" t="s">
        <v>111</v>
      </c>
      <c r="Q34" s="88" t="s">
        <v>112</v>
      </c>
      <c r="R34" s="89" t="s">
        <v>113</v>
      </c>
    </row>
    <row r="35" spans="2:18" ht="171.75" customHeight="1" x14ac:dyDescent="0.35">
      <c r="B35" s="64">
        <v>81111804</v>
      </c>
      <c r="C35" s="63" t="s">
        <v>140</v>
      </c>
      <c r="D35" s="65" t="s">
        <v>77</v>
      </c>
      <c r="E35" s="66" t="s">
        <v>77</v>
      </c>
      <c r="F35" s="50">
        <v>9</v>
      </c>
      <c r="G35" s="63" t="s">
        <v>47</v>
      </c>
      <c r="H35" s="51" t="s">
        <v>71</v>
      </c>
      <c r="I35" s="63" t="s">
        <v>48</v>
      </c>
      <c r="J35" s="52"/>
      <c r="K35" s="52"/>
      <c r="L35" s="64" t="s">
        <v>54</v>
      </c>
      <c r="M35" s="64" t="s">
        <v>49</v>
      </c>
      <c r="N35" s="69" t="s">
        <v>50</v>
      </c>
      <c r="O35" s="51" t="s">
        <v>51</v>
      </c>
      <c r="P35" s="51" t="s">
        <v>111</v>
      </c>
      <c r="Q35" s="88" t="s">
        <v>112</v>
      </c>
      <c r="R35" s="89" t="s">
        <v>113</v>
      </c>
    </row>
    <row r="36" spans="2:18" ht="171.75" customHeight="1" x14ac:dyDescent="0.35">
      <c r="B36" s="64" t="s">
        <v>109</v>
      </c>
      <c r="C36" s="63" t="s">
        <v>110</v>
      </c>
      <c r="D36" s="54" t="s">
        <v>66</v>
      </c>
      <c r="E36" s="54" t="s">
        <v>66</v>
      </c>
      <c r="F36" s="50">
        <v>10</v>
      </c>
      <c r="G36" s="63" t="s">
        <v>47</v>
      </c>
      <c r="H36" s="51" t="s">
        <v>45</v>
      </c>
      <c r="I36" s="55" t="s">
        <v>135</v>
      </c>
      <c r="J36" s="52"/>
      <c r="K36" s="52"/>
      <c r="L36" s="64" t="s">
        <v>54</v>
      </c>
      <c r="M36" s="64" t="s">
        <v>49</v>
      </c>
      <c r="N36" s="53" t="s">
        <v>50</v>
      </c>
      <c r="O36" s="51" t="s">
        <v>51</v>
      </c>
      <c r="P36" s="51" t="s">
        <v>111</v>
      </c>
      <c r="Q36" s="88" t="s">
        <v>112</v>
      </c>
      <c r="R36" s="89" t="s">
        <v>113</v>
      </c>
    </row>
    <row r="37" spans="2:18" ht="171.75" customHeight="1" x14ac:dyDescent="0.35">
      <c r="B37" s="56">
        <v>39121700</v>
      </c>
      <c r="C37" s="61" t="s">
        <v>174</v>
      </c>
      <c r="D37" s="65" t="s">
        <v>52</v>
      </c>
      <c r="E37" s="65" t="s">
        <v>66</v>
      </c>
      <c r="F37" s="50">
        <v>10</v>
      </c>
      <c r="G37" s="56" t="s">
        <v>47</v>
      </c>
      <c r="H37" s="56" t="s">
        <v>71</v>
      </c>
      <c r="I37" s="64" t="s">
        <v>175</v>
      </c>
      <c r="J37" s="52"/>
      <c r="K37" s="52"/>
      <c r="L37" s="64" t="s">
        <v>54</v>
      </c>
      <c r="M37" s="64" t="s">
        <v>49</v>
      </c>
      <c r="N37" s="53" t="s">
        <v>50</v>
      </c>
      <c r="O37" s="56" t="s">
        <v>51</v>
      </c>
      <c r="P37" s="56" t="s">
        <v>62</v>
      </c>
      <c r="Q37" s="56" t="s">
        <v>63</v>
      </c>
      <c r="R37" s="90" t="s">
        <v>64</v>
      </c>
    </row>
    <row r="38" spans="2:18" ht="171.75" customHeight="1" x14ac:dyDescent="0.35">
      <c r="B38" s="64">
        <v>80131500</v>
      </c>
      <c r="C38" s="63" t="s">
        <v>65</v>
      </c>
      <c r="D38" s="60" t="s">
        <v>66</v>
      </c>
      <c r="E38" s="60" t="s">
        <v>66</v>
      </c>
      <c r="F38" s="56">
        <v>10.5</v>
      </c>
      <c r="G38" s="56" t="s">
        <v>47</v>
      </c>
      <c r="H38" s="51" t="s">
        <v>45</v>
      </c>
      <c r="I38" s="63" t="s">
        <v>48</v>
      </c>
      <c r="J38" s="52"/>
      <c r="K38" s="52"/>
      <c r="L38" s="64" t="s">
        <v>54</v>
      </c>
      <c r="M38" s="64" t="s">
        <v>49</v>
      </c>
      <c r="N38" s="53" t="s">
        <v>50</v>
      </c>
      <c r="O38" s="51" t="s">
        <v>51</v>
      </c>
      <c r="P38" s="51" t="s">
        <v>62</v>
      </c>
      <c r="Q38" s="88" t="s">
        <v>63</v>
      </c>
      <c r="R38" s="89" t="s">
        <v>64</v>
      </c>
    </row>
    <row r="39" spans="2:18" ht="129.75" customHeight="1" x14ac:dyDescent="0.35">
      <c r="B39" s="64" t="s">
        <v>177</v>
      </c>
      <c r="C39" s="63" t="s">
        <v>73</v>
      </c>
      <c r="D39" s="65" t="s">
        <v>66</v>
      </c>
      <c r="E39" s="65" t="s">
        <v>46</v>
      </c>
      <c r="F39" s="56">
        <v>9</v>
      </c>
      <c r="G39" s="56" t="s">
        <v>47</v>
      </c>
      <c r="H39" s="57" t="s">
        <v>74</v>
      </c>
      <c r="I39" s="55" t="s">
        <v>135</v>
      </c>
      <c r="J39" s="52"/>
      <c r="K39" s="52"/>
      <c r="L39" s="64" t="s">
        <v>54</v>
      </c>
      <c r="M39" s="64" t="s">
        <v>49</v>
      </c>
      <c r="N39" s="53" t="s">
        <v>50</v>
      </c>
      <c r="O39" s="51" t="s">
        <v>51</v>
      </c>
      <c r="P39" s="51" t="s">
        <v>62</v>
      </c>
      <c r="Q39" s="88" t="s">
        <v>63</v>
      </c>
      <c r="R39" s="89" t="s">
        <v>64</v>
      </c>
    </row>
    <row r="40" spans="2:18" ht="129.75" customHeight="1" x14ac:dyDescent="0.35">
      <c r="B40" s="64" t="s">
        <v>178</v>
      </c>
      <c r="C40" s="63" t="s">
        <v>78</v>
      </c>
      <c r="D40" s="60" t="s">
        <v>77</v>
      </c>
      <c r="E40" s="60" t="s">
        <v>68</v>
      </c>
      <c r="F40" s="56">
        <v>9</v>
      </c>
      <c r="G40" s="56" t="s">
        <v>47</v>
      </c>
      <c r="H40" s="55" t="s">
        <v>108</v>
      </c>
      <c r="I40" s="63" t="s">
        <v>48</v>
      </c>
      <c r="J40" s="52"/>
      <c r="K40" s="52"/>
      <c r="L40" s="64" t="s">
        <v>54</v>
      </c>
      <c r="M40" s="64" t="s">
        <v>49</v>
      </c>
      <c r="N40" s="53" t="s">
        <v>50</v>
      </c>
      <c r="O40" s="51" t="s">
        <v>51</v>
      </c>
      <c r="P40" s="51" t="s">
        <v>62</v>
      </c>
      <c r="Q40" s="88" t="s">
        <v>63</v>
      </c>
      <c r="R40" s="89" t="s">
        <v>64</v>
      </c>
    </row>
    <row r="41" spans="2:18" ht="128.25" customHeight="1" x14ac:dyDescent="0.35">
      <c r="B41" s="64" t="s">
        <v>79</v>
      </c>
      <c r="C41" s="63" t="s">
        <v>80</v>
      </c>
      <c r="D41" s="65" t="s">
        <v>66</v>
      </c>
      <c r="E41" s="65" t="s">
        <v>77</v>
      </c>
      <c r="F41" s="56">
        <v>10</v>
      </c>
      <c r="G41" s="56" t="s">
        <v>47</v>
      </c>
      <c r="H41" s="57" t="s">
        <v>71</v>
      </c>
      <c r="I41" s="55" t="s">
        <v>135</v>
      </c>
      <c r="J41" s="52"/>
      <c r="K41" s="52"/>
      <c r="L41" s="64" t="s">
        <v>54</v>
      </c>
      <c r="M41" s="64" t="s">
        <v>49</v>
      </c>
      <c r="N41" s="53" t="s">
        <v>50</v>
      </c>
      <c r="O41" s="51" t="s">
        <v>51</v>
      </c>
      <c r="P41" s="51" t="s">
        <v>62</v>
      </c>
      <c r="Q41" s="88" t="s">
        <v>63</v>
      </c>
      <c r="R41" s="89" t="s">
        <v>64</v>
      </c>
    </row>
    <row r="42" spans="2:18" ht="128.25" customHeight="1" x14ac:dyDescent="0.35">
      <c r="B42" s="64" t="s">
        <v>127</v>
      </c>
      <c r="C42" s="63" t="s">
        <v>184</v>
      </c>
      <c r="D42" s="65" t="s">
        <v>66</v>
      </c>
      <c r="E42" s="65" t="s">
        <v>77</v>
      </c>
      <c r="F42" s="56">
        <v>2</v>
      </c>
      <c r="G42" s="56" t="s">
        <v>47</v>
      </c>
      <c r="H42" s="57" t="s">
        <v>71</v>
      </c>
      <c r="I42" s="63" t="s">
        <v>48</v>
      </c>
      <c r="J42" s="52"/>
      <c r="K42" s="52"/>
      <c r="L42" s="64" t="s">
        <v>54</v>
      </c>
      <c r="M42" s="64" t="s">
        <v>49</v>
      </c>
      <c r="N42" s="53" t="s">
        <v>50</v>
      </c>
      <c r="O42" s="51" t="s">
        <v>51</v>
      </c>
      <c r="P42" s="51" t="s">
        <v>122</v>
      </c>
      <c r="Q42" s="88" t="s">
        <v>123</v>
      </c>
      <c r="R42" s="89" t="s">
        <v>124</v>
      </c>
    </row>
    <row r="43" spans="2:18" ht="128.25" customHeight="1" x14ac:dyDescent="0.35">
      <c r="B43" s="64">
        <v>80101511</v>
      </c>
      <c r="C43" s="63" t="s">
        <v>128</v>
      </c>
      <c r="D43" s="56" t="s">
        <v>86</v>
      </c>
      <c r="E43" s="56" t="s">
        <v>86</v>
      </c>
      <c r="F43" s="56">
        <v>4</v>
      </c>
      <c r="G43" s="56" t="s">
        <v>47</v>
      </c>
      <c r="H43" s="51" t="s">
        <v>45</v>
      </c>
      <c r="I43" s="57" t="s">
        <v>48</v>
      </c>
      <c r="J43" s="52"/>
      <c r="K43" s="52"/>
      <c r="L43" s="64" t="s">
        <v>54</v>
      </c>
      <c r="M43" s="64" t="s">
        <v>49</v>
      </c>
      <c r="N43" s="53" t="s">
        <v>50</v>
      </c>
      <c r="O43" s="51" t="s">
        <v>51</v>
      </c>
      <c r="P43" s="51" t="s">
        <v>198</v>
      </c>
      <c r="Q43" s="88" t="s">
        <v>123</v>
      </c>
      <c r="R43" s="91" t="s">
        <v>199</v>
      </c>
    </row>
    <row r="44" spans="2:18" ht="128.25" customHeight="1" x14ac:dyDescent="0.35">
      <c r="B44" s="64">
        <v>86132000</v>
      </c>
      <c r="C44" s="63" t="s">
        <v>129</v>
      </c>
      <c r="D44" s="56" t="s">
        <v>69</v>
      </c>
      <c r="E44" s="56" t="s">
        <v>83</v>
      </c>
      <c r="F44" s="62">
        <v>8</v>
      </c>
      <c r="G44" s="56" t="s">
        <v>47</v>
      </c>
      <c r="H44" s="51" t="s">
        <v>45</v>
      </c>
      <c r="I44" s="57" t="s">
        <v>48</v>
      </c>
      <c r="J44" s="52"/>
      <c r="K44" s="52"/>
      <c r="L44" s="64" t="s">
        <v>54</v>
      </c>
      <c r="M44" s="64" t="s">
        <v>49</v>
      </c>
      <c r="N44" s="53" t="s">
        <v>50</v>
      </c>
      <c r="O44" s="51" t="s">
        <v>51</v>
      </c>
      <c r="P44" s="51" t="s">
        <v>122</v>
      </c>
      <c r="Q44" s="88" t="s">
        <v>123</v>
      </c>
      <c r="R44" s="89" t="s">
        <v>124</v>
      </c>
    </row>
    <row r="45" spans="2:18" ht="128.25" customHeight="1" x14ac:dyDescent="0.35">
      <c r="B45" s="64" t="s">
        <v>143</v>
      </c>
      <c r="C45" s="63" t="s">
        <v>144</v>
      </c>
      <c r="D45" s="56" t="s">
        <v>83</v>
      </c>
      <c r="E45" s="56" t="s">
        <v>115</v>
      </c>
      <c r="F45" s="56">
        <v>5</v>
      </c>
      <c r="G45" s="63" t="s">
        <v>47</v>
      </c>
      <c r="H45" s="57" t="s">
        <v>74</v>
      </c>
      <c r="I45" s="57" t="s">
        <v>48</v>
      </c>
      <c r="J45" s="71"/>
      <c r="K45" s="71"/>
      <c r="L45" s="64" t="s">
        <v>54</v>
      </c>
      <c r="M45" s="64" t="s">
        <v>49</v>
      </c>
      <c r="N45" s="69" t="s">
        <v>50</v>
      </c>
      <c r="O45" s="51" t="s">
        <v>51</v>
      </c>
      <c r="P45" s="51" t="s">
        <v>111</v>
      </c>
      <c r="Q45" s="88" t="s">
        <v>112</v>
      </c>
      <c r="R45" s="89" t="s">
        <v>113</v>
      </c>
    </row>
    <row r="46" spans="2:18" ht="63" customHeight="1" x14ac:dyDescent="0.35">
      <c r="B46" s="64">
        <v>84131503</v>
      </c>
      <c r="C46" s="63" t="s">
        <v>193</v>
      </c>
      <c r="D46" s="56" t="s">
        <v>84</v>
      </c>
      <c r="E46" s="56" t="s">
        <v>84</v>
      </c>
      <c r="F46" s="56">
        <v>1</v>
      </c>
      <c r="G46" s="63" t="s">
        <v>47</v>
      </c>
      <c r="H46" s="55" t="s">
        <v>108</v>
      </c>
      <c r="I46" s="57" t="s">
        <v>48</v>
      </c>
      <c r="J46" s="71"/>
      <c r="K46" s="71"/>
      <c r="L46" s="64" t="s">
        <v>54</v>
      </c>
      <c r="M46" s="64" t="s">
        <v>49</v>
      </c>
      <c r="N46" s="69" t="s">
        <v>50</v>
      </c>
      <c r="O46" s="51" t="s">
        <v>51</v>
      </c>
      <c r="P46" s="51" t="s">
        <v>62</v>
      </c>
      <c r="Q46" s="88" t="s">
        <v>112</v>
      </c>
      <c r="R46" s="91" t="s">
        <v>64</v>
      </c>
    </row>
    <row r="47" spans="2:18" ht="75" customHeight="1" x14ac:dyDescent="0.35">
      <c r="B47" s="64">
        <v>43231512</v>
      </c>
      <c r="C47" s="63" t="s">
        <v>169</v>
      </c>
      <c r="D47" s="56" t="s">
        <v>66</v>
      </c>
      <c r="E47" s="56" t="s">
        <v>66</v>
      </c>
      <c r="F47" s="56">
        <v>10</v>
      </c>
      <c r="G47" s="63" t="s">
        <v>47</v>
      </c>
      <c r="H47" s="55" t="s">
        <v>108</v>
      </c>
      <c r="I47" s="57" t="s">
        <v>48</v>
      </c>
      <c r="J47" s="71"/>
      <c r="K47" s="71"/>
      <c r="L47" s="64" t="s">
        <v>54</v>
      </c>
      <c r="M47" s="64" t="s">
        <v>49</v>
      </c>
      <c r="N47" s="69" t="s">
        <v>50</v>
      </c>
      <c r="O47" s="51" t="s">
        <v>51</v>
      </c>
      <c r="P47" s="51" t="s">
        <v>111</v>
      </c>
      <c r="Q47" s="88" t="s">
        <v>112</v>
      </c>
      <c r="R47" s="89" t="s">
        <v>113</v>
      </c>
    </row>
    <row r="48" spans="2:18" ht="75" customHeight="1" x14ac:dyDescent="0.35">
      <c r="B48" s="64" t="s">
        <v>145</v>
      </c>
      <c r="C48" s="63" t="s">
        <v>219</v>
      </c>
      <c r="D48" s="56" t="s">
        <v>194</v>
      </c>
      <c r="E48" s="56" t="s">
        <v>220</v>
      </c>
      <c r="F48" s="56">
        <v>20</v>
      </c>
      <c r="G48" s="63" t="s">
        <v>221</v>
      </c>
      <c r="H48" s="67" t="s">
        <v>141</v>
      </c>
      <c r="I48" s="57" t="s">
        <v>48</v>
      </c>
      <c r="J48" s="71"/>
      <c r="K48" s="71"/>
      <c r="L48" s="64" t="s">
        <v>54</v>
      </c>
      <c r="M48" s="64" t="s">
        <v>49</v>
      </c>
      <c r="N48" s="69" t="s">
        <v>50</v>
      </c>
      <c r="O48" s="51" t="s">
        <v>51</v>
      </c>
      <c r="P48" s="51" t="s">
        <v>111</v>
      </c>
      <c r="Q48" s="88" t="s">
        <v>112</v>
      </c>
      <c r="R48" s="89" t="s">
        <v>113</v>
      </c>
    </row>
    <row r="49" spans="2:18" ht="83" customHeight="1" x14ac:dyDescent="0.35">
      <c r="B49" s="64" t="s">
        <v>125</v>
      </c>
      <c r="C49" s="63" t="s">
        <v>126</v>
      </c>
      <c r="D49" s="56" t="s">
        <v>87</v>
      </c>
      <c r="E49" s="56" t="s">
        <v>164</v>
      </c>
      <c r="F49" s="56">
        <v>2</v>
      </c>
      <c r="G49" s="61" t="s">
        <v>47</v>
      </c>
      <c r="H49" s="57" t="s">
        <v>71</v>
      </c>
      <c r="I49" s="57" t="s">
        <v>48</v>
      </c>
      <c r="J49" s="52"/>
      <c r="K49" s="52"/>
      <c r="L49" s="64" t="s">
        <v>54</v>
      </c>
      <c r="M49" s="64" t="s">
        <v>49</v>
      </c>
      <c r="N49" s="53" t="s">
        <v>50</v>
      </c>
      <c r="O49" s="51" t="s">
        <v>51</v>
      </c>
      <c r="P49" s="51" t="s">
        <v>198</v>
      </c>
      <c r="Q49" s="88" t="s">
        <v>123</v>
      </c>
      <c r="R49" s="91" t="s">
        <v>199</v>
      </c>
    </row>
    <row r="50" spans="2:18" ht="95.25" customHeight="1" x14ac:dyDescent="0.35">
      <c r="B50" s="64">
        <v>14111800</v>
      </c>
      <c r="C50" s="63" t="s">
        <v>101</v>
      </c>
      <c r="D50" s="60" t="s">
        <v>46</v>
      </c>
      <c r="E50" s="60" t="s">
        <v>68</v>
      </c>
      <c r="F50" s="56">
        <v>1</v>
      </c>
      <c r="G50" s="56" t="s">
        <v>47</v>
      </c>
      <c r="H50" s="57" t="s">
        <v>71</v>
      </c>
      <c r="I50" s="63" t="s">
        <v>48</v>
      </c>
      <c r="J50" s="52"/>
      <c r="K50" s="52"/>
      <c r="L50" s="64" t="s">
        <v>54</v>
      </c>
      <c r="M50" s="64" t="s">
        <v>49</v>
      </c>
      <c r="N50" s="53" t="s">
        <v>50</v>
      </c>
      <c r="O50" s="51" t="s">
        <v>51</v>
      </c>
      <c r="P50" s="51" t="s">
        <v>93</v>
      </c>
      <c r="Q50" s="88" t="s">
        <v>94</v>
      </c>
      <c r="R50" s="89" t="s">
        <v>95</v>
      </c>
    </row>
    <row r="51" spans="2:18" ht="95.25" customHeight="1" x14ac:dyDescent="0.35">
      <c r="B51" s="56">
        <v>78102200</v>
      </c>
      <c r="C51" s="61" t="s">
        <v>176</v>
      </c>
      <c r="D51" s="60" t="s">
        <v>46</v>
      </c>
      <c r="E51" s="60" t="s">
        <v>46</v>
      </c>
      <c r="F51" s="56">
        <v>9</v>
      </c>
      <c r="G51" s="56" t="s">
        <v>47</v>
      </c>
      <c r="H51" s="51" t="s">
        <v>45</v>
      </c>
      <c r="I51" s="63" t="s">
        <v>48</v>
      </c>
      <c r="J51" s="52"/>
      <c r="K51" s="52"/>
      <c r="L51" s="64" t="s">
        <v>54</v>
      </c>
      <c r="M51" s="64" t="s">
        <v>49</v>
      </c>
      <c r="N51" s="53" t="s">
        <v>50</v>
      </c>
      <c r="O51" s="51" t="s">
        <v>51</v>
      </c>
      <c r="P51" s="51" t="s">
        <v>93</v>
      </c>
      <c r="Q51" s="88" t="s">
        <v>94</v>
      </c>
      <c r="R51" s="89" t="s">
        <v>95</v>
      </c>
    </row>
    <row r="52" spans="2:18" ht="95.25" customHeight="1" x14ac:dyDescent="0.35">
      <c r="B52" s="64">
        <v>78131602</v>
      </c>
      <c r="C52" s="63" t="s">
        <v>96</v>
      </c>
      <c r="D52" s="60" t="s">
        <v>46</v>
      </c>
      <c r="E52" s="60" t="s">
        <v>46</v>
      </c>
      <c r="F52" s="56">
        <v>9</v>
      </c>
      <c r="G52" s="56" t="s">
        <v>47</v>
      </c>
      <c r="H52" s="51" t="s">
        <v>45</v>
      </c>
      <c r="I52" s="63" t="s">
        <v>48</v>
      </c>
      <c r="J52" s="52"/>
      <c r="K52" s="52"/>
      <c r="L52" s="64" t="s">
        <v>54</v>
      </c>
      <c r="M52" s="64" t="s">
        <v>49</v>
      </c>
      <c r="N52" s="53" t="s">
        <v>50</v>
      </c>
      <c r="O52" s="51" t="s">
        <v>51</v>
      </c>
      <c r="P52" s="51" t="s">
        <v>97</v>
      </c>
      <c r="Q52" s="88" t="s">
        <v>98</v>
      </c>
      <c r="R52" s="89" t="s">
        <v>99</v>
      </c>
    </row>
    <row r="53" spans="2:18" ht="99.75" customHeight="1" x14ac:dyDescent="0.35">
      <c r="B53" s="64" t="s">
        <v>75</v>
      </c>
      <c r="C53" s="63" t="s">
        <v>76</v>
      </c>
      <c r="D53" s="60" t="s">
        <v>77</v>
      </c>
      <c r="E53" s="60" t="s">
        <v>68</v>
      </c>
      <c r="F53" s="56">
        <v>8</v>
      </c>
      <c r="G53" s="56" t="s">
        <v>47</v>
      </c>
      <c r="H53" s="55" t="s">
        <v>108</v>
      </c>
      <c r="I53" s="55" t="s">
        <v>135</v>
      </c>
      <c r="J53" s="52"/>
      <c r="K53" s="52"/>
      <c r="L53" s="64" t="s">
        <v>54</v>
      </c>
      <c r="M53" s="64" t="s">
        <v>49</v>
      </c>
      <c r="N53" s="53" t="s">
        <v>50</v>
      </c>
      <c r="O53" s="51" t="s">
        <v>51</v>
      </c>
      <c r="P53" s="51" t="s">
        <v>62</v>
      </c>
      <c r="Q53" s="88" t="s">
        <v>63</v>
      </c>
      <c r="R53" s="89" t="s">
        <v>64</v>
      </c>
    </row>
    <row r="54" spans="2:18" ht="123.75" customHeight="1" x14ac:dyDescent="0.35">
      <c r="B54" s="64">
        <v>44121504</v>
      </c>
      <c r="C54" s="63" t="s">
        <v>100</v>
      </c>
      <c r="D54" s="60" t="s">
        <v>77</v>
      </c>
      <c r="E54" s="60" t="s">
        <v>77</v>
      </c>
      <c r="F54" s="56">
        <v>1</v>
      </c>
      <c r="G54" s="56" t="s">
        <v>47</v>
      </c>
      <c r="H54" s="59" t="s">
        <v>71</v>
      </c>
      <c r="I54" s="57" t="s">
        <v>48</v>
      </c>
      <c r="J54" s="52"/>
      <c r="K54" s="52"/>
      <c r="L54" s="64" t="s">
        <v>54</v>
      </c>
      <c r="M54" s="56" t="s">
        <v>49</v>
      </c>
      <c r="N54" s="53" t="s">
        <v>50</v>
      </c>
      <c r="O54" s="51" t="s">
        <v>51</v>
      </c>
      <c r="P54" s="51" t="s">
        <v>93</v>
      </c>
      <c r="Q54" s="88" t="s">
        <v>94</v>
      </c>
      <c r="R54" s="89" t="s">
        <v>95</v>
      </c>
    </row>
    <row r="55" spans="2:18" ht="123.75" customHeight="1" x14ac:dyDescent="0.35">
      <c r="B55" s="64" t="s">
        <v>130</v>
      </c>
      <c r="C55" s="63" t="s">
        <v>131</v>
      </c>
      <c r="D55" s="60" t="s">
        <v>69</v>
      </c>
      <c r="E55" s="60" t="s">
        <v>83</v>
      </c>
      <c r="F55" s="56">
        <v>6</v>
      </c>
      <c r="G55" s="56" t="s">
        <v>47</v>
      </c>
      <c r="H55" s="51" t="s">
        <v>45</v>
      </c>
      <c r="I55" s="57" t="s">
        <v>48</v>
      </c>
      <c r="J55" s="52"/>
      <c r="K55" s="52"/>
      <c r="L55" s="64" t="s">
        <v>54</v>
      </c>
      <c r="M55" s="56" t="s">
        <v>49</v>
      </c>
      <c r="N55" s="53" t="s">
        <v>50</v>
      </c>
      <c r="O55" s="51" t="s">
        <v>51</v>
      </c>
      <c r="P55" s="51" t="s">
        <v>122</v>
      </c>
      <c r="Q55" s="88" t="s">
        <v>123</v>
      </c>
      <c r="R55" s="89" t="s">
        <v>124</v>
      </c>
    </row>
    <row r="56" spans="2:18" ht="123.75" customHeight="1" x14ac:dyDescent="0.35">
      <c r="B56" s="64">
        <v>43202002</v>
      </c>
      <c r="C56" s="63" t="s">
        <v>148</v>
      </c>
      <c r="D56" s="60" t="s">
        <v>69</v>
      </c>
      <c r="E56" s="60" t="s">
        <v>83</v>
      </c>
      <c r="F56" s="56">
        <v>6</v>
      </c>
      <c r="G56" s="63" t="s">
        <v>47</v>
      </c>
      <c r="H56" s="59" t="s">
        <v>142</v>
      </c>
      <c r="I56" s="57" t="s">
        <v>48</v>
      </c>
      <c r="J56" s="52"/>
      <c r="K56" s="52"/>
      <c r="L56" s="64" t="s">
        <v>54</v>
      </c>
      <c r="M56" s="56" t="s">
        <v>49</v>
      </c>
      <c r="N56" s="69" t="s">
        <v>50</v>
      </c>
      <c r="O56" s="51" t="s">
        <v>51</v>
      </c>
      <c r="P56" s="51" t="s">
        <v>111</v>
      </c>
      <c r="Q56" s="88" t="s">
        <v>112</v>
      </c>
      <c r="R56" s="89" t="s">
        <v>113</v>
      </c>
    </row>
    <row r="57" spans="2:18" ht="123.75" customHeight="1" x14ac:dyDescent="0.35">
      <c r="B57" s="64">
        <v>43231513</v>
      </c>
      <c r="C57" s="63" t="s">
        <v>149</v>
      </c>
      <c r="D57" s="60" t="s">
        <v>68</v>
      </c>
      <c r="E57" s="60" t="s">
        <v>69</v>
      </c>
      <c r="F57" s="56">
        <v>7</v>
      </c>
      <c r="G57" s="63" t="s">
        <v>47</v>
      </c>
      <c r="H57" s="55" t="s">
        <v>108</v>
      </c>
      <c r="I57" s="57" t="s">
        <v>48</v>
      </c>
      <c r="J57" s="52"/>
      <c r="K57" s="52"/>
      <c r="L57" s="64" t="s">
        <v>54</v>
      </c>
      <c r="M57" s="56" t="s">
        <v>49</v>
      </c>
      <c r="N57" s="69" t="s">
        <v>50</v>
      </c>
      <c r="O57" s="51" t="s">
        <v>51</v>
      </c>
      <c r="P57" s="51" t="s">
        <v>111</v>
      </c>
      <c r="Q57" s="88" t="s">
        <v>112</v>
      </c>
      <c r="R57" s="89" t="s">
        <v>113</v>
      </c>
    </row>
    <row r="58" spans="2:18" ht="58.5" customHeight="1" x14ac:dyDescent="0.35">
      <c r="B58" s="64" t="s">
        <v>150</v>
      </c>
      <c r="C58" s="63" t="s">
        <v>189</v>
      </c>
      <c r="D58" s="60" t="s">
        <v>69</v>
      </c>
      <c r="E58" s="60" t="s">
        <v>83</v>
      </c>
      <c r="F58" s="56">
        <v>6</v>
      </c>
      <c r="G58" s="63" t="s">
        <v>47</v>
      </c>
      <c r="H58" s="59" t="s">
        <v>142</v>
      </c>
      <c r="I58" s="57" t="s">
        <v>48</v>
      </c>
      <c r="J58" s="52"/>
      <c r="K58" s="52"/>
      <c r="L58" s="64" t="s">
        <v>54</v>
      </c>
      <c r="M58" s="56" t="s">
        <v>49</v>
      </c>
      <c r="N58" s="72" t="s">
        <v>50</v>
      </c>
      <c r="O58" s="51" t="s">
        <v>51</v>
      </c>
      <c r="P58" s="51" t="s">
        <v>111</v>
      </c>
      <c r="Q58" s="88" t="s">
        <v>112</v>
      </c>
      <c r="R58" s="89" t="s">
        <v>113</v>
      </c>
    </row>
    <row r="59" spans="2:18" ht="87" customHeight="1" x14ac:dyDescent="0.35">
      <c r="B59" s="64" t="s">
        <v>151</v>
      </c>
      <c r="C59" s="63" t="s">
        <v>182</v>
      </c>
      <c r="D59" s="60" t="s">
        <v>164</v>
      </c>
      <c r="E59" s="60" t="s">
        <v>164</v>
      </c>
      <c r="F59" s="56">
        <v>2</v>
      </c>
      <c r="G59" s="63" t="s">
        <v>47</v>
      </c>
      <c r="H59" s="59" t="s">
        <v>71</v>
      </c>
      <c r="I59" s="57" t="s">
        <v>134</v>
      </c>
      <c r="J59" s="52"/>
      <c r="K59" s="52"/>
      <c r="L59" s="64" t="s">
        <v>54</v>
      </c>
      <c r="M59" s="56" t="s">
        <v>49</v>
      </c>
      <c r="N59" s="73" t="s">
        <v>50</v>
      </c>
      <c r="O59" s="51" t="s">
        <v>51</v>
      </c>
      <c r="P59" s="51" t="s">
        <v>111</v>
      </c>
      <c r="Q59" s="88" t="s">
        <v>112</v>
      </c>
      <c r="R59" s="89" t="s">
        <v>113</v>
      </c>
    </row>
    <row r="60" spans="2:18" s="104" customFormat="1" ht="64.5" customHeight="1" x14ac:dyDescent="0.35">
      <c r="B60" s="64" t="s">
        <v>204</v>
      </c>
      <c r="C60" s="63" t="s">
        <v>205</v>
      </c>
      <c r="D60" s="60" t="s">
        <v>66</v>
      </c>
      <c r="E60" s="60" t="s">
        <v>66</v>
      </c>
      <c r="F60" s="56">
        <v>10</v>
      </c>
      <c r="G60" s="63" t="s">
        <v>47</v>
      </c>
      <c r="H60" s="59" t="s">
        <v>45</v>
      </c>
      <c r="I60" s="57" t="s">
        <v>134</v>
      </c>
      <c r="J60" s="52"/>
      <c r="K60" s="52">
        <f>+J60</f>
        <v>0</v>
      </c>
      <c r="L60" s="64" t="s">
        <v>54</v>
      </c>
      <c r="M60" s="56" t="s">
        <v>49</v>
      </c>
      <c r="N60" s="73" t="s">
        <v>50</v>
      </c>
      <c r="O60" s="51" t="s">
        <v>51</v>
      </c>
      <c r="P60" s="51" t="s">
        <v>226</v>
      </c>
      <c r="Q60" s="88" t="s">
        <v>112</v>
      </c>
      <c r="R60" s="45" t="s">
        <v>227</v>
      </c>
    </row>
    <row r="61" spans="2:18" s="104" customFormat="1" ht="88.5" customHeight="1" x14ac:dyDescent="0.35">
      <c r="B61" s="105" t="s">
        <v>206</v>
      </c>
      <c r="C61" s="63" t="s">
        <v>207</v>
      </c>
      <c r="D61" s="60" t="s">
        <v>66</v>
      </c>
      <c r="E61" s="60" t="s">
        <v>66</v>
      </c>
      <c r="F61" s="56">
        <v>10</v>
      </c>
      <c r="G61" s="63" t="s">
        <v>47</v>
      </c>
      <c r="H61" s="59" t="s">
        <v>71</v>
      </c>
      <c r="I61" s="57" t="s">
        <v>134</v>
      </c>
      <c r="J61" s="52"/>
      <c r="K61" s="52">
        <f>+J61</f>
        <v>0</v>
      </c>
      <c r="L61" s="64" t="s">
        <v>54</v>
      </c>
      <c r="M61" s="56" t="s">
        <v>49</v>
      </c>
      <c r="N61" s="73" t="s">
        <v>50</v>
      </c>
      <c r="O61" s="51" t="s">
        <v>51</v>
      </c>
      <c r="P61" s="51" t="s">
        <v>226</v>
      </c>
      <c r="Q61" s="88" t="s">
        <v>112</v>
      </c>
      <c r="R61" s="45" t="s">
        <v>227</v>
      </c>
    </row>
    <row r="62" spans="2:18" ht="69.75" customHeight="1" x14ac:dyDescent="0.35">
      <c r="B62" s="64">
        <v>78181701</v>
      </c>
      <c r="C62" s="63" t="s">
        <v>67</v>
      </c>
      <c r="D62" s="60" t="s">
        <v>77</v>
      </c>
      <c r="E62" s="60" t="s">
        <v>77</v>
      </c>
      <c r="F62" s="56">
        <v>10</v>
      </c>
      <c r="G62" s="56" t="s">
        <v>47</v>
      </c>
      <c r="H62" s="55" t="s">
        <v>108</v>
      </c>
      <c r="I62" s="57" t="s">
        <v>48</v>
      </c>
      <c r="J62" s="52"/>
      <c r="K62" s="52"/>
      <c r="L62" s="64" t="s">
        <v>54</v>
      </c>
      <c r="M62" s="56" t="s">
        <v>49</v>
      </c>
      <c r="N62" s="53" t="s">
        <v>50</v>
      </c>
      <c r="O62" s="51" t="s">
        <v>51</v>
      </c>
      <c r="P62" s="51" t="s">
        <v>62</v>
      </c>
      <c r="Q62" s="88" t="s">
        <v>63</v>
      </c>
      <c r="R62" s="89" t="s">
        <v>64</v>
      </c>
    </row>
    <row r="63" spans="2:18" ht="51" customHeight="1" x14ac:dyDescent="0.35">
      <c r="B63" s="64" t="s">
        <v>147</v>
      </c>
      <c r="C63" s="63" t="s">
        <v>192</v>
      </c>
      <c r="D63" s="60" t="s">
        <v>86</v>
      </c>
      <c r="E63" s="60" t="s">
        <v>87</v>
      </c>
      <c r="F63" s="56">
        <v>3</v>
      </c>
      <c r="G63" s="63" t="s">
        <v>47</v>
      </c>
      <c r="H63" s="67" t="s">
        <v>141</v>
      </c>
      <c r="I63" s="57" t="s">
        <v>48</v>
      </c>
      <c r="J63" s="52"/>
      <c r="K63" s="52"/>
      <c r="L63" s="64" t="s">
        <v>54</v>
      </c>
      <c r="M63" s="56" t="s">
        <v>49</v>
      </c>
      <c r="N63" s="64" t="s">
        <v>50</v>
      </c>
      <c r="O63" s="51" t="s">
        <v>51</v>
      </c>
      <c r="P63" s="51" t="s">
        <v>111</v>
      </c>
      <c r="Q63" s="88" t="s">
        <v>112</v>
      </c>
      <c r="R63" s="89" t="s">
        <v>113</v>
      </c>
    </row>
    <row r="64" spans="2:18" ht="40.5" customHeight="1" x14ac:dyDescent="0.35">
      <c r="B64" s="64" t="s">
        <v>195</v>
      </c>
      <c r="C64" s="63" t="s">
        <v>202</v>
      </c>
      <c r="D64" s="60" t="s">
        <v>164</v>
      </c>
      <c r="E64" s="60" t="s">
        <v>164</v>
      </c>
      <c r="F64" s="56">
        <v>1</v>
      </c>
      <c r="G64" s="63" t="s">
        <v>47</v>
      </c>
      <c r="H64" s="67" t="s">
        <v>141</v>
      </c>
      <c r="I64" s="57" t="s">
        <v>48</v>
      </c>
      <c r="J64" s="52"/>
      <c r="K64" s="52"/>
      <c r="L64" s="64" t="s">
        <v>54</v>
      </c>
      <c r="M64" s="56" t="s">
        <v>49</v>
      </c>
      <c r="N64" s="64" t="s">
        <v>50</v>
      </c>
      <c r="O64" s="51" t="s">
        <v>51</v>
      </c>
      <c r="P64" s="51" t="s">
        <v>111</v>
      </c>
      <c r="Q64" s="88" t="s">
        <v>112</v>
      </c>
      <c r="R64" s="89" t="s">
        <v>113</v>
      </c>
    </row>
    <row r="65" spans="2:18" ht="57" customHeight="1" x14ac:dyDescent="0.35">
      <c r="B65" s="64" t="s">
        <v>152</v>
      </c>
      <c r="C65" s="63" t="s">
        <v>190</v>
      </c>
      <c r="D65" s="60" t="s">
        <v>83</v>
      </c>
      <c r="E65" s="60" t="s">
        <v>83</v>
      </c>
      <c r="F65" s="56">
        <v>6</v>
      </c>
      <c r="G65" s="63" t="s">
        <v>47</v>
      </c>
      <c r="H65" s="59" t="s">
        <v>142</v>
      </c>
      <c r="I65" s="57" t="s">
        <v>48</v>
      </c>
      <c r="J65" s="52"/>
      <c r="K65" s="52"/>
      <c r="L65" s="64" t="s">
        <v>54</v>
      </c>
      <c r="M65" s="56" t="s">
        <v>49</v>
      </c>
      <c r="N65" s="64" t="s">
        <v>50</v>
      </c>
      <c r="O65" s="51" t="s">
        <v>51</v>
      </c>
      <c r="P65" s="51" t="s">
        <v>111</v>
      </c>
      <c r="Q65" s="88" t="s">
        <v>112</v>
      </c>
      <c r="R65" s="89" t="s">
        <v>113</v>
      </c>
    </row>
    <row r="66" spans="2:18" ht="48" customHeight="1" x14ac:dyDescent="0.35">
      <c r="B66" s="64" t="s">
        <v>153</v>
      </c>
      <c r="C66" s="63" t="s">
        <v>154</v>
      </c>
      <c r="D66" s="60" t="s">
        <v>83</v>
      </c>
      <c r="E66" s="60" t="s">
        <v>83</v>
      </c>
      <c r="F66" s="56">
        <v>6</v>
      </c>
      <c r="G66" s="63" t="s">
        <v>47</v>
      </c>
      <c r="H66" s="59" t="s">
        <v>142</v>
      </c>
      <c r="I66" s="57" t="s">
        <v>48</v>
      </c>
      <c r="J66" s="52"/>
      <c r="K66" s="52"/>
      <c r="L66" s="64" t="s">
        <v>54</v>
      </c>
      <c r="M66" s="56" t="s">
        <v>49</v>
      </c>
      <c r="N66" s="64" t="s">
        <v>50</v>
      </c>
      <c r="O66" s="51" t="s">
        <v>51</v>
      </c>
      <c r="P66" s="51" t="s">
        <v>111</v>
      </c>
      <c r="Q66" s="88" t="s">
        <v>112</v>
      </c>
      <c r="R66" s="89" t="s">
        <v>113</v>
      </c>
    </row>
    <row r="67" spans="2:18" ht="23.25" customHeight="1" x14ac:dyDescent="0.35">
      <c r="B67" s="64">
        <v>55101519</v>
      </c>
      <c r="C67" s="63" t="s">
        <v>191</v>
      </c>
      <c r="D67" s="60" t="s">
        <v>83</v>
      </c>
      <c r="E67" s="60" t="s">
        <v>83</v>
      </c>
      <c r="F67" s="56">
        <v>1</v>
      </c>
      <c r="G67" s="63" t="s">
        <v>47</v>
      </c>
      <c r="H67" s="92" t="s">
        <v>45</v>
      </c>
      <c r="I67" s="57" t="s">
        <v>48</v>
      </c>
      <c r="J67" s="52"/>
      <c r="K67" s="52"/>
      <c r="L67" s="64" t="s">
        <v>54</v>
      </c>
      <c r="M67" s="56" t="s">
        <v>49</v>
      </c>
      <c r="N67" s="64" t="s">
        <v>50</v>
      </c>
      <c r="O67" s="51" t="s">
        <v>51</v>
      </c>
      <c r="P67" s="51" t="s">
        <v>187</v>
      </c>
      <c r="Q67" s="88" t="s">
        <v>112</v>
      </c>
      <c r="R67" s="91" t="s">
        <v>208</v>
      </c>
    </row>
    <row r="68" spans="2:18" ht="23.25" customHeight="1" x14ac:dyDescent="0.35">
      <c r="B68" s="64" t="s">
        <v>155</v>
      </c>
      <c r="C68" s="63" t="s">
        <v>203</v>
      </c>
      <c r="D68" s="60" t="s">
        <v>86</v>
      </c>
      <c r="E68" s="60" t="s">
        <v>87</v>
      </c>
      <c r="F68" s="56">
        <v>3</v>
      </c>
      <c r="G68" s="63" t="s">
        <v>47</v>
      </c>
      <c r="H68" s="67" t="s">
        <v>141</v>
      </c>
      <c r="I68" s="57" t="s">
        <v>48</v>
      </c>
      <c r="J68" s="52"/>
      <c r="K68" s="52"/>
      <c r="L68" s="64" t="s">
        <v>54</v>
      </c>
      <c r="M68" s="56" t="s">
        <v>49</v>
      </c>
      <c r="N68" s="64" t="s">
        <v>50</v>
      </c>
      <c r="O68" s="51" t="s">
        <v>51</v>
      </c>
      <c r="P68" s="51" t="s">
        <v>111</v>
      </c>
      <c r="Q68" s="88" t="s">
        <v>112</v>
      </c>
      <c r="R68" s="89" t="s">
        <v>113</v>
      </c>
    </row>
    <row r="69" spans="2:18" ht="23.25" customHeight="1" x14ac:dyDescent="0.35">
      <c r="B69" s="64">
        <v>81111500</v>
      </c>
      <c r="C69" s="63" t="s">
        <v>156</v>
      </c>
      <c r="D69" s="60" t="s">
        <v>83</v>
      </c>
      <c r="E69" s="60" t="s">
        <v>83</v>
      </c>
      <c r="F69" s="56">
        <v>6</v>
      </c>
      <c r="G69" s="63" t="s">
        <v>47</v>
      </c>
      <c r="H69" s="55" t="s">
        <v>108</v>
      </c>
      <c r="I69" s="57" t="s">
        <v>48</v>
      </c>
      <c r="J69" s="52"/>
      <c r="K69" s="52"/>
      <c r="L69" s="64" t="s">
        <v>54</v>
      </c>
      <c r="M69" s="56" t="s">
        <v>49</v>
      </c>
      <c r="N69" s="64" t="s">
        <v>50</v>
      </c>
      <c r="O69" s="51" t="s">
        <v>51</v>
      </c>
      <c r="P69" s="51" t="s">
        <v>111</v>
      </c>
      <c r="Q69" s="88" t="s">
        <v>112</v>
      </c>
      <c r="R69" s="89" t="s">
        <v>113</v>
      </c>
    </row>
    <row r="70" spans="2:18" ht="23.25" customHeight="1" x14ac:dyDescent="0.35">
      <c r="B70" s="64" t="s">
        <v>197</v>
      </c>
      <c r="C70" s="63" t="s">
        <v>196</v>
      </c>
      <c r="D70" s="60" t="s">
        <v>84</v>
      </c>
      <c r="E70" s="60" t="s">
        <v>84</v>
      </c>
      <c r="F70" s="56">
        <v>3</v>
      </c>
      <c r="G70" s="63" t="s">
        <v>47</v>
      </c>
      <c r="H70" s="55" t="s">
        <v>108</v>
      </c>
      <c r="I70" s="57" t="s">
        <v>48</v>
      </c>
      <c r="J70" s="52"/>
      <c r="K70" s="52"/>
      <c r="L70" s="64" t="s">
        <v>54</v>
      </c>
      <c r="M70" s="56" t="s">
        <v>49</v>
      </c>
      <c r="N70" s="64" t="s">
        <v>50</v>
      </c>
      <c r="O70" s="51" t="s">
        <v>51</v>
      </c>
      <c r="P70" s="51" t="s">
        <v>62</v>
      </c>
      <c r="Q70" s="64" t="s">
        <v>63</v>
      </c>
      <c r="R70" s="89" t="s">
        <v>64</v>
      </c>
    </row>
    <row r="71" spans="2:18" ht="93" x14ac:dyDescent="0.35">
      <c r="B71" s="64" t="s">
        <v>197</v>
      </c>
      <c r="C71" s="63" t="s">
        <v>196</v>
      </c>
      <c r="D71" s="60" t="s">
        <v>194</v>
      </c>
      <c r="E71" s="60" t="s">
        <v>194</v>
      </c>
      <c r="F71" s="56">
        <v>2</v>
      </c>
      <c r="G71" s="63" t="s">
        <v>47</v>
      </c>
      <c r="H71" s="55" t="s">
        <v>108</v>
      </c>
      <c r="I71" s="57" t="s">
        <v>48</v>
      </c>
      <c r="J71" s="52"/>
      <c r="K71" s="52"/>
      <c r="L71" s="64" t="s">
        <v>54</v>
      </c>
      <c r="M71" s="56" t="s">
        <v>49</v>
      </c>
      <c r="N71" s="64" t="s">
        <v>50</v>
      </c>
      <c r="O71" s="51" t="s">
        <v>51</v>
      </c>
      <c r="P71" s="51" t="s">
        <v>62</v>
      </c>
      <c r="Q71" s="64" t="s">
        <v>63</v>
      </c>
      <c r="R71" s="89" t="s">
        <v>64</v>
      </c>
    </row>
    <row r="72" spans="2:18" ht="62" x14ac:dyDescent="0.35">
      <c r="B72" s="56">
        <v>43233201</v>
      </c>
      <c r="C72" s="61" t="s">
        <v>102</v>
      </c>
      <c r="D72" s="54" t="s">
        <v>69</v>
      </c>
      <c r="E72" s="54" t="s">
        <v>83</v>
      </c>
      <c r="F72" s="56">
        <v>2</v>
      </c>
      <c r="G72" s="56" t="s">
        <v>47</v>
      </c>
      <c r="H72" s="57" t="s">
        <v>71</v>
      </c>
      <c r="I72" s="57" t="s">
        <v>48</v>
      </c>
      <c r="J72" s="52"/>
      <c r="K72" s="52"/>
      <c r="L72" s="56" t="s">
        <v>54</v>
      </c>
      <c r="M72" s="56" t="s">
        <v>49</v>
      </c>
      <c r="N72" s="53" t="s">
        <v>50</v>
      </c>
      <c r="O72" s="51" t="s">
        <v>51</v>
      </c>
      <c r="P72" s="51" t="s">
        <v>103</v>
      </c>
      <c r="Q72" s="88" t="s">
        <v>104</v>
      </c>
      <c r="R72" s="89" t="s">
        <v>105</v>
      </c>
    </row>
    <row r="73" spans="2:18" ht="77.5" x14ac:dyDescent="0.35">
      <c r="B73" s="56" t="s">
        <v>186</v>
      </c>
      <c r="C73" s="93" t="s">
        <v>188</v>
      </c>
      <c r="D73" s="54" t="s">
        <v>69</v>
      </c>
      <c r="E73" s="54" t="s">
        <v>69</v>
      </c>
      <c r="F73" s="56">
        <v>3</v>
      </c>
      <c r="G73" s="56" t="s">
        <v>47</v>
      </c>
      <c r="H73" s="57" t="s">
        <v>71</v>
      </c>
      <c r="I73" s="57" t="s">
        <v>48</v>
      </c>
      <c r="J73" s="52"/>
      <c r="K73" s="52"/>
      <c r="L73" s="56" t="s">
        <v>54</v>
      </c>
      <c r="M73" s="56" t="s">
        <v>49</v>
      </c>
      <c r="N73" s="53" t="s">
        <v>50</v>
      </c>
      <c r="O73" s="51" t="s">
        <v>51</v>
      </c>
      <c r="P73" s="51" t="s">
        <v>187</v>
      </c>
      <c r="Q73" s="88" t="s">
        <v>104</v>
      </c>
      <c r="R73" s="91" t="s">
        <v>208</v>
      </c>
    </row>
    <row r="74" spans="2:18" ht="62" x14ac:dyDescent="0.35">
      <c r="B74" s="56" t="s">
        <v>81</v>
      </c>
      <c r="C74" s="61" t="s">
        <v>82</v>
      </c>
      <c r="D74" s="60" t="s">
        <v>83</v>
      </c>
      <c r="E74" s="60" t="s">
        <v>84</v>
      </c>
      <c r="F74" s="56">
        <v>12</v>
      </c>
      <c r="G74" s="56" t="s">
        <v>47</v>
      </c>
      <c r="H74" s="57" t="s">
        <v>74</v>
      </c>
      <c r="I74" s="63" t="s">
        <v>48</v>
      </c>
      <c r="J74" s="52"/>
      <c r="K74" s="52"/>
      <c r="L74" s="64" t="s">
        <v>54</v>
      </c>
      <c r="M74" s="64" t="s">
        <v>49</v>
      </c>
      <c r="N74" s="53" t="s">
        <v>50</v>
      </c>
      <c r="O74" s="51" t="s">
        <v>51</v>
      </c>
      <c r="P74" s="51" t="s">
        <v>62</v>
      </c>
      <c r="Q74" s="88" t="s">
        <v>63</v>
      </c>
      <c r="R74" s="89" t="s">
        <v>64</v>
      </c>
    </row>
    <row r="75" spans="2:18" ht="62" x14ac:dyDescent="0.35">
      <c r="B75" s="56" t="s">
        <v>81</v>
      </c>
      <c r="C75" s="61" t="s">
        <v>209</v>
      </c>
      <c r="D75" s="60" t="s">
        <v>115</v>
      </c>
      <c r="E75" s="60" t="s">
        <v>84</v>
      </c>
      <c r="F75" s="56">
        <v>12</v>
      </c>
      <c r="G75" s="56" t="s">
        <v>47</v>
      </c>
      <c r="H75" s="57" t="s">
        <v>74</v>
      </c>
      <c r="I75" s="63" t="s">
        <v>48</v>
      </c>
      <c r="J75" s="52"/>
      <c r="K75" s="52"/>
      <c r="L75" s="64" t="s">
        <v>54</v>
      </c>
      <c r="M75" s="64" t="s">
        <v>49</v>
      </c>
      <c r="N75" s="53" t="s">
        <v>50</v>
      </c>
      <c r="O75" s="51" t="s">
        <v>51</v>
      </c>
      <c r="P75" s="51" t="s">
        <v>62</v>
      </c>
      <c r="Q75" s="88" t="s">
        <v>63</v>
      </c>
      <c r="R75" s="89" t="s">
        <v>64</v>
      </c>
    </row>
    <row r="76" spans="2:18" ht="46.5" x14ac:dyDescent="0.35">
      <c r="B76" s="64">
        <v>81112101</v>
      </c>
      <c r="C76" s="63" t="s">
        <v>157</v>
      </c>
      <c r="D76" s="60" t="s">
        <v>86</v>
      </c>
      <c r="E76" s="60" t="s">
        <v>84</v>
      </c>
      <c r="F76" s="56">
        <v>12</v>
      </c>
      <c r="G76" s="63" t="s">
        <v>47</v>
      </c>
      <c r="H76" s="55" t="s">
        <v>108</v>
      </c>
      <c r="I76" s="63" t="s">
        <v>48</v>
      </c>
      <c r="J76" s="52"/>
      <c r="K76" s="52"/>
      <c r="L76" s="64" t="s">
        <v>158</v>
      </c>
      <c r="M76" s="64" t="s">
        <v>159</v>
      </c>
      <c r="N76" s="53" t="s">
        <v>50</v>
      </c>
      <c r="O76" s="51" t="s">
        <v>51</v>
      </c>
      <c r="P76" s="51" t="s">
        <v>111</v>
      </c>
      <c r="Q76" s="88" t="s">
        <v>112</v>
      </c>
      <c r="R76" s="89" t="s">
        <v>113</v>
      </c>
    </row>
    <row r="77" spans="2:18" ht="46.5" x14ac:dyDescent="0.35">
      <c r="B77" s="64" t="s">
        <v>183</v>
      </c>
      <c r="C77" s="63" t="s">
        <v>160</v>
      </c>
      <c r="D77" s="60" t="s">
        <v>194</v>
      </c>
      <c r="E77" s="60" t="s">
        <v>194</v>
      </c>
      <c r="F77" s="56">
        <v>1</v>
      </c>
      <c r="G77" s="63" t="s">
        <v>47</v>
      </c>
      <c r="H77" s="57" t="s">
        <v>142</v>
      </c>
      <c r="I77" s="63" t="s">
        <v>48</v>
      </c>
      <c r="J77" s="52"/>
      <c r="K77" s="52"/>
      <c r="L77" s="64" t="s">
        <v>54</v>
      </c>
      <c r="M77" s="64" t="s">
        <v>49</v>
      </c>
      <c r="N77" s="53" t="s">
        <v>50</v>
      </c>
      <c r="O77" s="51" t="s">
        <v>51</v>
      </c>
      <c r="P77" s="51" t="s">
        <v>111</v>
      </c>
      <c r="Q77" s="88" t="s">
        <v>112</v>
      </c>
      <c r="R77" s="89" t="s">
        <v>113</v>
      </c>
    </row>
    <row r="78" spans="2:18" ht="46.5" x14ac:dyDescent="0.35">
      <c r="B78" s="64" t="s">
        <v>161</v>
      </c>
      <c r="C78" s="63" t="s">
        <v>223</v>
      </c>
      <c r="D78" s="60" t="s">
        <v>194</v>
      </c>
      <c r="E78" s="60" t="s">
        <v>194</v>
      </c>
      <c r="F78" s="56">
        <v>1</v>
      </c>
      <c r="G78" s="63" t="s">
        <v>47</v>
      </c>
      <c r="H78" s="57" t="s">
        <v>142</v>
      </c>
      <c r="I78" s="63" t="s">
        <v>48</v>
      </c>
      <c r="J78" s="52"/>
      <c r="K78" s="52"/>
      <c r="L78" s="64" t="s">
        <v>54</v>
      </c>
      <c r="M78" s="64" t="s">
        <v>49</v>
      </c>
      <c r="N78" s="53" t="s">
        <v>50</v>
      </c>
      <c r="O78" s="51" t="s">
        <v>51</v>
      </c>
      <c r="P78" s="51" t="s">
        <v>111</v>
      </c>
      <c r="Q78" s="88" t="s">
        <v>112</v>
      </c>
      <c r="R78" s="89" t="s">
        <v>113</v>
      </c>
    </row>
    <row r="79" spans="2:18" ht="46.5" x14ac:dyDescent="0.35">
      <c r="B79" s="64" t="s">
        <v>165</v>
      </c>
      <c r="C79" s="63" t="s">
        <v>166</v>
      </c>
      <c r="D79" s="74" t="s">
        <v>86</v>
      </c>
      <c r="E79" s="74" t="s">
        <v>87</v>
      </c>
      <c r="F79" s="50">
        <v>3</v>
      </c>
      <c r="G79" s="63" t="s">
        <v>47</v>
      </c>
      <c r="H79" s="67" t="s">
        <v>141</v>
      </c>
      <c r="I79" s="51" t="s">
        <v>48</v>
      </c>
      <c r="J79" s="52"/>
      <c r="K79" s="52"/>
      <c r="L79" s="50" t="s">
        <v>54</v>
      </c>
      <c r="M79" s="50" t="s">
        <v>49</v>
      </c>
      <c r="N79" s="50" t="s">
        <v>50</v>
      </c>
      <c r="O79" s="51" t="s">
        <v>51</v>
      </c>
      <c r="P79" s="51" t="s">
        <v>111</v>
      </c>
      <c r="Q79" s="88" t="s">
        <v>112</v>
      </c>
      <c r="R79" s="89" t="s">
        <v>113</v>
      </c>
    </row>
    <row r="80" spans="2:18" ht="31" x14ac:dyDescent="0.35">
      <c r="B80" s="64">
        <v>73152101</v>
      </c>
      <c r="C80" s="63" t="s">
        <v>85</v>
      </c>
      <c r="D80" s="56" t="s">
        <v>194</v>
      </c>
      <c r="E80" s="56" t="s">
        <v>194</v>
      </c>
      <c r="F80" s="56">
        <v>1</v>
      </c>
      <c r="G80" s="56" t="s">
        <v>47</v>
      </c>
      <c r="H80" s="51" t="s">
        <v>45</v>
      </c>
      <c r="I80" s="57" t="s">
        <v>48</v>
      </c>
      <c r="J80" s="52"/>
      <c r="K80" s="52"/>
      <c r="L80" s="64" t="s">
        <v>54</v>
      </c>
      <c r="M80" s="64" t="s">
        <v>49</v>
      </c>
      <c r="N80" s="53" t="s">
        <v>50</v>
      </c>
      <c r="O80" s="51" t="s">
        <v>51</v>
      </c>
      <c r="P80" s="51" t="s">
        <v>62</v>
      </c>
      <c r="Q80" s="88" t="s">
        <v>88</v>
      </c>
      <c r="R80" s="89" t="s">
        <v>64</v>
      </c>
    </row>
    <row r="81" spans="2:18" ht="93" customHeight="1" x14ac:dyDescent="0.35">
      <c r="B81" s="64" t="s">
        <v>117</v>
      </c>
      <c r="C81" s="63" t="s">
        <v>118</v>
      </c>
      <c r="D81" s="50" t="s">
        <v>87</v>
      </c>
      <c r="E81" s="50" t="s">
        <v>87</v>
      </c>
      <c r="F81" s="50">
        <v>3</v>
      </c>
      <c r="G81" s="50" t="s">
        <v>47</v>
      </c>
      <c r="H81" s="51" t="s">
        <v>45</v>
      </c>
      <c r="I81" s="51" t="s">
        <v>48</v>
      </c>
      <c r="J81" s="52"/>
      <c r="K81" s="52"/>
      <c r="L81" s="56" t="s">
        <v>54</v>
      </c>
      <c r="M81" s="56" t="s">
        <v>49</v>
      </c>
      <c r="N81" s="53" t="s">
        <v>50</v>
      </c>
      <c r="O81" s="51" t="s">
        <v>51</v>
      </c>
      <c r="P81" s="51" t="s">
        <v>200</v>
      </c>
      <c r="Q81" s="88" t="s">
        <v>116</v>
      </c>
      <c r="R81" s="91" t="s">
        <v>201</v>
      </c>
    </row>
    <row r="82" spans="2:18" ht="93" customHeight="1" x14ac:dyDescent="0.35">
      <c r="B82" s="64">
        <v>80111604</v>
      </c>
      <c r="C82" s="63" t="s">
        <v>213</v>
      </c>
      <c r="D82" s="74" t="s">
        <v>164</v>
      </c>
      <c r="E82" s="74" t="s">
        <v>164</v>
      </c>
      <c r="F82" s="50">
        <v>3</v>
      </c>
      <c r="G82" s="50" t="s">
        <v>47</v>
      </c>
      <c r="H82" s="51" t="s">
        <v>45</v>
      </c>
      <c r="I82" s="51" t="s">
        <v>53</v>
      </c>
      <c r="J82" s="76"/>
      <c r="K82" s="76"/>
      <c r="L82" s="56" t="s">
        <v>54</v>
      </c>
      <c r="M82" s="56" t="s">
        <v>49</v>
      </c>
      <c r="N82" s="53" t="s">
        <v>218</v>
      </c>
      <c r="O82" s="51" t="s">
        <v>51</v>
      </c>
      <c r="P82" s="51" t="s">
        <v>216</v>
      </c>
      <c r="Q82" s="88" t="s">
        <v>116</v>
      </c>
      <c r="R82" s="91" t="s">
        <v>217</v>
      </c>
    </row>
    <row r="83" spans="2:18" ht="147" customHeight="1" x14ac:dyDescent="0.35">
      <c r="B83" s="64">
        <v>80111604</v>
      </c>
      <c r="C83" s="63" t="s">
        <v>214</v>
      </c>
      <c r="D83" s="74" t="s">
        <v>164</v>
      </c>
      <c r="E83" s="74" t="s">
        <v>164</v>
      </c>
      <c r="F83" s="50">
        <v>3</v>
      </c>
      <c r="G83" s="50" t="s">
        <v>47</v>
      </c>
      <c r="H83" s="51" t="s">
        <v>45</v>
      </c>
      <c r="I83" s="51" t="s">
        <v>53</v>
      </c>
      <c r="J83" s="76"/>
      <c r="K83" s="76"/>
      <c r="L83" s="56" t="s">
        <v>54</v>
      </c>
      <c r="M83" s="56" t="s">
        <v>49</v>
      </c>
      <c r="N83" s="53" t="s">
        <v>218</v>
      </c>
      <c r="O83" s="51" t="s">
        <v>51</v>
      </c>
      <c r="P83" s="51" t="s">
        <v>216</v>
      </c>
      <c r="Q83" s="88" t="s">
        <v>116</v>
      </c>
      <c r="R83" s="91" t="s">
        <v>217</v>
      </c>
    </row>
    <row r="84" spans="2:18" ht="93" customHeight="1" x14ac:dyDescent="0.35">
      <c r="B84" s="64">
        <v>80111604</v>
      </c>
      <c r="C84" s="63" t="s">
        <v>213</v>
      </c>
      <c r="D84" s="74" t="s">
        <v>164</v>
      </c>
      <c r="E84" s="74" t="s">
        <v>164</v>
      </c>
      <c r="F84" s="50">
        <v>3</v>
      </c>
      <c r="G84" s="50" t="s">
        <v>47</v>
      </c>
      <c r="H84" s="51" t="s">
        <v>45</v>
      </c>
      <c r="I84" s="51" t="s">
        <v>53</v>
      </c>
      <c r="J84" s="76"/>
      <c r="K84" s="76"/>
      <c r="L84" s="56" t="s">
        <v>54</v>
      </c>
      <c r="M84" s="56" t="s">
        <v>49</v>
      </c>
      <c r="N84" s="53" t="s">
        <v>218</v>
      </c>
      <c r="O84" s="51" t="s">
        <v>51</v>
      </c>
      <c r="P84" s="51" t="s">
        <v>216</v>
      </c>
      <c r="Q84" s="88" t="s">
        <v>116</v>
      </c>
      <c r="R84" s="91" t="s">
        <v>217</v>
      </c>
    </row>
    <row r="85" spans="2:18" ht="93" customHeight="1" x14ac:dyDescent="0.35">
      <c r="B85" s="64">
        <v>80111604</v>
      </c>
      <c r="C85" s="63" t="s">
        <v>213</v>
      </c>
      <c r="D85" s="74" t="s">
        <v>164</v>
      </c>
      <c r="E85" s="74" t="s">
        <v>164</v>
      </c>
      <c r="F85" s="50">
        <v>3</v>
      </c>
      <c r="G85" s="50" t="s">
        <v>47</v>
      </c>
      <c r="H85" s="51" t="s">
        <v>45</v>
      </c>
      <c r="I85" s="51" t="s">
        <v>53</v>
      </c>
      <c r="J85" s="76"/>
      <c r="K85" s="76"/>
      <c r="L85" s="56" t="s">
        <v>54</v>
      </c>
      <c r="M85" s="56" t="s">
        <v>49</v>
      </c>
      <c r="N85" s="53" t="s">
        <v>218</v>
      </c>
      <c r="O85" s="51" t="s">
        <v>51</v>
      </c>
      <c r="P85" s="51" t="s">
        <v>216</v>
      </c>
      <c r="Q85" s="88" t="s">
        <v>116</v>
      </c>
      <c r="R85" s="91" t="s">
        <v>217</v>
      </c>
    </row>
    <row r="86" spans="2:18" ht="93" customHeight="1" x14ac:dyDescent="0.35">
      <c r="B86" s="64">
        <v>80111604</v>
      </c>
      <c r="C86" s="63" t="s">
        <v>215</v>
      </c>
      <c r="D86" s="74" t="s">
        <v>194</v>
      </c>
      <c r="E86" s="74" t="s">
        <v>194</v>
      </c>
      <c r="F86" s="50">
        <v>42</v>
      </c>
      <c r="G86" s="50" t="s">
        <v>221</v>
      </c>
      <c r="H86" s="51" t="s">
        <v>45</v>
      </c>
      <c r="I86" s="51" t="s">
        <v>53</v>
      </c>
      <c r="J86" s="76"/>
      <c r="K86" s="76"/>
      <c r="L86" s="56" t="s">
        <v>54</v>
      </c>
      <c r="M86" s="56" t="s">
        <v>49</v>
      </c>
      <c r="N86" s="53" t="s">
        <v>218</v>
      </c>
      <c r="O86" s="51" t="s">
        <v>51</v>
      </c>
      <c r="P86" s="51" t="s">
        <v>216</v>
      </c>
      <c r="Q86" s="88" t="s">
        <v>116</v>
      </c>
      <c r="R86" s="91" t="s">
        <v>217</v>
      </c>
    </row>
    <row r="87" spans="2:18" ht="46.5" x14ac:dyDescent="0.35">
      <c r="B87" s="64" t="s">
        <v>162</v>
      </c>
      <c r="C87" s="63" t="s">
        <v>211</v>
      </c>
      <c r="D87" s="74" t="s">
        <v>194</v>
      </c>
      <c r="E87" s="78" t="s">
        <v>220</v>
      </c>
      <c r="F87" s="78">
        <v>20</v>
      </c>
      <c r="G87" s="63" t="s">
        <v>221</v>
      </c>
      <c r="H87" s="67" t="s">
        <v>141</v>
      </c>
      <c r="I87" s="75" t="s">
        <v>48</v>
      </c>
      <c r="J87" s="76"/>
      <c r="K87" s="76"/>
      <c r="L87" s="79" t="s">
        <v>54</v>
      </c>
      <c r="M87" s="64" t="s">
        <v>49</v>
      </c>
      <c r="N87" s="77" t="s">
        <v>50</v>
      </c>
      <c r="O87" s="51" t="s">
        <v>51</v>
      </c>
      <c r="P87" s="51" t="s">
        <v>111</v>
      </c>
      <c r="Q87" s="88" t="s">
        <v>112</v>
      </c>
      <c r="R87" s="89" t="s">
        <v>113</v>
      </c>
    </row>
    <row r="88" spans="2:18" ht="62" x14ac:dyDescent="0.35">
      <c r="B88" s="64">
        <v>43232605</v>
      </c>
      <c r="C88" s="63" t="s">
        <v>222</v>
      </c>
      <c r="D88" s="74" t="s">
        <v>194</v>
      </c>
      <c r="E88" s="74" t="s">
        <v>220</v>
      </c>
      <c r="F88" s="74">
        <v>20</v>
      </c>
      <c r="G88" s="63" t="s">
        <v>221</v>
      </c>
      <c r="H88" s="51" t="s">
        <v>45</v>
      </c>
      <c r="I88" s="75" t="s">
        <v>48</v>
      </c>
      <c r="J88" s="76"/>
      <c r="K88" s="76"/>
      <c r="L88" s="79" t="s">
        <v>54</v>
      </c>
      <c r="M88" s="64" t="s">
        <v>49</v>
      </c>
      <c r="N88" s="77" t="s">
        <v>50</v>
      </c>
      <c r="O88" s="51" t="s">
        <v>51</v>
      </c>
      <c r="P88" s="51" t="s">
        <v>111</v>
      </c>
      <c r="Q88" s="88" t="s">
        <v>112</v>
      </c>
      <c r="R88" s="89" t="s">
        <v>113</v>
      </c>
    </row>
    <row r="89" spans="2:18" ht="62" x14ac:dyDescent="0.35">
      <c r="B89" s="64" t="s">
        <v>163</v>
      </c>
      <c r="C89" s="63" t="s">
        <v>212</v>
      </c>
      <c r="D89" s="74" t="s">
        <v>194</v>
      </c>
      <c r="E89" s="74" t="s">
        <v>220</v>
      </c>
      <c r="F89" s="74">
        <v>7</v>
      </c>
      <c r="G89" s="63" t="s">
        <v>221</v>
      </c>
      <c r="H89" s="67" t="s">
        <v>141</v>
      </c>
      <c r="I89" s="75" t="s">
        <v>48</v>
      </c>
      <c r="J89" s="76"/>
      <c r="K89" s="76"/>
      <c r="L89" s="79" t="s">
        <v>54</v>
      </c>
      <c r="M89" s="64" t="s">
        <v>49</v>
      </c>
      <c r="N89" s="77" t="s">
        <v>50</v>
      </c>
      <c r="O89" s="51" t="s">
        <v>51</v>
      </c>
      <c r="P89" s="51" t="s">
        <v>111</v>
      </c>
      <c r="Q89" s="88" t="s">
        <v>112</v>
      </c>
      <c r="R89" s="89" t="s">
        <v>113</v>
      </c>
    </row>
    <row r="90" spans="2:18" ht="62" x14ac:dyDescent="0.35">
      <c r="B90" s="64" t="s">
        <v>146</v>
      </c>
      <c r="C90" s="63" t="s">
        <v>210</v>
      </c>
      <c r="D90" s="74" t="s">
        <v>87</v>
      </c>
      <c r="E90" s="74" t="s">
        <v>87</v>
      </c>
      <c r="F90" s="74">
        <v>2</v>
      </c>
      <c r="G90" s="63" t="s">
        <v>47</v>
      </c>
      <c r="H90" s="51" t="s">
        <v>45</v>
      </c>
      <c r="I90" s="75" t="s">
        <v>48</v>
      </c>
      <c r="J90" s="76"/>
      <c r="K90" s="76"/>
      <c r="L90" s="79" t="s">
        <v>54</v>
      </c>
      <c r="M90" s="64" t="s">
        <v>49</v>
      </c>
      <c r="N90" s="77" t="s">
        <v>50</v>
      </c>
      <c r="O90" s="51" t="s">
        <v>51</v>
      </c>
      <c r="P90" s="51" t="s">
        <v>111</v>
      </c>
      <c r="Q90" s="88" t="s">
        <v>112</v>
      </c>
      <c r="R90" s="89" t="s">
        <v>113</v>
      </c>
    </row>
    <row r="91" spans="2:18" ht="77.5" x14ac:dyDescent="0.35">
      <c r="B91" s="64" t="s">
        <v>225</v>
      </c>
      <c r="C91" s="80" t="s">
        <v>224</v>
      </c>
      <c r="D91" s="74" t="s">
        <v>194</v>
      </c>
      <c r="E91" s="74" t="s">
        <v>194</v>
      </c>
      <c r="F91" s="74">
        <v>1</v>
      </c>
      <c r="G91" s="80" t="s">
        <v>47</v>
      </c>
      <c r="H91" s="75" t="s">
        <v>71</v>
      </c>
      <c r="I91" s="75" t="s">
        <v>48</v>
      </c>
      <c r="J91" s="76"/>
      <c r="K91" s="76"/>
      <c r="L91" s="79" t="s">
        <v>54</v>
      </c>
      <c r="M91" s="64" t="s">
        <v>49</v>
      </c>
      <c r="N91" s="77" t="s">
        <v>50</v>
      </c>
      <c r="O91" s="51" t="s">
        <v>51</v>
      </c>
      <c r="P91" s="51" t="s">
        <v>111</v>
      </c>
      <c r="Q91" s="88" t="s">
        <v>112</v>
      </c>
      <c r="R91" s="89" t="s">
        <v>113</v>
      </c>
    </row>
    <row r="92" spans="2:18" ht="46.5" x14ac:dyDescent="0.35">
      <c r="B92" s="64">
        <v>46191601</v>
      </c>
      <c r="C92" s="57" t="s">
        <v>180</v>
      </c>
      <c r="D92" s="60" t="s">
        <v>86</v>
      </c>
      <c r="E92" s="60" t="s">
        <v>87</v>
      </c>
      <c r="F92" s="56">
        <v>2</v>
      </c>
      <c r="G92" s="56" t="s">
        <v>47</v>
      </c>
      <c r="H92" s="57" t="s">
        <v>108</v>
      </c>
      <c r="I92" s="57" t="s">
        <v>48</v>
      </c>
      <c r="J92" s="52"/>
      <c r="K92" s="52"/>
      <c r="L92" s="64" t="s">
        <v>54</v>
      </c>
      <c r="M92" s="64" t="s">
        <v>49</v>
      </c>
      <c r="N92" s="53" t="s">
        <v>50</v>
      </c>
      <c r="O92" s="51" t="s">
        <v>51</v>
      </c>
      <c r="P92" s="51" t="s">
        <v>62</v>
      </c>
      <c r="Q92" s="88" t="s">
        <v>63</v>
      </c>
      <c r="R92" s="89" t="s">
        <v>181</v>
      </c>
    </row>
    <row r="93" spans="2:18" x14ac:dyDescent="0.35">
      <c r="J93" s="38"/>
      <c r="K93" s="38"/>
      <c r="L93" s="14"/>
      <c r="M93" s="14"/>
      <c r="N93" s="14"/>
    </row>
    <row r="94" spans="2:18" x14ac:dyDescent="0.35">
      <c r="J94" s="38"/>
      <c r="K94" s="38"/>
      <c r="L94" s="14"/>
      <c r="M94" s="14"/>
      <c r="N94" s="14"/>
    </row>
    <row r="95" spans="2:18" x14ac:dyDescent="0.35">
      <c r="J95" s="38"/>
      <c r="K95" s="38"/>
      <c r="L95" s="14"/>
      <c r="M95" s="14"/>
      <c r="N95" s="14"/>
    </row>
    <row r="96" spans="2:18" x14ac:dyDescent="0.35">
      <c r="J96" s="38"/>
      <c r="K96" s="38"/>
      <c r="L96" s="14"/>
      <c r="M96" s="14"/>
      <c r="N96" s="14"/>
    </row>
    <row r="97" spans="10:14" x14ac:dyDescent="0.35">
      <c r="J97" s="38"/>
      <c r="K97" s="38"/>
      <c r="L97" s="14"/>
      <c r="M97" s="14"/>
      <c r="N97" s="14"/>
    </row>
    <row r="98" spans="10:14" x14ac:dyDescent="0.35">
      <c r="J98" s="38"/>
      <c r="K98" s="38"/>
      <c r="L98" s="14"/>
      <c r="M98" s="14"/>
      <c r="N98" s="14"/>
    </row>
    <row r="99" spans="10:14" x14ac:dyDescent="0.35">
      <c r="J99" s="38"/>
      <c r="K99" s="38"/>
      <c r="L99" s="14"/>
      <c r="M99" s="14"/>
      <c r="N99" s="14"/>
    </row>
    <row r="100" spans="10:14" x14ac:dyDescent="0.35">
      <c r="J100" s="38"/>
      <c r="K100" s="38"/>
      <c r="L100" s="14"/>
      <c r="M100" s="14"/>
      <c r="N100" s="14"/>
    </row>
    <row r="101" spans="10:14" x14ac:dyDescent="0.35">
      <c r="J101" s="38"/>
      <c r="K101" s="38"/>
      <c r="L101" s="14"/>
      <c r="M101" s="14"/>
      <c r="N101" s="14"/>
    </row>
    <row r="102" spans="10:14" x14ac:dyDescent="0.35">
      <c r="J102" s="38"/>
      <c r="K102" s="38"/>
      <c r="L102" s="14"/>
      <c r="M102" s="14"/>
      <c r="N102" s="14"/>
    </row>
    <row r="103" spans="10:14" x14ac:dyDescent="0.35">
      <c r="J103" s="38"/>
      <c r="K103" s="38"/>
      <c r="L103" s="14"/>
      <c r="M103" s="14"/>
      <c r="N103" s="14"/>
    </row>
    <row r="104" spans="10:14" x14ac:dyDescent="0.35">
      <c r="J104" s="38"/>
      <c r="K104" s="38"/>
      <c r="L104" s="14"/>
      <c r="M104" s="14"/>
      <c r="N104" s="14"/>
    </row>
    <row r="105" spans="10:14" x14ac:dyDescent="0.35">
      <c r="J105" s="38"/>
      <c r="K105" s="38"/>
      <c r="L105" s="14"/>
      <c r="M105" s="14"/>
      <c r="N105" s="14"/>
    </row>
    <row r="106" spans="10:14" x14ac:dyDescent="0.35">
      <c r="J106" s="38"/>
      <c r="K106" s="38"/>
      <c r="L106" s="14"/>
      <c r="M106" s="14"/>
      <c r="N106" s="14"/>
    </row>
    <row r="107" spans="10:14" x14ac:dyDescent="0.35">
      <c r="J107" s="38"/>
      <c r="K107" s="38"/>
      <c r="L107" s="14"/>
      <c r="M107" s="14"/>
      <c r="N107" s="14"/>
    </row>
    <row r="108" spans="10:14" x14ac:dyDescent="0.35">
      <c r="J108" s="38"/>
      <c r="K108" s="38"/>
      <c r="L108" s="14"/>
      <c r="M108" s="14"/>
      <c r="N108" s="14"/>
    </row>
    <row r="109" spans="10:14" x14ac:dyDescent="0.35">
      <c r="J109" s="38"/>
      <c r="K109" s="38"/>
      <c r="L109" s="14"/>
      <c r="M109" s="14"/>
      <c r="N109" s="14"/>
    </row>
    <row r="110" spans="10:14" x14ac:dyDescent="0.35">
      <c r="J110" s="38"/>
      <c r="K110" s="38"/>
      <c r="L110" s="14"/>
      <c r="M110" s="14"/>
      <c r="N110" s="14"/>
    </row>
    <row r="111" spans="10:14" x14ac:dyDescent="0.35">
      <c r="J111" s="38"/>
      <c r="K111" s="38"/>
      <c r="L111" s="14"/>
      <c r="M111" s="14"/>
      <c r="N111" s="14"/>
    </row>
    <row r="112" spans="10:14" x14ac:dyDescent="0.35">
      <c r="J112" s="38"/>
      <c r="K112" s="38"/>
      <c r="L112" s="14"/>
      <c r="M112" s="14"/>
      <c r="N112" s="14"/>
    </row>
    <row r="113" spans="10:14" x14ac:dyDescent="0.35">
      <c r="J113" s="38"/>
      <c r="K113" s="38"/>
      <c r="L113" s="14"/>
      <c r="M113" s="14"/>
      <c r="N113" s="14"/>
    </row>
    <row r="114" spans="10:14" x14ac:dyDescent="0.35">
      <c r="J114" s="38"/>
      <c r="K114" s="38"/>
      <c r="L114" s="14"/>
      <c r="M114" s="14"/>
      <c r="N114" s="14"/>
    </row>
    <row r="115" spans="10:14" x14ac:dyDescent="0.35">
      <c r="J115" s="38"/>
      <c r="K115" s="38"/>
      <c r="L115" s="14"/>
      <c r="M115" s="14"/>
      <c r="N115" s="14"/>
    </row>
    <row r="116" spans="10:14" x14ac:dyDescent="0.35">
      <c r="J116" s="38"/>
      <c r="K116" s="38"/>
      <c r="L116" s="14"/>
      <c r="M116" s="14"/>
      <c r="N116" s="14"/>
    </row>
    <row r="117" spans="10:14" x14ac:dyDescent="0.35">
      <c r="J117" s="38"/>
      <c r="K117" s="38"/>
      <c r="L117" s="14"/>
      <c r="M117" s="14"/>
      <c r="N117" s="14"/>
    </row>
    <row r="118" spans="10:14" x14ac:dyDescent="0.35">
      <c r="J118" s="38"/>
      <c r="K118" s="38"/>
      <c r="L118" s="14"/>
      <c r="M118" s="14"/>
      <c r="N118" s="14"/>
    </row>
    <row r="119" spans="10:14" x14ac:dyDescent="0.35">
      <c r="J119" s="38"/>
      <c r="K119" s="38"/>
      <c r="L119" s="14"/>
      <c r="M119" s="14"/>
      <c r="N119" s="14"/>
    </row>
    <row r="120" spans="10:14" x14ac:dyDescent="0.35">
      <c r="J120" s="38"/>
      <c r="K120" s="38"/>
      <c r="L120" s="14"/>
      <c r="M120" s="14"/>
      <c r="N120" s="14"/>
    </row>
    <row r="121" spans="10:14" x14ac:dyDescent="0.35">
      <c r="J121" s="38"/>
      <c r="K121" s="38"/>
      <c r="L121" s="14"/>
      <c r="M121" s="14"/>
      <c r="N121" s="14"/>
    </row>
    <row r="122" spans="10:14" x14ac:dyDescent="0.35">
      <c r="J122" s="38"/>
      <c r="K122" s="38"/>
      <c r="L122" s="14"/>
      <c r="M122" s="14"/>
      <c r="N122" s="14"/>
    </row>
    <row r="123" spans="10:14" x14ac:dyDescent="0.35">
      <c r="J123" s="38"/>
      <c r="K123" s="38"/>
      <c r="L123" s="14"/>
      <c r="M123" s="14"/>
      <c r="N123" s="14"/>
    </row>
    <row r="124" spans="10:14" x14ac:dyDescent="0.35">
      <c r="J124" s="38"/>
      <c r="K124" s="38"/>
      <c r="L124" s="14"/>
      <c r="M124" s="14"/>
      <c r="N124" s="14"/>
    </row>
    <row r="125" spans="10:14" x14ac:dyDescent="0.35">
      <c r="J125" s="38"/>
      <c r="K125" s="38"/>
      <c r="L125" s="14"/>
      <c r="M125" s="14"/>
      <c r="N125" s="14"/>
    </row>
    <row r="126" spans="10:14" x14ac:dyDescent="0.35">
      <c r="J126" s="38"/>
      <c r="K126" s="38"/>
      <c r="L126" s="14"/>
      <c r="M126" s="14"/>
      <c r="N126" s="14"/>
    </row>
    <row r="127" spans="10:14" x14ac:dyDescent="0.35">
      <c r="J127" s="38"/>
      <c r="K127" s="38"/>
      <c r="L127" s="14"/>
      <c r="M127" s="14"/>
      <c r="N127" s="14"/>
    </row>
    <row r="128" spans="10:14" x14ac:dyDescent="0.35">
      <c r="J128" s="38"/>
      <c r="K128" s="38"/>
      <c r="L128" s="14"/>
      <c r="M128" s="14"/>
      <c r="N128" s="14"/>
    </row>
    <row r="129" spans="10:14" x14ac:dyDescent="0.35">
      <c r="J129" s="38"/>
      <c r="K129" s="38"/>
      <c r="L129" s="14"/>
      <c r="M129" s="14"/>
      <c r="N129" s="14"/>
    </row>
    <row r="130" spans="10:14" x14ac:dyDescent="0.35">
      <c r="J130" s="38"/>
      <c r="K130" s="38"/>
      <c r="L130" s="14"/>
      <c r="M130" s="14"/>
      <c r="N130" s="14"/>
    </row>
    <row r="131" spans="10:14" x14ac:dyDescent="0.35">
      <c r="J131" s="38"/>
      <c r="K131" s="38"/>
      <c r="L131" s="14"/>
      <c r="M131" s="14"/>
      <c r="N131" s="14"/>
    </row>
    <row r="132" spans="10:14" x14ac:dyDescent="0.35">
      <c r="J132" s="38"/>
      <c r="K132" s="38"/>
      <c r="L132" s="14"/>
      <c r="M132" s="14"/>
      <c r="N132" s="14"/>
    </row>
    <row r="133" spans="10:14" x14ac:dyDescent="0.35">
      <c r="J133" s="38"/>
      <c r="K133" s="38"/>
      <c r="L133" s="14"/>
      <c r="M133" s="14"/>
      <c r="N133" s="14"/>
    </row>
    <row r="134" spans="10:14" x14ac:dyDescent="0.35">
      <c r="J134" s="38"/>
      <c r="K134" s="38"/>
      <c r="L134" s="14"/>
      <c r="M134" s="14"/>
      <c r="N134" s="14"/>
    </row>
    <row r="135" spans="10:14" x14ac:dyDescent="0.35">
      <c r="J135" s="38"/>
      <c r="K135" s="38"/>
      <c r="L135" s="14"/>
      <c r="M135" s="14"/>
      <c r="N135" s="14"/>
    </row>
    <row r="136" spans="10:14" x14ac:dyDescent="0.35">
      <c r="J136" s="38"/>
      <c r="K136" s="38"/>
      <c r="L136" s="14"/>
      <c r="M136" s="14"/>
      <c r="N136" s="14"/>
    </row>
    <row r="137" spans="10:14" x14ac:dyDescent="0.35">
      <c r="J137" s="38"/>
      <c r="K137" s="38"/>
      <c r="L137" s="14"/>
      <c r="M137" s="14"/>
      <c r="N137" s="14"/>
    </row>
    <row r="138" spans="10:14" x14ac:dyDescent="0.35">
      <c r="J138" s="38"/>
      <c r="K138" s="38"/>
      <c r="L138" s="14"/>
      <c r="M138" s="14"/>
      <c r="N138" s="14"/>
    </row>
    <row r="139" spans="10:14" x14ac:dyDescent="0.35">
      <c r="J139" s="38"/>
      <c r="K139" s="38"/>
      <c r="L139" s="14"/>
      <c r="M139" s="14"/>
      <c r="N139" s="14"/>
    </row>
    <row r="140" spans="10:14" x14ac:dyDescent="0.35">
      <c r="J140" s="38"/>
      <c r="K140" s="38"/>
      <c r="L140" s="14"/>
      <c r="M140" s="14"/>
      <c r="N140" s="14"/>
    </row>
    <row r="141" spans="10:14" x14ac:dyDescent="0.35">
      <c r="J141" s="38"/>
      <c r="K141" s="38"/>
      <c r="L141" s="14"/>
      <c r="M141" s="14"/>
      <c r="N141" s="14"/>
    </row>
    <row r="142" spans="10:14" x14ac:dyDescent="0.35">
      <c r="J142" s="38"/>
      <c r="K142" s="38"/>
      <c r="L142" s="14"/>
      <c r="M142" s="14"/>
      <c r="N142" s="14"/>
    </row>
    <row r="143" spans="10:14" x14ac:dyDescent="0.35">
      <c r="J143" s="38"/>
      <c r="K143" s="38"/>
      <c r="L143" s="14"/>
      <c r="M143" s="14"/>
      <c r="N143" s="14"/>
    </row>
    <row r="144" spans="10:14" x14ac:dyDescent="0.35">
      <c r="J144" s="38"/>
      <c r="K144" s="38"/>
      <c r="L144" s="14"/>
      <c r="M144" s="14"/>
      <c r="N144" s="14"/>
    </row>
    <row r="145" spans="10:14" x14ac:dyDescent="0.35">
      <c r="J145" s="38"/>
      <c r="K145" s="38"/>
      <c r="L145" s="14"/>
      <c r="M145" s="14"/>
      <c r="N145" s="14"/>
    </row>
    <row r="146" spans="10:14" x14ac:dyDescent="0.35">
      <c r="J146" s="38"/>
      <c r="K146" s="38"/>
      <c r="L146" s="14"/>
      <c r="M146" s="14"/>
      <c r="N146" s="14"/>
    </row>
    <row r="147" spans="10:14" x14ac:dyDescent="0.35">
      <c r="J147" s="38"/>
      <c r="K147" s="38"/>
      <c r="L147" s="14"/>
      <c r="M147" s="14"/>
      <c r="N147" s="14"/>
    </row>
    <row r="148" spans="10:14" x14ac:dyDescent="0.35">
      <c r="J148" s="38"/>
      <c r="K148" s="38"/>
      <c r="L148" s="14"/>
      <c r="M148" s="14"/>
      <c r="N148" s="14"/>
    </row>
    <row r="149" spans="10:14" x14ac:dyDescent="0.35">
      <c r="J149" s="38"/>
      <c r="K149" s="38"/>
      <c r="L149" s="14"/>
      <c r="M149" s="14"/>
      <c r="N149" s="14"/>
    </row>
    <row r="150" spans="10:14" x14ac:dyDescent="0.35">
      <c r="J150" s="38"/>
      <c r="K150" s="38"/>
      <c r="L150" s="14"/>
      <c r="M150" s="14"/>
      <c r="N150" s="14"/>
    </row>
    <row r="151" spans="10:14" x14ac:dyDescent="0.35">
      <c r="J151" s="38"/>
      <c r="K151" s="38"/>
      <c r="L151" s="14"/>
      <c r="M151" s="14"/>
      <c r="N151" s="14"/>
    </row>
    <row r="152" spans="10:14" x14ac:dyDescent="0.35">
      <c r="J152" s="38"/>
      <c r="K152" s="38"/>
      <c r="L152" s="14"/>
      <c r="M152" s="14"/>
      <c r="N152" s="14"/>
    </row>
    <row r="153" spans="10:14" x14ac:dyDescent="0.35">
      <c r="J153" s="38"/>
      <c r="K153" s="38"/>
      <c r="L153" s="14"/>
      <c r="M153" s="14"/>
      <c r="N153" s="14"/>
    </row>
    <row r="154" spans="10:14" x14ac:dyDescent="0.35">
      <c r="J154" s="38"/>
      <c r="K154" s="38"/>
      <c r="L154" s="14"/>
      <c r="M154" s="14"/>
      <c r="N154" s="14"/>
    </row>
    <row r="155" spans="10:14" x14ac:dyDescent="0.35">
      <c r="J155" s="38"/>
      <c r="K155" s="38"/>
      <c r="L155" s="14"/>
      <c r="M155" s="14"/>
      <c r="N155" s="14"/>
    </row>
    <row r="156" spans="10:14" x14ac:dyDescent="0.35">
      <c r="J156" s="38"/>
      <c r="K156" s="38"/>
      <c r="L156" s="14"/>
      <c r="M156" s="14"/>
      <c r="N156" s="14"/>
    </row>
    <row r="157" spans="10:14" x14ac:dyDescent="0.35">
      <c r="J157" s="38"/>
      <c r="K157" s="38"/>
      <c r="L157" s="14"/>
      <c r="M157" s="14"/>
      <c r="N157" s="14"/>
    </row>
    <row r="158" spans="10:14" x14ac:dyDescent="0.35">
      <c r="J158" s="38"/>
      <c r="K158" s="38"/>
      <c r="L158" s="14"/>
      <c r="M158" s="14"/>
      <c r="N158" s="14"/>
    </row>
    <row r="159" spans="10:14" x14ac:dyDescent="0.35">
      <c r="J159" s="38"/>
      <c r="K159" s="38"/>
      <c r="L159" s="14"/>
      <c r="M159" s="14"/>
      <c r="N159" s="14"/>
    </row>
    <row r="160" spans="10:14" x14ac:dyDescent="0.35">
      <c r="J160" s="38"/>
      <c r="K160" s="38"/>
      <c r="L160" s="14"/>
      <c r="M160" s="14"/>
      <c r="N160" s="14"/>
    </row>
    <row r="161" spans="10:14" x14ac:dyDescent="0.35">
      <c r="J161" s="38"/>
      <c r="K161" s="38"/>
      <c r="L161" s="14"/>
      <c r="M161" s="14"/>
      <c r="N161" s="14"/>
    </row>
    <row r="162" spans="10:14" x14ac:dyDescent="0.35">
      <c r="J162" s="38"/>
      <c r="K162" s="38"/>
      <c r="L162" s="14"/>
      <c r="M162" s="14"/>
      <c r="N162" s="14"/>
    </row>
    <row r="163" spans="10:14" x14ac:dyDescent="0.35">
      <c r="J163" s="38"/>
      <c r="K163" s="38"/>
      <c r="L163" s="14"/>
      <c r="M163" s="14"/>
      <c r="N163" s="14"/>
    </row>
    <row r="164" spans="10:14" x14ac:dyDescent="0.35">
      <c r="J164" s="38"/>
      <c r="K164" s="38"/>
      <c r="L164" s="14"/>
      <c r="M164" s="14"/>
      <c r="N164" s="14"/>
    </row>
    <row r="165" spans="10:14" x14ac:dyDescent="0.35">
      <c r="J165" s="38"/>
      <c r="K165" s="38"/>
      <c r="L165" s="14"/>
      <c r="M165" s="14"/>
      <c r="N165" s="14"/>
    </row>
    <row r="166" spans="10:14" x14ac:dyDescent="0.35">
      <c r="J166" s="38"/>
      <c r="K166" s="38"/>
      <c r="L166" s="14"/>
      <c r="M166" s="14"/>
      <c r="N166" s="14"/>
    </row>
    <row r="167" spans="10:14" x14ac:dyDescent="0.35">
      <c r="J167" s="38"/>
      <c r="K167" s="38"/>
      <c r="L167" s="14"/>
      <c r="M167" s="14"/>
      <c r="N167" s="14"/>
    </row>
    <row r="168" spans="10:14" x14ac:dyDescent="0.35">
      <c r="J168" s="38"/>
      <c r="K168" s="38"/>
      <c r="L168" s="14"/>
      <c r="M168" s="14"/>
      <c r="N168" s="14"/>
    </row>
    <row r="169" spans="10:14" x14ac:dyDescent="0.35">
      <c r="J169" s="38"/>
      <c r="K169" s="38"/>
      <c r="L169" s="14"/>
      <c r="M169" s="14"/>
      <c r="N169" s="14"/>
    </row>
    <row r="170" spans="10:14" x14ac:dyDescent="0.35">
      <c r="J170" s="38"/>
      <c r="K170" s="38"/>
      <c r="L170" s="14"/>
      <c r="M170" s="14"/>
      <c r="N170" s="14"/>
    </row>
    <row r="171" spans="10:14" x14ac:dyDescent="0.35">
      <c r="J171" s="38"/>
      <c r="K171" s="38"/>
      <c r="L171" s="14"/>
      <c r="M171" s="14"/>
      <c r="N171" s="14"/>
    </row>
    <row r="172" spans="10:14" x14ac:dyDescent="0.35">
      <c r="J172" s="38"/>
      <c r="K172" s="38"/>
      <c r="L172" s="14"/>
      <c r="M172" s="14"/>
      <c r="N172" s="14"/>
    </row>
    <row r="173" spans="10:14" x14ac:dyDescent="0.35">
      <c r="J173" s="38"/>
      <c r="K173" s="38"/>
      <c r="L173" s="14"/>
      <c r="M173" s="14"/>
      <c r="N173" s="14"/>
    </row>
    <row r="174" spans="10:14" x14ac:dyDescent="0.35">
      <c r="J174" s="38"/>
      <c r="K174" s="38"/>
      <c r="L174" s="14"/>
      <c r="M174" s="14"/>
      <c r="N174" s="14"/>
    </row>
    <row r="175" spans="10:14" x14ac:dyDescent="0.35">
      <c r="J175" s="38"/>
      <c r="K175" s="38"/>
      <c r="L175" s="14"/>
      <c r="M175" s="14"/>
      <c r="N175" s="14"/>
    </row>
    <row r="176" spans="10:14" x14ac:dyDescent="0.35">
      <c r="J176" s="38"/>
      <c r="K176" s="38"/>
      <c r="L176" s="14"/>
      <c r="M176" s="14"/>
      <c r="N176" s="14"/>
    </row>
    <row r="177" spans="10:14" x14ac:dyDescent="0.35">
      <c r="J177" s="38"/>
      <c r="K177" s="38"/>
      <c r="L177" s="14"/>
      <c r="M177" s="14"/>
      <c r="N177" s="14"/>
    </row>
    <row r="178" spans="10:14" x14ac:dyDescent="0.35">
      <c r="J178" s="38"/>
      <c r="K178" s="38"/>
      <c r="L178" s="14"/>
      <c r="M178" s="14"/>
      <c r="N178" s="14"/>
    </row>
    <row r="179" spans="10:14" x14ac:dyDescent="0.35">
      <c r="J179" s="38"/>
      <c r="K179" s="38"/>
      <c r="L179" s="14"/>
      <c r="M179" s="14"/>
      <c r="N179" s="14"/>
    </row>
    <row r="180" spans="10:14" x14ac:dyDescent="0.35">
      <c r="J180" s="38"/>
      <c r="K180" s="38"/>
      <c r="L180" s="14"/>
      <c r="M180" s="14"/>
      <c r="N180" s="14"/>
    </row>
    <row r="181" spans="10:14" x14ac:dyDescent="0.35">
      <c r="J181" s="38"/>
      <c r="K181" s="38"/>
      <c r="L181" s="14"/>
      <c r="M181" s="14"/>
      <c r="N181" s="14"/>
    </row>
    <row r="182" spans="10:14" x14ac:dyDescent="0.35">
      <c r="J182" s="38"/>
      <c r="K182" s="38"/>
      <c r="L182" s="14"/>
      <c r="M182" s="14"/>
      <c r="N182" s="14"/>
    </row>
    <row r="183" spans="10:14" x14ac:dyDescent="0.35">
      <c r="J183" s="38"/>
      <c r="K183" s="38"/>
      <c r="L183" s="14"/>
      <c r="M183" s="14"/>
      <c r="N183" s="14"/>
    </row>
    <row r="184" spans="10:14" x14ac:dyDescent="0.35">
      <c r="J184" s="38"/>
      <c r="K184" s="38"/>
      <c r="L184" s="14"/>
      <c r="M184" s="14"/>
      <c r="N184" s="14"/>
    </row>
    <row r="185" spans="10:14" x14ac:dyDescent="0.35">
      <c r="J185" s="38"/>
      <c r="K185" s="38"/>
      <c r="L185" s="14"/>
      <c r="M185" s="14"/>
      <c r="N185" s="14"/>
    </row>
    <row r="186" spans="10:14" x14ac:dyDescent="0.35">
      <c r="J186" s="38"/>
      <c r="K186" s="38"/>
      <c r="L186" s="14"/>
      <c r="M186" s="14"/>
      <c r="N186" s="14"/>
    </row>
    <row r="187" spans="10:14" x14ac:dyDescent="0.35">
      <c r="J187" s="38"/>
      <c r="K187" s="38"/>
      <c r="L187" s="14"/>
      <c r="M187" s="14"/>
      <c r="N187" s="14"/>
    </row>
    <row r="188" spans="10:14" x14ac:dyDescent="0.35">
      <c r="J188" s="38"/>
      <c r="K188" s="38"/>
      <c r="L188" s="14"/>
      <c r="M188" s="14"/>
      <c r="N188" s="14"/>
    </row>
    <row r="189" spans="10:14" x14ac:dyDescent="0.35">
      <c r="J189" s="38"/>
      <c r="K189" s="38"/>
      <c r="L189" s="14"/>
      <c r="M189" s="14"/>
      <c r="N189" s="14"/>
    </row>
    <row r="190" spans="10:14" x14ac:dyDescent="0.35">
      <c r="J190" s="38"/>
      <c r="K190" s="38"/>
      <c r="L190" s="14"/>
      <c r="M190" s="14"/>
      <c r="N190" s="14"/>
    </row>
    <row r="191" spans="10:14" x14ac:dyDescent="0.35">
      <c r="J191" s="38"/>
      <c r="K191" s="38"/>
      <c r="L191" s="14"/>
      <c r="M191" s="14"/>
      <c r="N191" s="14"/>
    </row>
    <row r="192" spans="10:14" x14ac:dyDescent="0.35">
      <c r="J192" s="38"/>
      <c r="K192" s="38"/>
      <c r="L192" s="14"/>
      <c r="M192" s="14"/>
      <c r="N192" s="14"/>
    </row>
    <row r="193" spans="10:14" x14ac:dyDescent="0.35">
      <c r="J193" s="38"/>
      <c r="K193" s="38"/>
      <c r="L193" s="14"/>
      <c r="M193" s="14"/>
      <c r="N193" s="14"/>
    </row>
    <row r="194" spans="10:14" x14ac:dyDescent="0.35">
      <c r="J194" s="38"/>
      <c r="K194" s="38"/>
      <c r="L194" s="14"/>
      <c r="M194" s="14"/>
      <c r="N194" s="14"/>
    </row>
    <row r="195" spans="10:14" x14ac:dyDescent="0.35">
      <c r="J195" s="38"/>
      <c r="K195" s="38"/>
      <c r="L195" s="14"/>
      <c r="M195" s="14"/>
      <c r="N195" s="14"/>
    </row>
    <row r="196" spans="10:14" x14ac:dyDescent="0.35">
      <c r="J196" s="38"/>
      <c r="K196" s="38"/>
      <c r="L196" s="14"/>
      <c r="M196" s="14"/>
      <c r="N196" s="14"/>
    </row>
    <row r="197" spans="10:14" x14ac:dyDescent="0.35">
      <c r="J197" s="38"/>
      <c r="K197" s="38"/>
      <c r="L197" s="14"/>
      <c r="M197" s="14"/>
      <c r="N197" s="14"/>
    </row>
    <row r="198" spans="10:14" x14ac:dyDescent="0.35">
      <c r="J198" s="38"/>
      <c r="K198" s="38"/>
      <c r="L198" s="14"/>
      <c r="M198" s="14"/>
      <c r="N198" s="14"/>
    </row>
    <row r="199" spans="10:14" x14ac:dyDescent="0.35">
      <c r="J199" s="38"/>
      <c r="K199" s="38"/>
      <c r="L199" s="14"/>
      <c r="M199" s="14"/>
      <c r="N199" s="14"/>
    </row>
    <row r="200" spans="10:14" x14ac:dyDescent="0.35">
      <c r="J200" s="38"/>
      <c r="K200" s="38"/>
      <c r="L200" s="14"/>
      <c r="M200" s="14"/>
      <c r="N200" s="14"/>
    </row>
    <row r="201" spans="10:14" x14ac:dyDescent="0.35">
      <c r="J201" s="38"/>
      <c r="K201" s="38"/>
      <c r="L201" s="14"/>
      <c r="M201" s="14"/>
      <c r="N201" s="14"/>
    </row>
    <row r="202" spans="10:14" x14ac:dyDescent="0.35">
      <c r="J202" s="38"/>
      <c r="K202" s="38"/>
      <c r="L202" s="14"/>
      <c r="M202" s="14"/>
      <c r="N202" s="14"/>
    </row>
    <row r="203" spans="10:14" x14ac:dyDescent="0.35">
      <c r="J203" s="38"/>
      <c r="K203" s="38"/>
      <c r="L203" s="14"/>
      <c r="M203" s="14"/>
      <c r="N203" s="14"/>
    </row>
    <row r="204" spans="10:14" x14ac:dyDescent="0.35">
      <c r="J204" s="38"/>
      <c r="K204" s="38"/>
      <c r="L204" s="14"/>
      <c r="M204" s="14"/>
      <c r="N204" s="14"/>
    </row>
    <row r="205" spans="10:14" x14ac:dyDescent="0.35">
      <c r="J205" s="38"/>
      <c r="K205" s="38"/>
      <c r="L205" s="14"/>
      <c r="M205" s="14"/>
      <c r="N205" s="14"/>
    </row>
    <row r="206" spans="10:14" x14ac:dyDescent="0.35">
      <c r="J206" s="38"/>
      <c r="K206" s="38"/>
      <c r="L206" s="14"/>
      <c r="M206" s="14"/>
      <c r="N206" s="14"/>
    </row>
    <row r="207" spans="10:14" x14ac:dyDescent="0.35">
      <c r="J207" s="38"/>
      <c r="K207" s="38"/>
      <c r="L207" s="14"/>
      <c r="M207" s="14"/>
      <c r="N207" s="14"/>
    </row>
    <row r="208" spans="10:14" x14ac:dyDescent="0.35">
      <c r="J208" s="38"/>
      <c r="K208" s="38"/>
      <c r="L208" s="14"/>
      <c r="M208" s="14"/>
      <c r="N208" s="14"/>
    </row>
    <row r="209" spans="10:14" x14ac:dyDescent="0.35">
      <c r="J209" s="38"/>
      <c r="K209" s="38"/>
      <c r="L209" s="14"/>
      <c r="M209" s="14"/>
      <c r="N209" s="14"/>
    </row>
    <row r="210" spans="10:14" x14ac:dyDescent="0.35">
      <c r="J210" s="38"/>
      <c r="K210" s="38"/>
      <c r="L210" s="14"/>
      <c r="M210" s="14"/>
      <c r="N210" s="14"/>
    </row>
    <row r="211" spans="10:14" x14ac:dyDescent="0.35">
      <c r="J211" s="38"/>
      <c r="K211" s="38"/>
      <c r="L211" s="14"/>
      <c r="M211" s="14"/>
      <c r="N211" s="14"/>
    </row>
    <row r="212" spans="10:14" x14ac:dyDescent="0.35">
      <c r="J212" s="38"/>
      <c r="K212" s="38"/>
      <c r="L212" s="14"/>
      <c r="M212" s="14"/>
      <c r="N212" s="14"/>
    </row>
    <row r="213" spans="10:14" x14ac:dyDescent="0.35">
      <c r="J213" s="38"/>
      <c r="K213" s="38"/>
      <c r="L213" s="14"/>
      <c r="M213" s="14"/>
      <c r="N213" s="14"/>
    </row>
    <row r="214" spans="10:14" x14ac:dyDescent="0.35">
      <c r="J214" s="38"/>
      <c r="K214" s="38"/>
      <c r="L214" s="14"/>
      <c r="M214" s="14"/>
      <c r="N214" s="14"/>
    </row>
    <row r="215" spans="10:14" x14ac:dyDescent="0.35">
      <c r="J215" s="38"/>
      <c r="K215" s="38"/>
      <c r="L215" s="14"/>
      <c r="M215" s="14"/>
      <c r="N215" s="14"/>
    </row>
    <row r="216" spans="10:14" x14ac:dyDescent="0.35">
      <c r="J216" s="38"/>
      <c r="K216" s="38"/>
      <c r="L216" s="14"/>
      <c r="M216" s="14"/>
      <c r="N216" s="14"/>
    </row>
    <row r="217" spans="10:14" x14ac:dyDescent="0.35">
      <c r="J217" s="38"/>
      <c r="K217" s="38"/>
      <c r="L217" s="14"/>
      <c r="M217" s="14"/>
      <c r="N217" s="14"/>
    </row>
    <row r="218" spans="10:14" x14ac:dyDescent="0.35">
      <c r="J218" s="38"/>
      <c r="K218" s="38"/>
      <c r="L218" s="14"/>
      <c r="M218" s="14"/>
      <c r="N218" s="14"/>
    </row>
    <row r="219" spans="10:14" x14ac:dyDescent="0.35">
      <c r="J219" s="38"/>
      <c r="K219" s="38"/>
      <c r="L219" s="14"/>
      <c r="M219" s="14"/>
      <c r="N219" s="14"/>
    </row>
    <row r="220" spans="10:14" x14ac:dyDescent="0.35">
      <c r="J220" s="38"/>
      <c r="K220" s="38"/>
      <c r="L220" s="14"/>
      <c r="M220" s="14"/>
      <c r="N220" s="14"/>
    </row>
    <row r="221" spans="10:14" x14ac:dyDescent="0.35">
      <c r="J221" s="38"/>
      <c r="K221" s="38"/>
      <c r="L221" s="14"/>
      <c r="M221" s="14"/>
      <c r="N221" s="14"/>
    </row>
    <row r="222" spans="10:14" x14ac:dyDescent="0.35">
      <c r="J222" s="38"/>
      <c r="K222" s="38"/>
      <c r="L222" s="14"/>
      <c r="M222" s="14"/>
      <c r="N222" s="14"/>
    </row>
    <row r="223" spans="10:14" x14ac:dyDescent="0.35">
      <c r="J223" s="38"/>
      <c r="K223" s="38"/>
      <c r="L223" s="14"/>
      <c r="M223" s="14"/>
      <c r="N223" s="14"/>
    </row>
    <row r="224" spans="10:14" x14ac:dyDescent="0.35">
      <c r="J224" s="38"/>
      <c r="K224" s="38"/>
      <c r="L224" s="14"/>
      <c r="M224" s="14"/>
      <c r="N224" s="14"/>
    </row>
    <row r="225" spans="10:14" x14ac:dyDescent="0.35">
      <c r="J225" s="38"/>
      <c r="K225" s="38"/>
      <c r="L225" s="14"/>
      <c r="M225" s="14"/>
      <c r="N225" s="14"/>
    </row>
    <row r="226" spans="10:14" x14ac:dyDescent="0.35">
      <c r="J226" s="38"/>
      <c r="K226" s="38"/>
      <c r="L226" s="14"/>
      <c r="M226" s="14"/>
      <c r="N226" s="14"/>
    </row>
    <row r="227" spans="10:14" x14ac:dyDescent="0.35">
      <c r="J227" s="38"/>
      <c r="K227" s="38"/>
      <c r="L227" s="14"/>
      <c r="M227" s="14"/>
      <c r="N227" s="14"/>
    </row>
    <row r="228" spans="10:14" x14ac:dyDescent="0.35">
      <c r="J228" s="38"/>
      <c r="K228" s="38"/>
      <c r="L228" s="14"/>
      <c r="M228" s="14"/>
      <c r="N228" s="14"/>
    </row>
    <row r="229" spans="10:14" x14ac:dyDescent="0.35">
      <c r="J229" s="38"/>
      <c r="K229" s="38"/>
      <c r="L229" s="14"/>
      <c r="M229" s="14"/>
      <c r="N229" s="14"/>
    </row>
    <row r="230" spans="10:14" x14ac:dyDescent="0.35">
      <c r="J230" s="38"/>
      <c r="K230" s="38"/>
      <c r="L230" s="14"/>
      <c r="M230" s="14"/>
      <c r="N230" s="14"/>
    </row>
    <row r="231" spans="10:14" x14ac:dyDescent="0.35">
      <c r="J231" s="38"/>
      <c r="K231" s="38"/>
      <c r="L231" s="14"/>
      <c r="M231" s="14"/>
      <c r="N231" s="14"/>
    </row>
    <row r="232" spans="10:14" x14ac:dyDescent="0.35">
      <c r="J232" s="38"/>
      <c r="K232" s="38"/>
      <c r="L232" s="14"/>
      <c r="M232" s="14"/>
      <c r="N232" s="14"/>
    </row>
    <row r="233" spans="10:14" x14ac:dyDescent="0.35">
      <c r="J233" s="38"/>
      <c r="K233" s="38"/>
      <c r="L233" s="14"/>
      <c r="M233" s="14"/>
      <c r="N233" s="14"/>
    </row>
    <row r="234" spans="10:14" x14ac:dyDescent="0.35">
      <c r="J234" s="38"/>
      <c r="K234" s="38"/>
      <c r="L234" s="14"/>
      <c r="M234" s="14"/>
      <c r="N234" s="14"/>
    </row>
    <row r="235" spans="10:14" x14ac:dyDescent="0.35">
      <c r="J235" s="38"/>
      <c r="K235" s="38"/>
      <c r="L235" s="14"/>
      <c r="M235" s="14"/>
      <c r="N235" s="14"/>
    </row>
    <row r="236" spans="10:14" x14ac:dyDescent="0.35">
      <c r="J236" s="38"/>
      <c r="K236" s="38"/>
      <c r="L236" s="14"/>
      <c r="M236" s="14"/>
      <c r="N236" s="14"/>
    </row>
    <row r="237" spans="10:14" x14ac:dyDescent="0.35">
      <c r="J237" s="38"/>
      <c r="K237" s="38"/>
      <c r="L237" s="14"/>
      <c r="M237" s="14"/>
      <c r="N237" s="14"/>
    </row>
    <row r="238" spans="10:14" x14ac:dyDescent="0.35">
      <c r="J238" s="38"/>
      <c r="K238" s="38"/>
      <c r="L238" s="14"/>
      <c r="M238" s="14"/>
      <c r="N238" s="14"/>
    </row>
    <row r="239" spans="10:14" x14ac:dyDescent="0.35">
      <c r="J239" s="38"/>
      <c r="K239" s="38"/>
      <c r="L239" s="14"/>
      <c r="M239" s="14"/>
      <c r="N239" s="14"/>
    </row>
    <row r="240" spans="10:14" x14ac:dyDescent="0.35">
      <c r="J240" s="38"/>
      <c r="K240" s="38"/>
      <c r="L240" s="14"/>
      <c r="M240" s="14"/>
      <c r="N240" s="14"/>
    </row>
    <row r="241" spans="10:14" x14ac:dyDescent="0.35">
      <c r="J241" s="38"/>
      <c r="K241" s="38"/>
      <c r="L241" s="14"/>
      <c r="M241" s="14"/>
      <c r="N241" s="14"/>
    </row>
    <row r="242" spans="10:14" x14ac:dyDescent="0.35">
      <c r="J242" s="38"/>
      <c r="K242" s="38"/>
      <c r="L242" s="14"/>
      <c r="M242" s="14"/>
      <c r="N242" s="14"/>
    </row>
    <row r="243" spans="10:14" x14ac:dyDescent="0.35">
      <c r="J243" s="38"/>
      <c r="K243" s="38"/>
      <c r="L243" s="14"/>
      <c r="M243" s="14"/>
      <c r="N243" s="14"/>
    </row>
    <row r="244" spans="10:14" x14ac:dyDescent="0.35">
      <c r="J244" s="38"/>
      <c r="K244" s="38"/>
      <c r="L244" s="14"/>
      <c r="M244" s="14"/>
      <c r="N244" s="14"/>
    </row>
    <row r="245" spans="10:14" x14ac:dyDescent="0.35">
      <c r="J245" s="38"/>
      <c r="K245" s="38"/>
      <c r="L245" s="14"/>
      <c r="M245" s="14"/>
      <c r="N245" s="14"/>
    </row>
    <row r="246" spans="10:14" x14ac:dyDescent="0.35">
      <c r="J246" s="38"/>
      <c r="K246" s="38"/>
      <c r="L246" s="14"/>
      <c r="M246" s="14"/>
      <c r="N246" s="14"/>
    </row>
    <row r="247" spans="10:14" x14ac:dyDescent="0.35">
      <c r="J247" s="38"/>
      <c r="K247" s="38"/>
      <c r="L247" s="14"/>
      <c r="M247" s="14"/>
      <c r="N247" s="14"/>
    </row>
    <row r="248" spans="10:14" x14ac:dyDescent="0.35">
      <c r="J248" s="38"/>
      <c r="K248" s="38"/>
      <c r="L248" s="14"/>
      <c r="M248" s="14"/>
      <c r="N248" s="14"/>
    </row>
    <row r="249" spans="10:14" x14ac:dyDescent="0.35">
      <c r="J249" s="38"/>
      <c r="K249" s="38"/>
      <c r="L249" s="14"/>
      <c r="M249" s="14"/>
      <c r="N249" s="14"/>
    </row>
    <row r="250" spans="10:14" x14ac:dyDescent="0.35">
      <c r="J250" s="38"/>
      <c r="K250" s="38"/>
      <c r="L250" s="14"/>
      <c r="M250" s="14"/>
      <c r="N250" s="14"/>
    </row>
    <row r="251" spans="10:14" x14ac:dyDescent="0.35">
      <c r="J251" s="38"/>
      <c r="K251" s="38"/>
      <c r="L251" s="14"/>
      <c r="M251" s="14"/>
      <c r="N251" s="14"/>
    </row>
    <row r="252" spans="10:14" x14ac:dyDescent="0.35">
      <c r="J252" s="38"/>
      <c r="K252" s="38"/>
      <c r="L252" s="14"/>
      <c r="M252" s="14"/>
      <c r="N252" s="14"/>
    </row>
    <row r="253" spans="10:14" x14ac:dyDescent="0.35">
      <c r="J253" s="38"/>
      <c r="K253" s="38"/>
      <c r="L253" s="14"/>
      <c r="M253" s="14"/>
      <c r="N253" s="14"/>
    </row>
    <row r="254" spans="10:14" x14ac:dyDescent="0.35">
      <c r="J254" s="38"/>
      <c r="K254" s="38"/>
      <c r="L254" s="14"/>
      <c r="M254" s="14"/>
      <c r="N254" s="14"/>
    </row>
    <row r="255" spans="10:14" x14ac:dyDescent="0.35">
      <c r="J255" s="38"/>
      <c r="K255" s="38"/>
      <c r="L255" s="14"/>
      <c r="M255" s="14"/>
      <c r="N255" s="14"/>
    </row>
    <row r="256" spans="10:14" x14ac:dyDescent="0.35">
      <c r="J256" s="38"/>
      <c r="K256" s="38"/>
      <c r="L256" s="14"/>
      <c r="M256" s="14"/>
      <c r="N256" s="14"/>
    </row>
    <row r="257" spans="10:14" x14ac:dyDescent="0.35">
      <c r="J257" s="38"/>
      <c r="K257" s="38"/>
      <c r="L257" s="14"/>
      <c r="M257" s="14"/>
      <c r="N257" s="14"/>
    </row>
    <row r="258" spans="10:14" x14ac:dyDescent="0.35">
      <c r="J258" s="38"/>
      <c r="K258" s="38"/>
      <c r="L258" s="14"/>
      <c r="M258" s="14"/>
      <c r="N258" s="14"/>
    </row>
    <row r="259" spans="10:14" x14ac:dyDescent="0.35">
      <c r="J259" s="38"/>
      <c r="K259" s="38"/>
      <c r="L259" s="14"/>
      <c r="M259" s="14"/>
      <c r="N259" s="14"/>
    </row>
    <row r="260" spans="10:14" x14ac:dyDescent="0.35">
      <c r="J260" s="38"/>
      <c r="K260" s="38"/>
      <c r="L260" s="14"/>
      <c r="M260" s="14"/>
      <c r="N260" s="14"/>
    </row>
    <row r="261" spans="10:14" x14ac:dyDescent="0.35">
      <c r="J261" s="38"/>
      <c r="K261" s="38"/>
      <c r="L261" s="14"/>
      <c r="M261" s="14"/>
      <c r="N261" s="14"/>
    </row>
    <row r="262" spans="10:14" x14ac:dyDescent="0.35">
      <c r="J262" s="38"/>
      <c r="K262" s="38"/>
      <c r="L262" s="14"/>
      <c r="M262" s="14"/>
      <c r="N262" s="14"/>
    </row>
    <row r="263" spans="10:14" x14ac:dyDescent="0.35">
      <c r="J263" s="38"/>
      <c r="K263" s="38"/>
      <c r="L263" s="14"/>
      <c r="M263" s="14"/>
      <c r="N263" s="14"/>
    </row>
    <row r="264" spans="10:14" x14ac:dyDescent="0.35">
      <c r="J264" s="38"/>
      <c r="K264" s="38"/>
      <c r="L264" s="14"/>
      <c r="M264" s="14"/>
      <c r="N264" s="14"/>
    </row>
    <row r="265" spans="10:14" x14ac:dyDescent="0.35">
      <c r="J265" s="38"/>
      <c r="K265" s="38"/>
      <c r="L265" s="14"/>
      <c r="M265" s="14"/>
      <c r="N265" s="14"/>
    </row>
    <row r="266" spans="10:14" x14ac:dyDescent="0.35">
      <c r="J266" s="38"/>
      <c r="K266" s="38"/>
      <c r="L266" s="14"/>
      <c r="M266" s="14"/>
      <c r="N266" s="14"/>
    </row>
    <row r="267" spans="10:14" x14ac:dyDescent="0.35">
      <c r="J267" s="38"/>
      <c r="K267" s="38"/>
      <c r="L267" s="14"/>
      <c r="M267" s="14"/>
      <c r="N267" s="14"/>
    </row>
    <row r="268" spans="10:14" x14ac:dyDescent="0.35">
      <c r="J268" s="38"/>
      <c r="K268" s="38"/>
      <c r="L268" s="14"/>
      <c r="M268" s="14"/>
      <c r="N268" s="14"/>
    </row>
    <row r="269" spans="10:14" x14ac:dyDescent="0.35">
      <c r="J269" s="38"/>
      <c r="K269" s="38"/>
      <c r="L269" s="14"/>
      <c r="M269" s="14"/>
      <c r="N269" s="14"/>
    </row>
    <row r="270" spans="10:14" x14ac:dyDescent="0.35">
      <c r="J270" s="38"/>
      <c r="K270" s="38"/>
      <c r="L270" s="14"/>
      <c r="M270" s="14"/>
      <c r="N270" s="14"/>
    </row>
    <row r="271" spans="10:14" x14ac:dyDescent="0.35">
      <c r="J271" s="38"/>
      <c r="K271" s="38"/>
      <c r="L271" s="14"/>
      <c r="M271" s="14"/>
      <c r="N271" s="14"/>
    </row>
    <row r="272" spans="10:14" x14ac:dyDescent="0.35">
      <c r="J272" s="38"/>
      <c r="K272" s="38"/>
      <c r="L272" s="14"/>
      <c r="M272" s="14"/>
      <c r="N272" s="14"/>
    </row>
    <row r="273" spans="10:14" x14ac:dyDescent="0.35">
      <c r="J273" s="38"/>
      <c r="K273" s="38"/>
      <c r="L273" s="14"/>
      <c r="M273" s="14"/>
      <c r="N273" s="14"/>
    </row>
    <row r="274" spans="10:14" x14ac:dyDescent="0.35">
      <c r="J274" s="38"/>
      <c r="K274" s="38"/>
      <c r="L274" s="14"/>
      <c r="M274" s="14"/>
      <c r="N274" s="14"/>
    </row>
    <row r="275" spans="10:14" x14ac:dyDescent="0.35">
      <c r="J275" s="38"/>
      <c r="K275" s="38"/>
      <c r="L275" s="14"/>
      <c r="M275" s="14"/>
      <c r="N275" s="14"/>
    </row>
    <row r="276" spans="10:14" x14ac:dyDescent="0.35">
      <c r="J276" s="38"/>
      <c r="K276" s="38"/>
      <c r="L276" s="14"/>
      <c r="M276" s="14"/>
      <c r="N276" s="14"/>
    </row>
    <row r="277" spans="10:14" x14ac:dyDescent="0.35">
      <c r="J277" s="38"/>
      <c r="K277" s="38"/>
      <c r="L277" s="14"/>
      <c r="M277" s="14"/>
      <c r="N277" s="14"/>
    </row>
    <row r="278" spans="10:14" x14ac:dyDescent="0.35">
      <c r="J278" s="38"/>
      <c r="K278" s="38"/>
      <c r="L278" s="14"/>
      <c r="M278" s="14"/>
      <c r="N278" s="14"/>
    </row>
    <row r="279" spans="10:14" x14ac:dyDescent="0.35">
      <c r="J279" s="38"/>
      <c r="K279" s="38"/>
      <c r="L279" s="14"/>
      <c r="M279" s="14"/>
      <c r="N279" s="14"/>
    </row>
    <row r="280" spans="10:14" x14ac:dyDescent="0.35">
      <c r="J280" s="38"/>
      <c r="K280" s="38"/>
      <c r="L280" s="14"/>
      <c r="M280" s="14"/>
      <c r="N280" s="14"/>
    </row>
    <row r="281" spans="10:14" x14ac:dyDescent="0.35">
      <c r="J281" s="38"/>
      <c r="K281" s="38"/>
      <c r="L281" s="14"/>
      <c r="M281" s="14"/>
      <c r="N281" s="14"/>
    </row>
    <row r="282" spans="10:14" x14ac:dyDescent="0.35">
      <c r="J282" s="38"/>
      <c r="K282" s="38"/>
      <c r="L282" s="14"/>
      <c r="M282" s="14"/>
      <c r="N282" s="14"/>
    </row>
    <row r="283" spans="10:14" x14ac:dyDescent="0.35">
      <c r="J283" s="38"/>
      <c r="K283" s="38"/>
      <c r="L283" s="14"/>
      <c r="M283" s="14"/>
      <c r="N283" s="14"/>
    </row>
    <row r="284" spans="10:14" x14ac:dyDescent="0.35">
      <c r="J284" s="38"/>
      <c r="K284" s="38"/>
      <c r="L284" s="14"/>
      <c r="M284" s="14"/>
      <c r="N284" s="14"/>
    </row>
    <row r="285" spans="10:14" x14ac:dyDescent="0.35">
      <c r="J285" s="38"/>
      <c r="K285" s="38"/>
      <c r="L285" s="14"/>
      <c r="M285" s="14"/>
      <c r="N285" s="14"/>
    </row>
    <row r="286" spans="10:14" x14ac:dyDescent="0.35">
      <c r="J286" s="38"/>
      <c r="K286" s="38"/>
      <c r="L286" s="14"/>
      <c r="M286" s="14"/>
      <c r="N286" s="14"/>
    </row>
    <row r="287" spans="10:14" x14ac:dyDescent="0.35">
      <c r="J287" s="38"/>
      <c r="K287" s="38"/>
      <c r="L287" s="14"/>
      <c r="M287" s="14"/>
      <c r="N287" s="14"/>
    </row>
    <row r="288" spans="10:14" x14ac:dyDescent="0.35">
      <c r="J288" s="38"/>
      <c r="K288" s="38"/>
      <c r="L288" s="14"/>
      <c r="M288" s="14"/>
      <c r="N288" s="14"/>
    </row>
    <row r="289" spans="10:14" x14ac:dyDescent="0.35">
      <c r="J289" s="38"/>
      <c r="K289" s="38"/>
      <c r="L289" s="14"/>
      <c r="M289" s="14"/>
      <c r="N289" s="14"/>
    </row>
    <row r="290" spans="10:14" x14ac:dyDescent="0.35">
      <c r="J290" s="38"/>
      <c r="K290" s="38"/>
      <c r="L290" s="14"/>
      <c r="M290" s="14"/>
      <c r="N290" s="14"/>
    </row>
    <row r="291" spans="10:14" x14ac:dyDescent="0.35">
      <c r="J291" s="38"/>
      <c r="K291" s="38"/>
      <c r="L291" s="14"/>
      <c r="M291" s="14"/>
      <c r="N291" s="14"/>
    </row>
    <row r="292" spans="10:14" x14ac:dyDescent="0.35">
      <c r="J292" s="38"/>
      <c r="K292" s="38"/>
      <c r="L292" s="14"/>
      <c r="M292" s="14"/>
      <c r="N292" s="14"/>
    </row>
    <row r="293" spans="10:14" x14ac:dyDescent="0.35">
      <c r="J293" s="38"/>
      <c r="K293" s="38"/>
      <c r="L293" s="14"/>
      <c r="M293" s="14"/>
      <c r="N293" s="14"/>
    </row>
    <row r="294" spans="10:14" x14ac:dyDescent="0.35">
      <c r="J294" s="38"/>
      <c r="K294" s="38"/>
      <c r="L294" s="14"/>
      <c r="M294" s="14"/>
      <c r="N294" s="14"/>
    </row>
    <row r="295" spans="10:14" x14ac:dyDescent="0.35">
      <c r="J295" s="38"/>
      <c r="K295" s="38"/>
      <c r="L295" s="14"/>
      <c r="M295" s="14"/>
      <c r="N295" s="14"/>
    </row>
    <row r="296" spans="10:14" x14ac:dyDescent="0.35">
      <c r="J296" s="38"/>
      <c r="K296" s="38"/>
      <c r="L296" s="14"/>
      <c r="M296" s="14"/>
      <c r="N296" s="14"/>
    </row>
    <row r="297" spans="10:14" x14ac:dyDescent="0.35">
      <c r="J297" s="38"/>
      <c r="K297" s="38"/>
      <c r="L297" s="14"/>
      <c r="M297" s="14"/>
      <c r="N297" s="14"/>
    </row>
    <row r="298" spans="10:14" x14ac:dyDescent="0.35">
      <c r="J298" s="38"/>
      <c r="K298" s="38"/>
      <c r="L298" s="14"/>
      <c r="M298" s="14"/>
      <c r="N298" s="14"/>
    </row>
    <row r="299" spans="10:14" x14ac:dyDescent="0.35">
      <c r="J299" s="38"/>
      <c r="K299" s="38"/>
      <c r="L299" s="14"/>
      <c r="M299" s="14"/>
      <c r="N299" s="14"/>
    </row>
    <row r="300" spans="10:14" x14ac:dyDescent="0.35">
      <c r="J300" s="38"/>
      <c r="K300" s="38"/>
      <c r="L300" s="14"/>
      <c r="M300" s="14"/>
      <c r="N300" s="14"/>
    </row>
    <row r="301" spans="10:14" x14ac:dyDescent="0.35">
      <c r="J301" s="38"/>
      <c r="K301" s="38"/>
      <c r="L301" s="14"/>
      <c r="M301" s="14"/>
      <c r="N301" s="14"/>
    </row>
    <row r="302" spans="10:14" x14ac:dyDescent="0.35">
      <c r="J302" s="38"/>
      <c r="K302" s="38"/>
      <c r="L302" s="14"/>
      <c r="M302" s="14"/>
      <c r="N302" s="14"/>
    </row>
    <row r="303" spans="10:14" x14ac:dyDescent="0.35">
      <c r="J303" s="38"/>
      <c r="K303" s="38"/>
      <c r="L303" s="14"/>
      <c r="M303" s="14"/>
      <c r="N303" s="14"/>
    </row>
    <row r="304" spans="10:14" x14ac:dyDescent="0.35">
      <c r="J304" s="38"/>
      <c r="K304" s="38"/>
      <c r="L304" s="14"/>
      <c r="M304" s="14"/>
      <c r="N304" s="14"/>
    </row>
    <row r="305" spans="10:14" x14ac:dyDescent="0.35">
      <c r="J305" s="38"/>
      <c r="K305" s="38"/>
      <c r="L305" s="14"/>
      <c r="M305" s="14"/>
      <c r="N305" s="14"/>
    </row>
    <row r="306" spans="10:14" x14ac:dyDescent="0.35">
      <c r="J306" s="38"/>
      <c r="K306" s="38"/>
      <c r="L306" s="14"/>
      <c r="M306" s="14"/>
      <c r="N306" s="14"/>
    </row>
    <row r="307" spans="10:14" x14ac:dyDescent="0.35">
      <c r="J307" s="38"/>
      <c r="K307" s="38"/>
      <c r="L307" s="14"/>
      <c r="M307" s="14"/>
      <c r="N307" s="14"/>
    </row>
    <row r="308" spans="10:14" x14ac:dyDescent="0.35">
      <c r="J308" s="38"/>
      <c r="K308" s="38"/>
      <c r="L308" s="14"/>
      <c r="M308" s="14"/>
      <c r="N308" s="14"/>
    </row>
    <row r="309" spans="10:14" x14ac:dyDescent="0.35">
      <c r="J309" s="38"/>
      <c r="K309" s="38"/>
      <c r="L309" s="14"/>
      <c r="M309" s="14"/>
      <c r="N309" s="14"/>
    </row>
    <row r="310" spans="10:14" x14ac:dyDescent="0.35">
      <c r="J310" s="38"/>
      <c r="K310" s="38"/>
      <c r="L310" s="14"/>
      <c r="M310" s="14"/>
      <c r="N310" s="14"/>
    </row>
    <row r="311" spans="10:14" x14ac:dyDescent="0.35">
      <c r="J311" s="38"/>
      <c r="K311" s="38"/>
      <c r="L311" s="14"/>
      <c r="M311" s="14"/>
      <c r="N311" s="14"/>
    </row>
    <row r="312" spans="10:14" x14ac:dyDescent="0.35">
      <c r="J312" s="38"/>
      <c r="K312" s="38"/>
      <c r="L312" s="14"/>
      <c r="M312" s="14"/>
      <c r="N312" s="14"/>
    </row>
    <row r="313" spans="10:14" x14ac:dyDescent="0.35">
      <c r="J313" s="38"/>
      <c r="K313" s="38"/>
      <c r="L313" s="14"/>
      <c r="M313" s="14"/>
      <c r="N313" s="14"/>
    </row>
    <row r="314" spans="10:14" x14ac:dyDescent="0.35">
      <c r="J314" s="38"/>
      <c r="K314" s="38"/>
      <c r="L314" s="14"/>
      <c r="M314" s="14"/>
      <c r="N314" s="14"/>
    </row>
    <row r="315" spans="10:14" x14ac:dyDescent="0.35">
      <c r="J315" s="38"/>
      <c r="K315" s="38"/>
      <c r="L315" s="14"/>
      <c r="M315" s="14"/>
      <c r="N315" s="14"/>
    </row>
    <row r="316" spans="10:14" x14ac:dyDescent="0.35">
      <c r="J316" s="38"/>
      <c r="K316" s="38"/>
      <c r="L316" s="14"/>
      <c r="M316" s="14"/>
      <c r="N316" s="14"/>
    </row>
    <row r="317" spans="10:14" x14ac:dyDescent="0.35">
      <c r="J317" s="38"/>
      <c r="K317" s="38"/>
      <c r="L317" s="14"/>
      <c r="M317" s="14"/>
      <c r="N317" s="14"/>
    </row>
    <row r="318" spans="10:14" x14ac:dyDescent="0.35">
      <c r="J318" s="38"/>
      <c r="K318" s="38"/>
      <c r="L318" s="14"/>
      <c r="M318" s="14"/>
      <c r="N318" s="14"/>
    </row>
    <row r="319" spans="10:14" x14ac:dyDescent="0.35">
      <c r="J319" s="38"/>
      <c r="K319" s="38"/>
      <c r="L319" s="14"/>
      <c r="M319" s="14"/>
      <c r="N319" s="14"/>
    </row>
    <row r="320" spans="10:14" x14ac:dyDescent="0.35">
      <c r="J320" s="38"/>
      <c r="K320" s="38"/>
      <c r="L320" s="14"/>
      <c r="M320" s="14"/>
      <c r="N320" s="14"/>
    </row>
    <row r="321" spans="10:14" x14ac:dyDescent="0.35">
      <c r="J321" s="38"/>
      <c r="K321" s="38"/>
      <c r="L321" s="14"/>
      <c r="M321" s="14"/>
      <c r="N321" s="14"/>
    </row>
    <row r="322" spans="10:14" x14ac:dyDescent="0.35">
      <c r="J322" s="38"/>
      <c r="K322" s="38"/>
      <c r="L322" s="14"/>
      <c r="M322" s="14"/>
      <c r="N322" s="14"/>
    </row>
    <row r="323" spans="10:14" x14ac:dyDescent="0.35">
      <c r="J323" s="38"/>
      <c r="K323" s="38"/>
      <c r="L323" s="14"/>
      <c r="M323" s="14"/>
      <c r="N323" s="14"/>
    </row>
    <row r="324" spans="10:14" x14ac:dyDescent="0.35">
      <c r="J324" s="38"/>
      <c r="K324" s="38"/>
      <c r="L324" s="14"/>
      <c r="M324" s="14"/>
      <c r="N324" s="14"/>
    </row>
    <row r="325" spans="10:14" x14ac:dyDescent="0.35">
      <c r="J325" s="38"/>
      <c r="K325" s="38"/>
      <c r="L325" s="14"/>
      <c r="M325" s="14"/>
      <c r="N325" s="14"/>
    </row>
    <row r="326" spans="10:14" x14ac:dyDescent="0.35">
      <c r="J326" s="38"/>
      <c r="K326" s="38"/>
      <c r="L326" s="14"/>
      <c r="M326" s="14"/>
      <c r="N326" s="14"/>
    </row>
    <row r="327" spans="10:14" x14ac:dyDescent="0.35">
      <c r="J327" s="38"/>
      <c r="K327" s="38"/>
      <c r="L327" s="14"/>
      <c r="M327" s="14"/>
      <c r="N327" s="14"/>
    </row>
    <row r="328" spans="10:14" x14ac:dyDescent="0.35">
      <c r="J328" s="38"/>
      <c r="K328" s="38"/>
      <c r="L328" s="14"/>
      <c r="M328" s="14"/>
      <c r="N328" s="14"/>
    </row>
    <row r="329" spans="10:14" x14ac:dyDescent="0.35">
      <c r="J329" s="38"/>
      <c r="K329" s="38"/>
      <c r="L329" s="14"/>
      <c r="M329" s="14"/>
      <c r="N329" s="14"/>
    </row>
    <row r="330" spans="10:14" x14ac:dyDescent="0.35">
      <c r="J330" s="38"/>
      <c r="K330" s="38"/>
      <c r="L330" s="14"/>
      <c r="M330" s="14"/>
      <c r="N330" s="14"/>
    </row>
    <row r="331" spans="10:14" x14ac:dyDescent="0.35">
      <c r="J331" s="38"/>
      <c r="K331" s="38"/>
      <c r="L331" s="14"/>
      <c r="M331" s="14"/>
      <c r="N331" s="14"/>
    </row>
    <row r="332" spans="10:14" x14ac:dyDescent="0.35">
      <c r="J332" s="38"/>
      <c r="K332" s="38"/>
      <c r="L332" s="14"/>
      <c r="M332" s="14"/>
      <c r="N332" s="14"/>
    </row>
    <row r="333" spans="10:14" x14ac:dyDescent="0.35">
      <c r="J333" s="38"/>
      <c r="K333" s="38"/>
      <c r="L333" s="14"/>
      <c r="M333" s="14"/>
      <c r="N333" s="14"/>
    </row>
    <row r="334" spans="10:14" x14ac:dyDescent="0.35">
      <c r="J334" s="38"/>
      <c r="K334" s="38"/>
      <c r="L334" s="14"/>
      <c r="M334" s="14"/>
      <c r="N334" s="14"/>
    </row>
    <row r="335" spans="10:14" x14ac:dyDescent="0.35">
      <c r="J335" s="38"/>
      <c r="K335" s="38"/>
      <c r="L335" s="14"/>
      <c r="M335" s="14"/>
      <c r="N335" s="14"/>
    </row>
    <row r="336" spans="10:14" x14ac:dyDescent="0.35">
      <c r="J336" s="38"/>
      <c r="K336" s="38"/>
      <c r="L336" s="14"/>
      <c r="M336" s="14"/>
      <c r="N336" s="14"/>
    </row>
    <row r="337" spans="10:14" x14ac:dyDescent="0.35">
      <c r="J337" s="38"/>
      <c r="K337" s="38"/>
      <c r="L337" s="14"/>
      <c r="M337" s="14"/>
      <c r="N337" s="14"/>
    </row>
    <row r="338" spans="10:14" x14ac:dyDescent="0.35">
      <c r="J338" s="38"/>
      <c r="K338" s="38"/>
      <c r="L338" s="14"/>
      <c r="M338" s="14"/>
      <c r="N338" s="14"/>
    </row>
    <row r="339" spans="10:14" x14ac:dyDescent="0.35">
      <c r="J339" s="38"/>
      <c r="K339" s="38"/>
      <c r="L339" s="14"/>
      <c r="M339" s="14"/>
      <c r="N339" s="14"/>
    </row>
    <row r="340" spans="10:14" x14ac:dyDescent="0.35">
      <c r="J340" s="38"/>
      <c r="K340" s="38"/>
      <c r="L340" s="14"/>
      <c r="M340" s="14"/>
      <c r="N340" s="14"/>
    </row>
    <row r="341" spans="10:14" x14ac:dyDescent="0.35">
      <c r="J341" s="38"/>
      <c r="K341" s="38"/>
      <c r="L341" s="14"/>
      <c r="M341" s="14"/>
      <c r="N341" s="14"/>
    </row>
    <row r="342" spans="10:14" x14ac:dyDescent="0.35">
      <c r="J342" s="38"/>
      <c r="K342" s="38"/>
      <c r="L342" s="14"/>
      <c r="M342" s="14"/>
      <c r="N342" s="14"/>
    </row>
    <row r="343" spans="10:14" x14ac:dyDescent="0.35">
      <c r="J343" s="38"/>
      <c r="K343" s="38"/>
      <c r="L343" s="14"/>
      <c r="M343" s="14"/>
      <c r="N343" s="14"/>
    </row>
    <row r="344" spans="10:14" x14ac:dyDescent="0.35">
      <c r="J344" s="38"/>
      <c r="K344" s="38"/>
      <c r="L344" s="14"/>
      <c r="M344" s="14"/>
      <c r="N344" s="14"/>
    </row>
    <row r="345" spans="10:14" x14ac:dyDescent="0.35">
      <c r="J345" s="38"/>
      <c r="K345" s="38"/>
      <c r="L345" s="14"/>
      <c r="M345" s="14"/>
      <c r="N345" s="14"/>
    </row>
    <row r="346" spans="10:14" x14ac:dyDescent="0.35">
      <c r="J346" s="38"/>
      <c r="K346" s="38"/>
      <c r="L346" s="14"/>
      <c r="M346" s="14"/>
      <c r="N346" s="14"/>
    </row>
    <row r="347" spans="10:14" x14ac:dyDescent="0.35">
      <c r="J347" s="38"/>
      <c r="K347" s="38"/>
      <c r="L347" s="14"/>
      <c r="M347" s="14"/>
      <c r="N347" s="14"/>
    </row>
    <row r="348" spans="10:14" x14ac:dyDescent="0.35">
      <c r="J348" s="38"/>
      <c r="K348" s="38"/>
      <c r="L348" s="14"/>
      <c r="M348" s="14"/>
      <c r="N348" s="14"/>
    </row>
    <row r="349" spans="10:14" x14ac:dyDescent="0.35">
      <c r="J349" s="38"/>
      <c r="K349" s="38"/>
      <c r="L349" s="14"/>
      <c r="M349" s="14"/>
      <c r="N349" s="14"/>
    </row>
    <row r="350" spans="10:14" x14ac:dyDescent="0.35">
      <c r="J350" s="38"/>
      <c r="K350" s="38"/>
      <c r="L350" s="14"/>
      <c r="M350" s="14"/>
      <c r="N350" s="14"/>
    </row>
    <row r="351" spans="10:14" x14ac:dyDescent="0.35">
      <c r="J351" s="38"/>
      <c r="K351" s="38"/>
      <c r="L351" s="14"/>
      <c r="M351" s="14"/>
      <c r="N351" s="14"/>
    </row>
    <row r="352" spans="10:14" x14ac:dyDescent="0.35">
      <c r="J352" s="38"/>
      <c r="K352" s="38"/>
      <c r="L352" s="14"/>
      <c r="M352" s="14"/>
      <c r="N352" s="14"/>
    </row>
    <row r="353" spans="10:14" x14ac:dyDescent="0.35">
      <c r="J353" s="38"/>
      <c r="K353" s="38"/>
      <c r="L353" s="14"/>
      <c r="M353" s="14"/>
      <c r="N353" s="14"/>
    </row>
    <row r="354" spans="10:14" x14ac:dyDescent="0.35">
      <c r="J354" s="38"/>
      <c r="K354" s="38"/>
      <c r="L354" s="14"/>
      <c r="M354" s="14"/>
      <c r="N354" s="14"/>
    </row>
    <row r="355" spans="10:14" x14ac:dyDescent="0.35">
      <c r="J355" s="38"/>
      <c r="K355" s="38"/>
      <c r="L355" s="14"/>
      <c r="M355" s="14"/>
      <c r="N355" s="14"/>
    </row>
    <row r="356" spans="10:14" x14ac:dyDescent="0.35">
      <c r="J356" s="38"/>
      <c r="K356" s="38"/>
      <c r="L356" s="14"/>
      <c r="M356" s="14"/>
      <c r="N356" s="14"/>
    </row>
    <row r="357" spans="10:14" x14ac:dyDescent="0.35">
      <c r="J357" s="38"/>
      <c r="K357" s="38"/>
      <c r="L357" s="14"/>
      <c r="M357" s="14"/>
      <c r="N357" s="14"/>
    </row>
    <row r="358" spans="10:14" x14ac:dyDescent="0.35">
      <c r="J358" s="38"/>
      <c r="K358" s="38"/>
      <c r="L358" s="14"/>
      <c r="M358" s="14"/>
      <c r="N358" s="14"/>
    </row>
    <row r="359" spans="10:14" x14ac:dyDescent="0.35">
      <c r="J359" s="38"/>
      <c r="K359" s="38"/>
      <c r="L359" s="14"/>
      <c r="M359" s="14"/>
      <c r="N359" s="14"/>
    </row>
    <row r="360" spans="10:14" x14ac:dyDescent="0.35">
      <c r="J360" s="38"/>
      <c r="K360" s="38"/>
      <c r="L360" s="14"/>
      <c r="M360" s="14"/>
      <c r="N360" s="14"/>
    </row>
    <row r="361" spans="10:14" x14ac:dyDescent="0.35">
      <c r="J361" s="38"/>
      <c r="K361" s="38"/>
      <c r="L361" s="14"/>
      <c r="M361" s="14"/>
      <c r="N361" s="14"/>
    </row>
    <row r="362" spans="10:14" x14ac:dyDescent="0.35">
      <c r="J362" s="38"/>
      <c r="K362" s="38"/>
      <c r="L362" s="14"/>
      <c r="M362" s="14"/>
      <c r="N362" s="14"/>
    </row>
    <row r="363" spans="10:14" x14ac:dyDescent="0.35">
      <c r="J363" s="38"/>
      <c r="K363" s="38"/>
      <c r="L363" s="14"/>
      <c r="M363" s="14"/>
      <c r="N363" s="14"/>
    </row>
    <row r="364" spans="10:14" x14ac:dyDescent="0.35">
      <c r="J364" s="38"/>
      <c r="K364" s="38"/>
      <c r="L364" s="14"/>
      <c r="M364" s="14"/>
      <c r="N364" s="14"/>
    </row>
    <row r="365" spans="10:14" x14ac:dyDescent="0.35">
      <c r="J365" s="38"/>
      <c r="K365" s="38"/>
      <c r="L365" s="14"/>
      <c r="M365" s="14"/>
      <c r="N365" s="14"/>
    </row>
    <row r="366" spans="10:14" x14ac:dyDescent="0.35">
      <c r="J366" s="38"/>
      <c r="K366" s="38"/>
      <c r="L366" s="14"/>
      <c r="M366" s="14"/>
      <c r="N366" s="14"/>
    </row>
    <row r="367" spans="10:14" x14ac:dyDescent="0.35">
      <c r="J367" s="38"/>
      <c r="K367" s="38"/>
      <c r="L367" s="14"/>
      <c r="M367" s="14"/>
      <c r="N367" s="14"/>
    </row>
    <row r="368" spans="10:14" x14ac:dyDescent="0.35">
      <c r="J368" s="38"/>
      <c r="K368" s="38"/>
      <c r="L368" s="14"/>
      <c r="M368" s="14"/>
      <c r="N368" s="14"/>
    </row>
    <row r="369" spans="10:14" x14ac:dyDescent="0.35">
      <c r="J369" s="38"/>
      <c r="K369" s="38"/>
      <c r="L369" s="14"/>
      <c r="M369" s="14"/>
      <c r="N369" s="14"/>
    </row>
    <row r="370" spans="10:14" x14ac:dyDescent="0.35">
      <c r="J370" s="38"/>
      <c r="K370" s="38"/>
      <c r="L370" s="14"/>
      <c r="M370" s="14"/>
      <c r="N370" s="14"/>
    </row>
    <row r="371" spans="10:14" x14ac:dyDescent="0.35">
      <c r="J371" s="38"/>
      <c r="K371" s="38"/>
      <c r="L371" s="14"/>
      <c r="M371" s="14"/>
      <c r="N371" s="14"/>
    </row>
    <row r="372" spans="10:14" x14ac:dyDescent="0.35">
      <c r="J372" s="38"/>
      <c r="K372" s="38"/>
      <c r="L372" s="14"/>
      <c r="M372" s="14"/>
      <c r="N372" s="14"/>
    </row>
    <row r="373" spans="10:14" x14ac:dyDescent="0.35">
      <c r="J373" s="38"/>
      <c r="K373" s="38"/>
      <c r="L373" s="14"/>
      <c r="M373" s="14"/>
      <c r="N373" s="14"/>
    </row>
    <row r="374" spans="10:14" x14ac:dyDescent="0.35">
      <c r="J374" s="38"/>
      <c r="K374" s="38"/>
      <c r="L374" s="14"/>
      <c r="M374" s="14"/>
      <c r="N374" s="14"/>
    </row>
    <row r="375" spans="10:14" x14ac:dyDescent="0.35">
      <c r="J375" s="38"/>
      <c r="K375" s="38"/>
      <c r="L375" s="14"/>
      <c r="M375" s="14"/>
      <c r="N375" s="14"/>
    </row>
    <row r="376" spans="10:14" x14ac:dyDescent="0.35">
      <c r="J376" s="38"/>
      <c r="K376" s="38"/>
      <c r="L376" s="14"/>
      <c r="M376" s="14"/>
      <c r="N376" s="14"/>
    </row>
    <row r="377" spans="10:14" x14ac:dyDescent="0.35">
      <c r="J377" s="38"/>
      <c r="K377" s="38"/>
      <c r="L377" s="14"/>
      <c r="M377" s="14"/>
      <c r="N377" s="14"/>
    </row>
    <row r="378" spans="10:14" x14ac:dyDescent="0.35">
      <c r="J378" s="38"/>
      <c r="K378" s="38"/>
      <c r="L378" s="14"/>
      <c r="M378" s="14"/>
      <c r="N378" s="14"/>
    </row>
    <row r="379" spans="10:14" x14ac:dyDescent="0.35">
      <c r="J379" s="38"/>
      <c r="K379" s="38"/>
      <c r="L379" s="14"/>
      <c r="M379" s="14"/>
      <c r="N379" s="14"/>
    </row>
    <row r="380" spans="10:14" x14ac:dyDescent="0.35">
      <c r="J380" s="38"/>
      <c r="K380" s="38"/>
      <c r="L380" s="14"/>
      <c r="M380" s="14"/>
      <c r="N380" s="14"/>
    </row>
    <row r="381" spans="10:14" x14ac:dyDescent="0.35">
      <c r="J381" s="38"/>
      <c r="K381" s="38"/>
      <c r="L381" s="14"/>
      <c r="M381" s="14"/>
      <c r="N381" s="14"/>
    </row>
    <row r="382" spans="10:14" x14ac:dyDescent="0.35">
      <c r="J382" s="38"/>
      <c r="K382" s="38"/>
      <c r="L382" s="14"/>
      <c r="M382" s="14"/>
      <c r="N382" s="14"/>
    </row>
    <row r="383" spans="10:14" x14ac:dyDescent="0.35">
      <c r="J383" s="38"/>
      <c r="K383" s="38"/>
      <c r="L383" s="14"/>
      <c r="M383" s="14"/>
      <c r="N383" s="14"/>
    </row>
    <row r="384" spans="10:14" x14ac:dyDescent="0.35">
      <c r="J384" s="38"/>
      <c r="K384" s="38"/>
      <c r="L384" s="14"/>
      <c r="M384" s="14"/>
      <c r="N384" s="14"/>
    </row>
    <row r="385" spans="10:14" x14ac:dyDescent="0.35">
      <c r="J385" s="38"/>
      <c r="K385" s="38"/>
      <c r="L385" s="14"/>
      <c r="M385" s="14"/>
      <c r="N385" s="14"/>
    </row>
    <row r="386" spans="10:14" x14ac:dyDescent="0.35">
      <c r="J386" s="38"/>
      <c r="K386" s="38"/>
      <c r="L386" s="14"/>
      <c r="M386" s="14"/>
      <c r="N386" s="14"/>
    </row>
    <row r="387" spans="10:14" x14ac:dyDescent="0.35">
      <c r="J387" s="38"/>
      <c r="K387" s="38"/>
      <c r="L387" s="14"/>
      <c r="M387" s="14"/>
      <c r="N387" s="14"/>
    </row>
    <row r="388" spans="10:14" x14ac:dyDescent="0.35">
      <c r="J388" s="38"/>
      <c r="K388" s="38"/>
      <c r="L388" s="14"/>
      <c r="M388" s="14"/>
      <c r="N388" s="14"/>
    </row>
    <row r="389" spans="10:14" x14ac:dyDescent="0.35">
      <c r="J389" s="38"/>
      <c r="K389" s="38"/>
      <c r="L389" s="14"/>
      <c r="M389" s="14"/>
      <c r="N389" s="14"/>
    </row>
    <row r="390" spans="10:14" x14ac:dyDescent="0.35">
      <c r="J390" s="38"/>
      <c r="K390" s="38"/>
      <c r="L390" s="14"/>
      <c r="M390" s="14"/>
      <c r="N390" s="14"/>
    </row>
    <row r="391" spans="10:14" x14ac:dyDescent="0.35">
      <c r="J391" s="38"/>
      <c r="K391" s="38"/>
      <c r="L391" s="14"/>
      <c r="M391" s="14"/>
      <c r="N391" s="14"/>
    </row>
    <row r="392" spans="10:14" x14ac:dyDescent="0.35">
      <c r="J392" s="38"/>
      <c r="K392" s="38"/>
      <c r="L392" s="14"/>
      <c r="M392" s="14"/>
      <c r="N392" s="14"/>
    </row>
    <row r="393" spans="10:14" x14ac:dyDescent="0.35">
      <c r="J393" s="38"/>
      <c r="K393" s="38"/>
      <c r="L393" s="14"/>
      <c r="M393" s="14"/>
      <c r="N393" s="14"/>
    </row>
    <row r="394" spans="10:14" x14ac:dyDescent="0.35">
      <c r="J394" s="38"/>
      <c r="K394" s="38"/>
      <c r="L394" s="14"/>
      <c r="M394" s="14"/>
      <c r="N394" s="14"/>
    </row>
    <row r="395" spans="10:14" x14ac:dyDescent="0.35">
      <c r="J395" s="38"/>
      <c r="K395" s="38"/>
      <c r="L395" s="14"/>
      <c r="M395" s="14"/>
      <c r="N395" s="14"/>
    </row>
    <row r="396" spans="10:14" x14ac:dyDescent="0.35">
      <c r="J396" s="38"/>
      <c r="K396" s="38"/>
      <c r="L396" s="14"/>
      <c r="M396" s="14"/>
      <c r="N396" s="14"/>
    </row>
    <row r="397" spans="10:14" x14ac:dyDescent="0.35">
      <c r="J397" s="38"/>
      <c r="K397" s="38"/>
      <c r="L397" s="14"/>
      <c r="M397" s="14"/>
      <c r="N397" s="14"/>
    </row>
    <row r="398" spans="10:14" x14ac:dyDescent="0.35">
      <c r="J398" s="38"/>
      <c r="K398" s="38"/>
      <c r="L398" s="14"/>
      <c r="M398" s="14"/>
      <c r="N398" s="14"/>
    </row>
    <row r="399" spans="10:14" x14ac:dyDescent="0.35">
      <c r="J399" s="38"/>
      <c r="K399" s="38"/>
      <c r="L399" s="14"/>
      <c r="M399" s="14"/>
      <c r="N399" s="14"/>
    </row>
    <row r="400" spans="10:14" x14ac:dyDescent="0.35">
      <c r="J400" s="38"/>
      <c r="K400" s="38"/>
      <c r="L400" s="14"/>
      <c r="M400" s="14"/>
      <c r="N400" s="14"/>
    </row>
    <row r="401" spans="10:14" x14ac:dyDescent="0.35">
      <c r="J401" s="38"/>
      <c r="K401" s="38"/>
      <c r="L401" s="14"/>
      <c r="M401" s="14"/>
      <c r="N401" s="14"/>
    </row>
    <row r="402" spans="10:14" x14ac:dyDescent="0.35">
      <c r="J402" s="38"/>
      <c r="K402" s="38"/>
      <c r="L402" s="14"/>
      <c r="M402" s="14"/>
      <c r="N402" s="14"/>
    </row>
    <row r="403" spans="10:14" x14ac:dyDescent="0.35">
      <c r="J403" s="38"/>
      <c r="K403" s="38"/>
      <c r="L403" s="14"/>
      <c r="M403" s="14"/>
      <c r="N403" s="14"/>
    </row>
    <row r="404" spans="10:14" x14ac:dyDescent="0.35">
      <c r="J404" s="38"/>
      <c r="K404" s="38"/>
      <c r="L404" s="14"/>
      <c r="M404" s="14"/>
      <c r="N404" s="14"/>
    </row>
    <row r="405" spans="10:14" x14ac:dyDescent="0.35">
      <c r="J405" s="38"/>
      <c r="K405" s="38"/>
      <c r="L405" s="14"/>
      <c r="M405" s="14"/>
      <c r="N405" s="14"/>
    </row>
    <row r="406" spans="10:14" x14ac:dyDescent="0.35">
      <c r="J406" s="38"/>
      <c r="K406" s="38"/>
      <c r="L406" s="14"/>
      <c r="M406" s="14"/>
      <c r="N406" s="14"/>
    </row>
    <row r="407" spans="10:14" x14ac:dyDescent="0.35">
      <c r="J407" s="38"/>
      <c r="K407" s="38"/>
      <c r="L407" s="14"/>
      <c r="M407" s="14"/>
      <c r="N407" s="14"/>
    </row>
    <row r="408" spans="10:14" x14ac:dyDescent="0.35">
      <c r="J408" s="38"/>
      <c r="K408" s="38"/>
      <c r="L408" s="14"/>
      <c r="M408" s="14"/>
      <c r="N408" s="14"/>
    </row>
    <row r="409" spans="10:14" x14ac:dyDescent="0.35">
      <c r="J409" s="38"/>
      <c r="K409" s="38"/>
      <c r="L409" s="14"/>
      <c r="M409" s="14"/>
      <c r="N409" s="14"/>
    </row>
    <row r="410" spans="10:14" x14ac:dyDescent="0.35">
      <c r="J410" s="38"/>
      <c r="K410" s="38"/>
      <c r="L410" s="14"/>
      <c r="M410" s="14"/>
      <c r="N410" s="14"/>
    </row>
    <row r="411" spans="10:14" x14ac:dyDescent="0.35">
      <c r="J411" s="38"/>
      <c r="K411" s="38"/>
      <c r="L411" s="14"/>
      <c r="M411" s="14"/>
      <c r="N411" s="14"/>
    </row>
    <row r="412" spans="10:14" x14ac:dyDescent="0.35">
      <c r="J412" s="38"/>
      <c r="K412" s="38"/>
      <c r="L412" s="14"/>
      <c r="M412" s="14"/>
      <c r="N412" s="14"/>
    </row>
    <row r="413" spans="10:14" x14ac:dyDescent="0.35">
      <c r="J413" s="38"/>
      <c r="K413" s="38"/>
      <c r="L413" s="14"/>
      <c r="M413" s="14"/>
      <c r="N413" s="14"/>
    </row>
    <row r="414" spans="10:14" x14ac:dyDescent="0.35">
      <c r="J414" s="38"/>
      <c r="K414" s="38"/>
      <c r="L414" s="14"/>
      <c r="M414" s="14"/>
      <c r="N414" s="14"/>
    </row>
    <row r="415" spans="10:14" x14ac:dyDescent="0.35">
      <c r="J415" s="38"/>
      <c r="K415" s="38"/>
      <c r="L415" s="14"/>
      <c r="M415" s="14"/>
      <c r="N415" s="14"/>
    </row>
    <row r="416" spans="10:14" x14ac:dyDescent="0.35">
      <c r="J416" s="38"/>
      <c r="K416" s="38"/>
      <c r="L416" s="14"/>
      <c r="M416" s="14"/>
      <c r="N416" s="14"/>
    </row>
    <row r="417" spans="10:14" x14ac:dyDescent="0.35">
      <c r="J417" s="38"/>
      <c r="K417" s="38"/>
      <c r="L417" s="14"/>
      <c r="M417" s="14"/>
      <c r="N417" s="14"/>
    </row>
    <row r="418" spans="10:14" x14ac:dyDescent="0.35">
      <c r="J418" s="38"/>
      <c r="K418" s="38"/>
      <c r="L418" s="14"/>
      <c r="M418" s="14"/>
      <c r="N418" s="14"/>
    </row>
    <row r="419" spans="10:14" x14ac:dyDescent="0.35">
      <c r="J419" s="38"/>
      <c r="K419" s="38"/>
      <c r="L419" s="14"/>
      <c r="M419" s="14"/>
      <c r="N419" s="14"/>
    </row>
    <row r="420" spans="10:14" x14ac:dyDescent="0.35">
      <c r="J420" s="38"/>
      <c r="K420" s="38"/>
      <c r="L420" s="14"/>
      <c r="M420" s="14"/>
      <c r="N420" s="14"/>
    </row>
    <row r="421" spans="10:14" x14ac:dyDescent="0.35">
      <c r="J421" s="38"/>
      <c r="K421" s="38"/>
      <c r="L421" s="14"/>
      <c r="M421" s="14"/>
      <c r="N421" s="14"/>
    </row>
    <row r="422" spans="10:14" x14ac:dyDescent="0.35">
      <c r="J422" s="38"/>
      <c r="K422" s="38"/>
      <c r="L422" s="14"/>
      <c r="M422" s="14"/>
      <c r="N422" s="14"/>
    </row>
    <row r="423" spans="10:14" x14ac:dyDescent="0.35">
      <c r="J423" s="38"/>
      <c r="K423" s="38"/>
      <c r="L423" s="14"/>
      <c r="M423" s="14"/>
      <c r="N423" s="14"/>
    </row>
    <row r="424" spans="10:14" x14ac:dyDescent="0.35">
      <c r="J424" s="38"/>
      <c r="K424" s="38"/>
      <c r="L424" s="14"/>
      <c r="M424" s="14"/>
      <c r="N424" s="14"/>
    </row>
    <row r="425" spans="10:14" x14ac:dyDescent="0.35">
      <c r="J425" s="38"/>
      <c r="K425" s="38"/>
      <c r="L425" s="14"/>
      <c r="M425" s="14"/>
      <c r="N425" s="14"/>
    </row>
    <row r="426" spans="10:14" x14ac:dyDescent="0.35">
      <c r="J426" s="38"/>
      <c r="K426" s="38"/>
      <c r="L426" s="14"/>
      <c r="M426" s="14"/>
      <c r="N426" s="14"/>
    </row>
    <row r="427" spans="10:14" x14ac:dyDescent="0.35">
      <c r="J427" s="38"/>
      <c r="K427" s="38"/>
      <c r="L427" s="14"/>
      <c r="M427" s="14"/>
      <c r="N427" s="14"/>
    </row>
    <row r="428" spans="10:14" x14ac:dyDescent="0.35">
      <c r="J428" s="38"/>
      <c r="K428" s="38"/>
      <c r="L428" s="14"/>
      <c r="M428" s="14"/>
      <c r="N428" s="14"/>
    </row>
    <row r="429" spans="10:14" x14ac:dyDescent="0.35">
      <c r="J429" s="38"/>
      <c r="K429" s="38"/>
      <c r="L429" s="14"/>
      <c r="M429" s="14"/>
      <c r="N429" s="14"/>
    </row>
    <row r="430" spans="10:14" x14ac:dyDescent="0.35">
      <c r="J430" s="38"/>
      <c r="K430" s="38"/>
      <c r="L430" s="14"/>
      <c r="M430" s="14"/>
      <c r="N430" s="14"/>
    </row>
    <row r="431" spans="10:14" x14ac:dyDescent="0.35">
      <c r="J431" s="38"/>
      <c r="K431" s="38"/>
      <c r="L431" s="14"/>
      <c r="M431" s="14"/>
      <c r="N431" s="14"/>
    </row>
    <row r="432" spans="10:14" x14ac:dyDescent="0.35">
      <c r="J432" s="38"/>
      <c r="K432" s="38"/>
      <c r="L432" s="14"/>
      <c r="M432" s="14"/>
      <c r="N432" s="14"/>
    </row>
    <row r="433" spans="10:14" x14ac:dyDescent="0.35">
      <c r="J433" s="38"/>
      <c r="K433" s="38"/>
      <c r="L433" s="14"/>
      <c r="M433" s="14"/>
      <c r="N433" s="14"/>
    </row>
    <row r="434" spans="10:14" x14ac:dyDescent="0.35">
      <c r="J434" s="38"/>
      <c r="K434" s="38"/>
      <c r="L434" s="14"/>
      <c r="M434" s="14"/>
      <c r="N434" s="14"/>
    </row>
    <row r="435" spans="10:14" x14ac:dyDescent="0.35">
      <c r="J435" s="38"/>
      <c r="K435" s="38"/>
      <c r="L435" s="14"/>
      <c r="M435" s="14"/>
      <c r="N435" s="14"/>
    </row>
    <row r="436" spans="10:14" x14ac:dyDescent="0.35">
      <c r="J436" s="38"/>
      <c r="K436" s="38"/>
      <c r="L436" s="14"/>
      <c r="M436" s="14"/>
      <c r="N436" s="14"/>
    </row>
    <row r="437" spans="10:14" x14ac:dyDescent="0.35">
      <c r="J437" s="38"/>
      <c r="K437" s="38"/>
      <c r="L437" s="14"/>
      <c r="M437" s="14"/>
      <c r="N437" s="14"/>
    </row>
    <row r="438" spans="10:14" x14ac:dyDescent="0.35">
      <c r="J438" s="38"/>
      <c r="K438" s="38"/>
      <c r="L438" s="14"/>
      <c r="M438" s="14"/>
      <c r="N438" s="14"/>
    </row>
    <row r="439" spans="10:14" x14ac:dyDescent="0.35">
      <c r="J439" s="38"/>
      <c r="K439" s="38"/>
      <c r="L439" s="14"/>
      <c r="M439" s="14"/>
      <c r="N439" s="14"/>
    </row>
    <row r="440" spans="10:14" x14ac:dyDescent="0.35">
      <c r="J440" s="38"/>
      <c r="K440" s="38"/>
      <c r="L440" s="14"/>
      <c r="M440" s="14"/>
      <c r="N440" s="14"/>
    </row>
    <row r="441" spans="10:14" x14ac:dyDescent="0.35">
      <c r="J441" s="38"/>
      <c r="K441" s="38"/>
      <c r="L441" s="14"/>
      <c r="M441" s="14"/>
      <c r="N441" s="14"/>
    </row>
    <row r="442" spans="10:14" x14ac:dyDescent="0.35">
      <c r="J442" s="38"/>
      <c r="K442" s="38"/>
      <c r="L442" s="14"/>
      <c r="M442" s="14"/>
      <c r="N442" s="14"/>
    </row>
    <row r="443" spans="10:14" x14ac:dyDescent="0.35">
      <c r="J443" s="38"/>
      <c r="K443" s="38"/>
      <c r="L443" s="14"/>
      <c r="M443" s="14"/>
      <c r="N443" s="14"/>
    </row>
    <row r="444" spans="10:14" x14ac:dyDescent="0.35">
      <c r="J444" s="38"/>
      <c r="K444" s="38"/>
      <c r="L444" s="14"/>
      <c r="M444" s="14"/>
      <c r="N444" s="14"/>
    </row>
    <row r="445" spans="10:14" x14ac:dyDescent="0.35">
      <c r="J445" s="38"/>
      <c r="K445" s="38"/>
      <c r="L445" s="14"/>
      <c r="M445" s="14"/>
      <c r="N445" s="14"/>
    </row>
    <row r="446" spans="10:14" x14ac:dyDescent="0.35">
      <c r="J446" s="38"/>
      <c r="K446" s="38"/>
      <c r="L446" s="14"/>
      <c r="M446" s="14"/>
      <c r="N446" s="14"/>
    </row>
    <row r="447" spans="10:14" x14ac:dyDescent="0.35">
      <c r="J447" s="38"/>
      <c r="K447" s="38"/>
      <c r="L447" s="14"/>
      <c r="M447" s="14"/>
      <c r="N447" s="14"/>
    </row>
    <row r="448" spans="10:14" x14ac:dyDescent="0.35">
      <c r="J448" s="38"/>
      <c r="K448" s="38"/>
      <c r="L448" s="14"/>
      <c r="M448" s="14"/>
      <c r="N448" s="14"/>
    </row>
    <row r="449" spans="10:14" x14ac:dyDescent="0.35">
      <c r="J449" s="38"/>
      <c r="K449" s="38"/>
      <c r="L449" s="14"/>
      <c r="M449" s="14"/>
      <c r="N449" s="14"/>
    </row>
    <row r="450" spans="10:14" x14ac:dyDescent="0.35">
      <c r="J450" s="38"/>
      <c r="K450" s="38"/>
      <c r="L450" s="14"/>
      <c r="M450" s="14"/>
      <c r="N450" s="14"/>
    </row>
    <row r="451" spans="10:14" x14ac:dyDescent="0.35">
      <c r="J451" s="38"/>
      <c r="K451" s="38"/>
      <c r="L451" s="14"/>
      <c r="M451" s="14"/>
      <c r="N451" s="14"/>
    </row>
    <row r="452" spans="10:14" x14ac:dyDescent="0.35">
      <c r="J452" s="38"/>
      <c r="K452" s="38"/>
      <c r="L452" s="14"/>
      <c r="M452" s="14"/>
      <c r="N452" s="14"/>
    </row>
    <row r="453" spans="10:14" x14ac:dyDescent="0.35">
      <c r="J453" s="38"/>
      <c r="K453" s="38"/>
      <c r="L453" s="14"/>
      <c r="M453" s="14"/>
      <c r="N453" s="14"/>
    </row>
    <row r="454" spans="10:14" x14ac:dyDescent="0.35">
      <c r="J454" s="38"/>
      <c r="K454" s="38"/>
      <c r="L454" s="14"/>
      <c r="M454" s="14"/>
      <c r="N454" s="14"/>
    </row>
    <row r="455" spans="10:14" x14ac:dyDescent="0.35">
      <c r="J455" s="38"/>
      <c r="K455" s="38"/>
      <c r="L455" s="14"/>
      <c r="M455" s="14"/>
      <c r="N455" s="14"/>
    </row>
    <row r="456" spans="10:14" x14ac:dyDescent="0.35">
      <c r="J456" s="38"/>
      <c r="K456" s="38"/>
      <c r="L456" s="14"/>
      <c r="M456" s="14"/>
      <c r="N456" s="14"/>
    </row>
    <row r="457" spans="10:14" x14ac:dyDescent="0.35">
      <c r="J457" s="38"/>
      <c r="K457" s="38"/>
      <c r="L457" s="14"/>
      <c r="M457" s="14"/>
      <c r="N457" s="14"/>
    </row>
    <row r="458" spans="10:14" x14ac:dyDescent="0.35">
      <c r="J458" s="38"/>
      <c r="K458" s="38"/>
      <c r="L458" s="14"/>
      <c r="M458" s="14"/>
      <c r="N458" s="14"/>
    </row>
    <row r="459" spans="10:14" x14ac:dyDescent="0.35">
      <c r="J459" s="38"/>
      <c r="K459" s="38"/>
      <c r="L459" s="14"/>
      <c r="M459" s="14"/>
      <c r="N459" s="14"/>
    </row>
    <row r="460" spans="10:14" x14ac:dyDescent="0.35">
      <c r="J460" s="38"/>
      <c r="K460" s="38"/>
      <c r="L460" s="14"/>
      <c r="M460" s="14"/>
      <c r="N460" s="14"/>
    </row>
    <row r="461" spans="10:14" x14ac:dyDescent="0.35">
      <c r="J461" s="38"/>
      <c r="K461" s="38"/>
      <c r="L461" s="14"/>
      <c r="M461" s="14"/>
      <c r="N461" s="14"/>
    </row>
    <row r="462" spans="10:14" x14ac:dyDescent="0.35">
      <c r="J462" s="38"/>
      <c r="K462" s="38"/>
      <c r="L462" s="14"/>
      <c r="M462" s="14"/>
      <c r="N462" s="14"/>
    </row>
    <row r="463" spans="10:14" x14ac:dyDescent="0.35">
      <c r="J463" s="38"/>
      <c r="K463" s="38"/>
      <c r="L463" s="14"/>
      <c r="M463" s="14"/>
      <c r="N463" s="14"/>
    </row>
    <row r="464" spans="10:14" x14ac:dyDescent="0.35">
      <c r="J464" s="38"/>
      <c r="K464" s="38"/>
      <c r="L464" s="14"/>
      <c r="M464" s="14"/>
      <c r="N464" s="14"/>
    </row>
    <row r="465" spans="10:14" x14ac:dyDescent="0.35">
      <c r="J465" s="38"/>
      <c r="K465" s="38"/>
      <c r="L465" s="14"/>
      <c r="M465" s="14"/>
      <c r="N465" s="14"/>
    </row>
    <row r="466" spans="10:14" x14ac:dyDescent="0.35">
      <c r="J466" s="38"/>
      <c r="K466" s="38"/>
      <c r="L466" s="14"/>
      <c r="M466" s="14"/>
      <c r="N466" s="14"/>
    </row>
    <row r="467" spans="10:14" x14ac:dyDescent="0.35">
      <c r="J467" s="38"/>
      <c r="K467" s="38"/>
      <c r="L467" s="14"/>
      <c r="M467" s="14"/>
      <c r="N467" s="14"/>
    </row>
    <row r="468" spans="10:14" x14ac:dyDescent="0.35">
      <c r="J468" s="38"/>
      <c r="K468" s="38"/>
      <c r="L468" s="14"/>
      <c r="M468" s="14"/>
      <c r="N468" s="14"/>
    </row>
    <row r="469" spans="10:14" x14ac:dyDescent="0.35">
      <c r="J469" s="38"/>
      <c r="K469" s="38"/>
      <c r="L469" s="14"/>
      <c r="M469" s="14"/>
      <c r="N469" s="14"/>
    </row>
    <row r="470" spans="10:14" x14ac:dyDescent="0.35">
      <c r="J470" s="38"/>
      <c r="K470" s="38"/>
      <c r="L470" s="14"/>
      <c r="M470" s="14"/>
      <c r="N470" s="14"/>
    </row>
    <row r="471" spans="10:14" x14ac:dyDescent="0.35">
      <c r="J471" s="38"/>
      <c r="K471" s="38"/>
      <c r="L471" s="14"/>
      <c r="M471" s="14"/>
      <c r="N471" s="14"/>
    </row>
    <row r="472" spans="10:14" x14ac:dyDescent="0.35">
      <c r="J472" s="38"/>
      <c r="K472" s="38"/>
      <c r="L472" s="14"/>
      <c r="M472" s="14"/>
      <c r="N472" s="14"/>
    </row>
    <row r="473" spans="10:14" x14ac:dyDescent="0.35">
      <c r="J473" s="38"/>
      <c r="K473" s="38"/>
      <c r="L473" s="14"/>
      <c r="M473" s="14"/>
      <c r="N473" s="14"/>
    </row>
    <row r="474" spans="10:14" x14ac:dyDescent="0.35">
      <c r="J474" s="38"/>
      <c r="K474" s="38"/>
      <c r="L474" s="14"/>
      <c r="M474" s="14"/>
      <c r="N474" s="14"/>
    </row>
    <row r="475" spans="10:14" x14ac:dyDescent="0.35">
      <c r="J475" s="38"/>
      <c r="K475" s="38"/>
      <c r="L475" s="14"/>
      <c r="M475" s="14"/>
      <c r="N475" s="14"/>
    </row>
    <row r="476" spans="10:14" x14ac:dyDescent="0.35">
      <c r="J476" s="38"/>
      <c r="K476" s="38"/>
      <c r="L476" s="14"/>
      <c r="M476" s="14"/>
      <c r="N476" s="14"/>
    </row>
    <row r="477" spans="10:14" x14ac:dyDescent="0.35">
      <c r="J477" s="38"/>
      <c r="K477" s="38"/>
      <c r="L477" s="14"/>
      <c r="M477" s="14"/>
      <c r="N477" s="14"/>
    </row>
    <row r="478" spans="10:14" x14ac:dyDescent="0.35">
      <c r="J478" s="38"/>
      <c r="K478" s="38"/>
      <c r="L478" s="14"/>
      <c r="M478" s="14"/>
      <c r="N478" s="14"/>
    </row>
    <row r="479" spans="10:14" x14ac:dyDescent="0.35">
      <c r="J479" s="38"/>
      <c r="K479" s="38"/>
      <c r="L479" s="14"/>
      <c r="M479" s="14"/>
      <c r="N479" s="14"/>
    </row>
    <row r="480" spans="10:14" x14ac:dyDescent="0.35">
      <c r="J480" s="38"/>
      <c r="K480" s="38"/>
      <c r="L480" s="14"/>
      <c r="M480" s="14"/>
      <c r="N480" s="14"/>
    </row>
    <row r="481" spans="10:14" x14ac:dyDescent="0.35">
      <c r="J481" s="38"/>
      <c r="K481" s="38"/>
      <c r="L481" s="14"/>
      <c r="M481" s="14"/>
      <c r="N481" s="14"/>
    </row>
    <row r="482" spans="10:14" x14ac:dyDescent="0.35">
      <c r="J482" s="38"/>
      <c r="K482" s="38"/>
      <c r="L482" s="14"/>
      <c r="M482" s="14"/>
      <c r="N482" s="14"/>
    </row>
    <row r="483" spans="10:14" x14ac:dyDescent="0.35">
      <c r="J483" s="38"/>
      <c r="K483" s="38"/>
      <c r="L483" s="14"/>
      <c r="M483" s="14"/>
      <c r="N483" s="14"/>
    </row>
    <row r="484" spans="10:14" x14ac:dyDescent="0.35">
      <c r="J484" s="38"/>
      <c r="K484" s="38"/>
      <c r="L484" s="14"/>
      <c r="M484" s="14"/>
      <c r="N484" s="14"/>
    </row>
    <row r="485" spans="10:14" x14ac:dyDescent="0.35">
      <c r="J485" s="38"/>
      <c r="K485" s="38"/>
      <c r="L485" s="14"/>
      <c r="M485" s="14"/>
      <c r="N485" s="14"/>
    </row>
    <row r="486" spans="10:14" x14ac:dyDescent="0.35">
      <c r="J486" s="38"/>
      <c r="K486" s="38"/>
      <c r="L486" s="14"/>
      <c r="M486" s="14"/>
      <c r="N486" s="14"/>
    </row>
    <row r="487" spans="10:14" x14ac:dyDescent="0.35">
      <c r="J487" s="38"/>
      <c r="K487" s="38"/>
      <c r="L487" s="14"/>
      <c r="M487" s="14"/>
      <c r="N487" s="14"/>
    </row>
    <row r="488" spans="10:14" x14ac:dyDescent="0.35">
      <c r="J488" s="38"/>
      <c r="K488" s="38"/>
      <c r="L488" s="14"/>
      <c r="M488" s="14"/>
      <c r="N488" s="14"/>
    </row>
    <row r="489" spans="10:14" x14ac:dyDescent="0.35">
      <c r="J489" s="38"/>
      <c r="K489" s="38"/>
      <c r="L489" s="14"/>
      <c r="M489" s="14"/>
      <c r="N489" s="14"/>
    </row>
    <row r="490" spans="10:14" x14ac:dyDescent="0.35">
      <c r="J490" s="38"/>
      <c r="K490" s="38"/>
      <c r="L490" s="14"/>
      <c r="M490" s="14"/>
      <c r="N490" s="14"/>
    </row>
    <row r="491" spans="10:14" x14ac:dyDescent="0.35">
      <c r="J491" s="38"/>
      <c r="K491" s="38"/>
      <c r="L491" s="14"/>
      <c r="M491" s="14"/>
      <c r="N491" s="14"/>
    </row>
    <row r="492" spans="10:14" x14ac:dyDescent="0.35">
      <c r="J492" s="38"/>
      <c r="K492" s="38"/>
      <c r="L492" s="14"/>
      <c r="M492" s="14"/>
      <c r="N492" s="14"/>
    </row>
    <row r="493" spans="10:14" x14ac:dyDescent="0.35">
      <c r="J493" s="38"/>
      <c r="K493" s="38"/>
      <c r="L493" s="14"/>
      <c r="M493" s="14"/>
      <c r="N493" s="14"/>
    </row>
    <row r="494" spans="10:14" x14ac:dyDescent="0.35">
      <c r="J494" s="38"/>
      <c r="K494" s="38"/>
      <c r="L494" s="14"/>
      <c r="M494" s="14"/>
      <c r="N494" s="14"/>
    </row>
    <row r="495" spans="10:14" x14ac:dyDescent="0.35">
      <c r="J495" s="38"/>
      <c r="K495" s="38"/>
      <c r="L495" s="14"/>
      <c r="M495" s="14"/>
      <c r="N495" s="14"/>
    </row>
    <row r="496" spans="10:14" x14ac:dyDescent="0.35">
      <c r="J496" s="38"/>
      <c r="K496" s="38"/>
      <c r="L496" s="14"/>
      <c r="M496" s="14"/>
      <c r="N496" s="14"/>
    </row>
    <row r="497" spans="10:14" x14ac:dyDescent="0.35">
      <c r="J497" s="38"/>
      <c r="K497" s="38"/>
      <c r="L497" s="14"/>
      <c r="M497" s="14"/>
      <c r="N497" s="14"/>
    </row>
    <row r="498" spans="10:14" x14ac:dyDescent="0.35">
      <c r="J498" s="38"/>
      <c r="K498" s="38"/>
      <c r="L498" s="14"/>
      <c r="M498" s="14"/>
      <c r="N498" s="14"/>
    </row>
    <row r="499" spans="10:14" x14ac:dyDescent="0.35">
      <c r="J499" s="38"/>
      <c r="K499" s="38"/>
      <c r="L499" s="14"/>
      <c r="M499" s="14"/>
      <c r="N499" s="14"/>
    </row>
    <row r="500" spans="10:14" x14ac:dyDescent="0.35">
      <c r="J500" s="38"/>
      <c r="K500" s="38"/>
      <c r="L500" s="14"/>
      <c r="M500" s="14"/>
      <c r="N500" s="14"/>
    </row>
    <row r="501" spans="10:14" x14ac:dyDescent="0.35">
      <c r="J501" s="38"/>
      <c r="K501" s="38"/>
      <c r="L501" s="14"/>
      <c r="M501" s="14"/>
      <c r="N501" s="14"/>
    </row>
    <row r="502" spans="10:14" x14ac:dyDescent="0.35">
      <c r="J502" s="38"/>
      <c r="K502" s="38"/>
      <c r="L502" s="14"/>
      <c r="M502" s="14"/>
      <c r="N502" s="14"/>
    </row>
    <row r="503" spans="10:14" x14ac:dyDescent="0.35">
      <c r="J503" s="38"/>
      <c r="K503" s="38"/>
      <c r="L503" s="14"/>
      <c r="M503" s="14"/>
      <c r="N503" s="14"/>
    </row>
    <row r="504" spans="10:14" x14ac:dyDescent="0.35">
      <c r="J504" s="38"/>
      <c r="K504" s="38"/>
      <c r="L504" s="14"/>
      <c r="M504" s="14"/>
      <c r="N504" s="14"/>
    </row>
    <row r="505" spans="10:14" x14ac:dyDescent="0.35">
      <c r="J505" s="38"/>
      <c r="K505" s="38"/>
      <c r="L505" s="14"/>
      <c r="M505" s="14"/>
      <c r="N505" s="14"/>
    </row>
    <row r="506" spans="10:14" x14ac:dyDescent="0.35">
      <c r="J506" s="38"/>
      <c r="K506" s="38"/>
      <c r="L506" s="14"/>
      <c r="M506" s="14"/>
      <c r="N506" s="14"/>
    </row>
    <row r="507" spans="10:14" x14ac:dyDescent="0.35">
      <c r="J507" s="38"/>
      <c r="K507" s="38"/>
      <c r="L507" s="14"/>
      <c r="M507" s="14"/>
      <c r="N507" s="14"/>
    </row>
    <row r="508" spans="10:14" x14ac:dyDescent="0.35">
      <c r="J508" s="38"/>
      <c r="K508" s="38"/>
      <c r="L508" s="14"/>
      <c r="M508" s="14"/>
      <c r="N508" s="14"/>
    </row>
    <row r="509" spans="10:14" x14ac:dyDescent="0.35">
      <c r="J509" s="38"/>
      <c r="K509" s="38"/>
      <c r="L509" s="14"/>
      <c r="M509" s="14"/>
      <c r="N509" s="14"/>
    </row>
    <row r="510" spans="10:14" x14ac:dyDescent="0.35">
      <c r="J510" s="38"/>
      <c r="K510" s="38"/>
      <c r="L510" s="14"/>
      <c r="M510" s="14"/>
      <c r="N510" s="14"/>
    </row>
    <row r="511" spans="10:14" x14ac:dyDescent="0.35">
      <c r="J511" s="38"/>
      <c r="K511" s="38"/>
      <c r="L511" s="14"/>
      <c r="M511" s="14"/>
      <c r="N511" s="14"/>
    </row>
    <row r="512" spans="10:14" x14ac:dyDescent="0.35">
      <c r="J512" s="38"/>
      <c r="K512" s="38"/>
      <c r="L512" s="14"/>
      <c r="M512" s="14"/>
      <c r="N512" s="14"/>
    </row>
    <row r="513" spans="10:14" x14ac:dyDescent="0.35">
      <c r="J513" s="38"/>
      <c r="K513" s="38"/>
      <c r="L513" s="14"/>
      <c r="M513" s="14"/>
      <c r="N513" s="14"/>
    </row>
    <row r="514" spans="10:14" x14ac:dyDescent="0.35">
      <c r="J514" s="38"/>
      <c r="K514" s="38"/>
      <c r="L514" s="14"/>
      <c r="M514" s="14"/>
      <c r="N514" s="14"/>
    </row>
    <row r="515" spans="10:14" x14ac:dyDescent="0.35">
      <c r="J515" s="38"/>
      <c r="K515" s="38"/>
      <c r="L515" s="14"/>
      <c r="M515" s="14"/>
      <c r="N515" s="14"/>
    </row>
    <row r="516" spans="10:14" x14ac:dyDescent="0.35">
      <c r="J516" s="38"/>
      <c r="K516" s="38"/>
      <c r="L516" s="14"/>
      <c r="M516" s="14"/>
      <c r="N516" s="14"/>
    </row>
    <row r="517" spans="10:14" x14ac:dyDescent="0.35">
      <c r="J517" s="38"/>
      <c r="K517" s="38"/>
      <c r="L517" s="14"/>
      <c r="M517" s="14"/>
      <c r="N517" s="14"/>
    </row>
    <row r="518" spans="10:14" x14ac:dyDescent="0.35">
      <c r="J518" s="38"/>
      <c r="K518" s="38"/>
      <c r="L518" s="14"/>
      <c r="M518" s="14"/>
      <c r="N518" s="14"/>
    </row>
    <row r="519" spans="10:14" x14ac:dyDescent="0.35">
      <c r="J519" s="38"/>
      <c r="K519" s="38"/>
      <c r="L519" s="14"/>
      <c r="M519" s="14"/>
      <c r="N519" s="14"/>
    </row>
    <row r="520" spans="10:14" x14ac:dyDescent="0.35">
      <c r="J520" s="38"/>
      <c r="K520" s="38"/>
      <c r="L520" s="14"/>
      <c r="M520" s="14"/>
      <c r="N520" s="14"/>
    </row>
    <row r="521" spans="10:14" x14ac:dyDescent="0.35">
      <c r="J521" s="38"/>
      <c r="K521" s="38"/>
      <c r="L521" s="14"/>
      <c r="M521" s="14"/>
      <c r="N521" s="14"/>
    </row>
    <row r="522" spans="10:14" x14ac:dyDescent="0.35">
      <c r="J522" s="38"/>
      <c r="K522" s="38"/>
      <c r="L522" s="14"/>
      <c r="M522" s="14"/>
      <c r="N522" s="14"/>
    </row>
    <row r="523" spans="10:14" x14ac:dyDescent="0.35">
      <c r="J523" s="38"/>
      <c r="K523" s="38"/>
      <c r="L523" s="14"/>
      <c r="M523" s="14"/>
      <c r="N523" s="14"/>
    </row>
    <row r="524" spans="10:14" x14ac:dyDescent="0.35">
      <c r="J524" s="38"/>
      <c r="K524" s="38"/>
      <c r="L524" s="14"/>
      <c r="M524" s="14"/>
      <c r="N524" s="14"/>
    </row>
    <row r="525" spans="10:14" x14ac:dyDescent="0.35">
      <c r="J525" s="38"/>
      <c r="K525" s="38"/>
      <c r="L525" s="14"/>
      <c r="M525" s="14"/>
      <c r="N525" s="14"/>
    </row>
    <row r="526" spans="10:14" x14ac:dyDescent="0.35">
      <c r="J526" s="38"/>
      <c r="K526" s="38"/>
      <c r="L526" s="14"/>
      <c r="M526" s="14"/>
      <c r="N526" s="14"/>
    </row>
    <row r="527" spans="10:14" x14ac:dyDescent="0.35">
      <c r="J527" s="38"/>
      <c r="K527" s="38"/>
      <c r="L527" s="14"/>
      <c r="M527" s="14"/>
      <c r="N527" s="14"/>
    </row>
    <row r="528" spans="10:14" x14ac:dyDescent="0.35">
      <c r="J528" s="38"/>
      <c r="K528" s="38"/>
      <c r="L528" s="14"/>
      <c r="M528" s="14"/>
      <c r="N528" s="14"/>
    </row>
    <row r="529" spans="10:14" x14ac:dyDescent="0.35">
      <c r="J529" s="38"/>
      <c r="K529" s="38"/>
      <c r="L529" s="14"/>
      <c r="M529" s="14"/>
      <c r="N529" s="14"/>
    </row>
    <row r="530" spans="10:14" x14ac:dyDescent="0.35">
      <c r="J530" s="38"/>
      <c r="K530" s="38"/>
      <c r="L530" s="14"/>
      <c r="M530" s="14"/>
      <c r="N530" s="14"/>
    </row>
    <row r="531" spans="10:14" x14ac:dyDescent="0.35">
      <c r="J531" s="38"/>
      <c r="K531" s="38"/>
      <c r="L531" s="14"/>
      <c r="M531" s="14"/>
      <c r="N531" s="14"/>
    </row>
    <row r="532" spans="10:14" x14ac:dyDescent="0.35">
      <c r="J532" s="38"/>
      <c r="K532" s="38"/>
      <c r="L532" s="14"/>
      <c r="M532" s="14"/>
      <c r="N532" s="14"/>
    </row>
    <row r="533" spans="10:14" x14ac:dyDescent="0.35">
      <c r="J533" s="38"/>
      <c r="K533" s="38"/>
      <c r="L533" s="14"/>
      <c r="M533" s="14"/>
      <c r="N533" s="14"/>
    </row>
    <row r="534" spans="10:14" x14ac:dyDescent="0.35">
      <c r="J534" s="38"/>
      <c r="K534" s="38"/>
      <c r="L534" s="14"/>
      <c r="M534" s="14"/>
      <c r="N534" s="14"/>
    </row>
    <row r="535" spans="10:14" x14ac:dyDescent="0.35">
      <c r="J535" s="38"/>
      <c r="K535" s="38"/>
      <c r="L535" s="14"/>
      <c r="M535" s="14"/>
      <c r="N535" s="14"/>
    </row>
    <row r="536" spans="10:14" x14ac:dyDescent="0.35">
      <c r="J536" s="38"/>
      <c r="K536" s="38"/>
      <c r="L536" s="14"/>
      <c r="M536" s="14"/>
      <c r="N536" s="14"/>
    </row>
    <row r="537" spans="10:14" x14ac:dyDescent="0.35">
      <c r="J537" s="38"/>
      <c r="K537" s="38"/>
      <c r="L537" s="14"/>
      <c r="M537" s="14"/>
      <c r="N537" s="14"/>
    </row>
    <row r="538" spans="10:14" x14ac:dyDescent="0.35">
      <c r="J538" s="38"/>
      <c r="K538" s="38"/>
      <c r="L538" s="14"/>
      <c r="M538" s="14"/>
      <c r="N538" s="14"/>
    </row>
    <row r="539" spans="10:14" x14ac:dyDescent="0.35">
      <c r="J539" s="38"/>
      <c r="K539" s="38"/>
      <c r="L539" s="14"/>
      <c r="M539" s="14"/>
      <c r="N539" s="14"/>
    </row>
    <row r="540" spans="10:14" x14ac:dyDescent="0.35">
      <c r="J540" s="38"/>
      <c r="K540" s="38"/>
      <c r="L540" s="14"/>
      <c r="M540" s="14"/>
      <c r="N540" s="14"/>
    </row>
    <row r="541" spans="10:14" x14ac:dyDescent="0.35">
      <c r="J541" s="38"/>
      <c r="K541" s="38"/>
      <c r="L541" s="14"/>
      <c r="M541" s="14"/>
      <c r="N541" s="14"/>
    </row>
    <row r="542" spans="10:14" x14ac:dyDescent="0.35">
      <c r="J542" s="38"/>
      <c r="K542" s="38"/>
      <c r="L542" s="14"/>
      <c r="M542" s="14"/>
      <c r="N542" s="14"/>
    </row>
    <row r="543" spans="10:14" x14ac:dyDescent="0.35">
      <c r="J543" s="38"/>
      <c r="K543" s="38"/>
      <c r="L543" s="14"/>
      <c r="M543" s="14"/>
      <c r="N543" s="14"/>
    </row>
    <row r="544" spans="10:14" x14ac:dyDescent="0.35">
      <c r="J544" s="38"/>
      <c r="K544" s="38"/>
      <c r="L544" s="14"/>
      <c r="M544" s="14"/>
      <c r="N544" s="14"/>
    </row>
    <row r="545" spans="10:14" x14ac:dyDescent="0.35">
      <c r="J545" s="38"/>
      <c r="K545" s="38"/>
      <c r="L545" s="14"/>
      <c r="M545" s="14"/>
      <c r="N545" s="14"/>
    </row>
    <row r="546" spans="10:14" x14ac:dyDescent="0.35">
      <c r="J546" s="38"/>
      <c r="K546" s="38"/>
      <c r="L546" s="14"/>
      <c r="M546" s="14"/>
      <c r="N546" s="14"/>
    </row>
    <row r="547" spans="10:14" x14ac:dyDescent="0.35">
      <c r="J547" s="38"/>
      <c r="K547" s="38"/>
      <c r="L547" s="14"/>
      <c r="M547" s="14"/>
      <c r="N547" s="14"/>
    </row>
    <row r="548" spans="10:14" x14ac:dyDescent="0.35">
      <c r="J548" s="38"/>
      <c r="K548" s="38"/>
      <c r="L548" s="14"/>
      <c r="M548" s="14"/>
      <c r="N548" s="14"/>
    </row>
    <row r="549" spans="10:14" x14ac:dyDescent="0.35">
      <c r="J549" s="38"/>
      <c r="K549" s="38"/>
      <c r="L549" s="14"/>
      <c r="M549" s="14"/>
      <c r="N549" s="14"/>
    </row>
    <row r="550" spans="10:14" x14ac:dyDescent="0.35">
      <c r="J550" s="38"/>
      <c r="K550" s="38"/>
      <c r="L550" s="14"/>
      <c r="M550" s="14"/>
      <c r="N550" s="14"/>
    </row>
    <row r="551" spans="10:14" x14ac:dyDescent="0.35">
      <c r="J551" s="38"/>
      <c r="K551" s="38"/>
      <c r="L551" s="14"/>
      <c r="M551" s="14"/>
      <c r="N551" s="14"/>
    </row>
    <row r="552" spans="10:14" x14ac:dyDescent="0.35">
      <c r="J552" s="38"/>
      <c r="K552" s="38"/>
      <c r="L552" s="14"/>
      <c r="M552" s="14"/>
      <c r="N552" s="14"/>
    </row>
    <row r="553" spans="10:14" x14ac:dyDescent="0.35">
      <c r="J553" s="38"/>
      <c r="K553" s="38"/>
      <c r="L553" s="14"/>
      <c r="M553" s="14"/>
      <c r="N553" s="14"/>
    </row>
    <row r="554" spans="10:14" x14ac:dyDescent="0.35">
      <c r="J554" s="38"/>
      <c r="K554" s="38"/>
      <c r="L554" s="14"/>
      <c r="M554" s="14"/>
      <c r="N554" s="14"/>
    </row>
    <row r="555" spans="10:14" x14ac:dyDescent="0.35">
      <c r="J555" s="38"/>
      <c r="K555" s="38"/>
      <c r="L555" s="14"/>
      <c r="M555" s="14"/>
      <c r="N555" s="14"/>
    </row>
    <row r="556" spans="10:14" x14ac:dyDescent="0.35">
      <c r="J556" s="38"/>
      <c r="K556" s="38"/>
      <c r="L556" s="14"/>
      <c r="M556" s="14"/>
      <c r="N556" s="14"/>
    </row>
    <row r="557" spans="10:14" x14ac:dyDescent="0.35">
      <c r="J557" s="38"/>
      <c r="K557" s="38"/>
      <c r="L557" s="14"/>
      <c r="M557" s="14"/>
      <c r="N557" s="14"/>
    </row>
    <row r="558" spans="10:14" x14ac:dyDescent="0.35">
      <c r="J558" s="38"/>
      <c r="K558" s="38"/>
      <c r="L558" s="14"/>
      <c r="M558" s="14"/>
      <c r="N558" s="14"/>
    </row>
    <row r="559" spans="10:14" x14ac:dyDescent="0.35">
      <c r="J559" s="38"/>
      <c r="K559" s="38"/>
      <c r="L559" s="14"/>
      <c r="M559" s="14"/>
      <c r="N559" s="14"/>
    </row>
    <row r="560" spans="10:14" x14ac:dyDescent="0.35">
      <c r="J560" s="38"/>
      <c r="K560" s="38"/>
      <c r="L560" s="14"/>
      <c r="M560" s="14"/>
      <c r="N560" s="14"/>
    </row>
    <row r="561" spans="10:14" x14ac:dyDescent="0.35">
      <c r="J561" s="38"/>
      <c r="K561" s="38"/>
      <c r="L561" s="14"/>
      <c r="M561" s="14"/>
      <c r="N561" s="14"/>
    </row>
    <row r="562" spans="10:14" x14ac:dyDescent="0.35">
      <c r="J562" s="38"/>
      <c r="K562" s="38"/>
      <c r="L562" s="14"/>
      <c r="M562" s="14"/>
      <c r="N562" s="14"/>
    </row>
    <row r="563" spans="10:14" x14ac:dyDescent="0.35">
      <c r="J563" s="38"/>
      <c r="K563" s="38"/>
      <c r="L563" s="14"/>
      <c r="M563" s="14"/>
      <c r="N563" s="14"/>
    </row>
    <row r="564" spans="10:14" x14ac:dyDescent="0.35">
      <c r="J564" s="38"/>
      <c r="K564" s="38"/>
      <c r="L564" s="14"/>
      <c r="M564" s="14"/>
      <c r="N564" s="14"/>
    </row>
    <row r="565" spans="10:14" x14ac:dyDescent="0.35">
      <c r="J565" s="38"/>
      <c r="K565" s="38"/>
      <c r="L565" s="14"/>
      <c r="M565" s="14"/>
      <c r="N565" s="14"/>
    </row>
    <row r="566" spans="10:14" x14ac:dyDescent="0.35">
      <c r="J566" s="38"/>
      <c r="K566" s="38"/>
      <c r="L566" s="14"/>
      <c r="M566" s="14"/>
      <c r="N566" s="14"/>
    </row>
    <row r="567" spans="10:14" x14ac:dyDescent="0.35">
      <c r="J567" s="38"/>
      <c r="K567" s="38"/>
      <c r="L567" s="14"/>
      <c r="M567" s="14"/>
      <c r="N567" s="14"/>
    </row>
    <row r="568" spans="10:14" x14ac:dyDescent="0.35">
      <c r="J568" s="38"/>
      <c r="K568" s="38"/>
      <c r="L568" s="14"/>
      <c r="M568" s="14"/>
      <c r="N568" s="14"/>
    </row>
    <row r="569" spans="10:14" x14ac:dyDescent="0.35">
      <c r="J569" s="38"/>
      <c r="K569" s="38"/>
      <c r="L569" s="14"/>
      <c r="M569" s="14"/>
      <c r="N569" s="14"/>
    </row>
    <row r="570" spans="10:14" x14ac:dyDescent="0.35">
      <c r="J570" s="38"/>
      <c r="K570" s="38"/>
      <c r="L570" s="14"/>
      <c r="M570" s="14"/>
      <c r="N570" s="14"/>
    </row>
    <row r="571" spans="10:14" x14ac:dyDescent="0.35">
      <c r="J571" s="38"/>
      <c r="K571" s="38"/>
      <c r="L571" s="14"/>
      <c r="M571" s="14"/>
      <c r="N571" s="14"/>
    </row>
    <row r="572" spans="10:14" x14ac:dyDescent="0.35">
      <c r="J572" s="38"/>
      <c r="K572" s="38"/>
      <c r="L572" s="14"/>
      <c r="M572" s="14"/>
      <c r="N572" s="14"/>
    </row>
    <row r="573" spans="10:14" x14ac:dyDescent="0.35">
      <c r="J573" s="38"/>
      <c r="K573" s="38"/>
      <c r="L573" s="14"/>
      <c r="M573" s="14"/>
      <c r="N573" s="14"/>
    </row>
    <row r="574" spans="10:14" x14ac:dyDescent="0.35">
      <c r="J574" s="38"/>
      <c r="K574" s="38"/>
      <c r="L574" s="14"/>
      <c r="M574" s="14"/>
      <c r="N574" s="14"/>
    </row>
    <row r="575" spans="10:14" x14ac:dyDescent="0.35">
      <c r="J575" s="38"/>
      <c r="K575" s="38"/>
      <c r="L575" s="14"/>
      <c r="M575" s="14"/>
      <c r="N575" s="14"/>
    </row>
    <row r="576" spans="10:14" x14ac:dyDescent="0.35">
      <c r="J576" s="38"/>
      <c r="K576" s="38"/>
      <c r="L576" s="14"/>
      <c r="M576" s="14"/>
      <c r="N576" s="14"/>
    </row>
    <row r="577" spans="10:14" x14ac:dyDescent="0.35">
      <c r="J577" s="38"/>
      <c r="K577" s="38"/>
      <c r="L577" s="14"/>
      <c r="M577" s="14"/>
      <c r="N577" s="14"/>
    </row>
    <row r="578" spans="10:14" x14ac:dyDescent="0.35">
      <c r="J578" s="38"/>
      <c r="K578" s="38"/>
      <c r="L578" s="14"/>
      <c r="M578" s="14"/>
      <c r="N578" s="14"/>
    </row>
    <row r="579" spans="10:14" x14ac:dyDescent="0.35">
      <c r="J579" s="38"/>
      <c r="K579" s="38"/>
      <c r="L579" s="14"/>
      <c r="M579" s="14"/>
      <c r="N579" s="14"/>
    </row>
    <row r="580" spans="10:14" x14ac:dyDescent="0.35">
      <c r="J580" s="38"/>
      <c r="K580" s="38"/>
      <c r="L580" s="14"/>
      <c r="M580" s="14"/>
      <c r="N580" s="14"/>
    </row>
    <row r="581" spans="10:14" x14ac:dyDescent="0.35">
      <c r="J581" s="38"/>
      <c r="K581" s="38"/>
      <c r="L581" s="14"/>
      <c r="M581" s="14"/>
      <c r="N581" s="14"/>
    </row>
    <row r="582" spans="10:14" x14ac:dyDescent="0.35">
      <c r="J582" s="38"/>
      <c r="K582" s="38"/>
      <c r="L582" s="14"/>
      <c r="M582" s="14"/>
      <c r="N582" s="14"/>
    </row>
    <row r="583" spans="10:14" x14ac:dyDescent="0.35">
      <c r="J583" s="38"/>
      <c r="K583" s="38"/>
      <c r="L583" s="14"/>
      <c r="M583" s="14"/>
      <c r="N583" s="14"/>
    </row>
    <row r="584" spans="10:14" x14ac:dyDescent="0.35">
      <c r="J584" s="38"/>
      <c r="K584" s="38"/>
      <c r="L584" s="14"/>
      <c r="M584" s="14"/>
      <c r="N584" s="14"/>
    </row>
    <row r="585" spans="10:14" x14ac:dyDescent="0.35">
      <c r="J585" s="38"/>
      <c r="K585" s="38"/>
      <c r="L585" s="14"/>
      <c r="M585" s="14"/>
      <c r="N585" s="14"/>
    </row>
    <row r="586" spans="10:14" x14ac:dyDescent="0.35">
      <c r="J586" s="38"/>
      <c r="K586" s="38"/>
      <c r="L586" s="14"/>
      <c r="M586" s="14"/>
      <c r="N586" s="14"/>
    </row>
    <row r="587" spans="10:14" x14ac:dyDescent="0.35">
      <c r="J587" s="38"/>
      <c r="K587" s="38"/>
      <c r="L587" s="14"/>
      <c r="M587" s="14"/>
      <c r="N587" s="14"/>
    </row>
    <row r="588" spans="10:14" x14ac:dyDescent="0.35">
      <c r="J588" s="38"/>
      <c r="K588" s="38"/>
      <c r="L588" s="14"/>
      <c r="M588" s="14"/>
      <c r="N588" s="14"/>
    </row>
    <row r="589" spans="10:14" x14ac:dyDescent="0.35">
      <c r="J589" s="38"/>
      <c r="K589" s="38"/>
      <c r="L589" s="14"/>
      <c r="M589" s="14"/>
      <c r="N589" s="14"/>
    </row>
    <row r="590" spans="10:14" x14ac:dyDescent="0.35">
      <c r="J590" s="38"/>
      <c r="K590" s="38"/>
      <c r="L590" s="14"/>
      <c r="M590" s="14"/>
      <c r="N590" s="14"/>
    </row>
    <row r="591" spans="10:14" x14ac:dyDescent="0.35">
      <c r="J591" s="38"/>
      <c r="K591" s="38"/>
      <c r="L591" s="14"/>
      <c r="M591" s="14"/>
      <c r="N591" s="14"/>
    </row>
    <row r="592" spans="10:14" x14ac:dyDescent="0.35">
      <c r="J592" s="38"/>
      <c r="K592" s="38"/>
      <c r="L592" s="14"/>
      <c r="M592" s="14"/>
      <c r="N592" s="14"/>
    </row>
    <row r="593" spans="10:14" x14ac:dyDescent="0.35">
      <c r="J593" s="38"/>
      <c r="K593" s="38"/>
      <c r="L593" s="14"/>
      <c r="M593" s="14"/>
      <c r="N593" s="14"/>
    </row>
    <row r="594" spans="10:14" x14ac:dyDescent="0.35">
      <c r="J594" s="38"/>
      <c r="K594" s="38"/>
      <c r="L594" s="14"/>
      <c r="M594" s="14"/>
      <c r="N594" s="14"/>
    </row>
    <row r="595" spans="10:14" x14ac:dyDescent="0.35">
      <c r="J595" s="38"/>
      <c r="K595" s="38"/>
      <c r="L595" s="14"/>
      <c r="M595" s="14"/>
      <c r="N595" s="14"/>
    </row>
    <row r="596" spans="10:14" x14ac:dyDescent="0.35">
      <c r="J596" s="38"/>
      <c r="K596" s="38"/>
      <c r="L596" s="14"/>
      <c r="M596" s="14"/>
      <c r="N596" s="14"/>
    </row>
    <row r="597" spans="10:14" x14ac:dyDescent="0.35">
      <c r="J597" s="38"/>
      <c r="K597" s="38"/>
      <c r="L597" s="14"/>
      <c r="M597" s="14"/>
      <c r="N597" s="14"/>
    </row>
    <row r="598" spans="10:14" x14ac:dyDescent="0.35">
      <c r="J598" s="38"/>
      <c r="K598" s="38"/>
      <c r="L598" s="14"/>
      <c r="M598" s="14"/>
      <c r="N598" s="14"/>
    </row>
    <row r="599" spans="10:14" x14ac:dyDescent="0.35">
      <c r="J599" s="38"/>
      <c r="K599" s="38"/>
      <c r="L599" s="14"/>
      <c r="M599" s="14"/>
      <c r="N599" s="14"/>
    </row>
    <row r="600" spans="10:14" x14ac:dyDescent="0.35">
      <c r="J600" s="38"/>
      <c r="K600" s="38"/>
      <c r="L600" s="14"/>
      <c r="M600" s="14"/>
      <c r="N600" s="14"/>
    </row>
    <row r="601" spans="10:14" x14ac:dyDescent="0.35">
      <c r="J601" s="38"/>
      <c r="K601" s="38"/>
      <c r="L601" s="14"/>
      <c r="M601" s="14"/>
      <c r="N601" s="14"/>
    </row>
    <row r="602" spans="10:14" x14ac:dyDescent="0.35">
      <c r="J602" s="38"/>
      <c r="K602" s="38"/>
      <c r="L602" s="14"/>
      <c r="M602" s="14"/>
      <c r="N602" s="14"/>
    </row>
    <row r="603" spans="10:14" x14ac:dyDescent="0.35">
      <c r="J603" s="38"/>
      <c r="K603" s="38"/>
      <c r="L603" s="14"/>
      <c r="M603" s="14"/>
      <c r="N603" s="14"/>
    </row>
    <row r="604" spans="10:14" x14ac:dyDescent="0.35">
      <c r="J604" s="38"/>
      <c r="K604" s="38"/>
      <c r="L604" s="14"/>
      <c r="M604" s="14"/>
      <c r="N604" s="14"/>
    </row>
    <row r="605" spans="10:14" x14ac:dyDescent="0.35">
      <c r="J605" s="38"/>
      <c r="K605" s="38"/>
      <c r="L605" s="14"/>
      <c r="M605" s="14"/>
      <c r="N605" s="14"/>
    </row>
  </sheetData>
  <autoFilter ref="B5:R92" xr:uid="{00000000-0009-0000-0000-000000000000}"/>
  <mergeCells count="5">
    <mergeCell ref="B1:C3"/>
    <mergeCell ref="D1:P3"/>
    <mergeCell ref="Q1:R1"/>
    <mergeCell ref="Q2:R2"/>
    <mergeCell ref="Q3:R3"/>
  </mergeCells>
  <hyperlinks>
    <hyperlink ref="R6" r:id="rId1" xr:uid="{00000000-0004-0000-0000-000000000000}"/>
    <hyperlink ref="R8" r:id="rId2" xr:uid="{00000000-0004-0000-0000-000001000000}"/>
    <hyperlink ref="R16" r:id="rId3" xr:uid="{00000000-0004-0000-0000-000002000000}"/>
    <hyperlink ref="R15" r:id="rId4" xr:uid="{00000000-0004-0000-0000-000003000000}"/>
    <hyperlink ref="R12" r:id="rId5" xr:uid="{00000000-0004-0000-0000-000004000000}"/>
    <hyperlink ref="R13" r:id="rId6" xr:uid="{00000000-0004-0000-0000-000005000000}"/>
    <hyperlink ref="R14" r:id="rId7" xr:uid="{00000000-0004-0000-0000-000006000000}"/>
    <hyperlink ref="R11" r:id="rId8" xr:uid="{00000000-0004-0000-0000-000007000000}"/>
    <hyperlink ref="R9" r:id="rId9" xr:uid="{00000000-0004-0000-0000-000008000000}"/>
    <hyperlink ref="R10" r:id="rId10" xr:uid="{00000000-0004-0000-0000-000009000000}"/>
    <hyperlink ref="R17" r:id="rId11" xr:uid="{00000000-0004-0000-0000-00000A000000}"/>
    <hyperlink ref="R18" r:id="rId12" xr:uid="{00000000-0004-0000-0000-00000B000000}"/>
    <hyperlink ref="R19" r:id="rId13" xr:uid="{00000000-0004-0000-0000-00000C000000}"/>
    <hyperlink ref="R20" r:id="rId14" xr:uid="{00000000-0004-0000-0000-00000D000000}"/>
    <hyperlink ref="R28" r:id="rId15" xr:uid="{00000000-0004-0000-0000-00000E000000}"/>
    <hyperlink ref="R38" r:id="rId16" xr:uid="{00000000-0004-0000-0000-00000F000000}"/>
    <hyperlink ref="R27" r:id="rId17" xr:uid="{00000000-0004-0000-0000-000010000000}"/>
    <hyperlink ref="R24" r:id="rId18" xr:uid="{00000000-0004-0000-0000-000011000000}"/>
    <hyperlink ref="R39" r:id="rId19" xr:uid="{00000000-0004-0000-0000-000012000000}"/>
    <hyperlink ref="R40" r:id="rId20" xr:uid="{00000000-0004-0000-0000-000013000000}"/>
    <hyperlink ref="R41" r:id="rId21" xr:uid="{00000000-0004-0000-0000-000014000000}"/>
    <hyperlink ref="R74" r:id="rId22" xr:uid="{00000000-0004-0000-0000-000015000000}"/>
    <hyperlink ref="R80" r:id="rId23" xr:uid="{00000000-0004-0000-0000-000016000000}"/>
    <hyperlink ref="R25" r:id="rId24" xr:uid="{00000000-0004-0000-0000-000017000000}"/>
    <hyperlink ref="R26" r:id="rId25" xr:uid="{00000000-0004-0000-0000-000018000000}"/>
    <hyperlink ref="R54" r:id="rId26" xr:uid="{00000000-0004-0000-0000-000019000000}"/>
    <hyperlink ref="R72" r:id="rId27" xr:uid="{00000000-0004-0000-0000-00001A000000}"/>
    <hyperlink ref="R23" r:id="rId28" xr:uid="{00000000-0004-0000-0000-00001B000000}"/>
    <hyperlink ref="R21" r:id="rId29" xr:uid="{00000000-0004-0000-0000-00001C000000}"/>
    <hyperlink ref="R22" r:id="rId30" xr:uid="{00000000-0004-0000-0000-00001D000000}"/>
    <hyperlink ref="R42" r:id="rId31" xr:uid="{00000000-0004-0000-0000-00001E000000}"/>
    <hyperlink ref="R43" r:id="rId32" xr:uid="{00000000-0004-0000-0000-00001F000000}"/>
    <hyperlink ref="R44" r:id="rId33" xr:uid="{00000000-0004-0000-0000-000020000000}"/>
    <hyperlink ref="R55" r:id="rId34" xr:uid="{00000000-0004-0000-0000-000021000000}"/>
    <hyperlink ref="R29" r:id="rId35" xr:uid="{00000000-0004-0000-0000-000022000000}"/>
    <hyperlink ref="R50" r:id="rId36" xr:uid="{00000000-0004-0000-0000-000023000000}"/>
    <hyperlink ref="R52" r:id="rId37" xr:uid="{00000000-0004-0000-0000-000024000000}"/>
    <hyperlink ref="R51" r:id="rId38" xr:uid="{00000000-0004-0000-0000-000025000000}"/>
    <hyperlink ref="R53" r:id="rId39" xr:uid="{00000000-0004-0000-0000-000026000000}"/>
    <hyperlink ref="R31" r:id="rId40" xr:uid="{00000000-0004-0000-0000-000027000000}"/>
    <hyperlink ref="R32:R36" r:id="rId41" display="eccastaneda@minciencias.gov.co" xr:uid="{00000000-0004-0000-0000-000028000000}"/>
    <hyperlink ref="R45:R48" r:id="rId42" display="eccastaneda@minciencias.gov.co" xr:uid="{00000000-0004-0000-0000-000029000000}"/>
    <hyperlink ref="R63:R69" r:id="rId43" display="eccastaneda@minciencias.gov.co" xr:uid="{00000000-0004-0000-0000-00002A000000}"/>
    <hyperlink ref="R76:R78" r:id="rId44" display="eccastaneda@minciencias.gov.co" xr:uid="{00000000-0004-0000-0000-00002B000000}"/>
    <hyperlink ref="R79" r:id="rId45" xr:uid="{00000000-0004-0000-0000-00002C000000}"/>
    <hyperlink ref="R87:R91" r:id="rId46" display="eccastaneda@minciencias.gov.co" xr:uid="{00000000-0004-0000-0000-00002D000000}"/>
    <hyperlink ref="R30" r:id="rId47" xr:uid="{00000000-0004-0000-0000-00002E000000}"/>
    <hyperlink ref="R37" r:id="rId48" xr:uid="{00000000-0004-0000-0000-00002F000000}"/>
    <hyperlink ref="R73" r:id="rId49" xr:uid="{00000000-0004-0000-0000-000030000000}"/>
    <hyperlink ref="R67" r:id="rId50" xr:uid="{00000000-0004-0000-0000-000031000000}"/>
    <hyperlink ref="R46" r:id="rId51" xr:uid="{00000000-0004-0000-0000-000032000000}"/>
    <hyperlink ref="R75" r:id="rId52" xr:uid="{00000000-0004-0000-0000-000033000000}"/>
    <hyperlink ref="R70" r:id="rId53" xr:uid="{00000000-0004-0000-0000-000034000000}"/>
    <hyperlink ref="R71" r:id="rId54" xr:uid="{00000000-0004-0000-0000-000035000000}"/>
    <hyperlink ref="R49" r:id="rId55" xr:uid="{00000000-0004-0000-0000-000036000000}"/>
    <hyperlink ref="R81" r:id="rId56" xr:uid="{00000000-0004-0000-0000-000037000000}"/>
    <hyperlink ref="R62" r:id="rId57" xr:uid="{00000000-0004-0000-0000-000038000000}"/>
    <hyperlink ref="R82" r:id="rId58" xr:uid="{00000000-0004-0000-0000-000039000000}"/>
    <hyperlink ref="R83" r:id="rId59" xr:uid="{00000000-0004-0000-0000-00003A000000}"/>
    <hyperlink ref="R84" r:id="rId60" xr:uid="{00000000-0004-0000-0000-00003B000000}"/>
    <hyperlink ref="R85" r:id="rId61" xr:uid="{00000000-0004-0000-0000-00003C000000}"/>
    <hyperlink ref="R86" r:id="rId62" xr:uid="{00000000-0004-0000-0000-00003D000000}"/>
  </hyperlinks>
  <printOptions horizontalCentered="1"/>
  <pageMargins left="0.23622047244094491" right="0.23622047244094491" top="0.41" bottom="0.74803149606299213" header="0.43" footer="0.31496062992125984"/>
  <pageSetup scale="35" orientation="landscape" r:id="rId63"/>
  <drawing r:id="rId6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J48"/>
  <sheetViews>
    <sheetView zoomScaleNormal="100" workbookViewId="0">
      <selection activeCell="G45" sqref="G43:H45"/>
    </sheetView>
  </sheetViews>
  <sheetFormatPr baseColWidth="10" defaultColWidth="11.453125" defaultRowHeight="14.5" x14ac:dyDescent="0.35"/>
  <cols>
    <col min="1" max="1" width="2.453125" style="1" customWidth="1"/>
    <col min="2" max="2" width="8.1796875" style="1" customWidth="1"/>
    <col min="3" max="5" width="8" style="1" customWidth="1"/>
    <col min="6" max="6" width="11.453125" style="1"/>
    <col min="7" max="8" width="9" style="1" customWidth="1"/>
    <col min="9" max="9" width="14.6328125" style="1" bestFit="1" customWidth="1"/>
    <col min="10" max="10" width="11.453125" style="1"/>
    <col min="11" max="11" width="2.6328125" style="1" customWidth="1"/>
    <col min="12" max="16384" width="11.453125" style="1"/>
  </cols>
  <sheetData>
    <row r="2" spans="2:10" ht="15" thickBot="1" x14ac:dyDescent="0.4"/>
    <row r="3" spans="2:10" x14ac:dyDescent="0.35">
      <c r="B3" s="3"/>
      <c r="C3" s="4"/>
      <c r="D3" s="4"/>
      <c r="E3" s="4"/>
      <c r="F3" s="4"/>
      <c r="G3" s="4"/>
      <c r="H3" s="4"/>
      <c r="I3" s="4"/>
      <c r="J3" s="5"/>
    </row>
    <row r="4" spans="2:10" x14ac:dyDescent="0.35">
      <c r="B4" s="6"/>
      <c r="J4" s="7"/>
    </row>
    <row r="5" spans="2:10" ht="35" x14ac:dyDescent="0.7">
      <c r="B5" s="6"/>
      <c r="I5" s="20">
        <v>2022</v>
      </c>
      <c r="J5" s="7"/>
    </row>
    <row r="6" spans="2:10" x14ac:dyDescent="0.35">
      <c r="B6" s="6"/>
      <c r="J6" s="7"/>
    </row>
    <row r="7" spans="2:10" x14ac:dyDescent="0.35">
      <c r="B7" s="6"/>
      <c r="J7" s="7"/>
    </row>
    <row r="8" spans="2:10" x14ac:dyDescent="0.35">
      <c r="B8" s="6"/>
      <c r="J8" s="7"/>
    </row>
    <row r="9" spans="2:10" x14ac:dyDescent="0.35">
      <c r="B9" s="6"/>
      <c r="J9" s="7"/>
    </row>
    <row r="10" spans="2:10" x14ac:dyDescent="0.35">
      <c r="B10" s="6"/>
      <c r="J10" s="7"/>
    </row>
    <row r="11" spans="2:10" x14ac:dyDescent="0.35">
      <c r="B11" s="6"/>
      <c r="J11" s="7"/>
    </row>
    <row r="12" spans="2:10" x14ac:dyDescent="0.35">
      <c r="B12" s="6"/>
      <c r="J12" s="7"/>
    </row>
    <row r="13" spans="2:10" x14ac:dyDescent="0.35">
      <c r="B13" s="6"/>
      <c r="J13" s="7"/>
    </row>
    <row r="14" spans="2:10" x14ac:dyDescent="0.35">
      <c r="B14" s="6"/>
      <c r="J14" s="7"/>
    </row>
    <row r="15" spans="2:10" x14ac:dyDescent="0.35">
      <c r="B15" s="6"/>
      <c r="J15" s="7"/>
    </row>
    <row r="16" spans="2:10" ht="6" customHeight="1" x14ac:dyDescent="0.35">
      <c r="B16" s="6"/>
      <c r="J16" s="7"/>
    </row>
    <row r="17" spans="2:10" ht="6" customHeight="1" x14ac:dyDescent="0.35">
      <c r="B17" s="6"/>
      <c r="J17" s="7"/>
    </row>
    <row r="18" spans="2:10" x14ac:dyDescent="0.35">
      <c r="B18" s="6"/>
      <c r="J18" s="7"/>
    </row>
    <row r="19" spans="2:10" x14ac:dyDescent="0.35">
      <c r="B19" s="6"/>
      <c r="J19" s="7"/>
    </row>
    <row r="20" spans="2:10" x14ac:dyDescent="0.35">
      <c r="B20" s="6"/>
      <c r="J20" s="7"/>
    </row>
    <row r="21" spans="2:10" x14ac:dyDescent="0.35">
      <c r="B21" s="6"/>
      <c r="J21" s="7"/>
    </row>
    <row r="22" spans="2:10" x14ac:dyDescent="0.35">
      <c r="B22" s="6"/>
      <c r="J22" s="7"/>
    </row>
    <row r="23" spans="2:10" x14ac:dyDescent="0.35">
      <c r="B23" s="6"/>
      <c r="J23" s="7"/>
    </row>
    <row r="24" spans="2:10" x14ac:dyDescent="0.35">
      <c r="B24" s="6"/>
      <c r="J24" s="7"/>
    </row>
    <row r="25" spans="2:10" x14ac:dyDescent="0.35">
      <c r="B25" s="6"/>
      <c r="J25" s="7"/>
    </row>
    <row r="26" spans="2:10" x14ac:dyDescent="0.35">
      <c r="B26" s="6"/>
      <c r="J26" s="7"/>
    </row>
    <row r="27" spans="2:10" x14ac:dyDescent="0.35">
      <c r="B27" s="6"/>
      <c r="J27" s="7"/>
    </row>
    <row r="28" spans="2:10" x14ac:dyDescent="0.35">
      <c r="B28" s="6"/>
      <c r="J28" s="7"/>
    </row>
    <row r="29" spans="2:10" ht="7.5" customHeight="1" x14ac:dyDescent="0.35">
      <c r="B29" s="6"/>
      <c r="J29" s="7"/>
    </row>
    <row r="30" spans="2:10" ht="7.5" customHeight="1" x14ac:dyDescent="0.35">
      <c r="B30" s="6"/>
      <c r="J30" s="7"/>
    </row>
    <row r="31" spans="2:10" x14ac:dyDescent="0.35">
      <c r="B31" s="6"/>
      <c r="J31" s="7"/>
    </row>
    <row r="32" spans="2:10" x14ac:dyDescent="0.35">
      <c r="B32" s="6"/>
      <c r="J32" s="7"/>
    </row>
    <row r="33" spans="2:10" x14ac:dyDescent="0.35">
      <c r="B33" s="6"/>
      <c r="J33" s="7"/>
    </row>
    <row r="34" spans="2:10" x14ac:dyDescent="0.35">
      <c r="B34" s="6"/>
      <c r="J34" s="7"/>
    </row>
    <row r="35" spans="2:10" x14ac:dyDescent="0.35">
      <c r="B35" s="6"/>
      <c r="J35" s="7"/>
    </row>
    <row r="36" spans="2:10" x14ac:dyDescent="0.35">
      <c r="B36" s="6"/>
      <c r="J36" s="7"/>
    </row>
    <row r="37" spans="2:10" x14ac:dyDescent="0.35">
      <c r="B37" s="6"/>
      <c r="J37" s="7"/>
    </row>
    <row r="38" spans="2:10" x14ac:dyDescent="0.35">
      <c r="B38" s="6"/>
      <c r="J38" s="7"/>
    </row>
    <row r="39" spans="2:10" x14ac:dyDescent="0.35">
      <c r="B39" s="6"/>
      <c r="J39" s="7"/>
    </row>
    <row r="40" spans="2:10" ht="7.5" customHeight="1" x14ac:dyDescent="0.35">
      <c r="B40" s="6"/>
      <c r="J40" s="7"/>
    </row>
    <row r="41" spans="2:10" ht="7.5" customHeight="1" x14ac:dyDescent="0.35">
      <c r="B41" s="6"/>
      <c r="J41" s="7"/>
    </row>
    <row r="42" spans="2:10" x14ac:dyDescent="0.35">
      <c r="B42" s="6"/>
      <c r="J42" s="7"/>
    </row>
    <row r="43" spans="2:10" x14ac:dyDescent="0.35">
      <c r="B43" s="6"/>
      <c r="J43" s="7"/>
    </row>
    <row r="44" spans="2:10" x14ac:dyDescent="0.35">
      <c r="B44" s="6"/>
      <c r="J44" s="7"/>
    </row>
    <row r="45" spans="2:10" x14ac:dyDescent="0.35">
      <c r="B45" s="6"/>
      <c r="J45" s="7"/>
    </row>
    <row r="46" spans="2:10" x14ac:dyDescent="0.35">
      <c r="B46" s="6"/>
      <c r="J46" s="7"/>
    </row>
    <row r="47" spans="2:10" x14ac:dyDescent="0.35">
      <c r="B47" s="6"/>
      <c r="J47" s="7"/>
    </row>
    <row r="48" spans="2:10" ht="15" thickBot="1" x14ac:dyDescent="0.4">
      <c r="B48" s="8"/>
      <c r="C48" s="9"/>
      <c r="D48" s="9"/>
      <c r="E48" s="9"/>
      <c r="F48" s="9"/>
      <c r="G48" s="9"/>
      <c r="H48" s="9"/>
      <c r="I48" s="9"/>
      <c r="J48" s="10"/>
    </row>
  </sheetData>
  <pageMargins left="0.7" right="0.7" top="0.75" bottom="0.75" header="0.3" footer="0.3"/>
  <pageSetup scale="9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F8"/>
  <sheetViews>
    <sheetView topLeftCell="A6" workbookViewId="0">
      <selection activeCell="D16" sqref="D16"/>
    </sheetView>
  </sheetViews>
  <sheetFormatPr baseColWidth="10" defaultColWidth="11.453125" defaultRowHeight="14" x14ac:dyDescent="0.3"/>
  <cols>
    <col min="1" max="1" width="5.36328125" style="2" customWidth="1"/>
    <col min="2" max="2" width="15" style="2" customWidth="1"/>
    <col min="3" max="3" width="19.6328125" style="2" customWidth="1"/>
    <col min="4" max="4" width="15" style="2" customWidth="1"/>
    <col min="5" max="5" width="23.81640625" style="2" customWidth="1"/>
    <col min="6" max="6" width="5.36328125" style="11" customWidth="1"/>
    <col min="7" max="16384" width="11.453125" style="2"/>
  </cols>
  <sheetData>
    <row r="4" spans="2:6" ht="18" x14ac:dyDescent="0.3">
      <c r="B4" s="170" t="s">
        <v>15</v>
      </c>
      <c r="C4" s="170"/>
      <c r="D4" s="170"/>
      <c r="E4" s="170"/>
    </row>
    <row r="5" spans="2:6" ht="20" x14ac:dyDescent="0.3">
      <c r="B5" s="18"/>
      <c r="C5" s="18"/>
      <c r="D5" s="18"/>
      <c r="E5" s="18"/>
    </row>
    <row r="6" spans="2:6" s="12" customFormat="1" ht="88.25" customHeight="1" x14ac:dyDescent="0.35">
      <c r="B6" s="171" t="s">
        <v>41</v>
      </c>
      <c r="C6" s="171"/>
      <c r="D6" s="171"/>
      <c r="E6" s="171"/>
      <c r="F6" s="13"/>
    </row>
    <row r="7" spans="2:6" x14ac:dyDescent="0.3">
      <c r="B7" s="11"/>
      <c r="C7" s="11"/>
      <c r="D7" s="11"/>
      <c r="E7" s="11"/>
    </row>
    <row r="8" spans="2:6" ht="95.25" customHeight="1" x14ac:dyDescent="0.3">
      <c r="B8" s="172" t="s">
        <v>42</v>
      </c>
      <c r="C8" s="173"/>
      <c r="D8" s="173"/>
      <c r="E8" s="174"/>
    </row>
  </sheetData>
  <mergeCells count="3">
    <mergeCell ref="B4:E4"/>
    <mergeCell ref="B6:E6"/>
    <mergeCell ref="B8:E8"/>
  </mergeCells>
  <printOptions horizontalCentered="1" verticalCentered="1"/>
  <pageMargins left="0.70866141732283472" right="0.70866141732283472" top="0.74803149606299213" bottom="0.74803149606299213" header="0.31496062992125984" footer="0.31496062992125984"/>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C16"/>
  <sheetViews>
    <sheetView topLeftCell="A10" workbookViewId="0">
      <selection activeCell="C14" sqref="C14"/>
    </sheetView>
  </sheetViews>
  <sheetFormatPr baseColWidth="10" defaultColWidth="11.453125" defaultRowHeight="15.5" x14ac:dyDescent="0.35"/>
  <cols>
    <col min="1" max="1" width="5.1796875" style="15" customWidth="1"/>
    <col min="2" max="2" width="39.6328125" style="15" customWidth="1"/>
    <col min="3" max="3" width="65.6328125" style="15" customWidth="1"/>
    <col min="4" max="4" width="5.36328125" style="15" customWidth="1"/>
    <col min="5" max="16384" width="11.453125" style="15"/>
  </cols>
  <sheetData>
    <row r="2" spans="2:3" ht="16" thickBot="1" x14ac:dyDescent="0.4"/>
    <row r="3" spans="2:3" ht="16" thickBot="1" x14ac:dyDescent="0.4">
      <c r="B3" s="175" t="s">
        <v>0</v>
      </c>
      <c r="C3" s="176"/>
    </row>
    <row r="4" spans="2:3" ht="16" thickBot="1" x14ac:dyDescent="0.4">
      <c r="B4" s="21"/>
      <c r="C4" s="21"/>
    </row>
    <row r="5" spans="2:3" x14ac:dyDescent="0.35">
      <c r="B5" s="22" t="s">
        <v>1</v>
      </c>
      <c r="C5" s="23" t="s">
        <v>38</v>
      </c>
    </row>
    <row r="6" spans="2:3" ht="20.25" customHeight="1" x14ac:dyDescent="0.35">
      <c r="B6" s="24" t="s">
        <v>2</v>
      </c>
      <c r="C6" s="25" t="s">
        <v>39</v>
      </c>
    </row>
    <row r="7" spans="2:3" ht="20.25" customHeight="1" x14ac:dyDescent="0.35">
      <c r="B7" s="24" t="s">
        <v>3</v>
      </c>
      <c r="C7" s="26">
        <v>6258480</v>
      </c>
    </row>
    <row r="8" spans="2:3" ht="20.25" customHeight="1" x14ac:dyDescent="0.35">
      <c r="B8" s="24" t="s">
        <v>13</v>
      </c>
      <c r="C8" s="36" t="s">
        <v>40</v>
      </c>
    </row>
    <row r="9" spans="2:3" ht="122.25" customHeight="1" x14ac:dyDescent="0.35">
      <c r="B9" s="24" t="s">
        <v>19</v>
      </c>
      <c r="C9" s="27" t="s">
        <v>43</v>
      </c>
    </row>
    <row r="10" spans="2:3" ht="93" x14ac:dyDescent="0.35">
      <c r="B10" s="24" t="s">
        <v>20</v>
      </c>
      <c r="C10" s="27" t="s">
        <v>44</v>
      </c>
    </row>
    <row r="11" spans="2:3" ht="261" customHeight="1" x14ac:dyDescent="0.35">
      <c r="B11" s="24" t="s">
        <v>4</v>
      </c>
      <c r="C11" s="27" t="s">
        <v>234</v>
      </c>
    </row>
    <row r="12" spans="2:3" ht="46.5" x14ac:dyDescent="0.35">
      <c r="B12" s="24" t="s">
        <v>5</v>
      </c>
      <c r="C12" s="111" t="s">
        <v>238</v>
      </c>
    </row>
    <row r="13" spans="2:3" ht="20.25" customHeight="1" x14ac:dyDescent="0.35">
      <c r="B13" s="24" t="s">
        <v>16</v>
      </c>
      <c r="C13" s="28">
        <f>SUM(PAA!J6:J73)</f>
        <v>44745804944.050003</v>
      </c>
    </row>
    <row r="14" spans="2:3" ht="20.25" customHeight="1" x14ac:dyDescent="0.35">
      <c r="B14" s="24" t="s">
        <v>17</v>
      </c>
      <c r="C14" s="116">
        <v>450000000</v>
      </c>
    </row>
    <row r="15" spans="2:3" ht="20.25" customHeight="1" x14ac:dyDescent="0.35">
      <c r="B15" s="24" t="s">
        <v>18</v>
      </c>
      <c r="C15" s="116">
        <v>45000000</v>
      </c>
    </row>
    <row r="16" spans="2:3" ht="20.25" customHeight="1" thickBot="1" x14ac:dyDescent="0.4">
      <c r="B16" s="29" t="s">
        <v>14</v>
      </c>
      <c r="C16" s="109" t="s">
        <v>402</v>
      </c>
    </row>
  </sheetData>
  <mergeCells count="1">
    <mergeCell ref="B3:C3"/>
  </mergeCells>
  <hyperlinks>
    <hyperlink ref="C8" r:id="rId1" xr:uid="{00000000-0004-0000-0300-000000000000}"/>
  </hyperlinks>
  <printOptions horizontalCentered="1" verticalCentered="1"/>
  <pageMargins left="0.51181102362204722" right="0.51181102362204722" top="0.74803149606299213" bottom="0.74803149606299213" header="0.31496062992125984" footer="0.31496062992125984"/>
  <pageSetup scale="82"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Y172"/>
  <sheetViews>
    <sheetView showGridLines="0" tabSelected="1" topLeftCell="A5" zoomScale="70" zoomScaleNormal="70" workbookViewId="0">
      <pane xSplit="3" ySplit="1" topLeftCell="L64" activePane="bottomRight" state="frozen"/>
      <selection activeCell="A5" sqref="A5"/>
      <selection pane="topRight" activeCell="D5" sqref="D5"/>
      <selection pane="bottomLeft" activeCell="A6" sqref="A6"/>
      <selection pane="bottomRight" activeCell="M66" sqref="M66"/>
    </sheetView>
  </sheetViews>
  <sheetFormatPr baseColWidth="10" defaultColWidth="10.81640625" defaultRowHeight="14" x14ac:dyDescent="0.3"/>
  <cols>
    <col min="1" max="1" width="3.6328125" style="118" customWidth="1"/>
    <col min="2" max="2" width="24.1796875" style="118" customWidth="1"/>
    <col min="3" max="3" width="46.6328125" style="120" customWidth="1"/>
    <col min="4" max="4" width="10.7265625" style="129" customWidth="1"/>
    <col min="5" max="5" width="12.7265625" style="129" customWidth="1"/>
    <col min="6" max="6" width="11" style="118" customWidth="1"/>
    <col min="7" max="7" width="12.6328125" style="118" customWidth="1"/>
    <col min="8" max="8" width="18" style="130" customWidth="1"/>
    <col min="9" max="9" width="13.36328125" style="130" customWidth="1"/>
    <col min="10" max="10" width="19.54296875" style="131" customWidth="1"/>
    <col min="11" max="11" width="19.453125" style="131" customWidth="1"/>
    <col min="12" max="14" width="19.453125" style="127" customWidth="1"/>
    <col min="15" max="15" width="23.36328125" style="132" customWidth="1"/>
    <col min="16" max="16" width="22.6328125" style="132" customWidth="1"/>
    <col min="17" max="17" width="21.1796875" style="118" customWidth="1"/>
    <col min="18" max="18" width="42" style="133" customWidth="1"/>
    <col min="19" max="16384" width="10.81640625" style="118"/>
  </cols>
  <sheetData>
    <row r="1" spans="1:103" ht="24" customHeight="1" x14ac:dyDescent="0.3">
      <c r="A1" s="117"/>
      <c r="B1" s="181"/>
      <c r="C1" s="182"/>
      <c r="D1" s="177" t="s">
        <v>228</v>
      </c>
      <c r="E1" s="177"/>
      <c r="F1" s="177"/>
      <c r="G1" s="177"/>
      <c r="H1" s="178"/>
      <c r="I1" s="177"/>
      <c r="J1" s="177"/>
      <c r="K1" s="177"/>
      <c r="L1" s="177"/>
      <c r="M1" s="177"/>
      <c r="N1" s="177"/>
      <c r="O1" s="177"/>
      <c r="P1" s="177"/>
      <c r="Q1" s="179" t="s">
        <v>284</v>
      </c>
      <c r="R1" s="179"/>
    </row>
    <row r="2" spans="1:103" ht="24" customHeight="1" x14ac:dyDescent="0.3">
      <c r="A2" s="117"/>
      <c r="B2" s="181"/>
      <c r="C2" s="182"/>
      <c r="D2" s="177"/>
      <c r="E2" s="177"/>
      <c r="F2" s="177"/>
      <c r="G2" s="177"/>
      <c r="H2" s="178"/>
      <c r="I2" s="177"/>
      <c r="J2" s="177"/>
      <c r="K2" s="177"/>
      <c r="L2" s="177"/>
      <c r="M2" s="177"/>
      <c r="N2" s="177"/>
      <c r="O2" s="177"/>
      <c r="P2" s="177"/>
      <c r="Q2" s="180" t="s">
        <v>285</v>
      </c>
      <c r="R2" s="180"/>
    </row>
    <row r="3" spans="1:103" ht="24" customHeight="1" x14ac:dyDescent="0.3">
      <c r="A3" s="117"/>
      <c r="B3" s="181"/>
      <c r="C3" s="182"/>
      <c r="D3" s="177"/>
      <c r="E3" s="177"/>
      <c r="F3" s="177"/>
      <c r="G3" s="177"/>
      <c r="H3" s="178"/>
      <c r="I3" s="177"/>
      <c r="J3" s="177"/>
      <c r="K3" s="177"/>
      <c r="L3" s="177"/>
      <c r="M3" s="177"/>
      <c r="N3" s="177"/>
      <c r="O3" s="177"/>
      <c r="P3" s="177"/>
      <c r="Q3" s="180" t="s">
        <v>286</v>
      </c>
      <c r="R3" s="180"/>
    </row>
    <row r="4" spans="1:103" ht="15" customHeight="1" x14ac:dyDescent="0.3">
      <c r="B4" s="119"/>
      <c r="D4" s="121"/>
      <c r="E4" s="121"/>
      <c r="F4" s="122"/>
      <c r="G4" s="122"/>
      <c r="H4" s="108"/>
      <c r="I4" s="108"/>
      <c r="J4" s="123"/>
      <c r="K4" s="123"/>
      <c r="L4" s="122"/>
      <c r="M4" s="122"/>
      <c r="N4" s="122"/>
      <c r="O4" s="110"/>
      <c r="P4" s="110"/>
      <c r="Q4" s="122"/>
      <c r="R4" s="124"/>
    </row>
    <row r="5" spans="1:103" ht="84.75" customHeight="1" x14ac:dyDescent="0.3">
      <c r="B5" s="125" t="s">
        <v>30</v>
      </c>
      <c r="C5" s="125" t="s">
        <v>6</v>
      </c>
      <c r="D5" s="125" t="s">
        <v>31</v>
      </c>
      <c r="E5" s="125" t="s">
        <v>25</v>
      </c>
      <c r="F5" s="125" t="s">
        <v>32</v>
      </c>
      <c r="G5" s="125" t="s">
        <v>33</v>
      </c>
      <c r="H5" s="125" t="s">
        <v>7</v>
      </c>
      <c r="I5" s="125" t="s">
        <v>8</v>
      </c>
      <c r="J5" s="126" t="s">
        <v>9</v>
      </c>
      <c r="K5" s="126" t="s">
        <v>10</v>
      </c>
      <c r="L5" s="125" t="s">
        <v>11</v>
      </c>
      <c r="M5" s="125" t="s">
        <v>12</v>
      </c>
      <c r="N5" s="125" t="s">
        <v>34</v>
      </c>
      <c r="O5" s="125" t="s">
        <v>26</v>
      </c>
      <c r="P5" s="125" t="s">
        <v>27</v>
      </c>
      <c r="Q5" s="125" t="s">
        <v>28</v>
      </c>
      <c r="R5" s="125" t="s">
        <v>29</v>
      </c>
    </row>
    <row r="6" spans="1:103" s="152" customFormat="1" ht="67.5" customHeight="1" x14ac:dyDescent="0.3">
      <c r="B6" s="140" t="s">
        <v>302</v>
      </c>
      <c r="C6" s="140" t="s">
        <v>57</v>
      </c>
      <c r="D6" s="140" t="s">
        <v>52</v>
      </c>
      <c r="E6" s="140" t="s">
        <v>52</v>
      </c>
      <c r="F6" s="140">
        <v>12</v>
      </c>
      <c r="G6" s="140" t="s">
        <v>47</v>
      </c>
      <c r="H6" s="140" t="s">
        <v>260</v>
      </c>
      <c r="I6" s="140" t="s">
        <v>48</v>
      </c>
      <c r="J6" s="141">
        <v>15000000000</v>
      </c>
      <c r="K6" s="141">
        <f t="shared" ref="K6:K16" si="0">J6</f>
        <v>15000000000</v>
      </c>
      <c r="L6" s="140" t="s">
        <v>54</v>
      </c>
      <c r="M6" s="140" t="s">
        <v>49</v>
      </c>
      <c r="N6" s="140" t="s">
        <v>50</v>
      </c>
      <c r="O6" s="140" t="s">
        <v>250</v>
      </c>
      <c r="P6" s="142" t="s">
        <v>290</v>
      </c>
      <c r="Q6" s="142" t="s">
        <v>291</v>
      </c>
      <c r="R6" s="157" t="s">
        <v>292</v>
      </c>
    </row>
    <row r="7" spans="1:103" s="152" customFormat="1" ht="79.5" customHeight="1" x14ac:dyDescent="0.3">
      <c r="B7" s="140" t="s">
        <v>302</v>
      </c>
      <c r="C7" s="140" t="s">
        <v>114</v>
      </c>
      <c r="D7" s="140" t="s">
        <v>52</v>
      </c>
      <c r="E7" s="140" t="s">
        <v>52</v>
      </c>
      <c r="F7" s="140">
        <v>12</v>
      </c>
      <c r="G7" s="140" t="s">
        <v>47</v>
      </c>
      <c r="H7" s="140" t="s">
        <v>260</v>
      </c>
      <c r="I7" s="140" t="s">
        <v>134</v>
      </c>
      <c r="J7" s="141">
        <v>5004335119</v>
      </c>
      <c r="K7" s="141">
        <f t="shared" si="0"/>
        <v>5004335119</v>
      </c>
      <c r="L7" s="140" t="s">
        <v>54</v>
      </c>
      <c r="M7" s="140" t="s">
        <v>49</v>
      </c>
      <c r="N7" s="140" t="s">
        <v>50</v>
      </c>
      <c r="O7" s="140" t="s">
        <v>250</v>
      </c>
      <c r="P7" s="142" t="s">
        <v>290</v>
      </c>
      <c r="Q7" s="142" t="s">
        <v>291</v>
      </c>
      <c r="R7" s="157" t="s">
        <v>292</v>
      </c>
    </row>
    <row r="8" spans="1:103" s="152" customFormat="1" ht="79.5" customHeight="1" x14ac:dyDescent="0.3">
      <c r="B8" s="140" t="s">
        <v>302</v>
      </c>
      <c r="C8" s="140" t="s">
        <v>243</v>
      </c>
      <c r="D8" s="140" t="s">
        <v>52</v>
      </c>
      <c r="E8" s="140" t="s">
        <v>52</v>
      </c>
      <c r="F8" s="140">
        <v>5</v>
      </c>
      <c r="G8" s="140" t="s">
        <v>244</v>
      </c>
      <c r="H8" s="140" t="s">
        <v>260</v>
      </c>
      <c r="I8" s="140" t="s">
        <v>245</v>
      </c>
      <c r="J8" s="141">
        <v>1205572127</v>
      </c>
      <c r="K8" s="141">
        <f>J8</f>
        <v>1205572127</v>
      </c>
      <c r="L8" s="140" t="s">
        <v>54</v>
      </c>
      <c r="M8" s="140" t="s">
        <v>49</v>
      </c>
      <c r="N8" s="140" t="s">
        <v>50</v>
      </c>
      <c r="O8" s="140" t="s">
        <v>250</v>
      </c>
      <c r="P8" s="140" t="s">
        <v>296</v>
      </c>
      <c r="Q8" s="140">
        <v>6248480</v>
      </c>
      <c r="R8" s="143" t="s">
        <v>297</v>
      </c>
    </row>
    <row r="9" spans="1:103" s="14" customFormat="1" ht="120.75" customHeight="1" x14ac:dyDescent="0.35">
      <c r="B9" s="140" t="s">
        <v>302</v>
      </c>
      <c r="C9" s="144" t="s">
        <v>294</v>
      </c>
      <c r="D9" s="144" t="s">
        <v>52</v>
      </c>
      <c r="E9" s="144" t="s">
        <v>52</v>
      </c>
      <c r="F9" s="144">
        <v>12</v>
      </c>
      <c r="G9" s="140" t="s">
        <v>47</v>
      </c>
      <c r="H9" s="143" t="s">
        <v>45</v>
      </c>
      <c r="I9" s="140" t="s">
        <v>295</v>
      </c>
      <c r="J9" s="141">
        <v>8383812705</v>
      </c>
      <c r="K9" s="141">
        <f t="shared" si="0"/>
        <v>8383812705</v>
      </c>
      <c r="L9" s="140" t="s">
        <v>54</v>
      </c>
      <c r="M9" s="140" t="s">
        <v>49</v>
      </c>
      <c r="N9" s="143" t="s">
        <v>230</v>
      </c>
      <c r="O9" s="140" t="s">
        <v>250</v>
      </c>
      <c r="P9" s="143" t="s">
        <v>296</v>
      </c>
      <c r="Q9" s="145">
        <v>6258480</v>
      </c>
      <c r="R9" s="143" t="s">
        <v>297</v>
      </c>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4"/>
      <c r="CN9" s="84"/>
      <c r="CO9" s="84"/>
      <c r="CP9" s="84"/>
      <c r="CQ9" s="84"/>
      <c r="CR9" s="84"/>
      <c r="CS9" s="84"/>
      <c r="CT9" s="84"/>
      <c r="CU9" s="84"/>
      <c r="CV9" s="84"/>
      <c r="CW9" s="84"/>
      <c r="CX9" s="84"/>
      <c r="CY9" s="84"/>
    </row>
    <row r="10" spans="1:103" s="14" customFormat="1" ht="120.75" customHeight="1" x14ac:dyDescent="0.35">
      <c r="B10" s="140" t="s">
        <v>359</v>
      </c>
      <c r="C10" s="144" t="s">
        <v>360</v>
      </c>
      <c r="D10" s="144" t="s">
        <v>115</v>
      </c>
      <c r="E10" s="144" t="s">
        <v>115</v>
      </c>
      <c r="F10" s="144">
        <v>6</v>
      </c>
      <c r="G10" s="140" t="s">
        <v>47</v>
      </c>
      <c r="H10" s="143" t="s">
        <v>45</v>
      </c>
      <c r="I10" s="140" t="s">
        <v>295</v>
      </c>
      <c r="J10" s="141">
        <v>1294427873</v>
      </c>
      <c r="K10" s="141">
        <f t="shared" si="0"/>
        <v>1294427873</v>
      </c>
      <c r="L10" s="140" t="s">
        <v>54</v>
      </c>
      <c r="M10" s="140" t="s">
        <v>49</v>
      </c>
      <c r="N10" s="143" t="s">
        <v>230</v>
      </c>
      <c r="O10" s="140" t="s">
        <v>250</v>
      </c>
      <c r="P10" s="143" t="s">
        <v>296</v>
      </c>
      <c r="Q10" s="145">
        <v>6258480</v>
      </c>
      <c r="R10" s="143" t="s">
        <v>297</v>
      </c>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3"/>
      <c r="AR10" s="153"/>
      <c r="AS10" s="153"/>
      <c r="AT10" s="153"/>
      <c r="AU10" s="153"/>
      <c r="AV10" s="153"/>
      <c r="AW10" s="153"/>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4"/>
      <c r="CN10" s="84"/>
      <c r="CO10" s="84"/>
      <c r="CP10" s="84"/>
      <c r="CQ10" s="84"/>
      <c r="CR10" s="84"/>
      <c r="CS10" s="84"/>
      <c r="CT10" s="84"/>
      <c r="CU10" s="84"/>
      <c r="CV10" s="84"/>
      <c r="CW10" s="84"/>
      <c r="CX10" s="84"/>
      <c r="CY10" s="84"/>
    </row>
    <row r="11" spans="1:103" ht="62" customHeight="1" x14ac:dyDescent="0.3">
      <c r="B11" s="140">
        <v>90121502</v>
      </c>
      <c r="C11" s="140" t="s">
        <v>322</v>
      </c>
      <c r="D11" s="140" t="s">
        <v>52</v>
      </c>
      <c r="E11" s="140" t="s">
        <v>52</v>
      </c>
      <c r="F11" s="140">
        <v>9</v>
      </c>
      <c r="G11" s="140" t="s">
        <v>47</v>
      </c>
      <c r="H11" s="143" t="s">
        <v>45</v>
      </c>
      <c r="I11" s="140" t="s">
        <v>135</v>
      </c>
      <c r="J11" s="141">
        <v>750000000</v>
      </c>
      <c r="K11" s="141">
        <f t="shared" si="0"/>
        <v>750000000</v>
      </c>
      <c r="L11" s="140" t="s">
        <v>54</v>
      </c>
      <c r="M11" s="140" t="s">
        <v>49</v>
      </c>
      <c r="N11" s="140" t="s">
        <v>50</v>
      </c>
      <c r="O11" s="140" t="s">
        <v>250</v>
      </c>
      <c r="P11" s="140" t="s">
        <v>103</v>
      </c>
      <c r="Q11" s="140" t="s">
        <v>63</v>
      </c>
      <c r="R11" s="140" t="s">
        <v>105</v>
      </c>
    </row>
    <row r="12" spans="1:103" ht="54.75" customHeight="1" x14ac:dyDescent="0.3">
      <c r="B12" s="140">
        <v>80131500</v>
      </c>
      <c r="C12" s="140" t="s">
        <v>61</v>
      </c>
      <c r="D12" s="140" t="s">
        <v>52</v>
      </c>
      <c r="E12" s="140" t="s">
        <v>52</v>
      </c>
      <c r="F12" s="140">
        <v>12</v>
      </c>
      <c r="G12" s="140" t="s">
        <v>47</v>
      </c>
      <c r="H12" s="140" t="s">
        <v>260</v>
      </c>
      <c r="I12" s="140" t="s">
        <v>48</v>
      </c>
      <c r="J12" s="141">
        <f>3605008.05-227841</f>
        <v>3377167.05</v>
      </c>
      <c r="K12" s="141">
        <f t="shared" si="0"/>
        <v>3377167.05</v>
      </c>
      <c r="L12" s="140" t="s">
        <v>54</v>
      </c>
      <c r="M12" s="140" t="s">
        <v>49</v>
      </c>
      <c r="N12" s="140" t="s">
        <v>50</v>
      </c>
      <c r="O12" s="140" t="s">
        <v>250</v>
      </c>
      <c r="P12" s="140" t="s">
        <v>335</v>
      </c>
      <c r="Q12" s="140" t="s">
        <v>63</v>
      </c>
      <c r="R12" s="158" t="s">
        <v>334</v>
      </c>
    </row>
    <row r="13" spans="1:103" ht="54.75" customHeight="1" x14ac:dyDescent="0.3">
      <c r="B13" s="140">
        <v>80131500</v>
      </c>
      <c r="C13" s="140" t="s">
        <v>65</v>
      </c>
      <c r="D13" s="140" t="s">
        <v>52</v>
      </c>
      <c r="E13" s="140" t="s">
        <v>52</v>
      </c>
      <c r="F13" s="140">
        <v>12</v>
      </c>
      <c r="G13" s="140" t="s">
        <v>47</v>
      </c>
      <c r="H13" s="140" t="s">
        <v>260</v>
      </c>
      <c r="I13" s="140" t="s">
        <v>48</v>
      </c>
      <c r="J13" s="141">
        <f>3360070-217600</f>
        <v>3142470</v>
      </c>
      <c r="K13" s="141">
        <f t="shared" si="0"/>
        <v>3142470</v>
      </c>
      <c r="L13" s="140" t="s">
        <v>54</v>
      </c>
      <c r="M13" s="140" t="s">
        <v>49</v>
      </c>
      <c r="N13" s="140" t="s">
        <v>50</v>
      </c>
      <c r="O13" s="140" t="s">
        <v>250</v>
      </c>
      <c r="P13" s="140" t="s">
        <v>335</v>
      </c>
      <c r="Q13" s="140" t="s">
        <v>63</v>
      </c>
      <c r="R13" s="158" t="s">
        <v>334</v>
      </c>
    </row>
    <row r="14" spans="1:103" ht="56" x14ac:dyDescent="0.3">
      <c r="B14" s="140" t="s">
        <v>248</v>
      </c>
      <c r="C14" s="140" t="s">
        <v>249</v>
      </c>
      <c r="D14" s="140" t="s">
        <v>52</v>
      </c>
      <c r="E14" s="140" t="s">
        <v>52</v>
      </c>
      <c r="F14" s="140">
        <v>11</v>
      </c>
      <c r="G14" s="140" t="s">
        <v>244</v>
      </c>
      <c r="H14" s="140" t="s">
        <v>260</v>
      </c>
      <c r="I14" s="140" t="s">
        <v>48</v>
      </c>
      <c r="J14" s="141">
        <v>120000000</v>
      </c>
      <c r="K14" s="141">
        <f t="shared" si="0"/>
        <v>120000000</v>
      </c>
      <c r="L14" s="140" t="s">
        <v>54</v>
      </c>
      <c r="M14" s="140" t="s">
        <v>49</v>
      </c>
      <c r="N14" s="140" t="s">
        <v>50</v>
      </c>
      <c r="O14" s="140" t="s">
        <v>250</v>
      </c>
      <c r="P14" s="140" t="s">
        <v>251</v>
      </c>
      <c r="Q14" s="140" t="s">
        <v>252</v>
      </c>
      <c r="R14" s="140" t="s">
        <v>253</v>
      </c>
    </row>
    <row r="15" spans="1:103" ht="93" customHeight="1" x14ac:dyDescent="0.3">
      <c r="B15" s="140" t="s">
        <v>303</v>
      </c>
      <c r="C15" s="140" t="s">
        <v>259</v>
      </c>
      <c r="D15" s="140" t="s">
        <v>69</v>
      </c>
      <c r="E15" s="140" t="s">
        <v>69</v>
      </c>
      <c r="F15" s="140">
        <v>3</v>
      </c>
      <c r="G15" s="140" t="s">
        <v>47</v>
      </c>
      <c r="H15" s="140" t="s">
        <v>71</v>
      </c>
      <c r="I15" s="140" t="s">
        <v>48</v>
      </c>
      <c r="J15" s="141">
        <v>36000000</v>
      </c>
      <c r="K15" s="141">
        <f t="shared" si="0"/>
        <v>36000000</v>
      </c>
      <c r="L15" s="140" t="s">
        <v>54</v>
      </c>
      <c r="M15" s="140" t="s">
        <v>49</v>
      </c>
      <c r="N15" s="140" t="s">
        <v>50</v>
      </c>
      <c r="O15" s="140" t="s">
        <v>250</v>
      </c>
      <c r="P15" s="140" t="s">
        <v>251</v>
      </c>
      <c r="Q15" s="140" t="s">
        <v>261</v>
      </c>
      <c r="R15" s="140" t="s">
        <v>253</v>
      </c>
    </row>
    <row r="16" spans="1:103" s="14" customFormat="1" ht="64.5" customHeight="1" x14ac:dyDescent="0.35">
      <c r="B16" s="140">
        <v>80131500</v>
      </c>
      <c r="C16" s="140" t="s">
        <v>287</v>
      </c>
      <c r="D16" s="146" t="s">
        <v>115</v>
      </c>
      <c r="E16" s="146" t="s">
        <v>84</v>
      </c>
      <c r="F16" s="142">
        <v>12</v>
      </c>
      <c r="G16" s="142" t="s">
        <v>47</v>
      </c>
      <c r="H16" s="143" t="s">
        <v>45</v>
      </c>
      <c r="I16" s="142" t="s">
        <v>245</v>
      </c>
      <c r="J16" s="141">
        <v>32000000</v>
      </c>
      <c r="K16" s="141">
        <f t="shared" si="0"/>
        <v>32000000</v>
      </c>
      <c r="L16" s="142" t="s">
        <v>288</v>
      </c>
      <c r="M16" s="142" t="s">
        <v>49</v>
      </c>
      <c r="N16" s="142" t="s">
        <v>50</v>
      </c>
      <c r="O16" s="140" t="s">
        <v>250</v>
      </c>
      <c r="P16" s="142" t="s">
        <v>246</v>
      </c>
      <c r="Q16" s="142">
        <v>6248480</v>
      </c>
      <c r="R16" s="157" t="s">
        <v>247</v>
      </c>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c r="CY16" s="84"/>
    </row>
    <row r="17" spans="1:26" ht="130" customHeight="1" x14ac:dyDescent="0.3">
      <c r="B17" s="140" t="s">
        <v>325</v>
      </c>
      <c r="C17" s="140" t="s">
        <v>242</v>
      </c>
      <c r="D17" s="140" t="s">
        <v>115</v>
      </c>
      <c r="E17" s="140" t="s">
        <v>84</v>
      </c>
      <c r="F17" s="140">
        <v>12</v>
      </c>
      <c r="G17" s="140" t="s">
        <v>47</v>
      </c>
      <c r="H17" s="140" t="s">
        <v>283</v>
      </c>
      <c r="I17" s="140" t="s">
        <v>48</v>
      </c>
      <c r="J17" s="141">
        <v>0</v>
      </c>
      <c r="K17" s="141">
        <v>0</v>
      </c>
      <c r="L17" s="140" t="s">
        <v>54</v>
      </c>
      <c r="M17" s="140" t="s">
        <v>49</v>
      </c>
      <c r="N17" s="140" t="s">
        <v>50</v>
      </c>
      <c r="O17" s="140" t="s">
        <v>250</v>
      </c>
      <c r="P17" s="140" t="s">
        <v>335</v>
      </c>
      <c r="Q17" s="140" t="s">
        <v>123</v>
      </c>
      <c r="R17" s="158" t="s">
        <v>334</v>
      </c>
      <c r="S17" s="143"/>
      <c r="T17" s="154"/>
    </row>
    <row r="18" spans="1:26" ht="54.75" customHeight="1" x14ac:dyDescent="0.3">
      <c r="B18" s="140" t="s">
        <v>326</v>
      </c>
      <c r="C18" s="140" t="s">
        <v>73</v>
      </c>
      <c r="D18" s="140" t="s">
        <v>77</v>
      </c>
      <c r="E18" s="140" t="s">
        <v>68</v>
      </c>
      <c r="F18" s="140">
        <v>8</v>
      </c>
      <c r="G18" s="140" t="s">
        <v>47</v>
      </c>
      <c r="H18" s="140" t="s">
        <v>74</v>
      </c>
      <c r="I18" s="140" t="s">
        <v>48</v>
      </c>
      <c r="J18" s="147">
        <f>203350258</f>
        <v>203350258</v>
      </c>
      <c r="K18" s="147">
        <f t="shared" ref="K18:K33" si="1">J18</f>
        <v>203350258</v>
      </c>
      <c r="L18" s="142" t="s">
        <v>54</v>
      </c>
      <c r="M18" s="140" t="s">
        <v>49</v>
      </c>
      <c r="N18" s="140" t="s">
        <v>50</v>
      </c>
      <c r="O18" s="140" t="s">
        <v>250</v>
      </c>
      <c r="P18" s="140" t="s">
        <v>335</v>
      </c>
      <c r="Q18" s="140" t="s">
        <v>63</v>
      </c>
      <c r="R18" s="158" t="s">
        <v>334</v>
      </c>
    </row>
    <row r="19" spans="1:26" ht="48" customHeight="1" x14ac:dyDescent="0.3">
      <c r="B19" s="140" t="s">
        <v>75</v>
      </c>
      <c r="C19" s="140" t="s">
        <v>76</v>
      </c>
      <c r="D19" s="140" t="s">
        <v>66</v>
      </c>
      <c r="E19" s="140" t="s">
        <v>66</v>
      </c>
      <c r="F19" s="140">
        <v>10</v>
      </c>
      <c r="G19" s="140" t="s">
        <v>47</v>
      </c>
      <c r="H19" s="140" t="s">
        <v>108</v>
      </c>
      <c r="I19" s="140" t="s">
        <v>48</v>
      </c>
      <c r="J19" s="141">
        <f>197281546</f>
        <v>197281546</v>
      </c>
      <c r="K19" s="141">
        <f t="shared" si="1"/>
        <v>197281546</v>
      </c>
      <c r="L19" s="140" t="s">
        <v>54</v>
      </c>
      <c r="M19" s="140" t="s">
        <v>49</v>
      </c>
      <c r="N19" s="140" t="s">
        <v>50</v>
      </c>
      <c r="O19" s="140" t="s">
        <v>250</v>
      </c>
      <c r="P19" s="140" t="s">
        <v>335</v>
      </c>
      <c r="Q19" s="140" t="s">
        <v>63</v>
      </c>
      <c r="R19" s="158" t="s">
        <v>334</v>
      </c>
    </row>
    <row r="20" spans="1:26" ht="140" x14ac:dyDescent="0.3">
      <c r="B20" s="140" t="s">
        <v>304</v>
      </c>
      <c r="C20" s="140" t="s">
        <v>262</v>
      </c>
      <c r="D20" s="140" t="s">
        <v>77</v>
      </c>
      <c r="E20" s="140" t="s">
        <v>68</v>
      </c>
      <c r="F20" s="140">
        <v>8</v>
      </c>
      <c r="G20" s="140" t="s">
        <v>47</v>
      </c>
      <c r="H20" s="140" t="s">
        <v>263</v>
      </c>
      <c r="I20" s="140" t="s">
        <v>48</v>
      </c>
      <c r="J20" s="141">
        <v>351583334</v>
      </c>
      <c r="K20" s="141">
        <f t="shared" si="1"/>
        <v>351583334</v>
      </c>
      <c r="L20" s="140" t="s">
        <v>54</v>
      </c>
      <c r="M20" s="140" t="s">
        <v>49</v>
      </c>
      <c r="N20" s="140" t="s">
        <v>50</v>
      </c>
      <c r="O20" s="140" t="s">
        <v>250</v>
      </c>
      <c r="P20" s="140" t="s">
        <v>251</v>
      </c>
      <c r="Q20" s="140" t="s">
        <v>261</v>
      </c>
      <c r="R20" s="140" t="s">
        <v>253</v>
      </c>
    </row>
    <row r="21" spans="1:26" ht="164" customHeight="1" x14ac:dyDescent="0.3">
      <c r="B21" s="140" t="s">
        <v>305</v>
      </c>
      <c r="C21" s="140" t="s">
        <v>328</v>
      </c>
      <c r="D21" s="140" t="s">
        <v>68</v>
      </c>
      <c r="E21" s="140" t="s">
        <v>69</v>
      </c>
      <c r="F21" s="140">
        <v>7</v>
      </c>
      <c r="G21" s="140" t="s">
        <v>244</v>
      </c>
      <c r="H21" s="140" t="s">
        <v>74</v>
      </c>
      <c r="I21" s="140" t="s">
        <v>48</v>
      </c>
      <c r="J21" s="141">
        <v>360000000</v>
      </c>
      <c r="K21" s="141">
        <f t="shared" si="1"/>
        <v>360000000</v>
      </c>
      <c r="L21" s="140" t="s">
        <v>54</v>
      </c>
      <c r="M21" s="140" t="s">
        <v>49</v>
      </c>
      <c r="N21" s="140" t="s">
        <v>50</v>
      </c>
      <c r="O21" s="140" t="s">
        <v>250</v>
      </c>
      <c r="P21" s="140" t="s">
        <v>251</v>
      </c>
      <c r="Q21" s="140" t="s">
        <v>261</v>
      </c>
      <c r="R21" s="140" t="s">
        <v>253</v>
      </c>
    </row>
    <row r="22" spans="1:26" ht="71" customHeight="1" x14ac:dyDescent="0.3">
      <c r="B22" s="140" t="s">
        <v>306</v>
      </c>
      <c r="C22" s="140" t="s">
        <v>329</v>
      </c>
      <c r="D22" s="140" t="s">
        <v>77</v>
      </c>
      <c r="E22" s="140" t="s">
        <v>68</v>
      </c>
      <c r="F22" s="140">
        <v>8</v>
      </c>
      <c r="G22" s="140" t="s">
        <v>244</v>
      </c>
      <c r="H22" s="140" t="s">
        <v>142</v>
      </c>
      <c r="I22" s="140" t="s">
        <v>48</v>
      </c>
      <c r="J22" s="141">
        <v>45000000</v>
      </c>
      <c r="K22" s="141">
        <f t="shared" si="1"/>
        <v>45000000</v>
      </c>
      <c r="L22" s="140" t="s">
        <v>54</v>
      </c>
      <c r="M22" s="140" t="s">
        <v>49</v>
      </c>
      <c r="N22" s="140" t="s">
        <v>50</v>
      </c>
      <c r="O22" s="140" t="s">
        <v>250</v>
      </c>
      <c r="P22" s="140" t="s">
        <v>251</v>
      </c>
      <c r="Q22" s="140" t="s">
        <v>261</v>
      </c>
      <c r="R22" s="140" t="s">
        <v>253</v>
      </c>
    </row>
    <row r="23" spans="1:26" ht="164" customHeight="1" x14ac:dyDescent="0.3">
      <c r="B23" s="140" t="s">
        <v>318</v>
      </c>
      <c r="C23" s="140" t="s">
        <v>319</v>
      </c>
      <c r="D23" s="140" t="s">
        <v>77</v>
      </c>
      <c r="E23" s="140" t="s">
        <v>77</v>
      </c>
      <c r="F23" s="140">
        <v>9</v>
      </c>
      <c r="G23" s="140" t="s">
        <v>244</v>
      </c>
      <c r="H23" s="140" t="s">
        <v>237</v>
      </c>
      <c r="I23" s="140" t="s">
        <v>48</v>
      </c>
      <c r="J23" s="141">
        <v>45000000</v>
      </c>
      <c r="K23" s="141">
        <f t="shared" si="1"/>
        <v>45000000</v>
      </c>
      <c r="L23" s="140" t="s">
        <v>54</v>
      </c>
      <c r="M23" s="140" t="s">
        <v>49</v>
      </c>
      <c r="N23" s="140" t="s">
        <v>316</v>
      </c>
      <c r="O23" s="140" t="s">
        <v>250</v>
      </c>
      <c r="P23" s="140" t="s">
        <v>276</v>
      </c>
      <c r="Q23" s="145" t="s">
        <v>123</v>
      </c>
      <c r="R23" s="140" t="s">
        <v>277</v>
      </c>
    </row>
    <row r="24" spans="1:26" s="153" customFormat="1" ht="104" customHeight="1" x14ac:dyDescent="0.35">
      <c r="A24" s="118"/>
      <c r="B24" s="140" t="s">
        <v>272</v>
      </c>
      <c r="C24" s="140" t="s">
        <v>273</v>
      </c>
      <c r="D24" s="140" t="s">
        <v>77</v>
      </c>
      <c r="E24" s="140" t="s">
        <v>317</v>
      </c>
      <c r="F24" s="140">
        <v>3</v>
      </c>
      <c r="G24" s="140" t="s">
        <v>244</v>
      </c>
      <c r="H24" s="140" t="s">
        <v>274</v>
      </c>
      <c r="I24" s="140" t="s">
        <v>48</v>
      </c>
      <c r="J24" s="141">
        <v>10000000</v>
      </c>
      <c r="K24" s="141">
        <f t="shared" si="1"/>
        <v>10000000</v>
      </c>
      <c r="L24" s="140" t="s">
        <v>54</v>
      </c>
      <c r="M24" s="140" t="s">
        <v>49</v>
      </c>
      <c r="N24" s="140" t="s">
        <v>316</v>
      </c>
      <c r="O24" s="140" t="s">
        <v>250</v>
      </c>
      <c r="P24" s="140" t="s">
        <v>276</v>
      </c>
      <c r="Q24" s="145" t="s">
        <v>123</v>
      </c>
      <c r="R24" s="140" t="s">
        <v>277</v>
      </c>
      <c r="S24" s="118"/>
      <c r="T24" s="118"/>
      <c r="U24" s="118"/>
      <c r="V24" s="118"/>
      <c r="W24" s="118"/>
      <c r="X24" s="118"/>
      <c r="Y24" s="118"/>
      <c r="Z24" s="118"/>
    </row>
    <row r="25" spans="1:26" ht="164" customHeight="1" x14ac:dyDescent="0.3">
      <c r="B25" s="140">
        <v>80101511</v>
      </c>
      <c r="C25" s="140" t="s">
        <v>344</v>
      </c>
      <c r="D25" s="140" t="s">
        <v>115</v>
      </c>
      <c r="E25" s="140" t="s">
        <v>84</v>
      </c>
      <c r="F25" s="140">
        <v>4</v>
      </c>
      <c r="G25" s="140" t="s">
        <v>47</v>
      </c>
      <c r="H25" s="140" t="s">
        <v>255</v>
      </c>
      <c r="I25" s="140" t="s">
        <v>48</v>
      </c>
      <c r="J25" s="141">
        <v>180000000</v>
      </c>
      <c r="K25" s="141">
        <f t="shared" si="1"/>
        <v>180000000</v>
      </c>
      <c r="L25" s="140" t="s">
        <v>54</v>
      </c>
      <c r="M25" s="140" t="s">
        <v>49</v>
      </c>
      <c r="N25" s="140" t="s">
        <v>50</v>
      </c>
      <c r="O25" s="140" t="s">
        <v>250</v>
      </c>
      <c r="P25" s="140" t="s">
        <v>276</v>
      </c>
      <c r="Q25" s="140" t="s">
        <v>123</v>
      </c>
      <c r="R25" s="140" t="s">
        <v>277</v>
      </c>
    </row>
    <row r="26" spans="1:26" ht="51" customHeight="1" x14ac:dyDescent="0.3">
      <c r="B26" s="140">
        <v>84131503</v>
      </c>
      <c r="C26" s="140" t="s">
        <v>70</v>
      </c>
      <c r="D26" s="140" t="s">
        <v>77</v>
      </c>
      <c r="E26" s="140" t="s">
        <v>68</v>
      </c>
      <c r="F26" s="140">
        <v>8</v>
      </c>
      <c r="G26" s="140" t="s">
        <v>47</v>
      </c>
      <c r="H26" s="140" t="s">
        <v>108</v>
      </c>
      <c r="I26" s="140" t="s">
        <v>48</v>
      </c>
      <c r="J26" s="141">
        <v>4935445</v>
      </c>
      <c r="K26" s="141">
        <f t="shared" si="1"/>
        <v>4935445</v>
      </c>
      <c r="L26" s="140" t="s">
        <v>54</v>
      </c>
      <c r="M26" s="140" t="s">
        <v>49</v>
      </c>
      <c r="N26" s="140" t="s">
        <v>50</v>
      </c>
      <c r="O26" s="140" t="s">
        <v>250</v>
      </c>
      <c r="P26" s="140" t="s">
        <v>335</v>
      </c>
      <c r="Q26" s="140" t="s">
        <v>63</v>
      </c>
      <c r="R26" s="158" t="s">
        <v>334</v>
      </c>
    </row>
    <row r="27" spans="1:26" ht="54.75" customHeight="1" x14ac:dyDescent="0.3">
      <c r="B27" s="140" t="s">
        <v>321</v>
      </c>
      <c r="C27" s="140" t="s">
        <v>174</v>
      </c>
      <c r="D27" s="140" t="s">
        <v>77</v>
      </c>
      <c r="E27" s="140" t="s">
        <v>68</v>
      </c>
      <c r="F27" s="140">
        <v>8</v>
      </c>
      <c r="G27" s="140" t="s">
        <v>47</v>
      </c>
      <c r="H27" s="140" t="s">
        <v>71</v>
      </c>
      <c r="I27" s="140" t="s">
        <v>48</v>
      </c>
      <c r="J27" s="141">
        <v>40000000</v>
      </c>
      <c r="K27" s="141">
        <f t="shared" si="1"/>
        <v>40000000</v>
      </c>
      <c r="L27" s="140" t="s">
        <v>54</v>
      </c>
      <c r="M27" s="140" t="s">
        <v>49</v>
      </c>
      <c r="N27" s="140" t="s">
        <v>50</v>
      </c>
      <c r="O27" s="140" t="s">
        <v>250</v>
      </c>
      <c r="P27" s="140" t="s">
        <v>335</v>
      </c>
      <c r="Q27" s="140" t="s">
        <v>63</v>
      </c>
      <c r="R27" s="158" t="s">
        <v>334</v>
      </c>
    </row>
    <row r="28" spans="1:26" ht="61" customHeight="1" x14ac:dyDescent="0.3">
      <c r="B28" s="140" t="s">
        <v>225</v>
      </c>
      <c r="C28" s="140" t="s">
        <v>258</v>
      </c>
      <c r="D28" s="140" t="s">
        <v>77</v>
      </c>
      <c r="E28" s="140" t="s">
        <v>68</v>
      </c>
      <c r="F28" s="140">
        <v>8</v>
      </c>
      <c r="G28" s="140" t="s">
        <v>244</v>
      </c>
      <c r="H28" s="140" t="s">
        <v>263</v>
      </c>
      <c r="I28" s="140" t="s">
        <v>48</v>
      </c>
      <c r="J28" s="141">
        <v>57000000</v>
      </c>
      <c r="K28" s="141">
        <f t="shared" si="1"/>
        <v>57000000</v>
      </c>
      <c r="L28" s="140" t="s">
        <v>54</v>
      </c>
      <c r="M28" s="140" t="s">
        <v>49</v>
      </c>
      <c r="N28" s="140" t="s">
        <v>50</v>
      </c>
      <c r="O28" s="140" t="s">
        <v>250</v>
      </c>
      <c r="P28" s="140" t="s">
        <v>251</v>
      </c>
      <c r="Q28" s="140" t="s">
        <v>252</v>
      </c>
      <c r="R28" s="140" t="s">
        <v>253</v>
      </c>
    </row>
    <row r="29" spans="1:26" ht="83" customHeight="1" x14ac:dyDescent="0.3">
      <c r="B29" s="140" t="s">
        <v>387</v>
      </c>
      <c r="C29" s="140" t="s">
        <v>388</v>
      </c>
      <c r="D29" s="140" t="s">
        <v>164</v>
      </c>
      <c r="E29" s="140" t="s">
        <v>194</v>
      </c>
      <c r="F29" s="140">
        <v>1</v>
      </c>
      <c r="G29" s="140" t="s">
        <v>47</v>
      </c>
      <c r="H29" s="140" t="s">
        <v>263</v>
      </c>
      <c r="I29" s="140" t="s">
        <v>48</v>
      </c>
      <c r="J29" s="141">
        <v>154000000</v>
      </c>
      <c r="K29" s="141">
        <f t="shared" si="1"/>
        <v>154000000</v>
      </c>
      <c r="L29" s="140" t="s">
        <v>54</v>
      </c>
      <c r="M29" s="140" t="s">
        <v>49</v>
      </c>
      <c r="N29" s="140" t="s">
        <v>50</v>
      </c>
      <c r="O29" s="140" t="s">
        <v>250</v>
      </c>
      <c r="P29" s="140" t="s">
        <v>251</v>
      </c>
      <c r="Q29" s="140" t="s">
        <v>261</v>
      </c>
      <c r="R29" s="140" t="s">
        <v>253</v>
      </c>
    </row>
    <row r="30" spans="1:26" ht="101" customHeight="1" x14ac:dyDescent="0.3">
      <c r="B30" s="140">
        <v>43231500</v>
      </c>
      <c r="C30" s="140" t="s">
        <v>348</v>
      </c>
      <c r="D30" s="140" t="s">
        <v>83</v>
      </c>
      <c r="E30" s="140" t="s">
        <v>115</v>
      </c>
      <c r="F30" s="140">
        <v>5</v>
      </c>
      <c r="G30" s="140" t="s">
        <v>47</v>
      </c>
      <c r="H30" s="140" t="s">
        <v>240</v>
      </c>
      <c r="I30" s="140" t="s">
        <v>48</v>
      </c>
      <c r="J30" s="141">
        <v>4000000000</v>
      </c>
      <c r="K30" s="141">
        <f t="shared" si="1"/>
        <v>4000000000</v>
      </c>
      <c r="L30" s="140" t="s">
        <v>54</v>
      </c>
      <c r="M30" s="140" t="s">
        <v>49</v>
      </c>
      <c r="N30" s="140" t="s">
        <v>316</v>
      </c>
      <c r="O30" s="140" t="s">
        <v>250</v>
      </c>
      <c r="P30" s="140" t="s">
        <v>251</v>
      </c>
      <c r="Q30" s="140" t="s">
        <v>252</v>
      </c>
      <c r="R30" s="158" t="s">
        <v>253</v>
      </c>
    </row>
    <row r="31" spans="1:26" ht="41" customHeight="1" x14ac:dyDescent="0.3">
      <c r="B31" s="140" t="s">
        <v>330</v>
      </c>
      <c r="C31" s="140" t="s">
        <v>331</v>
      </c>
      <c r="D31" s="140" t="s">
        <v>77</v>
      </c>
      <c r="E31" s="140" t="s">
        <v>68</v>
      </c>
      <c r="F31" s="140">
        <v>8</v>
      </c>
      <c r="G31" s="140" t="s">
        <v>47</v>
      </c>
      <c r="H31" s="140" t="s">
        <v>263</v>
      </c>
      <c r="I31" s="140" t="s">
        <v>48</v>
      </c>
      <c r="J31" s="141">
        <v>205000000</v>
      </c>
      <c r="K31" s="141">
        <f t="shared" si="1"/>
        <v>205000000</v>
      </c>
      <c r="L31" s="140" t="s">
        <v>54</v>
      </c>
      <c r="M31" s="140" t="s">
        <v>49</v>
      </c>
      <c r="N31" s="140" t="s">
        <v>316</v>
      </c>
      <c r="O31" s="140" t="s">
        <v>250</v>
      </c>
      <c r="P31" s="140" t="s">
        <v>251</v>
      </c>
      <c r="Q31" s="140" t="s">
        <v>252</v>
      </c>
      <c r="R31" s="140" t="s">
        <v>253</v>
      </c>
    </row>
    <row r="32" spans="1:26" ht="54" customHeight="1" x14ac:dyDescent="0.3">
      <c r="B32" s="140">
        <v>43211508</v>
      </c>
      <c r="C32" s="140" t="s">
        <v>332</v>
      </c>
      <c r="D32" s="140" t="s">
        <v>68</v>
      </c>
      <c r="E32" s="140" t="s">
        <v>69</v>
      </c>
      <c r="F32" s="140">
        <v>5</v>
      </c>
      <c r="G32" s="140" t="s">
        <v>47</v>
      </c>
      <c r="H32" s="140" t="s">
        <v>240</v>
      </c>
      <c r="I32" s="140" t="s">
        <v>48</v>
      </c>
      <c r="J32" s="141">
        <v>98416666</v>
      </c>
      <c r="K32" s="141">
        <f t="shared" si="1"/>
        <v>98416666</v>
      </c>
      <c r="L32" s="140" t="s">
        <v>54</v>
      </c>
      <c r="M32" s="140" t="s">
        <v>49</v>
      </c>
      <c r="N32" s="140" t="s">
        <v>316</v>
      </c>
      <c r="O32" s="140" t="s">
        <v>250</v>
      </c>
      <c r="P32" s="140" t="s">
        <v>251</v>
      </c>
      <c r="Q32" s="140" t="s">
        <v>252</v>
      </c>
      <c r="R32" s="140" t="s">
        <v>253</v>
      </c>
    </row>
    <row r="33" spans="1:103" ht="60" customHeight="1" x14ac:dyDescent="0.3">
      <c r="B33" s="140">
        <v>78181500</v>
      </c>
      <c r="C33" s="140" t="s">
        <v>72</v>
      </c>
      <c r="D33" s="140" t="s">
        <v>68</v>
      </c>
      <c r="E33" s="140" t="s">
        <v>69</v>
      </c>
      <c r="F33" s="140">
        <v>7</v>
      </c>
      <c r="G33" s="140" t="s">
        <v>47</v>
      </c>
      <c r="H33" s="140" t="s">
        <v>71</v>
      </c>
      <c r="I33" s="140" t="s">
        <v>48</v>
      </c>
      <c r="J33" s="141">
        <v>45000000</v>
      </c>
      <c r="K33" s="141">
        <f t="shared" si="1"/>
        <v>45000000</v>
      </c>
      <c r="L33" s="140" t="s">
        <v>54</v>
      </c>
      <c r="M33" s="140" t="s">
        <v>49</v>
      </c>
      <c r="N33" s="140" t="s">
        <v>50</v>
      </c>
      <c r="O33" s="140" t="s">
        <v>250</v>
      </c>
      <c r="P33" s="140" t="s">
        <v>335</v>
      </c>
      <c r="Q33" s="140" t="s">
        <v>63</v>
      </c>
      <c r="R33" s="158" t="s">
        <v>334</v>
      </c>
    </row>
    <row r="34" spans="1:103" ht="163" customHeight="1" x14ac:dyDescent="0.3">
      <c r="B34" s="140" t="s">
        <v>79</v>
      </c>
      <c r="C34" s="140" t="s">
        <v>80</v>
      </c>
      <c r="D34" s="140" t="s">
        <v>68</v>
      </c>
      <c r="E34" s="140" t="s">
        <v>69</v>
      </c>
      <c r="F34" s="140">
        <v>10</v>
      </c>
      <c r="G34" s="140" t="s">
        <v>47</v>
      </c>
      <c r="H34" s="140" t="s">
        <v>71</v>
      </c>
      <c r="I34" s="140" t="s">
        <v>48</v>
      </c>
      <c r="J34" s="141">
        <f>24000000+6000000</f>
        <v>30000000</v>
      </c>
      <c r="K34" s="141">
        <f>+J34</f>
        <v>30000000</v>
      </c>
      <c r="L34" s="140" t="s">
        <v>54</v>
      </c>
      <c r="M34" s="140" t="s">
        <v>49</v>
      </c>
      <c r="N34" s="140" t="s">
        <v>50</v>
      </c>
      <c r="O34" s="140" t="s">
        <v>250</v>
      </c>
      <c r="P34" s="140" t="s">
        <v>335</v>
      </c>
      <c r="Q34" s="140" t="s">
        <v>63</v>
      </c>
      <c r="R34" s="158" t="s">
        <v>334</v>
      </c>
    </row>
    <row r="35" spans="1:103" ht="232" customHeight="1" x14ac:dyDescent="0.3">
      <c r="B35" s="140" t="s">
        <v>307</v>
      </c>
      <c r="C35" s="140" t="s">
        <v>264</v>
      </c>
      <c r="D35" s="140" t="s">
        <v>69</v>
      </c>
      <c r="E35" s="140" t="s">
        <v>115</v>
      </c>
      <c r="F35" s="140">
        <v>5</v>
      </c>
      <c r="G35" s="140" t="s">
        <v>47</v>
      </c>
      <c r="H35" s="140" t="s">
        <v>265</v>
      </c>
      <c r="I35" s="140" t="s">
        <v>48</v>
      </c>
      <c r="J35" s="141">
        <v>1825000000</v>
      </c>
      <c r="K35" s="141">
        <f t="shared" ref="K35:K62" si="2">J35</f>
        <v>1825000000</v>
      </c>
      <c r="L35" s="140" t="s">
        <v>54</v>
      </c>
      <c r="M35" s="140" t="s">
        <v>49</v>
      </c>
      <c r="N35" s="140" t="s">
        <v>50</v>
      </c>
      <c r="O35" s="140" t="s">
        <v>250</v>
      </c>
      <c r="P35" s="140" t="s">
        <v>251</v>
      </c>
      <c r="Q35" s="140" t="s">
        <v>261</v>
      </c>
      <c r="R35" s="140" t="s">
        <v>253</v>
      </c>
    </row>
    <row r="36" spans="1:103" ht="72" customHeight="1" x14ac:dyDescent="0.3">
      <c r="B36" s="140" t="s">
        <v>347</v>
      </c>
      <c r="C36" s="140" t="s">
        <v>346</v>
      </c>
      <c r="D36" s="140" t="s">
        <v>83</v>
      </c>
      <c r="E36" s="140" t="s">
        <v>115</v>
      </c>
      <c r="F36" s="140">
        <v>5</v>
      </c>
      <c r="G36" s="140" t="s">
        <v>47</v>
      </c>
      <c r="H36" s="140" t="s">
        <v>263</v>
      </c>
      <c r="I36" s="140" t="s">
        <v>48</v>
      </c>
      <c r="J36" s="141">
        <v>150000000</v>
      </c>
      <c r="K36" s="141">
        <f t="shared" si="2"/>
        <v>150000000</v>
      </c>
      <c r="L36" s="140" t="s">
        <v>54</v>
      </c>
      <c r="M36" s="140" t="s">
        <v>49</v>
      </c>
      <c r="N36" s="140" t="s">
        <v>50</v>
      </c>
      <c r="O36" s="140" t="s">
        <v>250</v>
      </c>
      <c r="P36" s="140" t="s">
        <v>251</v>
      </c>
      <c r="Q36" s="140" t="s">
        <v>261</v>
      </c>
      <c r="R36" s="140" t="s">
        <v>253</v>
      </c>
    </row>
    <row r="37" spans="1:103" ht="144" customHeight="1" x14ac:dyDescent="0.3">
      <c r="B37" s="140" t="s">
        <v>308</v>
      </c>
      <c r="C37" s="140" t="s">
        <v>266</v>
      </c>
      <c r="D37" s="140" t="s">
        <v>83</v>
      </c>
      <c r="E37" s="140" t="s">
        <v>115</v>
      </c>
      <c r="F37" s="140">
        <v>4</v>
      </c>
      <c r="G37" s="140" t="s">
        <v>244</v>
      </c>
      <c r="H37" s="140" t="s">
        <v>263</v>
      </c>
      <c r="I37" s="140" t="s">
        <v>48</v>
      </c>
      <c r="J37" s="141">
        <v>961000000</v>
      </c>
      <c r="K37" s="141">
        <f t="shared" si="2"/>
        <v>961000000</v>
      </c>
      <c r="L37" s="140" t="s">
        <v>54</v>
      </c>
      <c r="M37" s="140" t="s">
        <v>49</v>
      </c>
      <c r="N37" s="140" t="s">
        <v>50</v>
      </c>
      <c r="O37" s="140" t="s">
        <v>250</v>
      </c>
      <c r="P37" s="140" t="s">
        <v>251</v>
      </c>
      <c r="Q37" s="140" t="s">
        <v>261</v>
      </c>
      <c r="R37" s="140" t="s">
        <v>253</v>
      </c>
    </row>
    <row r="38" spans="1:103" ht="60" customHeight="1" x14ac:dyDescent="0.3">
      <c r="B38" s="140" t="s">
        <v>340</v>
      </c>
      <c r="C38" s="140" t="s">
        <v>239</v>
      </c>
      <c r="D38" s="140" t="s">
        <v>68</v>
      </c>
      <c r="E38" s="140" t="s">
        <v>68</v>
      </c>
      <c r="F38" s="140">
        <v>9</v>
      </c>
      <c r="G38" s="140" t="s">
        <v>47</v>
      </c>
      <c r="H38" s="140" t="s">
        <v>108</v>
      </c>
      <c r="I38" s="140" t="s">
        <v>48</v>
      </c>
      <c r="J38" s="141">
        <v>21430500</v>
      </c>
      <c r="K38" s="141">
        <f t="shared" si="2"/>
        <v>21430500</v>
      </c>
      <c r="L38" s="140" t="s">
        <v>54</v>
      </c>
      <c r="M38" s="140" t="s">
        <v>49</v>
      </c>
      <c r="N38" s="140" t="s">
        <v>50</v>
      </c>
      <c r="O38" s="140" t="s">
        <v>250</v>
      </c>
      <c r="P38" s="140" t="s">
        <v>335</v>
      </c>
      <c r="Q38" s="140" t="s">
        <v>63</v>
      </c>
      <c r="R38" s="158" t="s">
        <v>334</v>
      </c>
    </row>
    <row r="39" spans="1:103" ht="177" customHeight="1" x14ac:dyDescent="0.3">
      <c r="B39" s="140">
        <v>43202002</v>
      </c>
      <c r="C39" s="140" t="s">
        <v>394</v>
      </c>
      <c r="D39" s="140" t="s">
        <v>194</v>
      </c>
      <c r="E39" s="140" t="s">
        <v>220</v>
      </c>
      <c r="F39" s="140">
        <v>20</v>
      </c>
      <c r="G39" s="140" t="s">
        <v>377</v>
      </c>
      <c r="H39" s="140" t="s">
        <v>274</v>
      </c>
      <c r="I39" s="140" t="s">
        <v>48</v>
      </c>
      <c r="J39" s="141">
        <v>36000000</v>
      </c>
      <c r="K39" s="141">
        <f t="shared" si="2"/>
        <v>36000000</v>
      </c>
      <c r="L39" s="140" t="s">
        <v>54</v>
      </c>
      <c r="M39" s="140" t="s">
        <v>49</v>
      </c>
      <c r="N39" s="140" t="s">
        <v>316</v>
      </c>
      <c r="O39" s="140" t="s">
        <v>250</v>
      </c>
      <c r="P39" s="140" t="s">
        <v>251</v>
      </c>
      <c r="Q39" s="140" t="s">
        <v>261</v>
      </c>
      <c r="R39" s="140" t="s">
        <v>253</v>
      </c>
    </row>
    <row r="40" spans="1:103" s="155" customFormat="1" ht="60" customHeight="1" x14ac:dyDescent="0.3">
      <c r="B40" s="140" t="s">
        <v>338</v>
      </c>
      <c r="C40" s="140" t="s">
        <v>339</v>
      </c>
      <c r="D40" s="140" t="s">
        <v>69</v>
      </c>
      <c r="E40" s="140" t="s">
        <v>83</v>
      </c>
      <c r="F40" s="140">
        <v>2</v>
      </c>
      <c r="G40" s="140" t="s">
        <v>47</v>
      </c>
      <c r="H40" s="140" t="s">
        <v>71</v>
      </c>
      <c r="I40" s="140" t="s">
        <v>48</v>
      </c>
      <c r="J40" s="141">
        <v>6500000</v>
      </c>
      <c r="K40" s="141">
        <f t="shared" si="2"/>
        <v>6500000</v>
      </c>
      <c r="L40" s="140" t="s">
        <v>54</v>
      </c>
      <c r="M40" s="140" t="s">
        <v>49</v>
      </c>
      <c r="N40" s="140" t="s">
        <v>316</v>
      </c>
      <c r="O40" s="140" t="s">
        <v>250</v>
      </c>
      <c r="P40" s="140" t="s">
        <v>335</v>
      </c>
      <c r="Q40" s="140" t="s">
        <v>63</v>
      </c>
      <c r="R40" s="158" t="s">
        <v>334</v>
      </c>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row>
    <row r="41" spans="1:103" ht="59" customHeight="1" x14ac:dyDescent="0.3">
      <c r="B41" s="140">
        <v>43231513</v>
      </c>
      <c r="C41" s="140" t="s">
        <v>267</v>
      </c>
      <c r="D41" s="140" t="s">
        <v>68</v>
      </c>
      <c r="E41" s="140" t="s">
        <v>69</v>
      </c>
      <c r="F41" s="140">
        <v>6</v>
      </c>
      <c r="G41" s="140" t="s">
        <v>244</v>
      </c>
      <c r="H41" s="140" t="s">
        <v>240</v>
      </c>
      <c r="I41" s="140" t="s">
        <v>48</v>
      </c>
      <c r="J41" s="141">
        <v>500000000</v>
      </c>
      <c r="K41" s="141">
        <f t="shared" si="2"/>
        <v>500000000</v>
      </c>
      <c r="L41" s="140" t="s">
        <v>54</v>
      </c>
      <c r="M41" s="140" t="s">
        <v>49</v>
      </c>
      <c r="N41" s="140" t="s">
        <v>50</v>
      </c>
      <c r="O41" s="140" t="s">
        <v>250</v>
      </c>
      <c r="P41" s="140" t="s">
        <v>251</v>
      </c>
      <c r="Q41" s="140" t="s">
        <v>261</v>
      </c>
      <c r="R41" s="140" t="s">
        <v>253</v>
      </c>
    </row>
    <row r="42" spans="1:103" ht="43" customHeight="1" x14ac:dyDescent="0.3">
      <c r="B42" s="140">
        <v>43231512</v>
      </c>
      <c r="C42" s="140" t="s">
        <v>268</v>
      </c>
      <c r="D42" s="140" t="s">
        <v>68</v>
      </c>
      <c r="E42" s="140" t="s">
        <v>69</v>
      </c>
      <c r="F42" s="140">
        <v>6</v>
      </c>
      <c r="G42" s="140" t="s">
        <v>244</v>
      </c>
      <c r="H42" s="140" t="s">
        <v>240</v>
      </c>
      <c r="I42" s="140" t="s">
        <v>48</v>
      </c>
      <c r="J42" s="141">
        <v>550633666</v>
      </c>
      <c r="K42" s="141">
        <f t="shared" si="2"/>
        <v>550633666</v>
      </c>
      <c r="L42" s="140" t="s">
        <v>54</v>
      </c>
      <c r="M42" s="140" t="s">
        <v>49</v>
      </c>
      <c r="N42" s="140" t="s">
        <v>50</v>
      </c>
      <c r="O42" s="140" t="s">
        <v>250</v>
      </c>
      <c r="P42" s="140" t="s">
        <v>251</v>
      </c>
      <c r="Q42" s="140" t="s">
        <v>261</v>
      </c>
      <c r="R42" s="140" t="s">
        <v>253</v>
      </c>
    </row>
    <row r="43" spans="1:103" s="153" customFormat="1" ht="60" customHeight="1" x14ac:dyDescent="0.35">
      <c r="A43" s="128"/>
      <c r="B43" s="140" t="s">
        <v>309</v>
      </c>
      <c r="C43" s="140" t="s">
        <v>279</v>
      </c>
      <c r="D43" s="140" t="s">
        <v>115</v>
      </c>
      <c r="E43" s="140" t="s">
        <v>84</v>
      </c>
      <c r="F43" s="140">
        <v>6</v>
      </c>
      <c r="G43" s="140" t="s">
        <v>244</v>
      </c>
      <c r="H43" s="140" t="s">
        <v>280</v>
      </c>
      <c r="I43" s="140" t="s">
        <v>48</v>
      </c>
      <c r="J43" s="141">
        <v>35000000</v>
      </c>
      <c r="K43" s="141">
        <f t="shared" si="2"/>
        <v>35000000</v>
      </c>
      <c r="L43" s="140" t="s">
        <v>49</v>
      </c>
      <c r="M43" s="140" t="s">
        <v>49</v>
      </c>
      <c r="N43" s="140" t="s">
        <v>278</v>
      </c>
      <c r="O43" s="140" t="s">
        <v>250</v>
      </c>
      <c r="P43" s="140" t="s">
        <v>276</v>
      </c>
      <c r="Q43" s="145" t="s">
        <v>123</v>
      </c>
      <c r="R43" s="140" t="s">
        <v>277</v>
      </c>
      <c r="S43" s="128"/>
      <c r="T43" s="128"/>
      <c r="U43" s="128"/>
      <c r="V43" s="128"/>
      <c r="W43" s="128"/>
      <c r="X43" s="128"/>
      <c r="Y43" s="128"/>
      <c r="Z43" s="128"/>
    </row>
    <row r="44" spans="1:103" ht="52" customHeight="1" x14ac:dyDescent="0.3">
      <c r="B44" s="140">
        <v>78181701</v>
      </c>
      <c r="C44" s="140" t="s">
        <v>67</v>
      </c>
      <c r="D44" s="140" t="s">
        <v>69</v>
      </c>
      <c r="E44" s="140" t="s">
        <v>83</v>
      </c>
      <c r="F44" s="140">
        <v>6</v>
      </c>
      <c r="G44" s="140" t="s">
        <v>47</v>
      </c>
      <c r="H44" s="140" t="s">
        <v>108</v>
      </c>
      <c r="I44" s="140" t="s">
        <v>48</v>
      </c>
      <c r="J44" s="141">
        <v>30000000</v>
      </c>
      <c r="K44" s="141">
        <f t="shared" si="2"/>
        <v>30000000</v>
      </c>
      <c r="L44" s="140" t="s">
        <v>54</v>
      </c>
      <c r="M44" s="140" t="s">
        <v>49</v>
      </c>
      <c r="N44" s="140" t="s">
        <v>50</v>
      </c>
      <c r="O44" s="140" t="s">
        <v>250</v>
      </c>
      <c r="P44" s="140" t="s">
        <v>335</v>
      </c>
      <c r="Q44" s="140" t="s">
        <v>63</v>
      </c>
      <c r="R44" s="158" t="s">
        <v>334</v>
      </c>
    </row>
    <row r="45" spans="1:103" s="153" customFormat="1" ht="88" customHeight="1" x14ac:dyDescent="0.35">
      <c r="A45" s="128"/>
      <c r="B45" s="140" t="s">
        <v>281</v>
      </c>
      <c r="C45" s="140" t="s">
        <v>282</v>
      </c>
      <c r="D45" s="140" t="s">
        <v>83</v>
      </c>
      <c r="E45" s="140" t="s">
        <v>83</v>
      </c>
      <c r="F45" s="140">
        <v>6</v>
      </c>
      <c r="G45" s="140" t="s">
        <v>244</v>
      </c>
      <c r="H45" s="140" t="s">
        <v>274</v>
      </c>
      <c r="I45" s="140" t="s">
        <v>48</v>
      </c>
      <c r="J45" s="141">
        <v>9912438</v>
      </c>
      <c r="K45" s="141">
        <f t="shared" si="2"/>
        <v>9912438</v>
      </c>
      <c r="L45" s="140" t="s">
        <v>49</v>
      </c>
      <c r="M45" s="140" t="s">
        <v>49</v>
      </c>
      <c r="N45" s="140" t="s">
        <v>275</v>
      </c>
      <c r="O45" s="140" t="s">
        <v>250</v>
      </c>
      <c r="P45" s="140" t="s">
        <v>276</v>
      </c>
      <c r="Q45" s="145" t="s">
        <v>123</v>
      </c>
      <c r="R45" s="140" t="s">
        <v>277</v>
      </c>
      <c r="S45" s="128"/>
      <c r="T45" s="128"/>
      <c r="U45" s="128"/>
      <c r="V45" s="128"/>
      <c r="W45" s="128"/>
      <c r="X45" s="128"/>
      <c r="Y45" s="128"/>
      <c r="Z45" s="128"/>
    </row>
    <row r="46" spans="1:103" s="153" customFormat="1" ht="115" customHeight="1" x14ac:dyDescent="0.35">
      <c r="A46" s="128"/>
      <c r="B46" s="140">
        <v>86132000</v>
      </c>
      <c r="C46" s="140" t="s">
        <v>363</v>
      </c>
      <c r="D46" s="140" t="s">
        <v>115</v>
      </c>
      <c r="E46" s="140" t="s">
        <v>84</v>
      </c>
      <c r="F46" s="140">
        <v>3</v>
      </c>
      <c r="G46" s="140" t="s">
        <v>244</v>
      </c>
      <c r="H46" s="140" t="s">
        <v>260</v>
      </c>
      <c r="I46" s="140" t="s">
        <v>48</v>
      </c>
      <c r="J46" s="141">
        <v>90000000</v>
      </c>
      <c r="K46" s="141">
        <f t="shared" si="2"/>
        <v>90000000</v>
      </c>
      <c r="L46" s="140" t="s">
        <v>49</v>
      </c>
      <c r="M46" s="140" t="s">
        <v>49</v>
      </c>
      <c r="N46" s="140" t="s">
        <v>278</v>
      </c>
      <c r="O46" s="140" t="s">
        <v>250</v>
      </c>
      <c r="P46" s="140" t="s">
        <v>276</v>
      </c>
      <c r="Q46" s="145" t="s">
        <v>123</v>
      </c>
      <c r="R46" s="140" t="s">
        <v>277</v>
      </c>
      <c r="S46" s="128"/>
      <c r="T46" s="128"/>
      <c r="U46" s="128"/>
      <c r="V46" s="128"/>
      <c r="W46" s="128"/>
      <c r="X46" s="128"/>
      <c r="Y46" s="128"/>
      <c r="Z46" s="128"/>
    </row>
    <row r="47" spans="1:103" ht="83" customHeight="1" x14ac:dyDescent="0.3">
      <c r="B47" s="140">
        <v>43233201</v>
      </c>
      <c r="C47" s="140" t="s">
        <v>102</v>
      </c>
      <c r="D47" s="140" t="s">
        <v>83</v>
      </c>
      <c r="E47" s="140" t="s">
        <v>115</v>
      </c>
      <c r="F47" s="140">
        <v>5</v>
      </c>
      <c r="G47" s="140" t="s">
        <v>47</v>
      </c>
      <c r="H47" s="140" t="s">
        <v>237</v>
      </c>
      <c r="I47" s="140" t="s">
        <v>48</v>
      </c>
      <c r="J47" s="141">
        <v>3000000</v>
      </c>
      <c r="K47" s="141">
        <f t="shared" si="2"/>
        <v>3000000</v>
      </c>
      <c r="L47" s="140" t="s">
        <v>54</v>
      </c>
      <c r="M47" s="140" t="s">
        <v>49</v>
      </c>
      <c r="N47" s="140" t="s">
        <v>50</v>
      </c>
      <c r="O47" s="140" t="s">
        <v>250</v>
      </c>
      <c r="P47" s="140" t="s">
        <v>103</v>
      </c>
      <c r="Q47" s="140" t="s">
        <v>63</v>
      </c>
      <c r="R47" s="140" t="s">
        <v>105</v>
      </c>
    </row>
    <row r="48" spans="1:103" ht="77" customHeight="1" x14ac:dyDescent="0.3">
      <c r="B48" s="140">
        <v>78102200</v>
      </c>
      <c r="C48" s="140" t="s">
        <v>241</v>
      </c>
      <c r="D48" s="140" t="s">
        <v>83</v>
      </c>
      <c r="E48" s="140" t="s">
        <v>115</v>
      </c>
      <c r="F48" s="140">
        <v>6</v>
      </c>
      <c r="G48" s="140" t="s">
        <v>47</v>
      </c>
      <c r="H48" s="140" t="s">
        <v>45</v>
      </c>
      <c r="I48" s="140" t="s">
        <v>48</v>
      </c>
      <c r="J48" s="141">
        <v>9600000</v>
      </c>
      <c r="K48" s="141">
        <f t="shared" si="2"/>
        <v>9600000</v>
      </c>
      <c r="L48" s="140" t="s">
        <v>54</v>
      </c>
      <c r="M48" s="140" t="s">
        <v>49</v>
      </c>
      <c r="N48" s="140" t="s">
        <v>50</v>
      </c>
      <c r="O48" s="140" t="s">
        <v>250</v>
      </c>
      <c r="P48" s="140" t="s">
        <v>335</v>
      </c>
      <c r="Q48" s="140" t="s">
        <v>123</v>
      </c>
      <c r="R48" s="158" t="s">
        <v>334</v>
      </c>
    </row>
    <row r="49" spans="1:103" ht="62" customHeight="1" x14ac:dyDescent="0.3">
      <c r="B49" s="140">
        <v>81111500</v>
      </c>
      <c r="C49" s="140" t="s">
        <v>254</v>
      </c>
      <c r="D49" s="140" t="s">
        <v>83</v>
      </c>
      <c r="E49" s="140" t="s">
        <v>83</v>
      </c>
      <c r="F49" s="140">
        <v>6</v>
      </c>
      <c r="G49" s="140" t="s">
        <v>47</v>
      </c>
      <c r="H49" s="140" t="s">
        <v>240</v>
      </c>
      <c r="I49" s="140" t="s">
        <v>48</v>
      </c>
      <c r="J49" s="141">
        <v>318000000</v>
      </c>
      <c r="K49" s="141">
        <f t="shared" si="2"/>
        <v>318000000</v>
      </c>
      <c r="L49" s="140" t="s">
        <v>54</v>
      </c>
      <c r="M49" s="140" t="s">
        <v>49</v>
      </c>
      <c r="N49" s="140" t="s">
        <v>50</v>
      </c>
      <c r="O49" s="140" t="s">
        <v>250</v>
      </c>
      <c r="P49" s="140" t="s">
        <v>251</v>
      </c>
      <c r="Q49" s="140" t="s">
        <v>252</v>
      </c>
      <c r="R49" s="140" t="s">
        <v>253</v>
      </c>
    </row>
    <row r="50" spans="1:103" ht="95" customHeight="1" x14ac:dyDescent="0.3">
      <c r="B50" s="140" t="s">
        <v>310</v>
      </c>
      <c r="C50" s="140" t="s">
        <v>82</v>
      </c>
      <c r="D50" s="140" t="s">
        <v>115</v>
      </c>
      <c r="E50" s="140" t="s">
        <v>84</v>
      </c>
      <c r="F50" s="140">
        <v>12</v>
      </c>
      <c r="G50" s="140" t="s">
        <v>47</v>
      </c>
      <c r="H50" s="140" t="s">
        <v>265</v>
      </c>
      <c r="I50" s="140" t="s">
        <v>48</v>
      </c>
      <c r="J50" s="141">
        <v>642168038</v>
      </c>
      <c r="K50" s="141">
        <f t="shared" si="2"/>
        <v>642168038</v>
      </c>
      <c r="L50" s="140" t="s">
        <v>54</v>
      </c>
      <c r="M50" s="140" t="s">
        <v>49</v>
      </c>
      <c r="N50" s="140" t="s">
        <v>50</v>
      </c>
      <c r="O50" s="140" t="s">
        <v>250</v>
      </c>
      <c r="P50" s="140" t="s">
        <v>335</v>
      </c>
      <c r="Q50" s="140" t="s">
        <v>63</v>
      </c>
      <c r="R50" s="158" t="s">
        <v>334</v>
      </c>
    </row>
    <row r="51" spans="1:103" s="1" customFormat="1" ht="56" x14ac:dyDescent="0.35">
      <c r="A51" s="155"/>
      <c r="B51" s="148" t="s">
        <v>340</v>
      </c>
      <c r="C51" s="140" t="s">
        <v>357</v>
      </c>
      <c r="D51" s="140" t="s">
        <v>84</v>
      </c>
      <c r="E51" s="140" t="s">
        <v>84</v>
      </c>
      <c r="F51" s="140">
        <v>1</v>
      </c>
      <c r="G51" s="140" t="s">
        <v>271</v>
      </c>
      <c r="H51" s="140" t="s">
        <v>274</v>
      </c>
      <c r="I51" s="140" t="s">
        <v>48</v>
      </c>
      <c r="J51" s="141">
        <v>21430500</v>
      </c>
      <c r="K51" s="141">
        <f>J51</f>
        <v>21430500</v>
      </c>
      <c r="L51" s="140" t="s">
        <v>49</v>
      </c>
      <c r="M51" s="140" t="s">
        <v>49</v>
      </c>
      <c r="N51" s="140" t="s">
        <v>289</v>
      </c>
      <c r="O51" s="140" t="s">
        <v>250</v>
      </c>
      <c r="P51" s="140" t="s">
        <v>335</v>
      </c>
      <c r="Q51" s="140" t="s">
        <v>63</v>
      </c>
      <c r="R51" s="158" t="s">
        <v>334</v>
      </c>
      <c r="S51" s="118"/>
      <c r="T51" s="118"/>
      <c r="U51" s="118"/>
      <c r="V51" s="118"/>
      <c r="W51" s="118"/>
      <c r="X51" s="118"/>
      <c r="Y51" s="118"/>
      <c r="Z51" s="118"/>
      <c r="AA51" s="153"/>
      <c r="AB51" s="153"/>
      <c r="AC51" s="153"/>
      <c r="AD51" s="153"/>
      <c r="AE51" s="153"/>
      <c r="AF51" s="153"/>
      <c r="AG51" s="153"/>
      <c r="AH51" s="153"/>
      <c r="AI51" s="153"/>
      <c r="AJ51" s="153"/>
      <c r="AK51" s="153"/>
      <c r="AL51" s="153"/>
      <c r="AM51" s="153"/>
      <c r="AN51" s="153"/>
      <c r="AO51" s="153"/>
      <c r="AP51" s="153"/>
      <c r="AQ51" s="153"/>
      <c r="AR51" s="153"/>
      <c r="AS51" s="153"/>
      <c r="AT51" s="153"/>
      <c r="AU51" s="153"/>
      <c r="AV51" s="153"/>
      <c r="AW51" s="153"/>
      <c r="AX51" s="153"/>
      <c r="AY51" s="153"/>
      <c r="AZ51" s="153"/>
      <c r="BA51" s="153"/>
      <c r="BB51" s="153"/>
      <c r="BC51" s="153"/>
      <c r="BD51" s="153"/>
      <c r="BE51" s="153"/>
      <c r="BF51" s="153"/>
      <c r="BG51" s="153"/>
      <c r="BH51" s="153"/>
      <c r="BI51" s="153"/>
      <c r="BJ51" s="153"/>
      <c r="BK51" s="153"/>
      <c r="BL51" s="153"/>
      <c r="BM51" s="153"/>
      <c r="BN51" s="153"/>
      <c r="BO51" s="153"/>
      <c r="BP51" s="153"/>
      <c r="BQ51" s="153"/>
      <c r="BR51" s="153"/>
      <c r="BS51" s="153"/>
      <c r="BT51" s="153"/>
      <c r="BU51" s="153"/>
      <c r="BV51" s="153"/>
      <c r="BW51" s="153"/>
      <c r="BX51" s="153"/>
      <c r="BY51" s="153"/>
      <c r="BZ51" s="153"/>
      <c r="CA51" s="153"/>
      <c r="CB51" s="153"/>
      <c r="CC51" s="153"/>
      <c r="CD51" s="153"/>
      <c r="CE51" s="153"/>
      <c r="CF51" s="153"/>
      <c r="CG51" s="153"/>
      <c r="CH51" s="153"/>
      <c r="CI51" s="153"/>
      <c r="CJ51" s="153"/>
      <c r="CK51" s="153"/>
      <c r="CL51" s="153"/>
      <c r="CM51" s="153"/>
      <c r="CN51" s="153"/>
      <c r="CO51" s="153"/>
      <c r="CP51" s="153"/>
      <c r="CQ51" s="153"/>
      <c r="CR51" s="153"/>
      <c r="CS51" s="153"/>
      <c r="CT51" s="153"/>
      <c r="CU51" s="153"/>
      <c r="CV51" s="153"/>
      <c r="CW51" s="153"/>
      <c r="CX51" s="153"/>
      <c r="CY51" s="153"/>
    </row>
    <row r="52" spans="1:103" s="14" customFormat="1" ht="136.5" customHeight="1" x14ac:dyDescent="0.35">
      <c r="B52" s="148">
        <v>84111600</v>
      </c>
      <c r="C52" s="142" t="s">
        <v>298</v>
      </c>
      <c r="D52" s="149" t="s">
        <v>115</v>
      </c>
      <c r="E52" s="150" t="s">
        <v>115</v>
      </c>
      <c r="F52" s="149">
        <v>5</v>
      </c>
      <c r="G52" s="149" t="s">
        <v>47</v>
      </c>
      <c r="H52" s="143" t="s">
        <v>45</v>
      </c>
      <c r="I52" s="143" t="s">
        <v>48</v>
      </c>
      <c r="J52" s="141">
        <f>70000000</f>
        <v>70000000</v>
      </c>
      <c r="K52" s="141">
        <f t="shared" si="2"/>
        <v>70000000</v>
      </c>
      <c r="L52" s="149" t="s">
        <v>54</v>
      </c>
      <c r="M52" s="149" t="s">
        <v>49</v>
      </c>
      <c r="N52" s="143" t="s">
        <v>333</v>
      </c>
      <c r="O52" s="140" t="s">
        <v>250</v>
      </c>
      <c r="P52" s="143" t="s">
        <v>296</v>
      </c>
      <c r="Q52" s="145" t="s">
        <v>116</v>
      </c>
      <c r="R52" s="143" t="s">
        <v>297</v>
      </c>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c r="CC52" s="84"/>
      <c r="CD52" s="84"/>
      <c r="CE52" s="84"/>
      <c r="CF52" s="84"/>
      <c r="CG52" s="84"/>
      <c r="CH52" s="84"/>
      <c r="CI52" s="84"/>
      <c r="CJ52" s="84"/>
      <c r="CK52" s="84"/>
      <c r="CL52" s="84"/>
      <c r="CM52" s="84"/>
      <c r="CN52" s="84"/>
      <c r="CO52" s="84"/>
      <c r="CP52" s="84"/>
      <c r="CQ52" s="84"/>
      <c r="CR52" s="84"/>
      <c r="CS52" s="84"/>
      <c r="CT52" s="84"/>
      <c r="CU52" s="84"/>
      <c r="CV52" s="84"/>
      <c r="CW52" s="84"/>
      <c r="CX52" s="84"/>
      <c r="CY52" s="84"/>
    </row>
    <row r="53" spans="1:103" s="14" customFormat="1" ht="73.5" customHeight="1" x14ac:dyDescent="0.35">
      <c r="B53" s="148">
        <v>84111600</v>
      </c>
      <c r="C53" s="148" t="s">
        <v>299</v>
      </c>
      <c r="D53" s="150" t="s">
        <v>115</v>
      </c>
      <c r="E53" s="150" t="s">
        <v>115</v>
      </c>
      <c r="F53" s="143">
        <v>4</v>
      </c>
      <c r="G53" s="148" t="s">
        <v>47</v>
      </c>
      <c r="H53" s="151" t="s">
        <v>45</v>
      </c>
      <c r="I53" s="148" t="s">
        <v>48</v>
      </c>
      <c r="J53" s="141">
        <v>12500000</v>
      </c>
      <c r="K53" s="141">
        <f t="shared" si="2"/>
        <v>12500000</v>
      </c>
      <c r="L53" s="148" t="s">
        <v>54</v>
      </c>
      <c r="M53" s="148" t="s">
        <v>49</v>
      </c>
      <c r="N53" s="143" t="s">
        <v>333</v>
      </c>
      <c r="O53" s="140" t="s">
        <v>250</v>
      </c>
      <c r="P53" s="143" t="s">
        <v>296</v>
      </c>
      <c r="Q53" s="145" t="s">
        <v>116</v>
      </c>
      <c r="R53" s="143" t="s">
        <v>297</v>
      </c>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c r="CC53" s="84"/>
      <c r="CD53" s="84"/>
      <c r="CE53" s="84"/>
      <c r="CF53" s="84"/>
      <c r="CG53" s="84"/>
      <c r="CH53" s="84"/>
      <c r="CI53" s="84"/>
      <c r="CJ53" s="84"/>
      <c r="CK53" s="84"/>
      <c r="CL53" s="84"/>
      <c r="CM53" s="84"/>
      <c r="CN53" s="84"/>
      <c r="CO53" s="84"/>
      <c r="CP53" s="84"/>
      <c r="CQ53" s="84"/>
      <c r="CR53" s="84"/>
      <c r="CS53" s="84"/>
      <c r="CT53" s="84"/>
      <c r="CU53" s="84"/>
      <c r="CV53" s="84"/>
      <c r="CW53" s="84"/>
      <c r="CX53" s="84"/>
      <c r="CY53" s="84"/>
    </row>
    <row r="54" spans="1:103" ht="49" customHeight="1" x14ac:dyDescent="0.3">
      <c r="B54" s="140" t="s">
        <v>91</v>
      </c>
      <c r="C54" s="148" t="s">
        <v>235</v>
      </c>
      <c r="D54" s="140" t="s">
        <v>164</v>
      </c>
      <c r="E54" s="140" t="s">
        <v>164</v>
      </c>
      <c r="F54" s="140">
        <v>5</v>
      </c>
      <c r="G54" s="140" t="s">
        <v>47</v>
      </c>
      <c r="H54" s="140" t="s">
        <v>236</v>
      </c>
      <c r="I54" s="140" t="s">
        <v>48</v>
      </c>
      <c r="J54" s="141">
        <v>733882585</v>
      </c>
      <c r="K54" s="141">
        <v>356326705</v>
      </c>
      <c r="L54" s="140" t="s">
        <v>158</v>
      </c>
      <c r="M54" s="140" t="s">
        <v>393</v>
      </c>
      <c r="N54" s="140" t="s">
        <v>50</v>
      </c>
      <c r="O54" s="140" t="s">
        <v>250</v>
      </c>
      <c r="P54" s="140" t="s">
        <v>335</v>
      </c>
      <c r="Q54" s="140" t="s">
        <v>90</v>
      </c>
      <c r="R54" s="158" t="s">
        <v>334</v>
      </c>
    </row>
    <row r="55" spans="1:103" ht="45" customHeight="1" x14ac:dyDescent="0.3">
      <c r="B55" s="140">
        <v>84131503</v>
      </c>
      <c r="C55" s="140" t="s">
        <v>193</v>
      </c>
      <c r="D55" s="140" t="s">
        <v>84</v>
      </c>
      <c r="E55" s="140" t="s">
        <v>84</v>
      </c>
      <c r="F55" s="140">
        <v>2</v>
      </c>
      <c r="G55" s="140" t="s">
        <v>47</v>
      </c>
      <c r="H55" s="140" t="s">
        <v>353</v>
      </c>
      <c r="I55" s="140" t="s">
        <v>48</v>
      </c>
      <c r="J55" s="141">
        <v>21000000</v>
      </c>
      <c r="K55" s="141">
        <f t="shared" si="2"/>
        <v>21000000</v>
      </c>
      <c r="L55" s="140" t="s">
        <v>54</v>
      </c>
      <c r="M55" s="140" t="s">
        <v>49</v>
      </c>
      <c r="N55" s="140" t="s">
        <v>50</v>
      </c>
      <c r="O55" s="140" t="s">
        <v>250</v>
      </c>
      <c r="P55" s="140" t="s">
        <v>335</v>
      </c>
      <c r="Q55" s="140" t="s">
        <v>112</v>
      </c>
      <c r="R55" s="158" t="s">
        <v>334</v>
      </c>
    </row>
    <row r="56" spans="1:103" ht="75" customHeight="1" x14ac:dyDescent="0.3">
      <c r="B56" s="140" t="s">
        <v>256</v>
      </c>
      <c r="C56" s="140" t="s">
        <v>257</v>
      </c>
      <c r="D56" s="140" t="s">
        <v>84</v>
      </c>
      <c r="E56" s="140" t="s">
        <v>84</v>
      </c>
      <c r="F56" s="140">
        <v>4</v>
      </c>
      <c r="G56" s="140" t="s">
        <v>244</v>
      </c>
      <c r="H56" s="140" t="s">
        <v>45</v>
      </c>
      <c r="I56" s="140" t="s">
        <v>48</v>
      </c>
      <c r="J56" s="141">
        <v>68000000</v>
      </c>
      <c r="K56" s="141">
        <f t="shared" si="2"/>
        <v>68000000</v>
      </c>
      <c r="L56" s="140" t="s">
        <v>54</v>
      </c>
      <c r="M56" s="140" t="s">
        <v>49</v>
      </c>
      <c r="N56" s="140" t="s">
        <v>50</v>
      </c>
      <c r="O56" s="140" t="s">
        <v>250</v>
      </c>
      <c r="P56" s="140" t="s">
        <v>251</v>
      </c>
      <c r="Q56" s="140" t="s">
        <v>252</v>
      </c>
      <c r="R56" s="140" t="s">
        <v>253</v>
      </c>
    </row>
    <row r="57" spans="1:103" ht="80" customHeight="1" x14ac:dyDescent="0.3">
      <c r="B57" s="140" t="s">
        <v>389</v>
      </c>
      <c r="C57" s="140" t="s">
        <v>269</v>
      </c>
      <c r="D57" s="140" t="s">
        <v>164</v>
      </c>
      <c r="E57" s="140" t="s">
        <v>194</v>
      </c>
      <c r="F57" s="140">
        <v>1</v>
      </c>
      <c r="G57" s="140" t="s">
        <v>244</v>
      </c>
      <c r="H57" s="140" t="s">
        <v>142</v>
      </c>
      <c r="I57" s="140" t="s">
        <v>48</v>
      </c>
      <c r="J57" s="141">
        <v>45000000</v>
      </c>
      <c r="K57" s="141">
        <f>J57</f>
        <v>45000000</v>
      </c>
      <c r="L57" s="140" t="s">
        <v>54</v>
      </c>
      <c r="M57" s="140" t="s">
        <v>49</v>
      </c>
      <c r="N57" s="140" t="s">
        <v>50</v>
      </c>
      <c r="O57" s="140" t="s">
        <v>250</v>
      </c>
      <c r="P57" s="140" t="s">
        <v>251</v>
      </c>
      <c r="Q57" s="140" t="s">
        <v>261</v>
      </c>
      <c r="R57" s="140" t="s">
        <v>253</v>
      </c>
    </row>
    <row r="58" spans="1:103" ht="96" customHeight="1" x14ac:dyDescent="0.3">
      <c r="B58" s="140">
        <v>43232605</v>
      </c>
      <c r="C58" s="140" t="s">
        <v>270</v>
      </c>
      <c r="D58" s="140" t="s">
        <v>164</v>
      </c>
      <c r="E58" s="140" t="s">
        <v>164</v>
      </c>
      <c r="F58" s="140">
        <v>1</v>
      </c>
      <c r="G58" s="140" t="s">
        <v>271</v>
      </c>
      <c r="H58" s="140" t="s">
        <v>260</v>
      </c>
      <c r="I58" s="140" t="s">
        <v>48</v>
      </c>
      <c r="J58" s="141">
        <v>27684098</v>
      </c>
      <c r="K58" s="141">
        <f t="shared" si="2"/>
        <v>27684098</v>
      </c>
      <c r="L58" s="140" t="s">
        <v>54</v>
      </c>
      <c r="M58" s="140" t="s">
        <v>49</v>
      </c>
      <c r="N58" s="140" t="s">
        <v>50</v>
      </c>
      <c r="O58" s="140" t="s">
        <v>250</v>
      </c>
      <c r="P58" s="140" t="s">
        <v>251</v>
      </c>
      <c r="Q58" s="140" t="s">
        <v>261</v>
      </c>
      <c r="R58" s="140" t="s">
        <v>253</v>
      </c>
    </row>
    <row r="59" spans="1:103" s="14" customFormat="1" ht="85.5" customHeight="1" x14ac:dyDescent="0.35">
      <c r="B59" s="148">
        <v>84111600</v>
      </c>
      <c r="C59" s="148" t="s">
        <v>118</v>
      </c>
      <c r="D59" s="150" t="s">
        <v>301</v>
      </c>
      <c r="E59" s="150" t="s">
        <v>301</v>
      </c>
      <c r="F59" s="143">
        <v>3</v>
      </c>
      <c r="G59" s="148" t="s">
        <v>47</v>
      </c>
      <c r="H59" s="151" t="s">
        <v>45</v>
      </c>
      <c r="I59" s="148" t="s">
        <v>48</v>
      </c>
      <c r="J59" s="141">
        <v>12500000</v>
      </c>
      <c r="K59" s="141">
        <f t="shared" si="2"/>
        <v>12500000</v>
      </c>
      <c r="L59" s="148" t="s">
        <v>54</v>
      </c>
      <c r="M59" s="148" t="s">
        <v>49</v>
      </c>
      <c r="N59" s="143" t="s">
        <v>333</v>
      </c>
      <c r="O59" s="140" t="s">
        <v>250</v>
      </c>
      <c r="P59" s="143" t="s">
        <v>296</v>
      </c>
      <c r="Q59" s="145" t="s">
        <v>116</v>
      </c>
      <c r="R59" s="143" t="s">
        <v>297</v>
      </c>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c r="CC59" s="84"/>
      <c r="CD59" s="84"/>
      <c r="CE59" s="84"/>
      <c r="CF59" s="84"/>
      <c r="CG59" s="84"/>
      <c r="CH59" s="84"/>
      <c r="CI59" s="84"/>
      <c r="CJ59" s="84"/>
      <c r="CK59" s="84"/>
      <c r="CL59" s="84"/>
      <c r="CM59" s="84"/>
      <c r="CN59" s="84"/>
      <c r="CO59" s="84"/>
      <c r="CP59" s="84"/>
      <c r="CQ59" s="84"/>
      <c r="CR59" s="84"/>
      <c r="CS59" s="84"/>
      <c r="CT59" s="84"/>
      <c r="CU59" s="84"/>
      <c r="CV59" s="84"/>
      <c r="CW59" s="84"/>
      <c r="CX59" s="84"/>
      <c r="CY59" s="84"/>
    </row>
    <row r="60" spans="1:103" ht="63" customHeight="1" x14ac:dyDescent="0.3">
      <c r="B60" s="140">
        <v>81111201</v>
      </c>
      <c r="C60" s="140" t="s">
        <v>300</v>
      </c>
      <c r="D60" s="140" t="s">
        <v>194</v>
      </c>
      <c r="E60" s="140" t="s">
        <v>194</v>
      </c>
      <c r="F60" s="140">
        <v>12</v>
      </c>
      <c r="G60" s="140" t="s">
        <v>47</v>
      </c>
      <c r="H60" s="140" t="s">
        <v>274</v>
      </c>
      <c r="I60" s="140" t="s">
        <v>48</v>
      </c>
      <c r="J60" s="141">
        <v>34635244</v>
      </c>
      <c r="K60" s="141">
        <v>5457000</v>
      </c>
      <c r="L60" s="140" t="s">
        <v>158</v>
      </c>
      <c r="M60" s="140" t="s">
        <v>393</v>
      </c>
      <c r="N60" s="140" t="s">
        <v>50</v>
      </c>
      <c r="O60" s="140" t="s">
        <v>250</v>
      </c>
      <c r="P60" s="140" t="s">
        <v>251</v>
      </c>
      <c r="Q60" s="140" t="s">
        <v>261</v>
      </c>
      <c r="R60" s="140" t="s">
        <v>253</v>
      </c>
    </row>
    <row r="61" spans="1:103" ht="77" customHeight="1" x14ac:dyDescent="0.3">
      <c r="B61" s="140">
        <v>46191601</v>
      </c>
      <c r="C61" s="140" t="s">
        <v>180</v>
      </c>
      <c r="D61" s="140" t="s">
        <v>164</v>
      </c>
      <c r="E61" s="140" t="s">
        <v>194</v>
      </c>
      <c r="F61" s="140">
        <v>1</v>
      </c>
      <c r="G61" s="140" t="s">
        <v>47</v>
      </c>
      <c r="H61" s="140" t="s">
        <v>240</v>
      </c>
      <c r="I61" s="140" t="s">
        <v>48</v>
      </c>
      <c r="J61" s="141">
        <v>16000000</v>
      </c>
      <c r="K61" s="141">
        <f t="shared" si="2"/>
        <v>16000000</v>
      </c>
      <c r="L61" s="140" t="s">
        <v>54</v>
      </c>
      <c r="M61" s="140" t="s">
        <v>49</v>
      </c>
      <c r="N61" s="140" t="s">
        <v>50</v>
      </c>
      <c r="O61" s="140" t="s">
        <v>250</v>
      </c>
      <c r="P61" s="140" t="s">
        <v>335</v>
      </c>
      <c r="Q61" s="140" t="s">
        <v>63</v>
      </c>
      <c r="R61" s="158" t="s">
        <v>334</v>
      </c>
    </row>
    <row r="62" spans="1:103" s="14" customFormat="1" ht="85.5" customHeight="1" x14ac:dyDescent="0.35">
      <c r="B62" s="148" t="s">
        <v>364</v>
      </c>
      <c r="C62" s="148" t="s">
        <v>365</v>
      </c>
      <c r="D62" s="150" t="s">
        <v>84</v>
      </c>
      <c r="E62" s="150" t="s">
        <v>84</v>
      </c>
      <c r="F62" s="143">
        <v>4</v>
      </c>
      <c r="G62" s="148" t="s">
        <v>47</v>
      </c>
      <c r="H62" s="151" t="s">
        <v>237</v>
      </c>
      <c r="I62" s="148" t="s">
        <v>48</v>
      </c>
      <c r="J62" s="187">
        <v>29000000</v>
      </c>
      <c r="K62" s="187">
        <f t="shared" si="2"/>
        <v>29000000</v>
      </c>
      <c r="L62" s="148" t="s">
        <v>288</v>
      </c>
      <c r="M62" s="148" t="s">
        <v>49</v>
      </c>
      <c r="N62" s="143" t="s">
        <v>50</v>
      </c>
      <c r="O62" s="140" t="s">
        <v>250</v>
      </c>
      <c r="P62" s="143" t="s">
        <v>251</v>
      </c>
      <c r="Q62" s="145" t="s">
        <v>63</v>
      </c>
      <c r="R62" s="156" t="s">
        <v>253</v>
      </c>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c r="CC62" s="84"/>
      <c r="CD62" s="84"/>
      <c r="CE62" s="84"/>
      <c r="CF62" s="84"/>
      <c r="CG62" s="84"/>
      <c r="CH62" s="84"/>
      <c r="CI62" s="84"/>
      <c r="CJ62" s="84"/>
      <c r="CK62" s="84"/>
      <c r="CL62" s="84"/>
      <c r="CM62" s="84"/>
      <c r="CN62" s="84"/>
      <c r="CO62" s="84"/>
      <c r="CP62" s="84"/>
      <c r="CQ62" s="84"/>
      <c r="CR62" s="84"/>
      <c r="CS62" s="84"/>
      <c r="CT62" s="84"/>
      <c r="CU62" s="84"/>
      <c r="CV62" s="84"/>
      <c r="CW62" s="84"/>
      <c r="CX62" s="84"/>
      <c r="CY62" s="84"/>
    </row>
    <row r="63" spans="1:103" ht="77" customHeight="1" x14ac:dyDescent="0.3">
      <c r="B63" s="140" t="s">
        <v>370</v>
      </c>
      <c r="C63" s="140" t="s">
        <v>371</v>
      </c>
      <c r="D63" s="140" t="s">
        <v>194</v>
      </c>
      <c r="E63" s="140" t="s">
        <v>194</v>
      </c>
      <c r="F63" s="140">
        <v>2</v>
      </c>
      <c r="G63" s="140" t="s">
        <v>47</v>
      </c>
      <c r="H63" s="140" t="s">
        <v>274</v>
      </c>
      <c r="I63" s="140" t="s">
        <v>48</v>
      </c>
      <c r="J63" s="141">
        <v>45000000</v>
      </c>
      <c r="K63" s="141">
        <v>45000000</v>
      </c>
      <c r="L63" s="140" t="s">
        <v>54</v>
      </c>
      <c r="M63" s="140" t="s">
        <v>49</v>
      </c>
      <c r="N63" s="140" t="s">
        <v>50</v>
      </c>
      <c r="O63" s="140" t="s">
        <v>250</v>
      </c>
      <c r="P63" s="140" t="s">
        <v>395</v>
      </c>
      <c r="Q63" s="140">
        <v>6258480</v>
      </c>
      <c r="R63" s="154" t="s">
        <v>396</v>
      </c>
    </row>
    <row r="64" spans="1:103" ht="77" customHeight="1" x14ac:dyDescent="0.3">
      <c r="B64" s="140" t="s">
        <v>374</v>
      </c>
      <c r="C64" s="140" t="s">
        <v>376</v>
      </c>
      <c r="D64" s="140" t="s">
        <v>194</v>
      </c>
      <c r="E64" s="140" t="s">
        <v>194</v>
      </c>
      <c r="F64" s="140">
        <v>1</v>
      </c>
      <c r="G64" s="140" t="s">
        <v>47</v>
      </c>
      <c r="H64" s="140" t="s">
        <v>240</v>
      </c>
      <c r="I64" s="140" t="s">
        <v>48</v>
      </c>
      <c r="J64" s="141">
        <v>242000000</v>
      </c>
      <c r="K64" s="141">
        <v>242000000</v>
      </c>
      <c r="L64" s="140" t="s">
        <v>54</v>
      </c>
      <c r="M64" s="140" t="s">
        <v>49</v>
      </c>
      <c r="N64" s="140" t="s">
        <v>50</v>
      </c>
      <c r="O64" s="140" t="s">
        <v>250</v>
      </c>
      <c r="P64" s="140" t="s">
        <v>397</v>
      </c>
      <c r="Q64" s="140">
        <v>6258480</v>
      </c>
      <c r="R64" s="154" t="s">
        <v>396</v>
      </c>
    </row>
    <row r="65" spans="1:25" ht="116.5" customHeight="1" x14ac:dyDescent="0.3">
      <c r="B65" s="140" t="s">
        <v>375</v>
      </c>
      <c r="C65" s="140" t="s">
        <v>414</v>
      </c>
      <c r="D65" s="140" t="s">
        <v>194</v>
      </c>
      <c r="E65" s="140" t="s">
        <v>194</v>
      </c>
      <c r="F65" s="140">
        <v>1</v>
      </c>
      <c r="G65" s="140" t="s">
        <v>271</v>
      </c>
      <c r="H65" s="140" t="s">
        <v>274</v>
      </c>
      <c r="I65" s="140" t="s">
        <v>48</v>
      </c>
      <c r="J65" s="184">
        <v>152432000</v>
      </c>
      <c r="K65" s="184">
        <v>152432000</v>
      </c>
      <c r="L65" s="140" t="s">
        <v>54</v>
      </c>
      <c r="M65" s="140" t="s">
        <v>49</v>
      </c>
      <c r="N65" s="140" t="s">
        <v>50</v>
      </c>
      <c r="O65" s="140" t="s">
        <v>250</v>
      </c>
      <c r="P65" s="140" t="s">
        <v>397</v>
      </c>
      <c r="Q65" s="140">
        <v>6258480</v>
      </c>
      <c r="R65" s="154" t="s">
        <v>396</v>
      </c>
    </row>
    <row r="66" spans="1:25" ht="77" customHeight="1" x14ac:dyDescent="0.3">
      <c r="B66" s="140" t="s">
        <v>378</v>
      </c>
      <c r="C66" s="140" t="s">
        <v>379</v>
      </c>
      <c r="D66" s="140" t="s">
        <v>194</v>
      </c>
      <c r="E66" s="140" t="s">
        <v>194</v>
      </c>
      <c r="F66" s="140">
        <v>1</v>
      </c>
      <c r="G66" s="140" t="s">
        <v>47</v>
      </c>
      <c r="H66" s="140" t="s">
        <v>240</v>
      </c>
      <c r="I66" s="140" t="s">
        <v>48</v>
      </c>
      <c r="J66" s="141">
        <v>50000000</v>
      </c>
      <c r="K66" s="141">
        <v>50000000</v>
      </c>
      <c r="L66" s="140" t="s">
        <v>54</v>
      </c>
      <c r="M66" s="140" t="s">
        <v>49</v>
      </c>
      <c r="N66" s="140" t="s">
        <v>50</v>
      </c>
      <c r="O66" s="140" t="s">
        <v>250</v>
      </c>
      <c r="P66" s="140" t="s">
        <v>372</v>
      </c>
      <c r="Q66" s="140">
        <v>6258480</v>
      </c>
      <c r="R66" s="159" t="s">
        <v>373</v>
      </c>
    </row>
    <row r="67" spans="1:25" ht="77" customHeight="1" x14ac:dyDescent="0.3">
      <c r="B67" s="140" t="s">
        <v>380</v>
      </c>
      <c r="C67" s="140" t="s">
        <v>357</v>
      </c>
      <c r="D67" s="140" t="s">
        <v>164</v>
      </c>
      <c r="E67" s="140" t="s">
        <v>194</v>
      </c>
      <c r="F67" s="140">
        <v>1</v>
      </c>
      <c r="G67" s="140" t="s">
        <v>47</v>
      </c>
      <c r="H67" s="140" t="s">
        <v>237</v>
      </c>
      <c r="I67" s="140" t="s">
        <v>48</v>
      </c>
      <c r="J67" s="141">
        <v>8000000</v>
      </c>
      <c r="K67" s="141">
        <v>21430500</v>
      </c>
      <c r="L67" s="140" t="s">
        <v>54</v>
      </c>
      <c r="M67" s="140" t="s">
        <v>49</v>
      </c>
      <c r="N67" s="140" t="s">
        <v>50</v>
      </c>
      <c r="O67" s="140" t="s">
        <v>250</v>
      </c>
      <c r="P67" s="140" t="s">
        <v>381</v>
      </c>
      <c r="Q67" s="140">
        <v>6258480</v>
      </c>
      <c r="R67" s="159" t="s">
        <v>382</v>
      </c>
    </row>
    <row r="68" spans="1:25" ht="77" customHeight="1" x14ac:dyDescent="0.3">
      <c r="B68" s="140">
        <v>52141502</v>
      </c>
      <c r="C68" s="140" t="s">
        <v>383</v>
      </c>
      <c r="D68" s="140" t="s">
        <v>220</v>
      </c>
      <c r="E68" s="140" t="s">
        <v>220</v>
      </c>
      <c r="F68" s="140">
        <v>1</v>
      </c>
      <c r="G68" s="140" t="s">
        <v>47</v>
      </c>
      <c r="H68" s="140" t="s">
        <v>237</v>
      </c>
      <c r="I68" s="140" t="s">
        <v>48</v>
      </c>
      <c r="J68" s="141">
        <v>4000000</v>
      </c>
      <c r="K68" s="141">
        <v>4000000</v>
      </c>
      <c r="L68" s="140" t="s">
        <v>54</v>
      </c>
      <c r="M68" s="140" t="s">
        <v>49</v>
      </c>
      <c r="N68" s="140" t="s">
        <v>50</v>
      </c>
      <c r="O68" s="140" t="s">
        <v>250</v>
      </c>
      <c r="P68" s="140" t="s">
        <v>381</v>
      </c>
      <c r="Q68" s="140">
        <v>6258480</v>
      </c>
      <c r="R68" s="159" t="s">
        <v>382</v>
      </c>
    </row>
    <row r="69" spans="1:25" ht="77" customHeight="1" x14ac:dyDescent="0.3">
      <c r="B69" s="140" t="s">
        <v>384</v>
      </c>
      <c r="C69" s="140" t="s">
        <v>385</v>
      </c>
      <c r="D69" s="140" t="s">
        <v>164</v>
      </c>
      <c r="E69" s="140" t="s">
        <v>194</v>
      </c>
      <c r="F69" s="140">
        <v>2</v>
      </c>
      <c r="G69" s="140" t="s">
        <v>47</v>
      </c>
      <c r="H69" s="140" t="s">
        <v>237</v>
      </c>
      <c r="I69" s="140" t="s">
        <v>48</v>
      </c>
      <c r="J69" s="141">
        <v>12261165</v>
      </c>
      <c r="K69" s="141">
        <v>12261165</v>
      </c>
      <c r="L69" s="140" t="s">
        <v>54</v>
      </c>
      <c r="M69" s="140" t="s">
        <v>49</v>
      </c>
      <c r="N69" s="140" t="s">
        <v>50</v>
      </c>
      <c r="O69" s="140" t="s">
        <v>250</v>
      </c>
      <c r="P69" s="140" t="s">
        <v>381</v>
      </c>
      <c r="Q69" s="140">
        <v>6258480</v>
      </c>
      <c r="R69" s="159" t="s">
        <v>382</v>
      </c>
    </row>
    <row r="70" spans="1:25" ht="77" customHeight="1" x14ac:dyDescent="0.3">
      <c r="B70" s="140">
        <v>55101519</v>
      </c>
      <c r="C70" s="140" t="s">
        <v>386</v>
      </c>
      <c r="D70" s="140" t="s">
        <v>164</v>
      </c>
      <c r="E70" s="140" t="s">
        <v>164</v>
      </c>
      <c r="F70" s="140">
        <v>3</v>
      </c>
      <c r="G70" s="140" t="s">
        <v>47</v>
      </c>
      <c r="H70" s="140" t="s">
        <v>45</v>
      </c>
      <c r="I70" s="140" t="s">
        <v>48</v>
      </c>
      <c r="J70" s="141">
        <v>3000000</v>
      </c>
      <c r="K70" s="141">
        <v>3000000</v>
      </c>
      <c r="L70" s="140" t="s">
        <v>54</v>
      </c>
      <c r="M70" s="140" t="s">
        <v>49</v>
      </c>
      <c r="N70" s="140" t="s">
        <v>50</v>
      </c>
      <c r="O70" s="140" t="s">
        <v>250</v>
      </c>
      <c r="P70" s="140" t="s">
        <v>290</v>
      </c>
      <c r="Q70" s="140">
        <v>6258480</v>
      </c>
      <c r="R70" s="159" t="s">
        <v>60</v>
      </c>
    </row>
    <row r="71" spans="1:25" ht="56" x14ac:dyDescent="0.3">
      <c r="A71" s="127"/>
      <c r="B71" s="140" t="s">
        <v>403</v>
      </c>
      <c r="C71" s="140" t="s">
        <v>404</v>
      </c>
      <c r="D71" s="108" t="s">
        <v>220</v>
      </c>
      <c r="E71" s="108" t="s">
        <v>220</v>
      </c>
      <c r="F71" s="140">
        <v>10</v>
      </c>
      <c r="G71" s="140" t="s">
        <v>405</v>
      </c>
      <c r="H71" s="140" t="s">
        <v>274</v>
      </c>
      <c r="I71" s="140" t="s">
        <v>48</v>
      </c>
      <c r="J71" s="188">
        <v>45000000</v>
      </c>
      <c r="K71" s="188">
        <v>45000000</v>
      </c>
      <c r="L71" s="140" t="s">
        <v>54</v>
      </c>
      <c r="M71" s="140" t="s">
        <v>49</v>
      </c>
      <c r="N71" s="140" t="s">
        <v>50</v>
      </c>
      <c r="O71" s="140" t="s">
        <v>250</v>
      </c>
      <c r="P71" s="140" t="s">
        <v>397</v>
      </c>
      <c r="Q71" s="140">
        <v>6258480</v>
      </c>
      <c r="R71" s="185" t="s">
        <v>396</v>
      </c>
      <c r="S71" s="127"/>
      <c r="T71" s="127"/>
      <c r="U71" s="127"/>
      <c r="V71" s="127"/>
      <c r="W71" s="127"/>
      <c r="X71" s="127"/>
      <c r="Y71" s="127"/>
    </row>
    <row r="72" spans="1:25" ht="42" x14ac:dyDescent="0.3">
      <c r="A72" s="127"/>
      <c r="B72" s="108" t="s">
        <v>407</v>
      </c>
      <c r="C72" s="140" t="s">
        <v>406</v>
      </c>
      <c r="D72" s="108" t="s">
        <v>220</v>
      </c>
      <c r="E72" s="108" t="s">
        <v>220</v>
      </c>
      <c r="F72" s="140">
        <v>10</v>
      </c>
      <c r="G72" s="140" t="s">
        <v>405</v>
      </c>
      <c r="H72" s="140" t="s">
        <v>274</v>
      </c>
      <c r="I72" s="140" t="s">
        <v>48</v>
      </c>
      <c r="J72" s="188">
        <v>45000000</v>
      </c>
      <c r="K72" s="188">
        <v>45000000</v>
      </c>
      <c r="L72" s="140" t="s">
        <v>54</v>
      </c>
      <c r="M72" s="140" t="s">
        <v>49</v>
      </c>
      <c r="N72" s="140" t="s">
        <v>50</v>
      </c>
      <c r="O72" s="140" t="s">
        <v>250</v>
      </c>
      <c r="P72" s="140" t="s">
        <v>397</v>
      </c>
      <c r="Q72" s="140">
        <v>6258480</v>
      </c>
      <c r="R72" s="185" t="s">
        <v>396</v>
      </c>
      <c r="S72" s="127"/>
      <c r="T72" s="127"/>
      <c r="U72" s="127"/>
      <c r="V72" s="127"/>
      <c r="W72" s="127"/>
      <c r="X72" s="127"/>
      <c r="Y72" s="127"/>
    </row>
    <row r="73" spans="1:25" s="130" customFormat="1" ht="98" x14ac:dyDescent="0.35">
      <c r="A73" s="135"/>
      <c r="B73" s="108" t="s">
        <v>409</v>
      </c>
      <c r="C73" s="140" t="s">
        <v>408</v>
      </c>
      <c r="D73" s="108" t="s">
        <v>220</v>
      </c>
      <c r="E73" s="108" t="s">
        <v>52</v>
      </c>
      <c r="F73" s="108">
        <v>48</v>
      </c>
      <c r="G73" s="108" t="s">
        <v>47</v>
      </c>
      <c r="H73" s="108" t="s">
        <v>410</v>
      </c>
      <c r="I73" s="140" t="s">
        <v>48</v>
      </c>
      <c r="J73" s="186">
        <v>0</v>
      </c>
      <c r="K73" s="186">
        <v>0</v>
      </c>
      <c r="L73" s="140" t="s">
        <v>54</v>
      </c>
      <c r="M73" s="140" t="s">
        <v>49</v>
      </c>
      <c r="N73" s="140" t="s">
        <v>411</v>
      </c>
      <c r="O73" s="140" t="s">
        <v>250</v>
      </c>
      <c r="P73" s="108" t="s">
        <v>412</v>
      </c>
      <c r="Q73" s="140">
        <v>6258480</v>
      </c>
      <c r="R73" s="185" t="s">
        <v>413</v>
      </c>
      <c r="S73" s="135"/>
      <c r="T73" s="135"/>
      <c r="U73" s="135"/>
      <c r="V73" s="135"/>
      <c r="W73" s="135"/>
      <c r="X73" s="135"/>
      <c r="Y73" s="135"/>
    </row>
    <row r="74" spans="1:25" x14ac:dyDescent="0.3">
      <c r="A74" s="127"/>
      <c r="B74" s="127"/>
      <c r="C74" s="140"/>
      <c r="D74" s="134"/>
      <c r="E74" s="134"/>
      <c r="F74" s="127"/>
      <c r="G74" s="127"/>
      <c r="H74" s="135"/>
      <c r="I74" s="135"/>
      <c r="J74" s="136">
        <f>SUM(J6:J73)</f>
        <v>44745804944.050003</v>
      </c>
      <c r="K74" s="136">
        <f>SUM(K6:K73)</f>
        <v>44352501320.050003</v>
      </c>
      <c r="O74" s="120"/>
      <c r="P74" s="120"/>
      <c r="Q74" s="127"/>
      <c r="R74" s="137"/>
      <c r="S74" s="127"/>
      <c r="T74" s="127"/>
      <c r="U74" s="127"/>
      <c r="V74" s="127"/>
      <c r="W74" s="127"/>
      <c r="X74" s="127"/>
      <c r="Y74" s="127"/>
    </row>
    <row r="75" spans="1:25" x14ac:dyDescent="0.3">
      <c r="A75" s="127"/>
      <c r="B75" s="127"/>
      <c r="C75" s="130"/>
      <c r="D75" s="134"/>
      <c r="E75" s="134"/>
      <c r="F75" s="127"/>
      <c r="G75" s="127"/>
      <c r="H75" s="135"/>
      <c r="I75" s="135"/>
      <c r="J75" s="136"/>
      <c r="K75" s="136"/>
      <c r="O75" s="120"/>
      <c r="P75" s="120"/>
      <c r="Q75" s="127"/>
      <c r="R75" s="137"/>
      <c r="S75" s="127"/>
      <c r="T75" s="127"/>
      <c r="U75" s="127"/>
      <c r="V75" s="127"/>
      <c r="W75" s="127"/>
      <c r="X75" s="127"/>
      <c r="Y75" s="127"/>
    </row>
    <row r="76" spans="1:25" x14ac:dyDescent="0.3">
      <c r="A76" s="127"/>
      <c r="B76" s="127"/>
      <c r="C76" s="132"/>
      <c r="D76" s="134"/>
      <c r="E76" s="134"/>
      <c r="F76" s="127"/>
      <c r="G76" s="127"/>
      <c r="H76" s="135"/>
      <c r="I76" s="135"/>
      <c r="J76" s="136"/>
      <c r="K76" s="136"/>
      <c r="O76" s="120"/>
      <c r="P76" s="120"/>
      <c r="Q76" s="127"/>
      <c r="R76" s="137"/>
      <c r="S76" s="127"/>
      <c r="T76" s="127"/>
      <c r="U76" s="127"/>
      <c r="V76" s="127"/>
      <c r="W76" s="127"/>
      <c r="X76" s="127"/>
      <c r="Y76" s="127"/>
    </row>
    <row r="77" spans="1:25" x14ac:dyDescent="0.3">
      <c r="A77" s="127"/>
      <c r="B77" s="127"/>
      <c r="D77" s="134"/>
      <c r="E77" s="134"/>
      <c r="F77" s="127"/>
      <c r="G77" s="127"/>
      <c r="H77" s="135"/>
      <c r="I77" s="135"/>
      <c r="J77" s="136"/>
      <c r="K77" s="136"/>
      <c r="O77" s="120"/>
      <c r="P77" s="120"/>
      <c r="Q77" s="127"/>
      <c r="R77" s="137"/>
      <c r="S77" s="127"/>
      <c r="T77" s="127"/>
      <c r="U77" s="127"/>
      <c r="V77" s="127"/>
      <c r="W77" s="127"/>
      <c r="X77" s="127"/>
      <c r="Y77" s="127"/>
    </row>
    <row r="78" spans="1:25" x14ac:dyDescent="0.3">
      <c r="A78" s="127"/>
      <c r="B78" s="127"/>
      <c r="D78" s="134"/>
      <c r="E78" s="134"/>
      <c r="F78" s="127"/>
      <c r="G78" s="127"/>
      <c r="H78" s="135"/>
      <c r="I78" s="135"/>
      <c r="J78" s="136"/>
      <c r="K78" s="136"/>
      <c r="O78" s="120"/>
      <c r="P78" s="120"/>
      <c r="Q78" s="127"/>
      <c r="R78" s="137"/>
      <c r="S78" s="127"/>
      <c r="T78" s="127"/>
      <c r="U78" s="127"/>
      <c r="V78" s="127"/>
      <c r="W78" s="127"/>
      <c r="X78" s="127"/>
      <c r="Y78" s="127"/>
    </row>
    <row r="79" spans="1:25" x14ac:dyDescent="0.3">
      <c r="A79" s="127"/>
      <c r="B79" s="127"/>
      <c r="D79" s="134"/>
      <c r="E79" s="134"/>
      <c r="F79" s="127"/>
      <c r="G79" s="127"/>
      <c r="H79" s="135"/>
      <c r="I79" s="135"/>
      <c r="J79" s="136"/>
      <c r="K79" s="136"/>
      <c r="O79" s="120"/>
      <c r="P79" s="120"/>
      <c r="Q79" s="127"/>
      <c r="R79" s="137"/>
      <c r="S79" s="127"/>
      <c r="T79" s="127"/>
      <c r="U79" s="127"/>
      <c r="V79" s="127"/>
      <c r="W79" s="127"/>
      <c r="X79" s="127"/>
      <c r="Y79" s="127"/>
    </row>
    <row r="80" spans="1:25" x14ac:dyDescent="0.3">
      <c r="A80" s="127"/>
      <c r="B80" s="127"/>
      <c r="D80" s="134"/>
      <c r="E80" s="134"/>
      <c r="F80" s="127"/>
      <c r="G80" s="127"/>
      <c r="H80" s="135"/>
      <c r="I80" s="135"/>
      <c r="J80" s="136"/>
      <c r="K80" s="136"/>
      <c r="O80" s="120"/>
      <c r="P80" s="120"/>
      <c r="Q80" s="127"/>
      <c r="R80" s="137"/>
      <c r="S80" s="127"/>
      <c r="T80" s="127"/>
      <c r="U80" s="127"/>
      <c r="V80" s="127"/>
      <c r="W80" s="127"/>
      <c r="X80" s="127"/>
      <c r="Y80" s="127"/>
    </row>
    <row r="81" spans="1:25" x14ac:dyDescent="0.3">
      <c r="A81" s="127"/>
      <c r="B81" s="127"/>
      <c r="D81" s="134"/>
      <c r="E81" s="134"/>
      <c r="F81" s="127"/>
      <c r="G81" s="127"/>
      <c r="H81" s="135"/>
      <c r="I81" s="135"/>
      <c r="J81" s="136"/>
      <c r="K81" s="136"/>
      <c r="O81" s="120"/>
      <c r="P81" s="120"/>
      <c r="Q81" s="127"/>
      <c r="R81" s="137"/>
      <c r="S81" s="127"/>
      <c r="T81" s="127"/>
      <c r="U81" s="127"/>
      <c r="V81" s="127"/>
      <c r="W81" s="127"/>
      <c r="X81" s="127"/>
      <c r="Y81" s="127"/>
    </row>
    <row r="82" spans="1:25" x14ac:dyDescent="0.3">
      <c r="A82" s="127"/>
      <c r="B82" s="127"/>
      <c r="D82" s="134"/>
      <c r="E82" s="134"/>
      <c r="F82" s="127"/>
      <c r="G82" s="127"/>
      <c r="H82" s="135"/>
      <c r="I82" s="135"/>
      <c r="J82" s="136"/>
      <c r="K82" s="136"/>
      <c r="O82" s="120"/>
      <c r="P82" s="120"/>
      <c r="Q82" s="127"/>
      <c r="R82" s="137"/>
      <c r="S82" s="127"/>
      <c r="T82" s="127"/>
      <c r="U82" s="127"/>
      <c r="V82" s="127"/>
      <c r="W82" s="127"/>
      <c r="X82" s="127"/>
      <c r="Y82" s="127"/>
    </row>
    <row r="83" spans="1:25" x14ac:dyDescent="0.3">
      <c r="A83" s="127"/>
      <c r="B83" s="127"/>
      <c r="D83" s="134"/>
      <c r="E83" s="134"/>
      <c r="F83" s="127"/>
      <c r="G83" s="127"/>
      <c r="H83" s="135"/>
      <c r="I83" s="135"/>
      <c r="J83" s="136"/>
      <c r="K83" s="136"/>
      <c r="O83" s="120"/>
      <c r="P83" s="120"/>
      <c r="Q83" s="127"/>
      <c r="R83" s="137"/>
      <c r="S83" s="127"/>
      <c r="T83" s="127"/>
      <c r="U83" s="127"/>
      <c r="V83" s="127"/>
      <c r="W83" s="127"/>
      <c r="X83" s="127"/>
      <c r="Y83" s="127"/>
    </row>
    <row r="84" spans="1:25" x14ac:dyDescent="0.3">
      <c r="A84" s="127"/>
      <c r="B84" s="127"/>
      <c r="D84" s="134"/>
      <c r="E84" s="134"/>
      <c r="F84" s="127"/>
      <c r="G84" s="127"/>
      <c r="H84" s="135"/>
      <c r="I84" s="135"/>
      <c r="J84" s="136"/>
      <c r="K84" s="136"/>
      <c r="O84" s="120"/>
      <c r="P84" s="120"/>
      <c r="Q84" s="127"/>
      <c r="R84" s="137"/>
      <c r="S84" s="127"/>
      <c r="T84" s="127"/>
      <c r="U84" s="127"/>
      <c r="V84" s="127"/>
      <c r="W84" s="127"/>
      <c r="X84" s="127"/>
      <c r="Y84" s="127"/>
    </row>
    <row r="85" spans="1:25" x14ac:dyDescent="0.3">
      <c r="A85" s="127"/>
      <c r="B85" s="127"/>
      <c r="D85" s="134"/>
      <c r="E85" s="134"/>
      <c r="F85" s="127"/>
      <c r="G85" s="127"/>
      <c r="H85" s="135"/>
      <c r="I85" s="135"/>
      <c r="J85" s="136"/>
      <c r="K85" s="136"/>
      <c r="O85" s="120"/>
      <c r="P85" s="120"/>
      <c r="Q85" s="127"/>
      <c r="R85" s="137"/>
      <c r="S85" s="127"/>
      <c r="T85" s="127"/>
      <c r="U85" s="127"/>
      <c r="V85" s="127"/>
      <c r="W85" s="127"/>
      <c r="X85" s="127"/>
      <c r="Y85" s="127"/>
    </row>
    <row r="86" spans="1:25" x14ac:dyDescent="0.3">
      <c r="A86" s="127"/>
      <c r="B86" s="127"/>
      <c r="D86" s="134"/>
      <c r="E86" s="134"/>
      <c r="F86" s="127"/>
      <c r="G86" s="127"/>
      <c r="H86" s="135"/>
      <c r="I86" s="135"/>
      <c r="J86" s="136"/>
      <c r="K86" s="136"/>
      <c r="O86" s="120"/>
      <c r="P86" s="120"/>
      <c r="Q86" s="127"/>
      <c r="R86" s="137"/>
      <c r="S86" s="127"/>
      <c r="T86" s="127"/>
      <c r="U86" s="127"/>
      <c r="V86" s="127"/>
      <c r="W86" s="127"/>
      <c r="X86" s="127"/>
      <c r="Y86" s="127"/>
    </row>
    <row r="87" spans="1:25" x14ac:dyDescent="0.3">
      <c r="A87" s="127"/>
      <c r="B87" s="127"/>
      <c r="D87" s="134"/>
      <c r="E87" s="134"/>
      <c r="F87" s="127"/>
      <c r="G87" s="127"/>
      <c r="H87" s="135"/>
      <c r="I87" s="135"/>
      <c r="J87" s="136"/>
      <c r="K87" s="136"/>
      <c r="O87" s="120"/>
      <c r="P87" s="120"/>
      <c r="Q87" s="127"/>
      <c r="R87" s="137"/>
      <c r="S87" s="127"/>
      <c r="T87" s="127"/>
      <c r="U87" s="127"/>
      <c r="V87" s="127"/>
      <c r="W87" s="127"/>
      <c r="X87" s="127"/>
      <c r="Y87" s="127"/>
    </row>
    <row r="88" spans="1:25" x14ac:dyDescent="0.3">
      <c r="A88" s="127"/>
      <c r="B88" s="127"/>
      <c r="D88" s="134"/>
      <c r="E88" s="134"/>
      <c r="F88" s="127"/>
      <c r="G88" s="127"/>
      <c r="H88" s="135"/>
      <c r="I88" s="135"/>
      <c r="J88" s="136"/>
      <c r="K88" s="136"/>
      <c r="O88" s="120"/>
      <c r="P88" s="120"/>
      <c r="Q88" s="127"/>
      <c r="R88" s="137"/>
      <c r="S88" s="127"/>
      <c r="T88" s="127"/>
      <c r="U88" s="127"/>
      <c r="V88" s="127"/>
      <c r="W88" s="127"/>
      <c r="X88" s="127"/>
      <c r="Y88" s="127"/>
    </row>
    <row r="89" spans="1:25" x14ac:dyDescent="0.3">
      <c r="A89" s="127"/>
      <c r="B89" s="127"/>
      <c r="D89" s="134"/>
      <c r="E89" s="134"/>
      <c r="F89" s="127"/>
      <c r="G89" s="127"/>
      <c r="H89" s="135"/>
      <c r="I89" s="135"/>
      <c r="J89" s="136"/>
      <c r="K89" s="136"/>
      <c r="O89" s="120"/>
      <c r="P89" s="120"/>
      <c r="Q89" s="127"/>
      <c r="R89" s="137"/>
      <c r="S89" s="127"/>
      <c r="T89" s="127"/>
      <c r="U89" s="127"/>
      <c r="V89" s="127"/>
      <c r="W89" s="127"/>
      <c r="X89" s="127"/>
      <c r="Y89" s="127"/>
    </row>
    <row r="90" spans="1:25" x14ac:dyDescent="0.3">
      <c r="A90" s="127"/>
      <c r="B90" s="127"/>
      <c r="D90" s="134"/>
      <c r="E90" s="134"/>
      <c r="F90" s="127"/>
      <c r="G90" s="127"/>
      <c r="H90" s="135"/>
      <c r="I90" s="135"/>
      <c r="J90" s="136"/>
      <c r="K90" s="136"/>
      <c r="O90" s="120"/>
      <c r="P90" s="120"/>
      <c r="Q90" s="127"/>
      <c r="R90" s="137"/>
      <c r="S90" s="127"/>
      <c r="T90" s="127"/>
      <c r="U90" s="127"/>
      <c r="V90" s="127"/>
      <c r="W90" s="127"/>
      <c r="X90" s="127"/>
      <c r="Y90" s="127"/>
    </row>
    <row r="91" spans="1:25" x14ac:dyDescent="0.3">
      <c r="A91" s="127"/>
      <c r="B91" s="127"/>
      <c r="D91" s="134"/>
      <c r="E91" s="134"/>
      <c r="F91" s="127"/>
      <c r="G91" s="127"/>
      <c r="H91" s="135"/>
      <c r="I91" s="135"/>
      <c r="J91" s="136"/>
      <c r="K91" s="136"/>
      <c r="O91" s="120"/>
      <c r="P91" s="120"/>
      <c r="Q91" s="127"/>
      <c r="R91" s="137"/>
      <c r="S91" s="127"/>
      <c r="T91" s="127"/>
      <c r="U91" s="127"/>
      <c r="V91" s="127"/>
      <c r="W91" s="127"/>
      <c r="X91" s="127"/>
      <c r="Y91" s="127"/>
    </row>
    <row r="92" spans="1:25" x14ac:dyDescent="0.3">
      <c r="A92" s="127"/>
      <c r="B92" s="127"/>
      <c r="D92" s="134"/>
      <c r="E92" s="134"/>
      <c r="F92" s="127"/>
      <c r="G92" s="127"/>
      <c r="H92" s="135"/>
      <c r="I92" s="135"/>
      <c r="J92" s="136"/>
      <c r="K92" s="136"/>
      <c r="O92" s="120"/>
      <c r="P92" s="120"/>
      <c r="Q92" s="127"/>
      <c r="R92" s="137"/>
      <c r="S92" s="127"/>
      <c r="T92" s="127"/>
      <c r="U92" s="127"/>
      <c r="V92" s="127"/>
      <c r="W92" s="127"/>
      <c r="X92" s="127"/>
      <c r="Y92" s="127"/>
    </row>
    <row r="93" spans="1:25" x14ac:dyDescent="0.3">
      <c r="A93" s="127"/>
      <c r="B93" s="127"/>
      <c r="D93" s="134"/>
      <c r="E93" s="134"/>
      <c r="F93" s="127"/>
      <c r="G93" s="127"/>
      <c r="H93" s="135"/>
      <c r="I93" s="135"/>
      <c r="J93" s="136"/>
      <c r="K93" s="136"/>
      <c r="O93" s="120"/>
      <c r="P93" s="120"/>
      <c r="Q93" s="127"/>
      <c r="R93" s="137"/>
      <c r="S93" s="127"/>
      <c r="T93" s="127"/>
      <c r="U93" s="127"/>
      <c r="V93" s="127"/>
      <c r="W93" s="127"/>
      <c r="X93" s="127"/>
      <c r="Y93" s="127"/>
    </row>
    <row r="94" spans="1:25" x14ac:dyDescent="0.3">
      <c r="A94" s="127"/>
      <c r="B94" s="127"/>
      <c r="D94" s="134"/>
      <c r="E94" s="134"/>
      <c r="F94" s="127"/>
      <c r="G94" s="127"/>
      <c r="H94" s="135"/>
      <c r="I94" s="135"/>
      <c r="J94" s="136"/>
      <c r="K94" s="136"/>
      <c r="O94" s="120"/>
      <c r="P94" s="120"/>
      <c r="Q94" s="127"/>
      <c r="R94" s="137"/>
      <c r="S94" s="127"/>
      <c r="T94" s="127"/>
      <c r="U94" s="127"/>
      <c r="V94" s="127"/>
      <c r="W94" s="127"/>
      <c r="X94" s="127"/>
      <c r="Y94" s="127"/>
    </row>
    <row r="95" spans="1:25" x14ac:dyDescent="0.3">
      <c r="A95" s="127"/>
      <c r="B95" s="127"/>
      <c r="D95" s="134"/>
      <c r="E95" s="134"/>
      <c r="F95" s="127"/>
      <c r="G95" s="127"/>
      <c r="H95" s="135"/>
      <c r="I95" s="135"/>
      <c r="J95" s="136"/>
      <c r="K95" s="136"/>
      <c r="O95" s="120"/>
      <c r="P95" s="120"/>
      <c r="Q95" s="127"/>
      <c r="R95" s="137"/>
      <c r="S95" s="127"/>
      <c r="T95" s="127"/>
      <c r="U95" s="127"/>
      <c r="V95" s="127"/>
      <c r="W95" s="127"/>
      <c r="X95" s="127"/>
      <c r="Y95" s="127"/>
    </row>
    <row r="96" spans="1:25" x14ac:dyDescent="0.3">
      <c r="A96" s="127"/>
      <c r="B96" s="127"/>
      <c r="D96" s="134"/>
      <c r="E96" s="134"/>
      <c r="F96" s="127"/>
      <c r="G96" s="127"/>
      <c r="H96" s="135"/>
      <c r="I96" s="135"/>
      <c r="J96" s="136"/>
      <c r="K96" s="136"/>
      <c r="O96" s="120"/>
      <c r="P96" s="120"/>
      <c r="Q96" s="127"/>
      <c r="R96" s="137"/>
      <c r="S96" s="127"/>
      <c r="T96" s="127"/>
      <c r="U96" s="127"/>
      <c r="V96" s="127"/>
      <c r="W96" s="127"/>
      <c r="X96" s="127"/>
      <c r="Y96" s="127"/>
    </row>
    <row r="97" spans="1:25" x14ac:dyDescent="0.3">
      <c r="A97" s="127"/>
      <c r="B97" s="127"/>
      <c r="D97" s="134"/>
      <c r="E97" s="134"/>
      <c r="F97" s="127"/>
      <c r="G97" s="127"/>
      <c r="H97" s="135"/>
      <c r="I97" s="135"/>
      <c r="J97" s="136"/>
      <c r="K97" s="136"/>
      <c r="O97" s="120"/>
      <c r="P97" s="120"/>
      <c r="Q97" s="127"/>
      <c r="R97" s="137"/>
      <c r="S97" s="127"/>
      <c r="T97" s="127"/>
      <c r="U97" s="127"/>
      <c r="V97" s="127"/>
      <c r="W97" s="127"/>
      <c r="X97" s="127"/>
      <c r="Y97" s="127"/>
    </row>
    <row r="98" spans="1:25" x14ac:dyDescent="0.3">
      <c r="A98" s="127"/>
      <c r="B98" s="127"/>
      <c r="D98" s="134"/>
      <c r="E98" s="134"/>
      <c r="F98" s="127"/>
      <c r="G98" s="127"/>
      <c r="H98" s="135"/>
      <c r="I98" s="135"/>
      <c r="J98" s="136"/>
      <c r="K98" s="136"/>
      <c r="O98" s="120"/>
      <c r="P98" s="120"/>
      <c r="Q98" s="127"/>
      <c r="R98" s="137"/>
      <c r="S98" s="127"/>
      <c r="T98" s="127"/>
      <c r="U98" s="127"/>
      <c r="V98" s="127"/>
      <c r="W98" s="127"/>
      <c r="X98" s="127"/>
      <c r="Y98" s="127"/>
    </row>
    <row r="99" spans="1:25" x14ac:dyDescent="0.3">
      <c r="A99" s="127"/>
      <c r="B99" s="127"/>
      <c r="D99" s="134"/>
      <c r="E99" s="134"/>
      <c r="F99" s="127"/>
      <c r="G99" s="127"/>
      <c r="H99" s="135"/>
      <c r="I99" s="135"/>
      <c r="J99" s="136"/>
      <c r="K99" s="136"/>
      <c r="O99" s="120"/>
      <c r="P99" s="120"/>
      <c r="Q99" s="127"/>
      <c r="R99" s="137"/>
      <c r="S99" s="127"/>
      <c r="T99" s="127"/>
      <c r="U99" s="127"/>
      <c r="V99" s="127"/>
      <c r="W99" s="127"/>
      <c r="X99" s="127"/>
      <c r="Y99" s="127"/>
    </row>
    <row r="100" spans="1:25" x14ac:dyDescent="0.3">
      <c r="A100" s="127"/>
      <c r="B100" s="127"/>
      <c r="D100" s="134"/>
      <c r="E100" s="134"/>
      <c r="F100" s="127"/>
      <c r="G100" s="127"/>
      <c r="H100" s="135"/>
      <c r="I100" s="135"/>
      <c r="J100" s="136"/>
      <c r="K100" s="136"/>
      <c r="O100" s="120"/>
      <c r="P100" s="120"/>
      <c r="Q100" s="127"/>
      <c r="R100" s="137"/>
      <c r="S100" s="127"/>
      <c r="T100" s="127"/>
      <c r="U100" s="127"/>
      <c r="V100" s="127"/>
      <c r="W100" s="127"/>
      <c r="X100" s="127"/>
      <c r="Y100" s="127"/>
    </row>
    <row r="101" spans="1:25" x14ac:dyDescent="0.3">
      <c r="A101" s="127"/>
      <c r="B101" s="127"/>
      <c r="D101" s="134"/>
      <c r="E101" s="134"/>
      <c r="F101" s="127"/>
      <c r="G101" s="127"/>
      <c r="H101" s="135"/>
      <c r="I101" s="135"/>
      <c r="J101" s="136"/>
      <c r="K101" s="136"/>
      <c r="O101" s="120"/>
      <c r="P101" s="120"/>
      <c r="Q101" s="127"/>
      <c r="R101" s="137"/>
      <c r="S101" s="127"/>
      <c r="T101" s="127"/>
      <c r="U101" s="127"/>
      <c r="V101" s="127"/>
      <c r="W101" s="127"/>
      <c r="X101" s="127"/>
      <c r="Y101" s="127"/>
    </row>
    <row r="102" spans="1:25" x14ac:dyDescent="0.3">
      <c r="A102" s="127"/>
      <c r="B102" s="127"/>
      <c r="D102" s="134"/>
      <c r="E102" s="134"/>
      <c r="F102" s="127"/>
      <c r="G102" s="127"/>
      <c r="H102" s="135"/>
      <c r="I102" s="135"/>
      <c r="J102" s="136"/>
      <c r="K102" s="136"/>
      <c r="O102" s="120"/>
      <c r="P102" s="120"/>
      <c r="Q102" s="127"/>
      <c r="R102" s="137"/>
      <c r="S102" s="127"/>
      <c r="T102" s="127"/>
      <c r="U102" s="127"/>
      <c r="V102" s="127"/>
      <c r="W102" s="127"/>
      <c r="X102" s="127"/>
      <c r="Y102" s="127"/>
    </row>
    <row r="103" spans="1:25" x14ac:dyDescent="0.3">
      <c r="A103" s="127"/>
      <c r="B103" s="127"/>
      <c r="D103" s="134"/>
      <c r="E103" s="134"/>
      <c r="F103" s="127"/>
      <c r="G103" s="127"/>
      <c r="H103" s="135"/>
      <c r="I103" s="135"/>
      <c r="J103" s="136"/>
      <c r="K103" s="136"/>
      <c r="O103" s="120"/>
      <c r="P103" s="120"/>
      <c r="Q103" s="127"/>
      <c r="R103" s="137"/>
      <c r="S103" s="127"/>
      <c r="T103" s="127"/>
      <c r="U103" s="127"/>
      <c r="V103" s="127"/>
      <c r="W103" s="127"/>
      <c r="X103" s="127"/>
      <c r="Y103" s="127"/>
    </row>
    <row r="104" spans="1:25" x14ac:dyDescent="0.3">
      <c r="A104" s="127"/>
      <c r="B104" s="127"/>
      <c r="D104" s="134"/>
      <c r="E104" s="134"/>
      <c r="F104" s="127"/>
      <c r="G104" s="127"/>
      <c r="H104" s="135"/>
      <c r="I104" s="135"/>
      <c r="J104" s="136"/>
      <c r="K104" s="136"/>
      <c r="O104" s="120"/>
      <c r="P104" s="120"/>
      <c r="Q104" s="127"/>
      <c r="R104" s="137"/>
      <c r="S104" s="127"/>
      <c r="T104" s="127"/>
      <c r="U104" s="127"/>
      <c r="V104" s="127"/>
      <c r="W104" s="127"/>
      <c r="X104" s="127"/>
      <c r="Y104" s="127"/>
    </row>
    <row r="105" spans="1:25" x14ac:dyDescent="0.3">
      <c r="A105" s="127"/>
      <c r="B105" s="127"/>
      <c r="D105" s="134"/>
      <c r="E105" s="134"/>
      <c r="F105" s="127"/>
      <c r="G105" s="127"/>
      <c r="H105" s="135"/>
      <c r="I105" s="135"/>
      <c r="J105" s="136"/>
      <c r="K105" s="136"/>
      <c r="O105" s="120"/>
      <c r="P105" s="120"/>
      <c r="Q105" s="127"/>
      <c r="R105" s="137"/>
      <c r="S105" s="127"/>
      <c r="T105" s="127"/>
      <c r="U105" s="127"/>
      <c r="V105" s="127"/>
      <c r="W105" s="127"/>
      <c r="X105" s="127"/>
      <c r="Y105" s="127"/>
    </row>
    <row r="106" spans="1:25" x14ac:dyDescent="0.3">
      <c r="A106" s="127"/>
      <c r="B106" s="127"/>
      <c r="D106" s="134"/>
      <c r="E106" s="134"/>
      <c r="F106" s="127"/>
      <c r="G106" s="127"/>
      <c r="H106" s="135"/>
      <c r="I106" s="135"/>
      <c r="J106" s="136"/>
      <c r="K106" s="136"/>
      <c r="O106" s="120"/>
      <c r="P106" s="120"/>
      <c r="Q106" s="127"/>
      <c r="R106" s="137"/>
      <c r="S106" s="127"/>
      <c r="T106" s="127"/>
      <c r="U106" s="127"/>
      <c r="V106" s="127"/>
      <c r="W106" s="127"/>
      <c r="X106" s="127"/>
      <c r="Y106" s="127"/>
    </row>
    <row r="107" spans="1:25" x14ac:dyDescent="0.3">
      <c r="A107" s="127"/>
      <c r="B107" s="127"/>
      <c r="D107" s="134"/>
      <c r="E107" s="134"/>
      <c r="F107" s="127"/>
      <c r="G107" s="127"/>
      <c r="H107" s="135"/>
      <c r="I107" s="135"/>
      <c r="J107" s="136"/>
      <c r="K107" s="136"/>
      <c r="O107" s="120"/>
      <c r="P107" s="120"/>
      <c r="Q107" s="127"/>
      <c r="R107" s="137"/>
      <c r="S107" s="127"/>
      <c r="T107" s="127"/>
      <c r="U107" s="127"/>
      <c r="V107" s="127"/>
      <c r="W107" s="127"/>
      <c r="X107" s="127"/>
      <c r="Y107" s="127"/>
    </row>
    <row r="108" spans="1:25" x14ac:dyDescent="0.3">
      <c r="A108" s="127"/>
      <c r="B108" s="127"/>
      <c r="D108" s="134"/>
      <c r="E108" s="134"/>
      <c r="F108" s="127"/>
      <c r="G108" s="127"/>
      <c r="H108" s="135"/>
      <c r="I108" s="135"/>
      <c r="J108" s="136"/>
      <c r="K108" s="136"/>
      <c r="O108" s="120"/>
      <c r="P108" s="120"/>
      <c r="Q108" s="127"/>
      <c r="R108" s="137"/>
      <c r="S108" s="127"/>
      <c r="T108" s="127"/>
      <c r="U108" s="127"/>
      <c r="V108" s="127"/>
      <c r="W108" s="127"/>
      <c r="X108" s="127"/>
      <c r="Y108" s="127"/>
    </row>
    <row r="109" spans="1:25" x14ac:dyDescent="0.3">
      <c r="A109" s="127"/>
      <c r="B109" s="127"/>
      <c r="D109" s="134"/>
      <c r="E109" s="134"/>
      <c r="F109" s="127"/>
      <c r="G109" s="127"/>
      <c r="H109" s="135"/>
      <c r="I109" s="135"/>
      <c r="J109" s="136"/>
      <c r="K109" s="136"/>
      <c r="O109" s="120"/>
      <c r="P109" s="120"/>
      <c r="Q109" s="127"/>
      <c r="R109" s="137"/>
      <c r="S109" s="127"/>
      <c r="T109" s="127"/>
      <c r="U109" s="127"/>
      <c r="V109" s="127"/>
      <c r="W109" s="127"/>
      <c r="X109" s="127"/>
      <c r="Y109" s="127"/>
    </row>
    <row r="110" spans="1:25" x14ac:dyDescent="0.3">
      <c r="A110" s="127"/>
      <c r="B110" s="127"/>
      <c r="D110" s="134"/>
      <c r="E110" s="134"/>
      <c r="F110" s="127"/>
      <c r="G110" s="127"/>
      <c r="H110" s="135"/>
      <c r="I110" s="135"/>
      <c r="J110" s="136"/>
      <c r="K110" s="136"/>
      <c r="O110" s="120"/>
      <c r="P110" s="120"/>
      <c r="Q110" s="127"/>
      <c r="R110" s="137"/>
      <c r="S110" s="127"/>
      <c r="T110" s="127"/>
      <c r="U110" s="127"/>
      <c r="V110" s="127"/>
      <c r="W110" s="127"/>
      <c r="X110" s="127"/>
      <c r="Y110" s="127"/>
    </row>
    <row r="111" spans="1:25" x14ac:dyDescent="0.3">
      <c r="A111" s="127"/>
      <c r="B111" s="127"/>
      <c r="D111" s="134"/>
      <c r="E111" s="134"/>
      <c r="F111" s="127"/>
      <c r="G111" s="127"/>
      <c r="H111" s="135"/>
      <c r="I111" s="135"/>
      <c r="J111" s="136"/>
      <c r="K111" s="136"/>
      <c r="O111" s="120"/>
      <c r="P111" s="120"/>
      <c r="Q111" s="127"/>
      <c r="R111" s="137"/>
      <c r="S111" s="127"/>
      <c r="T111" s="127"/>
      <c r="U111" s="127"/>
      <c r="V111" s="127"/>
      <c r="W111" s="127"/>
      <c r="X111" s="127"/>
      <c r="Y111" s="127"/>
    </row>
    <row r="112" spans="1:25" x14ac:dyDescent="0.3">
      <c r="A112" s="127"/>
      <c r="B112" s="127"/>
      <c r="D112" s="134"/>
      <c r="E112" s="134"/>
      <c r="F112" s="127"/>
      <c r="G112" s="127"/>
      <c r="H112" s="135"/>
      <c r="I112" s="135"/>
      <c r="J112" s="136"/>
      <c r="K112" s="136"/>
      <c r="O112" s="120"/>
      <c r="P112" s="120"/>
      <c r="Q112" s="127"/>
      <c r="R112" s="137"/>
      <c r="S112" s="127"/>
      <c r="T112" s="127"/>
      <c r="U112" s="127"/>
      <c r="V112" s="127"/>
      <c r="W112" s="127"/>
      <c r="X112" s="127"/>
      <c r="Y112" s="127"/>
    </row>
    <row r="113" spans="1:25" x14ac:dyDescent="0.3">
      <c r="A113" s="127"/>
      <c r="B113" s="127"/>
      <c r="D113" s="134"/>
      <c r="E113" s="134"/>
      <c r="F113" s="127"/>
      <c r="G113" s="127"/>
      <c r="H113" s="135"/>
      <c r="I113" s="135"/>
      <c r="J113" s="136"/>
      <c r="K113" s="136"/>
      <c r="O113" s="120"/>
      <c r="P113" s="120"/>
      <c r="Q113" s="127"/>
      <c r="R113" s="137"/>
      <c r="S113" s="127"/>
      <c r="T113" s="127"/>
      <c r="U113" s="127"/>
      <c r="V113" s="127"/>
      <c r="W113" s="127"/>
      <c r="X113" s="127"/>
      <c r="Y113" s="127"/>
    </row>
    <row r="114" spans="1:25" x14ac:dyDescent="0.3">
      <c r="A114" s="127"/>
      <c r="B114" s="127"/>
      <c r="D114" s="134"/>
      <c r="E114" s="134"/>
      <c r="F114" s="127"/>
      <c r="G114" s="127"/>
      <c r="H114" s="135"/>
      <c r="I114" s="135"/>
      <c r="J114" s="136"/>
      <c r="K114" s="136"/>
      <c r="O114" s="120"/>
      <c r="P114" s="120"/>
      <c r="Q114" s="127"/>
      <c r="R114" s="137"/>
      <c r="S114" s="127"/>
      <c r="T114" s="127"/>
      <c r="U114" s="127"/>
      <c r="V114" s="127"/>
      <c r="W114" s="127"/>
      <c r="X114" s="127"/>
      <c r="Y114" s="127"/>
    </row>
    <row r="115" spans="1:25" x14ac:dyDescent="0.3">
      <c r="A115" s="127"/>
      <c r="B115" s="127"/>
      <c r="D115" s="134"/>
      <c r="E115" s="134"/>
      <c r="F115" s="127"/>
      <c r="G115" s="127"/>
      <c r="H115" s="135"/>
      <c r="I115" s="135"/>
      <c r="J115" s="136"/>
      <c r="K115" s="136"/>
      <c r="O115" s="120"/>
      <c r="P115" s="120"/>
      <c r="Q115" s="127"/>
      <c r="R115" s="137"/>
      <c r="S115" s="127"/>
      <c r="T115" s="127"/>
      <c r="U115" s="127"/>
      <c r="V115" s="127"/>
      <c r="W115" s="127"/>
      <c r="X115" s="127"/>
      <c r="Y115" s="127"/>
    </row>
    <row r="116" spans="1:25" x14ac:dyDescent="0.3">
      <c r="A116" s="127"/>
      <c r="B116" s="127"/>
      <c r="D116" s="134"/>
      <c r="E116" s="134"/>
      <c r="F116" s="127"/>
      <c r="G116" s="127"/>
      <c r="H116" s="135"/>
      <c r="I116" s="135"/>
      <c r="J116" s="136"/>
      <c r="K116" s="136"/>
      <c r="O116" s="120"/>
      <c r="P116" s="120"/>
      <c r="Q116" s="127"/>
      <c r="R116" s="137"/>
      <c r="S116" s="127"/>
      <c r="T116" s="127"/>
      <c r="U116" s="127"/>
      <c r="V116" s="127"/>
      <c r="W116" s="127"/>
      <c r="X116" s="127"/>
      <c r="Y116" s="127"/>
    </row>
    <row r="117" spans="1:25" x14ac:dyDescent="0.3">
      <c r="A117" s="127"/>
      <c r="B117" s="127"/>
      <c r="D117" s="134"/>
      <c r="E117" s="134"/>
      <c r="F117" s="127"/>
      <c r="G117" s="127"/>
      <c r="H117" s="135"/>
      <c r="I117" s="135"/>
      <c r="J117" s="136"/>
      <c r="K117" s="136"/>
      <c r="O117" s="120"/>
      <c r="P117" s="120"/>
      <c r="Q117" s="127"/>
      <c r="R117" s="137"/>
      <c r="S117" s="127"/>
      <c r="T117" s="127"/>
      <c r="U117" s="127"/>
      <c r="V117" s="127"/>
      <c r="W117" s="127"/>
      <c r="X117" s="127"/>
      <c r="Y117" s="127"/>
    </row>
    <row r="118" spans="1:25" x14ac:dyDescent="0.3">
      <c r="A118" s="127"/>
      <c r="B118" s="127"/>
      <c r="D118" s="134"/>
      <c r="E118" s="134"/>
      <c r="F118" s="127"/>
      <c r="G118" s="127"/>
      <c r="H118" s="135"/>
      <c r="I118" s="135"/>
      <c r="J118" s="136"/>
      <c r="K118" s="136"/>
      <c r="O118" s="120"/>
      <c r="P118" s="120"/>
      <c r="Q118" s="127"/>
      <c r="R118" s="137"/>
      <c r="S118" s="127"/>
      <c r="T118" s="127"/>
      <c r="U118" s="127"/>
      <c r="V118" s="127"/>
      <c r="W118" s="127"/>
      <c r="X118" s="127"/>
      <c r="Y118" s="127"/>
    </row>
    <row r="119" spans="1:25" x14ac:dyDescent="0.3">
      <c r="A119" s="127"/>
      <c r="B119" s="127"/>
      <c r="D119" s="134"/>
      <c r="E119" s="134"/>
      <c r="F119" s="127"/>
      <c r="G119" s="127"/>
      <c r="H119" s="135"/>
      <c r="I119" s="135"/>
      <c r="J119" s="136"/>
      <c r="K119" s="136"/>
      <c r="O119" s="120"/>
      <c r="P119" s="120"/>
      <c r="Q119" s="127"/>
      <c r="R119" s="137"/>
      <c r="S119" s="127"/>
      <c r="T119" s="127"/>
      <c r="U119" s="127"/>
      <c r="V119" s="127"/>
      <c r="W119" s="127"/>
      <c r="X119" s="127"/>
      <c r="Y119" s="127"/>
    </row>
    <row r="120" spans="1:25" x14ac:dyDescent="0.3">
      <c r="A120" s="127"/>
      <c r="B120" s="127"/>
      <c r="D120" s="134"/>
      <c r="E120" s="134"/>
      <c r="F120" s="127"/>
      <c r="G120" s="127"/>
      <c r="H120" s="135"/>
      <c r="I120" s="135"/>
      <c r="J120" s="136"/>
      <c r="K120" s="136"/>
      <c r="O120" s="120"/>
      <c r="P120" s="120"/>
      <c r="Q120" s="127"/>
      <c r="R120" s="137"/>
      <c r="S120" s="127"/>
      <c r="T120" s="127"/>
      <c r="U120" s="127"/>
      <c r="V120" s="127"/>
      <c r="W120" s="127"/>
      <c r="X120" s="127"/>
      <c r="Y120" s="127"/>
    </row>
    <row r="121" spans="1:25" x14ac:dyDescent="0.3">
      <c r="A121" s="127"/>
      <c r="B121" s="127"/>
      <c r="D121" s="134"/>
      <c r="E121" s="134"/>
      <c r="F121" s="127"/>
      <c r="G121" s="127"/>
      <c r="H121" s="135"/>
      <c r="I121" s="135"/>
      <c r="J121" s="136"/>
      <c r="K121" s="136"/>
      <c r="O121" s="120"/>
      <c r="P121" s="120"/>
      <c r="Q121" s="127"/>
      <c r="R121" s="137"/>
      <c r="S121" s="127"/>
      <c r="T121" s="127"/>
      <c r="U121" s="127"/>
      <c r="V121" s="127"/>
      <c r="W121" s="127"/>
      <c r="X121" s="127"/>
      <c r="Y121" s="127"/>
    </row>
    <row r="122" spans="1:25" x14ac:dyDescent="0.3">
      <c r="A122" s="127"/>
      <c r="B122" s="127"/>
      <c r="D122" s="134"/>
      <c r="E122" s="134"/>
      <c r="F122" s="127"/>
      <c r="G122" s="127"/>
      <c r="H122" s="135"/>
      <c r="I122" s="135"/>
      <c r="J122" s="136"/>
      <c r="K122" s="136"/>
      <c r="O122" s="120"/>
      <c r="P122" s="120"/>
      <c r="Q122" s="127"/>
      <c r="R122" s="137"/>
      <c r="S122" s="127"/>
      <c r="T122" s="127"/>
      <c r="U122" s="127"/>
      <c r="V122" s="127"/>
      <c r="W122" s="127"/>
      <c r="X122" s="127"/>
      <c r="Y122" s="127"/>
    </row>
    <row r="123" spans="1:25" x14ac:dyDescent="0.3">
      <c r="A123" s="127"/>
      <c r="B123" s="127"/>
      <c r="D123" s="134"/>
      <c r="E123" s="134"/>
      <c r="F123" s="127"/>
      <c r="G123" s="127"/>
      <c r="H123" s="135"/>
      <c r="I123" s="135"/>
      <c r="J123" s="136"/>
      <c r="K123" s="136"/>
      <c r="O123" s="120"/>
      <c r="P123" s="120"/>
      <c r="Q123" s="127"/>
      <c r="R123" s="137"/>
      <c r="S123" s="127"/>
      <c r="T123" s="127"/>
      <c r="U123" s="127"/>
      <c r="V123" s="127"/>
      <c r="W123" s="127"/>
      <c r="X123" s="127"/>
      <c r="Y123" s="127"/>
    </row>
    <row r="124" spans="1:25" x14ac:dyDescent="0.3">
      <c r="A124" s="127"/>
      <c r="B124" s="127"/>
      <c r="D124" s="134"/>
      <c r="E124" s="134"/>
      <c r="F124" s="127"/>
      <c r="G124" s="127"/>
      <c r="H124" s="135"/>
      <c r="I124" s="135"/>
      <c r="J124" s="136"/>
      <c r="K124" s="136"/>
      <c r="O124" s="120"/>
      <c r="P124" s="120"/>
      <c r="Q124" s="127"/>
      <c r="R124" s="137"/>
      <c r="S124" s="127"/>
      <c r="T124" s="127"/>
      <c r="U124" s="127"/>
      <c r="V124" s="127"/>
      <c r="W124" s="127"/>
      <c r="X124" s="127"/>
      <c r="Y124" s="127"/>
    </row>
    <row r="125" spans="1:25" x14ac:dyDescent="0.3">
      <c r="A125" s="127"/>
      <c r="B125" s="127"/>
      <c r="D125" s="134"/>
      <c r="E125" s="134"/>
      <c r="F125" s="127"/>
      <c r="G125" s="127"/>
      <c r="H125" s="135"/>
      <c r="I125" s="135"/>
      <c r="J125" s="136"/>
      <c r="K125" s="136"/>
      <c r="O125" s="120"/>
      <c r="P125" s="120"/>
      <c r="Q125" s="127"/>
      <c r="R125" s="137"/>
      <c r="S125" s="127"/>
      <c r="T125" s="127"/>
      <c r="U125" s="127"/>
      <c r="V125" s="127"/>
      <c r="W125" s="127"/>
      <c r="X125" s="127"/>
      <c r="Y125" s="127"/>
    </row>
    <row r="126" spans="1:25" x14ac:dyDescent="0.3">
      <c r="A126" s="127"/>
      <c r="B126" s="127"/>
      <c r="D126" s="134"/>
      <c r="E126" s="134"/>
      <c r="F126" s="127"/>
      <c r="G126" s="127"/>
      <c r="H126" s="135"/>
      <c r="I126" s="135"/>
      <c r="J126" s="136"/>
      <c r="K126" s="136"/>
      <c r="O126" s="120"/>
      <c r="P126" s="120"/>
      <c r="Q126" s="127"/>
      <c r="R126" s="137"/>
      <c r="S126" s="127"/>
      <c r="T126" s="127"/>
      <c r="U126" s="127"/>
      <c r="V126" s="127"/>
      <c r="W126" s="127"/>
      <c r="X126" s="127"/>
      <c r="Y126" s="127"/>
    </row>
    <row r="127" spans="1:25" x14ac:dyDescent="0.3">
      <c r="A127" s="127"/>
      <c r="B127" s="127"/>
      <c r="D127" s="134"/>
      <c r="E127" s="134"/>
      <c r="F127" s="127"/>
      <c r="G127" s="127"/>
      <c r="H127" s="135"/>
      <c r="I127" s="135"/>
      <c r="J127" s="136"/>
      <c r="K127" s="136"/>
      <c r="O127" s="120"/>
      <c r="P127" s="120"/>
      <c r="Q127" s="127"/>
      <c r="R127" s="137"/>
      <c r="S127" s="127"/>
      <c r="T127" s="127"/>
      <c r="U127" s="127"/>
      <c r="V127" s="127"/>
      <c r="W127" s="127"/>
      <c r="X127" s="127"/>
      <c r="Y127" s="127"/>
    </row>
    <row r="128" spans="1:25" x14ac:dyDescent="0.3">
      <c r="A128" s="127"/>
      <c r="B128" s="127"/>
      <c r="D128" s="134"/>
      <c r="E128" s="134"/>
      <c r="F128" s="127"/>
      <c r="G128" s="127"/>
      <c r="H128" s="135"/>
      <c r="I128" s="135"/>
      <c r="J128" s="136"/>
      <c r="K128" s="136"/>
      <c r="O128" s="120"/>
      <c r="P128" s="120"/>
      <c r="Q128" s="127"/>
      <c r="R128" s="137"/>
      <c r="S128" s="127"/>
      <c r="T128" s="127"/>
      <c r="U128" s="127"/>
      <c r="V128" s="127"/>
      <c r="W128" s="127"/>
      <c r="X128" s="127"/>
      <c r="Y128" s="127"/>
    </row>
    <row r="129" spans="1:25" x14ac:dyDescent="0.3">
      <c r="A129" s="127"/>
      <c r="B129" s="127"/>
      <c r="D129" s="134"/>
      <c r="E129" s="134"/>
      <c r="F129" s="127"/>
      <c r="G129" s="127"/>
      <c r="H129" s="135"/>
      <c r="I129" s="135"/>
      <c r="J129" s="136"/>
      <c r="K129" s="136"/>
      <c r="O129" s="120"/>
      <c r="P129" s="120"/>
      <c r="Q129" s="127"/>
      <c r="R129" s="137"/>
      <c r="S129" s="127"/>
      <c r="T129" s="127"/>
      <c r="U129" s="127"/>
      <c r="V129" s="127"/>
      <c r="W129" s="127"/>
      <c r="X129" s="127"/>
      <c r="Y129" s="127"/>
    </row>
    <row r="130" spans="1:25" x14ac:dyDescent="0.3">
      <c r="A130" s="127"/>
      <c r="B130" s="127"/>
      <c r="D130" s="134"/>
      <c r="E130" s="134"/>
      <c r="F130" s="127"/>
      <c r="G130" s="127"/>
      <c r="H130" s="135"/>
      <c r="I130" s="135"/>
      <c r="J130" s="136"/>
      <c r="K130" s="136"/>
      <c r="O130" s="120"/>
      <c r="P130" s="120"/>
      <c r="Q130" s="127"/>
      <c r="R130" s="137"/>
      <c r="S130" s="127"/>
      <c r="T130" s="127"/>
      <c r="U130" s="127"/>
      <c r="V130" s="127"/>
      <c r="W130" s="127"/>
      <c r="X130" s="127"/>
      <c r="Y130" s="127"/>
    </row>
    <row r="131" spans="1:25" x14ac:dyDescent="0.3">
      <c r="A131" s="127"/>
      <c r="B131" s="127"/>
      <c r="D131" s="134"/>
      <c r="E131" s="134"/>
      <c r="F131" s="127"/>
      <c r="G131" s="127"/>
      <c r="H131" s="135"/>
      <c r="I131" s="135"/>
      <c r="J131" s="136"/>
      <c r="K131" s="136"/>
      <c r="O131" s="120"/>
      <c r="P131" s="120"/>
      <c r="Q131" s="127"/>
      <c r="R131" s="137"/>
      <c r="S131" s="127"/>
      <c r="T131" s="127"/>
      <c r="U131" s="127"/>
      <c r="V131" s="127"/>
      <c r="W131" s="127"/>
      <c r="X131" s="127"/>
      <c r="Y131" s="127"/>
    </row>
    <row r="132" spans="1:25" x14ac:dyDescent="0.3">
      <c r="A132" s="127"/>
      <c r="B132" s="127"/>
      <c r="D132" s="134"/>
      <c r="E132" s="134"/>
      <c r="F132" s="127"/>
      <c r="G132" s="127"/>
      <c r="H132" s="135"/>
      <c r="I132" s="135"/>
      <c r="J132" s="136"/>
      <c r="K132" s="136"/>
      <c r="O132" s="120"/>
      <c r="P132" s="120"/>
      <c r="Q132" s="127"/>
      <c r="R132" s="137"/>
      <c r="S132" s="127"/>
      <c r="T132" s="127"/>
      <c r="U132" s="127"/>
      <c r="V132" s="127"/>
      <c r="W132" s="127"/>
      <c r="X132" s="127"/>
      <c r="Y132" s="127"/>
    </row>
    <row r="133" spans="1:25" x14ac:dyDescent="0.3">
      <c r="A133" s="127"/>
      <c r="B133" s="127"/>
      <c r="D133" s="134"/>
      <c r="E133" s="134"/>
      <c r="F133" s="127"/>
      <c r="G133" s="127"/>
      <c r="H133" s="135"/>
      <c r="I133" s="135"/>
      <c r="J133" s="136"/>
      <c r="K133" s="136"/>
      <c r="O133" s="120"/>
      <c r="P133" s="120"/>
      <c r="Q133" s="127"/>
      <c r="R133" s="137"/>
      <c r="S133" s="127"/>
      <c r="T133" s="127"/>
      <c r="U133" s="127"/>
      <c r="V133" s="127"/>
      <c r="W133" s="127"/>
      <c r="X133" s="127"/>
      <c r="Y133" s="127"/>
    </row>
    <row r="134" spans="1:25" x14ac:dyDescent="0.3">
      <c r="A134" s="127"/>
      <c r="B134" s="127"/>
      <c r="D134" s="134"/>
      <c r="E134" s="134"/>
      <c r="F134" s="127"/>
      <c r="G134" s="127"/>
      <c r="H134" s="135"/>
      <c r="I134" s="135"/>
      <c r="J134" s="136"/>
      <c r="K134" s="136"/>
      <c r="O134" s="120"/>
      <c r="P134" s="120"/>
      <c r="Q134" s="127"/>
      <c r="R134" s="137"/>
      <c r="S134" s="127"/>
      <c r="T134" s="127"/>
      <c r="U134" s="127"/>
      <c r="V134" s="127"/>
      <c r="W134" s="127"/>
      <c r="X134" s="127"/>
      <c r="Y134" s="127"/>
    </row>
    <row r="135" spans="1:25" x14ac:dyDescent="0.3">
      <c r="A135" s="127"/>
      <c r="B135" s="127"/>
      <c r="D135" s="134"/>
      <c r="E135" s="134"/>
      <c r="F135" s="127"/>
      <c r="G135" s="127"/>
      <c r="H135" s="135"/>
      <c r="I135" s="135"/>
      <c r="J135" s="136"/>
      <c r="K135" s="136"/>
      <c r="O135" s="120"/>
      <c r="P135" s="120"/>
      <c r="Q135" s="127"/>
      <c r="R135" s="137"/>
      <c r="S135" s="127"/>
      <c r="T135" s="127"/>
      <c r="U135" s="127"/>
      <c r="V135" s="127"/>
      <c r="W135" s="127"/>
      <c r="X135" s="127"/>
      <c r="Y135" s="127"/>
    </row>
    <row r="136" spans="1:25" x14ac:dyDescent="0.3">
      <c r="A136" s="127"/>
      <c r="B136" s="127"/>
      <c r="D136" s="134"/>
      <c r="E136" s="134"/>
      <c r="F136" s="127"/>
      <c r="G136" s="127"/>
      <c r="H136" s="135"/>
      <c r="I136" s="135"/>
      <c r="J136" s="136"/>
      <c r="K136" s="136"/>
      <c r="O136" s="120"/>
      <c r="P136" s="120"/>
      <c r="Q136" s="127"/>
      <c r="R136" s="137"/>
      <c r="S136" s="127"/>
      <c r="T136" s="127"/>
      <c r="U136" s="127"/>
      <c r="V136" s="127"/>
      <c r="W136" s="127"/>
      <c r="X136" s="127"/>
      <c r="Y136" s="127"/>
    </row>
    <row r="137" spans="1:25" x14ac:dyDescent="0.3">
      <c r="A137" s="127"/>
      <c r="B137" s="127"/>
      <c r="D137" s="134"/>
      <c r="E137" s="134"/>
      <c r="F137" s="127"/>
      <c r="G137" s="127"/>
      <c r="H137" s="135"/>
      <c r="I137" s="135"/>
      <c r="J137" s="136"/>
      <c r="K137" s="136"/>
      <c r="O137" s="120"/>
      <c r="P137" s="120"/>
      <c r="Q137" s="127"/>
      <c r="R137" s="137"/>
      <c r="S137" s="127"/>
      <c r="T137" s="127"/>
      <c r="U137" s="127"/>
      <c r="V137" s="127"/>
      <c r="W137" s="127"/>
      <c r="X137" s="127"/>
      <c r="Y137" s="127"/>
    </row>
    <row r="138" spans="1:25" x14ac:dyDescent="0.3">
      <c r="A138" s="127"/>
      <c r="B138" s="127"/>
      <c r="D138" s="134"/>
      <c r="E138" s="134"/>
      <c r="F138" s="127"/>
      <c r="G138" s="127"/>
      <c r="H138" s="135"/>
      <c r="I138" s="135"/>
      <c r="J138" s="136"/>
      <c r="K138" s="136"/>
      <c r="O138" s="120"/>
      <c r="P138" s="120"/>
      <c r="Q138" s="127"/>
      <c r="R138" s="137"/>
      <c r="S138" s="127"/>
      <c r="T138" s="127"/>
      <c r="U138" s="127"/>
      <c r="V138" s="127"/>
      <c r="W138" s="127"/>
      <c r="X138" s="127"/>
      <c r="Y138" s="127"/>
    </row>
    <row r="139" spans="1:25" x14ac:dyDescent="0.3">
      <c r="A139" s="127"/>
      <c r="B139" s="127"/>
      <c r="D139" s="134"/>
      <c r="E139" s="134"/>
      <c r="F139" s="127"/>
      <c r="G139" s="127"/>
      <c r="H139" s="135"/>
      <c r="I139" s="135"/>
      <c r="J139" s="136"/>
      <c r="K139" s="136"/>
      <c r="O139" s="120"/>
      <c r="P139" s="120"/>
      <c r="Q139" s="127"/>
      <c r="R139" s="137"/>
      <c r="S139" s="127"/>
      <c r="T139" s="127"/>
      <c r="U139" s="127"/>
      <c r="V139" s="127"/>
      <c r="W139" s="127"/>
      <c r="X139" s="127"/>
      <c r="Y139" s="127"/>
    </row>
    <row r="140" spans="1:25" x14ac:dyDescent="0.3">
      <c r="A140" s="127"/>
      <c r="B140" s="127"/>
      <c r="D140" s="134"/>
      <c r="E140" s="134"/>
      <c r="F140" s="127"/>
      <c r="G140" s="127"/>
      <c r="H140" s="135"/>
      <c r="I140" s="135"/>
      <c r="J140" s="136"/>
      <c r="K140" s="136"/>
      <c r="O140" s="120"/>
      <c r="P140" s="120"/>
      <c r="Q140" s="127"/>
      <c r="R140" s="137"/>
      <c r="S140" s="127"/>
      <c r="T140" s="127"/>
      <c r="U140" s="127"/>
      <c r="V140" s="127"/>
      <c r="W140" s="127"/>
      <c r="X140" s="127"/>
      <c r="Y140" s="127"/>
    </row>
    <row r="141" spans="1:25" x14ac:dyDescent="0.3">
      <c r="A141" s="127"/>
      <c r="B141" s="127"/>
      <c r="D141" s="134"/>
      <c r="E141" s="134"/>
      <c r="F141" s="127"/>
      <c r="G141" s="127"/>
      <c r="H141" s="135"/>
      <c r="I141" s="135"/>
      <c r="J141" s="136"/>
      <c r="K141" s="136"/>
      <c r="O141" s="120"/>
      <c r="P141" s="120"/>
      <c r="Q141" s="127"/>
      <c r="R141" s="137"/>
      <c r="S141" s="127"/>
      <c r="T141" s="127"/>
      <c r="U141" s="127"/>
      <c r="V141" s="127"/>
      <c r="W141" s="127"/>
      <c r="X141" s="127"/>
      <c r="Y141" s="127"/>
    </row>
    <row r="142" spans="1:25" x14ac:dyDescent="0.3">
      <c r="A142" s="127"/>
      <c r="B142" s="127"/>
      <c r="D142" s="134"/>
      <c r="E142" s="134"/>
      <c r="F142" s="127"/>
      <c r="G142" s="127"/>
      <c r="H142" s="135"/>
      <c r="I142" s="135"/>
      <c r="J142" s="136"/>
      <c r="K142" s="136"/>
      <c r="O142" s="120"/>
      <c r="P142" s="120"/>
      <c r="Q142" s="127"/>
      <c r="R142" s="137"/>
      <c r="S142" s="127"/>
      <c r="T142" s="127"/>
      <c r="U142" s="127"/>
      <c r="V142" s="127"/>
      <c r="W142" s="127"/>
      <c r="X142" s="127"/>
      <c r="Y142" s="127"/>
    </row>
    <row r="143" spans="1:25" x14ac:dyDescent="0.3">
      <c r="A143" s="127"/>
      <c r="B143" s="127"/>
      <c r="D143" s="134"/>
      <c r="E143" s="134"/>
      <c r="F143" s="127"/>
      <c r="G143" s="127"/>
      <c r="H143" s="135"/>
      <c r="I143" s="135"/>
      <c r="J143" s="136"/>
      <c r="K143" s="136"/>
      <c r="O143" s="120"/>
      <c r="P143" s="120"/>
      <c r="Q143" s="127"/>
      <c r="R143" s="137"/>
      <c r="S143" s="127"/>
      <c r="T143" s="127"/>
      <c r="U143" s="127"/>
      <c r="V143" s="127"/>
      <c r="W143" s="127"/>
      <c r="X143" s="127"/>
      <c r="Y143" s="127"/>
    </row>
    <row r="144" spans="1:25" x14ac:dyDescent="0.3">
      <c r="A144" s="127"/>
      <c r="B144" s="127"/>
      <c r="D144" s="134"/>
      <c r="E144" s="134"/>
      <c r="F144" s="127"/>
      <c r="G144" s="127"/>
      <c r="H144" s="135"/>
      <c r="I144" s="135"/>
      <c r="J144" s="136"/>
      <c r="K144" s="136"/>
      <c r="O144" s="120"/>
      <c r="P144" s="120"/>
      <c r="Q144" s="127"/>
      <c r="R144" s="137"/>
      <c r="S144" s="127"/>
      <c r="T144" s="127"/>
      <c r="U144" s="127"/>
      <c r="V144" s="127"/>
      <c r="W144" s="127"/>
      <c r="X144" s="127"/>
      <c r="Y144" s="127"/>
    </row>
    <row r="145" spans="1:25" x14ac:dyDescent="0.3">
      <c r="A145" s="127"/>
      <c r="B145" s="127"/>
      <c r="D145" s="134"/>
      <c r="E145" s="134"/>
      <c r="F145" s="127"/>
      <c r="G145" s="127"/>
      <c r="H145" s="135"/>
      <c r="I145" s="135"/>
      <c r="J145" s="136"/>
      <c r="K145" s="136"/>
      <c r="O145" s="120"/>
      <c r="P145" s="120"/>
      <c r="Q145" s="127"/>
      <c r="R145" s="137"/>
      <c r="S145" s="127"/>
      <c r="T145" s="127"/>
      <c r="U145" s="127"/>
      <c r="V145" s="127"/>
      <c r="W145" s="127"/>
      <c r="X145" s="127"/>
      <c r="Y145" s="127"/>
    </row>
    <row r="146" spans="1:25" x14ac:dyDescent="0.3">
      <c r="A146" s="127"/>
      <c r="B146" s="127"/>
      <c r="D146" s="134"/>
      <c r="E146" s="134"/>
      <c r="F146" s="127"/>
      <c r="G146" s="127"/>
      <c r="H146" s="135"/>
      <c r="I146" s="135"/>
      <c r="J146" s="136"/>
      <c r="K146" s="136"/>
      <c r="O146" s="120"/>
      <c r="P146" s="120"/>
      <c r="Q146" s="127"/>
      <c r="R146" s="137"/>
      <c r="S146" s="127"/>
      <c r="T146" s="127"/>
      <c r="U146" s="127"/>
      <c r="V146" s="127"/>
      <c r="W146" s="127"/>
      <c r="X146" s="127"/>
      <c r="Y146" s="127"/>
    </row>
    <row r="147" spans="1:25" x14ac:dyDescent="0.3">
      <c r="A147" s="127"/>
      <c r="B147" s="127"/>
      <c r="D147" s="134"/>
      <c r="E147" s="134"/>
      <c r="F147" s="127"/>
      <c r="G147" s="127"/>
      <c r="H147" s="135"/>
      <c r="I147" s="135"/>
      <c r="J147" s="136"/>
      <c r="K147" s="136"/>
      <c r="O147" s="120"/>
      <c r="P147" s="120"/>
      <c r="Q147" s="127"/>
      <c r="R147" s="137"/>
      <c r="S147" s="127"/>
      <c r="T147" s="127"/>
      <c r="U147" s="127"/>
      <c r="V147" s="127"/>
      <c r="W147" s="127"/>
      <c r="X147" s="127"/>
      <c r="Y147" s="127"/>
    </row>
    <row r="148" spans="1:25" x14ac:dyDescent="0.3">
      <c r="A148" s="127"/>
      <c r="B148" s="127"/>
      <c r="D148" s="134"/>
      <c r="E148" s="134"/>
      <c r="F148" s="127"/>
      <c r="G148" s="127"/>
      <c r="H148" s="135"/>
      <c r="I148" s="135"/>
      <c r="J148" s="136"/>
      <c r="K148" s="136"/>
      <c r="O148" s="120"/>
      <c r="P148" s="120"/>
      <c r="Q148" s="127"/>
      <c r="R148" s="137"/>
      <c r="S148" s="127"/>
      <c r="T148" s="127"/>
      <c r="U148" s="127"/>
      <c r="V148" s="127"/>
      <c r="W148" s="127"/>
      <c r="X148" s="127"/>
      <c r="Y148" s="127"/>
    </row>
    <row r="149" spans="1:25" x14ac:dyDescent="0.3">
      <c r="A149" s="127"/>
      <c r="B149" s="127"/>
      <c r="D149" s="134"/>
      <c r="E149" s="134"/>
      <c r="F149" s="127"/>
      <c r="G149" s="127"/>
      <c r="H149" s="135"/>
      <c r="I149" s="135"/>
      <c r="J149" s="136"/>
      <c r="K149" s="136"/>
      <c r="O149" s="120"/>
      <c r="P149" s="120"/>
      <c r="Q149" s="127"/>
      <c r="R149" s="137"/>
      <c r="S149" s="127"/>
      <c r="T149" s="127"/>
      <c r="U149" s="127"/>
      <c r="V149" s="127"/>
      <c r="W149" s="127"/>
      <c r="X149" s="127"/>
      <c r="Y149" s="127"/>
    </row>
    <row r="150" spans="1:25" x14ac:dyDescent="0.3">
      <c r="A150" s="127"/>
      <c r="B150" s="127"/>
      <c r="D150" s="134"/>
      <c r="E150" s="134"/>
      <c r="F150" s="127"/>
      <c r="G150" s="127"/>
      <c r="H150" s="135"/>
      <c r="I150" s="135"/>
      <c r="J150" s="136"/>
      <c r="K150" s="136"/>
      <c r="O150" s="120"/>
      <c r="P150" s="120"/>
      <c r="Q150" s="127"/>
      <c r="R150" s="137"/>
      <c r="S150" s="127"/>
      <c r="T150" s="127"/>
      <c r="U150" s="127"/>
      <c r="V150" s="127"/>
      <c r="W150" s="127"/>
      <c r="X150" s="127"/>
      <c r="Y150" s="127"/>
    </row>
    <row r="151" spans="1:25" x14ac:dyDescent="0.3">
      <c r="A151" s="127"/>
      <c r="B151" s="127"/>
      <c r="D151" s="134"/>
      <c r="E151" s="134"/>
      <c r="F151" s="127"/>
      <c r="G151" s="127"/>
      <c r="H151" s="135"/>
      <c r="I151" s="135"/>
      <c r="J151" s="136"/>
      <c r="K151" s="136"/>
      <c r="O151" s="120"/>
      <c r="P151" s="120"/>
      <c r="Q151" s="127"/>
      <c r="R151" s="137"/>
      <c r="S151" s="127"/>
      <c r="T151" s="127"/>
      <c r="U151" s="127"/>
      <c r="V151" s="127"/>
      <c r="W151" s="127"/>
      <c r="X151" s="127"/>
      <c r="Y151" s="127"/>
    </row>
    <row r="152" spans="1:25" x14ac:dyDescent="0.3">
      <c r="A152" s="127"/>
      <c r="B152" s="127"/>
      <c r="D152" s="134"/>
      <c r="E152" s="134"/>
      <c r="F152" s="127"/>
      <c r="G152" s="127"/>
      <c r="H152" s="135"/>
      <c r="I152" s="135"/>
      <c r="J152" s="136"/>
      <c r="K152" s="136"/>
      <c r="O152" s="120"/>
      <c r="P152" s="120"/>
      <c r="Q152" s="127"/>
      <c r="R152" s="137"/>
      <c r="S152" s="127"/>
      <c r="T152" s="127"/>
      <c r="U152" s="127"/>
      <c r="V152" s="127"/>
      <c r="W152" s="127"/>
      <c r="X152" s="127"/>
      <c r="Y152" s="127"/>
    </row>
    <row r="153" spans="1:25" x14ac:dyDescent="0.3">
      <c r="A153" s="127"/>
      <c r="B153" s="127"/>
      <c r="D153" s="134"/>
      <c r="E153" s="134"/>
      <c r="F153" s="127"/>
      <c r="G153" s="127"/>
      <c r="H153" s="135"/>
      <c r="I153" s="135"/>
      <c r="J153" s="136"/>
      <c r="K153" s="136"/>
      <c r="O153" s="120"/>
      <c r="P153" s="120"/>
      <c r="Q153" s="127"/>
      <c r="R153" s="137"/>
      <c r="S153" s="127"/>
      <c r="T153" s="127"/>
      <c r="U153" s="127"/>
      <c r="V153" s="127"/>
      <c r="W153" s="127"/>
      <c r="X153" s="127"/>
      <c r="Y153" s="127"/>
    </row>
    <row r="154" spans="1:25" x14ac:dyDescent="0.3">
      <c r="A154" s="127"/>
      <c r="B154" s="127"/>
      <c r="D154" s="134"/>
      <c r="E154" s="134"/>
      <c r="F154" s="127"/>
      <c r="G154" s="127"/>
      <c r="H154" s="135"/>
      <c r="I154" s="135"/>
      <c r="J154" s="136"/>
      <c r="K154" s="136"/>
      <c r="O154" s="120"/>
      <c r="P154" s="120"/>
      <c r="Q154" s="127"/>
      <c r="R154" s="137"/>
      <c r="S154" s="127"/>
      <c r="T154" s="127"/>
      <c r="U154" s="127"/>
      <c r="V154" s="127"/>
      <c r="W154" s="127"/>
      <c r="X154" s="127"/>
      <c r="Y154" s="127"/>
    </row>
    <row r="155" spans="1:25" x14ac:dyDescent="0.3">
      <c r="A155" s="127"/>
      <c r="B155" s="127"/>
      <c r="D155" s="134"/>
      <c r="E155" s="134"/>
      <c r="F155" s="127"/>
      <c r="G155" s="127"/>
      <c r="H155" s="135"/>
      <c r="I155" s="135"/>
      <c r="J155" s="136"/>
      <c r="K155" s="136"/>
      <c r="O155" s="120"/>
      <c r="P155" s="120"/>
      <c r="Q155" s="127"/>
      <c r="R155" s="137"/>
      <c r="S155" s="127"/>
      <c r="T155" s="127"/>
      <c r="U155" s="127"/>
      <c r="V155" s="127"/>
      <c r="W155" s="127"/>
      <c r="X155" s="127"/>
      <c r="Y155" s="127"/>
    </row>
    <row r="156" spans="1:25" x14ac:dyDescent="0.3">
      <c r="A156" s="127"/>
      <c r="B156" s="127"/>
      <c r="D156" s="134"/>
      <c r="E156" s="134"/>
      <c r="F156" s="127"/>
      <c r="G156" s="127"/>
      <c r="H156" s="135"/>
      <c r="I156" s="135"/>
      <c r="J156" s="136"/>
      <c r="K156" s="136"/>
      <c r="O156" s="120"/>
      <c r="P156" s="120"/>
      <c r="Q156" s="127"/>
      <c r="R156" s="137"/>
      <c r="S156" s="127"/>
      <c r="T156" s="127"/>
      <c r="U156" s="127"/>
      <c r="V156" s="127"/>
      <c r="W156" s="127"/>
      <c r="X156" s="127"/>
      <c r="Y156" s="127"/>
    </row>
    <row r="157" spans="1:25" x14ac:dyDescent="0.3">
      <c r="A157" s="127"/>
      <c r="B157" s="127"/>
      <c r="D157" s="134"/>
      <c r="E157" s="134"/>
      <c r="F157" s="127"/>
      <c r="G157" s="127"/>
      <c r="H157" s="135"/>
      <c r="I157" s="135"/>
      <c r="J157" s="136"/>
      <c r="K157" s="136"/>
      <c r="O157" s="120"/>
      <c r="P157" s="120"/>
      <c r="Q157" s="127"/>
      <c r="R157" s="137"/>
      <c r="S157" s="127"/>
      <c r="T157" s="127"/>
      <c r="U157" s="127"/>
      <c r="V157" s="127"/>
      <c r="W157" s="127"/>
      <c r="X157" s="127"/>
      <c r="Y157" s="127"/>
    </row>
    <row r="158" spans="1:25" x14ac:dyDescent="0.3">
      <c r="A158" s="127"/>
      <c r="B158" s="127"/>
      <c r="D158" s="134"/>
      <c r="E158" s="134"/>
      <c r="F158" s="127"/>
      <c r="G158" s="127"/>
      <c r="H158" s="135"/>
      <c r="I158" s="135"/>
      <c r="J158" s="136"/>
      <c r="K158" s="136"/>
      <c r="O158" s="120"/>
      <c r="P158" s="120"/>
      <c r="Q158" s="127"/>
      <c r="R158" s="137"/>
      <c r="S158" s="127"/>
      <c r="T158" s="127"/>
      <c r="U158" s="127"/>
      <c r="V158" s="127"/>
      <c r="W158" s="127"/>
      <c r="X158" s="127"/>
      <c r="Y158" s="127"/>
    </row>
    <row r="159" spans="1:25" x14ac:dyDescent="0.3">
      <c r="A159" s="127"/>
      <c r="B159" s="127"/>
      <c r="D159" s="134"/>
      <c r="E159" s="134"/>
      <c r="F159" s="127"/>
      <c r="G159" s="127"/>
      <c r="H159" s="135"/>
      <c r="I159" s="135"/>
      <c r="J159" s="136"/>
      <c r="K159" s="136"/>
      <c r="O159" s="120"/>
      <c r="P159" s="120"/>
      <c r="Q159" s="127"/>
      <c r="R159" s="137"/>
      <c r="S159" s="127"/>
      <c r="T159" s="127"/>
      <c r="U159" s="127"/>
      <c r="V159" s="127"/>
      <c r="W159" s="127"/>
      <c r="X159" s="127"/>
      <c r="Y159" s="127"/>
    </row>
    <row r="160" spans="1:25" x14ac:dyDescent="0.3">
      <c r="A160" s="127"/>
      <c r="B160" s="127"/>
      <c r="D160" s="134"/>
      <c r="E160" s="134"/>
      <c r="F160" s="127"/>
      <c r="G160" s="127"/>
      <c r="H160" s="135"/>
      <c r="I160" s="135"/>
      <c r="J160" s="136"/>
      <c r="K160" s="136"/>
      <c r="O160" s="120"/>
      <c r="P160" s="120"/>
      <c r="Q160" s="127"/>
      <c r="R160" s="137"/>
      <c r="S160" s="127"/>
      <c r="T160" s="127"/>
      <c r="U160" s="127"/>
      <c r="V160" s="127"/>
      <c r="W160" s="127"/>
      <c r="X160" s="127"/>
      <c r="Y160" s="127"/>
    </row>
    <row r="161" spans="1:25" x14ac:dyDescent="0.3">
      <c r="A161" s="127"/>
      <c r="B161" s="127"/>
      <c r="D161" s="134"/>
      <c r="E161" s="134"/>
      <c r="F161" s="127"/>
      <c r="G161" s="127"/>
      <c r="H161" s="135"/>
      <c r="I161" s="135"/>
      <c r="J161" s="136"/>
      <c r="K161" s="136"/>
      <c r="O161" s="120"/>
      <c r="P161" s="120"/>
      <c r="Q161" s="127"/>
      <c r="R161" s="137"/>
      <c r="S161" s="127"/>
      <c r="T161" s="127"/>
      <c r="U161" s="127"/>
      <c r="V161" s="127"/>
      <c r="W161" s="127"/>
      <c r="X161" s="127"/>
      <c r="Y161" s="127"/>
    </row>
    <row r="162" spans="1:25" x14ac:dyDescent="0.3">
      <c r="A162" s="127"/>
      <c r="B162" s="127"/>
      <c r="D162" s="134"/>
      <c r="E162" s="134"/>
      <c r="F162" s="127"/>
      <c r="G162" s="127"/>
      <c r="H162" s="135"/>
      <c r="I162" s="135"/>
      <c r="J162" s="136"/>
      <c r="K162" s="136"/>
      <c r="O162" s="120"/>
      <c r="P162" s="120"/>
      <c r="Q162" s="127"/>
      <c r="R162" s="137"/>
      <c r="S162" s="127"/>
      <c r="T162" s="127"/>
      <c r="U162" s="127"/>
      <c r="V162" s="127"/>
      <c r="W162" s="127"/>
      <c r="X162" s="127"/>
      <c r="Y162" s="127"/>
    </row>
    <row r="163" spans="1:25" x14ac:dyDescent="0.3">
      <c r="A163" s="127"/>
      <c r="B163" s="127"/>
      <c r="D163" s="134"/>
      <c r="E163" s="134"/>
      <c r="F163" s="127"/>
      <c r="G163" s="127"/>
      <c r="H163" s="135"/>
      <c r="I163" s="135"/>
      <c r="J163" s="136"/>
      <c r="K163" s="136"/>
      <c r="O163" s="120"/>
      <c r="P163" s="120"/>
      <c r="Q163" s="127"/>
      <c r="R163" s="137"/>
      <c r="S163" s="127"/>
      <c r="T163" s="127"/>
      <c r="U163" s="127"/>
      <c r="V163" s="127"/>
      <c r="W163" s="127"/>
      <c r="X163" s="127"/>
      <c r="Y163" s="127"/>
    </row>
    <row r="164" spans="1:25" x14ac:dyDescent="0.3">
      <c r="A164" s="127"/>
      <c r="B164" s="127"/>
      <c r="D164" s="134"/>
      <c r="E164" s="134"/>
      <c r="F164" s="127"/>
      <c r="G164" s="127"/>
      <c r="H164" s="135"/>
      <c r="I164" s="135"/>
      <c r="J164" s="136"/>
      <c r="K164" s="136"/>
      <c r="O164" s="120"/>
      <c r="P164" s="120"/>
      <c r="Q164" s="127"/>
      <c r="R164" s="137"/>
      <c r="S164" s="127"/>
      <c r="T164" s="127"/>
      <c r="U164" s="127"/>
      <c r="V164" s="127"/>
      <c r="W164" s="127"/>
      <c r="X164" s="127"/>
      <c r="Y164" s="127"/>
    </row>
    <row r="165" spans="1:25" x14ac:dyDescent="0.3">
      <c r="A165" s="127"/>
      <c r="B165" s="127"/>
      <c r="D165" s="134"/>
      <c r="E165" s="134"/>
      <c r="F165" s="127"/>
      <c r="G165" s="127"/>
      <c r="H165" s="135"/>
      <c r="I165" s="135"/>
      <c r="J165" s="136"/>
      <c r="K165" s="136"/>
      <c r="O165" s="120"/>
      <c r="P165" s="120"/>
      <c r="Q165" s="127"/>
      <c r="R165" s="137"/>
      <c r="S165" s="127"/>
      <c r="T165" s="127"/>
      <c r="U165" s="127"/>
      <c r="V165" s="127"/>
      <c r="W165" s="127"/>
      <c r="X165" s="127"/>
      <c r="Y165" s="127"/>
    </row>
    <row r="166" spans="1:25" x14ac:dyDescent="0.3">
      <c r="A166" s="127"/>
      <c r="B166" s="127"/>
      <c r="D166" s="134"/>
      <c r="E166" s="134"/>
      <c r="F166" s="127"/>
      <c r="G166" s="127"/>
      <c r="H166" s="135"/>
      <c r="I166" s="135"/>
      <c r="J166" s="136"/>
      <c r="K166" s="136"/>
      <c r="O166" s="120"/>
      <c r="P166" s="120"/>
      <c r="Q166" s="127"/>
      <c r="R166" s="137"/>
      <c r="S166" s="127"/>
      <c r="T166" s="127"/>
      <c r="U166" s="127"/>
      <c r="V166" s="127"/>
      <c r="W166" s="127"/>
      <c r="X166" s="127"/>
      <c r="Y166" s="127"/>
    </row>
    <row r="167" spans="1:25" x14ac:dyDescent="0.3">
      <c r="A167" s="127"/>
      <c r="B167" s="127"/>
      <c r="D167" s="134"/>
      <c r="E167" s="134"/>
      <c r="F167" s="127"/>
      <c r="G167" s="127"/>
      <c r="H167" s="135"/>
      <c r="I167" s="135"/>
      <c r="J167" s="136"/>
      <c r="K167" s="136"/>
      <c r="O167" s="120"/>
      <c r="P167" s="120"/>
      <c r="Q167" s="127"/>
      <c r="R167" s="137"/>
      <c r="S167" s="127"/>
      <c r="T167" s="127"/>
      <c r="U167" s="127"/>
      <c r="V167" s="127"/>
      <c r="W167" s="127"/>
      <c r="X167" s="127"/>
      <c r="Y167" s="127"/>
    </row>
    <row r="168" spans="1:25" x14ac:dyDescent="0.3">
      <c r="A168" s="127"/>
      <c r="B168" s="127"/>
      <c r="D168" s="134"/>
      <c r="E168" s="134"/>
      <c r="F168" s="127"/>
      <c r="G168" s="127"/>
      <c r="H168" s="135"/>
      <c r="I168" s="135"/>
      <c r="J168" s="136"/>
      <c r="K168" s="136"/>
      <c r="O168" s="120"/>
      <c r="P168" s="120"/>
      <c r="Q168" s="127"/>
      <c r="R168" s="137"/>
      <c r="S168" s="127"/>
      <c r="T168" s="127"/>
      <c r="U168" s="127"/>
      <c r="V168" s="127"/>
      <c r="W168" s="127"/>
      <c r="X168" s="127"/>
      <c r="Y168" s="127"/>
    </row>
    <row r="169" spans="1:25" x14ac:dyDescent="0.3">
      <c r="A169" s="127"/>
      <c r="B169" s="127"/>
      <c r="D169" s="134"/>
      <c r="E169" s="134"/>
      <c r="F169" s="127"/>
      <c r="G169" s="127"/>
      <c r="H169" s="135"/>
      <c r="I169" s="135"/>
      <c r="J169" s="136"/>
      <c r="K169" s="136"/>
      <c r="O169" s="120"/>
      <c r="P169" s="120"/>
      <c r="Q169" s="127"/>
      <c r="R169" s="137"/>
      <c r="S169" s="127"/>
      <c r="T169" s="127"/>
      <c r="U169" s="127"/>
      <c r="V169" s="127"/>
      <c r="W169" s="127"/>
      <c r="X169" s="127"/>
      <c r="Y169" s="127"/>
    </row>
    <row r="170" spans="1:25" x14ac:dyDescent="0.3">
      <c r="A170" s="127"/>
      <c r="B170" s="127"/>
      <c r="D170" s="134"/>
      <c r="E170" s="134"/>
      <c r="F170" s="127"/>
      <c r="G170" s="127"/>
      <c r="H170" s="135"/>
      <c r="I170" s="135"/>
      <c r="J170" s="136"/>
      <c r="K170" s="136"/>
      <c r="O170" s="120"/>
      <c r="P170" s="120"/>
      <c r="Q170" s="127"/>
      <c r="R170" s="137"/>
      <c r="S170" s="127"/>
      <c r="T170" s="127"/>
      <c r="U170" s="127"/>
      <c r="V170" s="127"/>
      <c r="W170" s="127"/>
      <c r="X170" s="127"/>
      <c r="Y170" s="127"/>
    </row>
    <row r="171" spans="1:25" x14ac:dyDescent="0.3">
      <c r="A171" s="127"/>
      <c r="B171" s="127"/>
      <c r="D171" s="134"/>
      <c r="E171" s="134"/>
      <c r="F171" s="127"/>
      <c r="G171" s="127"/>
      <c r="H171" s="135"/>
      <c r="I171" s="135"/>
      <c r="J171" s="136"/>
      <c r="K171" s="136"/>
      <c r="O171" s="120"/>
      <c r="P171" s="120"/>
      <c r="Q171" s="127"/>
      <c r="R171" s="137"/>
      <c r="S171" s="127"/>
      <c r="T171" s="127"/>
      <c r="U171" s="127"/>
      <c r="V171" s="127"/>
      <c r="W171" s="127"/>
      <c r="X171" s="127"/>
      <c r="Y171" s="127"/>
    </row>
    <row r="172" spans="1:25" x14ac:dyDescent="0.3">
      <c r="A172" s="127"/>
      <c r="B172" s="127"/>
      <c r="D172" s="134"/>
      <c r="E172" s="134"/>
      <c r="F172" s="127"/>
      <c r="G172" s="127"/>
      <c r="H172" s="135"/>
      <c r="I172" s="135"/>
      <c r="J172" s="136"/>
      <c r="K172" s="136"/>
      <c r="O172" s="120"/>
      <c r="P172" s="120"/>
      <c r="Q172" s="127"/>
      <c r="R172" s="137"/>
      <c r="S172" s="127"/>
      <c r="T172" s="127"/>
      <c r="U172" s="127"/>
      <c r="V172" s="127"/>
      <c r="W172" s="127"/>
      <c r="X172" s="127"/>
      <c r="Y172" s="127"/>
    </row>
  </sheetData>
  <autoFilter ref="A5:CY74" xr:uid="{00000000-0001-0000-0400-000000000000}"/>
  <mergeCells count="5">
    <mergeCell ref="D1:P3"/>
    <mergeCell ref="Q1:R1"/>
    <mergeCell ref="Q2:R2"/>
    <mergeCell ref="Q3:R3"/>
    <mergeCell ref="B1:C3"/>
  </mergeCells>
  <hyperlinks>
    <hyperlink ref="R16" r:id="rId1" xr:uid="{B9F990C5-9053-E544-955F-6794BE008600}"/>
    <hyperlink ref="R9" r:id="rId2" xr:uid="{84DD99A9-0E7A-CB4E-A606-3E71614AD6A8}"/>
    <hyperlink ref="R53" r:id="rId3" xr:uid="{C4160FFC-B1B8-F74C-A419-051A4C628C5F}"/>
    <hyperlink ref="R59" r:id="rId4" xr:uid="{B2F425DD-2D22-CF4E-B12C-16FF5364381F}"/>
    <hyperlink ref="R30" r:id="rId5" xr:uid="{E8DE484C-D0A3-5C4B-8367-8907B132EBEA}"/>
    <hyperlink ref="R12" r:id="rId6" xr:uid="{D4A67509-3199-5D4D-BA4C-775E191FEA66}"/>
    <hyperlink ref="R13" r:id="rId7" xr:uid="{810D1D31-778A-3D41-A3D1-C841FC298889}"/>
    <hyperlink ref="R17" r:id="rId8" xr:uid="{7F6F5B42-7254-FA4B-AD87-D933E21505E3}"/>
    <hyperlink ref="R18:R19" r:id="rId9" display="nzambrano@minciencias.gov.co" xr:uid="{8D8C6DBE-B7AB-BE45-81CC-A0BC6B588CA3}"/>
    <hyperlink ref="R26:R27" r:id="rId10" display="nzambrano@minciencias.gov.co" xr:uid="{6BF0DA32-507D-014F-93FC-35036E2A33B5}"/>
    <hyperlink ref="R33:R34" r:id="rId11" display="nzambrano@minciencias.gov.co" xr:uid="{9FC57C4F-08E3-F647-AF5B-0207D18137CB}"/>
    <hyperlink ref="R38" r:id="rId12" xr:uid="{796C5A4D-0DD6-C84C-80D3-525614896116}"/>
    <hyperlink ref="R44" r:id="rId13" xr:uid="{94C7E1BD-0E42-AD49-ADDB-E57C09CA83E8}"/>
    <hyperlink ref="R48" r:id="rId14" xr:uid="{1C41890D-5405-E44F-B308-DF879070F45F}"/>
    <hyperlink ref="R50" r:id="rId15" xr:uid="{B8288692-1461-2E4A-8E22-DD39A8AD750A}"/>
    <hyperlink ref="R54:R55" r:id="rId16" display="nzambrano@minciencias.gov.co" xr:uid="{70B90086-144A-5E4A-9EDA-96CE6C761D74}"/>
    <hyperlink ref="R61" r:id="rId17" xr:uid="{BF5FF4C2-D2B4-8843-86C0-2754E04F0918}"/>
    <hyperlink ref="R40" r:id="rId18" xr:uid="{FEEB29DB-442D-1C4B-847C-B1C2C383F177}"/>
    <hyperlink ref="R8" r:id="rId19" xr:uid="{F5092D00-0578-154E-BEB5-5BC2E967ACF8}"/>
    <hyperlink ref="R10" r:id="rId20" xr:uid="{B73A3079-666D-1448-B094-A604EA370C15}"/>
    <hyperlink ref="R51" r:id="rId21" xr:uid="{62D3DF9C-FAA8-4127-AE35-21D7648FC6B5}"/>
    <hyperlink ref="R67" r:id="rId22" xr:uid="{81BDA9B3-DF03-4988-BCB7-A3D048DB8019}"/>
    <hyperlink ref="R68" r:id="rId23" xr:uid="{58B8A83A-126A-4712-96C2-1753525725ED}"/>
    <hyperlink ref="R69" r:id="rId24" xr:uid="{197BEBF7-EFCA-4C3F-B60B-C83396C28A47}"/>
    <hyperlink ref="R70" r:id="rId25" xr:uid="{87CF2E53-82B6-4736-B005-404A974E2603}"/>
    <hyperlink ref="R63" r:id="rId26" xr:uid="{D82ED533-A298-49CA-980C-A757D3AE5996}"/>
    <hyperlink ref="R64" r:id="rId27" xr:uid="{94C4539B-8489-4430-8965-5144871EBAE1}"/>
    <hyperlink ref="R65" r:id="rId28" xr:uid="{138C3464-2B39-478F-9A2E-7EFC5F68211A}"/>
    <hyperlink ref="R66" r:id="rId29" xr:uid="{737B0F14-B587-4CF9-AF73-028258DEFC84}"/>
    <hyperlink ref="R71" r:id="rId30" xr:uid="{A164C743-AAE0-482B-8402-8BC6EDDE8059}"/>
    <hyperlink ref="R72" r:id="rId31" xr:uid="{90556296-97B5-44DD-971E-CD7381AA4F94}"/>
    <hyperlink ref="R73" r:id="rId32" xr:uid="{841D3CC6-D6F8-4FCC-9659-94304EE201E1}"/>
  </hyperlinks>
  <printOptions horizontalCentered="1"/>
  <pageMargins left="0.23622047244094491" right="0.23622047244094491" top="0.41" bottom="0.74803149606299213" header="0.43" footer="0.31496062992125984"/>
  <pageSetup scale="35" orientation="landscape" r:id="rId33"/>
  <drawing r:id="rId3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36"/>
  <sheetViews>
    <sheetView topLeftCell="A26" workbookViewId="0">
      <selection activeCell="D29" sqref="D29"/>
    </sheetView>
  </sheetViews>
  <sheetFormatPr baseColWidth="10" defaultColWidth="11.453125" defaultRowHeight="14.5" x14ac:dyDescent="0.35"/>
  <cols>
    <col min="1" max="1" width="11.453125" style="1"/>
    <col min="2" max="2" width="55.6328125" style="1" customWidth="1"/>
    <col min="3" max="3" width="20" style="1" customWidth="1"/>
    <col min="4" max="4" width="14.36328125" style="1" customWidth="1"/>
    <col min="5" max="16384" width="11.453125" style="1"/>
  </cols>
  <sheetData>
    <row r="1" spans="1:4" x14ac:dyDescent="0.35">
      <c r="A1" s="2"/>
      <c r="B1" s="2"/>
      <c r="C1" s="2"/>
      <c r="D1" s="2"/>
    </row>
    <row r="2" spans="1:4" ht="23" customHeight="1" x14ac:dyDescent="0.35">
      <c r="A2" s="183" t="s">
        <v>293</v>
      </c>
      <c r="B2" s="183"/>
      <c r="C2" s="183"/>
      <c r="D2" s="183"/>
    </row>
    <row r="3" spans="1:4" x14ac:dyDescent="0.35">
      <c r="A3" s="31"/>
      <c r="B3" s="32"/>
      <c r="C3" s="31"/>
      <c r="D3" s="31"/>
    </row>
    <row r="4" spans="1:4" x14ac:dyDescent="0.35">
      <c r="A4" s="35" t="s">
        <v>21</v>
      </c>
      <c r="B4" s="35" t="s">
        <v>22</v>
      </c>
      <c r="C4" s="35" t="s">
        <v>23</v>
      </c>
      <c r="D4" s="35" t="s">
        <v>24</v>
      </c>
    </row>
    <row r="5" spans="1:4" ht="59" customHeight="1" x14ac:dyDescent="0.35">
      <c r="A5" s="106">
        <v>44564</v>
      </c>
      <c r="B5" s="108" t="s">
        <v>311</v>
      </c>
      <c r="C5" s="108" t="s">
        <v>312</v>
      </c>
      <c r="D5" s="107">
        <v>0</v>
      </c>
    </row>
    <row r="6" spans="1:4" ht="42" x14ac:dyDescent="0.35">
      <c r="A6" s="106">
        <v>44586</v>
      </c>
      <c r="B6" s="110" t="s">
        <v>314</v>
      </c>
      <c r="C6" s="108" t="s">
        <v>313</v>
      </c>
      <c r="D6" s="107">
        <v>1</v>
      </c>
    </row>
    <row r="7" spans="1:4" ht="68" customHeight="1" x14ac:dyDescent="0.35">
      <c r="A7" s="106">
        <v>44589</v>
      </c>
      <c r="B7" s="110" t="s">
        <v>320</v>
      </c>
      <c r="C7" s="108" t="s">
        <v>315</v>
      </c>
      <c r="D7" s="107">
        <v>2</v>
      </c>
    </row>
    <row r="8" spans="1:4" ht="56" customHeight="1" x14ac:dyDescent="0.35">
      <c r="A8" s="106">
        <v>44607</v>
      </c>
      <c r="B8" s="110" t="s">
        <v>323</v>
      </c>
      <c r="C8" s="108" t="s">
        <v>324</v>
      </c>
      <c r="D8" s="107">
        <v>3</v>
      </c>
    </row>
    <row r="9" spans="1:4" ht="63" customHeight="1" x14ac:dyDescent="0.35">
      <c r="A9" s="106">
        <v>44616</v>
      </c>
      <c r="B9" s="110" t="s">
        <v>323</v>
      </c>
      <c r="C9" s="108" t="s">
        <v>327</v>
      </c>
      <c r="D9" s="107">
        <v>4</v>
      </c>
    </row>
    <row r="10" spans="1:4" ht="59" customHeight="1" x14ac:dyDescent="0.35">
      <c r="A10" s="106">
        <v>44629</v>
      </c>
      <c r="B10" s="110" t="s">
        <v>323</v>
      </c>
      <c r="C10" s="108" t="s">
        <v>336</v>
      </c>
      <c r="D10" s="107">
        <v>5</v>
      </c>
    </row>
    <row r="11" spans="1:4" ht="42" x14ac:dyDescent="0.35">
      <c r="A11" s="106">
        <v>44649</v>
      </c>
      <c r="B11" s="110" t="s">
        <v>323</v>
      </c>
      <c r="C11" s="108" t="s">
        <v>337</v>
      </c>
      <c r="D11" s="107">
        <v>6</v>
      </c>
    </row>
    <row r="12" spans="1:4" ht="49" customHeight="1" x14ac:dyDescent="0.35">
      <c r="A12" s="106">
        <v>44662</v>
      </c>
      <c r="B12" s="138" t="s">
        <v>323</v>
      </c>
      <c r="C12" s="108" t="s">
        <v>341</v>
      </c>
      <c r="D12" s="37">
        <v>7</v>
      </c>
    </row>
    <row r="13" spans="1:4" ht="42" x14ac:dyDescent="0.35">
      <c r="A13" s="106">
        <v>44679</v>
      </c>
      <c r="B13" s="138" t="s">
        <v>323</v>
      </c>
      <c r="C13" s="108" t="s">
        <v>342</v>
      </c>
      <c r="D13" s="37">
        <v>8</v>
      </c>
    </row>
    <row r="14" spans="1:4" ht="42" x14ac:dyDescent="0.35">
      <c r="A14" s="106">
        <v>44683</v>
      </c>
      <c r="B14" s="138" t="s">
        <v>323</v>
      </c>
      <c r="C14" s="108" t="s">
        <v>343</v>
      </c>
      <c r="D14" s="37">
        <v>9</v>
      </c>
    </row>
    <row r="15" spans="1:4" ht="42" x14ac:dyDescent="0.35">
      <c r="A15" s="106">
        <v>44712</v>
      </c>
      <c r="B15" s="138" t="s">
        <v>323</v>
      </c>
      <c r="C15" s="108" t="s">
        <v>345</v>
      </c>
      <c r="D15" s="37">
        <v>10</v>
      </c>
    </row>
    <row r="16" spans="1:4" ht="42" x14ac:dyDescent="0.35">
      <c r="A16" s="139">
        <v>44715</v>
      </c>
      <c r="B16" s="110" t="s">
        <v>349</v>
      </c>
      <c r="C16" s="108" t="s">
        <v>351</v>
      </c>
      <c r="D16" s="37">
        <v>11</v>
      </c>
    </row>
    <row r="17" spans="1:4" ht="56" x14ac:dyDescent="0.35">
      <c r="A17" s="139">
        <v>44726</v>
      </c>
      <c r="B17" s="110" t="s">
        <v>350</v>
      </c>
      <c r="C17" s="108" t="s">
        <v>352</v>
      </c>
      <c r="D17" s="37">
        <v>12</v>
      </c>
    </row>
    <row r="18" spans="1:4" ht="42" x14ac:dyDescent="0.35">
      <c r="A18" s="139">
        <v>44735</v>
      </c>
      <c r="B18" s="110" t="s">
        <v>323</v>
      </c>
      <c r="C18" s="108" t="s">
        <v>355</v>
      </c>
      <c r="D18" s="37">
        <v>13</v>
      </c>
    </row>
    <row r="19" spans="1:4" ht="56" x14ac:dyDescent="0.35">
      <c r="A19" s="139">
        <v>44741</v>
      </c>
      <c r="B19" s="110" t="s">
        <v>323</v>
      </c>
      <c r="C19" s="108" t="s">
        <v>354</v>
      </c>
      <c r="D19" s="37">
        <v>14</v>
      </c>
    </row>
    <row r="20" spans="1:4" ht="56" x14ac:dyDescent="0.35">
      <c r="A20" s="139">
        <v>44749</v>
      </c>
      <c r="B20" s="110" t="s">
        <v>323</v>
      </c>
      <c r="C20" s="108" t="s">
        <v>356</v>
      </c>
      <c r="D20" s="37">
        <v>15</v>
      </c>
    </row>
    <row r="21" spans="1:4" ht="60" customHeight="1" x14ac:dyDescent="0.35">
      <c r="A21" s="139">
        <v>44753</v>
      </c>
      <c r="B21" s="110" t="s">
        <v>323</v>
      </c>
      <c r="C21" s="108" t="s">
        <v>358</v>
      </c>
      <c r="D21" s="37">
        <v>16</v>
      </c>
    </row>
    <row r="22" spans="1:4" ht="56" x14ac:dyDescent="0.35">
      <c r="A22" s="139">
        <v>44760</v>
      </c>
      <c r="B22" s="110" t="s">
        <v>361</v>
      </c>
      <c r="C22" s="108" t="s">
        <v>362</v>
      </c>
      <c r="D22" s="37">
        <v>17</v>
      </c>
    </row>
    <row r="23" spans="1:4" ht="56" x14ac:dyDescent="0.35">
      <c r="A23" s="139">
        <v>44770</v>
      </c>
      <c r="B23" s="138" t="s">
        <v>323</v>
      </c>
      <c r="C23" s="108" t="s">
        <v>366</v>
      </c>
      <c r="D23" s="37">
        <v>18</v>
      </c>
    </row>
    <row r="24" spans="1:4" ht="56" x14ac:dyDescent="0.35">
      <c r="A24" s="48">
        <v>44774</v>
      </c>
      <c r="B24" s="138" t="s">
        <v>323</v>
      </c>
      <c r="C24" s="108" t="s">
        <v>367</v>
      </c>
      <c r="D24" s="37">
        <v>19</v>
      </c>
    </row>
    <row r="25" spans="1:4" ht="56" x14ac:dyDescent="0.35">
      <c r="A25" s="48">
        <v>44776</v>
      </c>
      <c r="B25" s="138" t="s">
        <v>323</v>
      </c>
      <c r="C25" s="108" t="s">
        <v>368</v>
      </c>
      <c r="D25" s="37">
        <v>20</v>
      </c>
    </row>
    <row r="26" spans="1:4" ht="42" x14ac:dyDescent="0.35">
      <c r="A26" s="48">
        <v>44834</v>
      </c>
      <c r="B26" s="138" t="s">
        <v>323</v>
      </c>
      <c r="C26" s="108" t="s">
        <v>369</v>
      </c>
      <c r="D26" s="37">
        <v>21</v>
      </c>
    </row>
    <row r="27" spans="1:4" ht="42" x14ac:dyDescent="0.35">
      <c r="A27" s="48">
        <v>44838</v>
      </c>
      <c r="B27" s="138" t="s">
        <v>323</v>
      </c>
      <c r="C27" s="108" t="s">
        <v>392</v>
      </c>
      <c r="D27" s="37">
        <v>22</v>
      </c>
    </row>
    <row r="28" spans="1:4" ht="42" x14ac:dyDescent="0.35">
      <c r="A28" s="48">
        <v>44862</v>
      </c>
      <c r="B28" s="110" t="s">
        <v>390</v>
      </c>
      <c r="C28" s="108" t="s">
        <v>391</v>
      </c>
      <c r="D28" s="37">
        <v>23</v>
      </c>
    </row>
    <row r="29" spans="1:4" ht="42" x14ac:dyDescent="0.35">
      <c r="A29" s="48">
        <v>44876</v>
      </c>
      <c r="B29" s="110" t="s">
        <v>399</v>
      </c>
      <c r="C29" s="108" t="s">
        <v>398</v>
      </c>
      <c r="D29" s="37">
        <v>24</v>
      </c>
    </row>
    <row r="30" spans="1:4" ht="42" x14ac:dyDescent="0.35">
      <c r="A30" s="48">
        <v>44894</v>
      </c>
      <c r="B30" s="110" t="s">
        <v>390</v>
      </c>
      <c r="C30" s="108" t="s">
        <v>400</v>
      </c>
      <c r="D30" s="37">
        <v>25</v>
      </c>
    </row>
    <row r="31" spans="1:4" ht="42" x14ac:dyDescent="0.35">
      <c r="A31" s="48">
        <v>44909</v>
      </c>
      <c r="B31" s="110" t="s">
        <v>390</v>
      </c>
      <c r="C31" s="108" t="s">
        <v>401</v>
      </c>
      <c r="D31" s="37">
        <v>26</v>
      </c>
    </row>
    <row r="32" spans="1:4" x14ac:dyDescent="0.35">
      <c r="A32" s="112"/>
      <c r="B32" s="113"/>
      <c r="C32" s="114"/>
      <c r="D32" s="115"/>
    </row>
    <row r="33" spans="1:4" x14ac:dyDescent="0.35">
      <c r="A33" s="112"/>
      <c r="B33" s="113"/>
      <c r="C33" s="114"/>
      <c r="D33" s="115"/>
    </row>
    <row r="34" spans="1:4" x14ac:dyDescent="0.35">
      <c r="A34" s="112"/>
      <c r="B34" s="113"/>
      <c r="C34" s="114"/>
      <c r="D34" s="115"/>
    </row>
    <row r="35" spans="1:4" x14ac:dyDescent="0.35">
      <c r="A35" s="112"/>
      <c r="B35" s="113"/>
      <c r="C35" s="114"/>
      <c r="D35" s="115"/>
    </row>
    <row r="36" spans="1:4" x14ac:dyDescent="0.35">
      <c r="A36" s="112"/>
      <c r="B36" s="113"/>
      <c r="C36" s="114"/>
      <c r="D36" s="115"/>
    </row>
  </sheetData>
  <mergeCells count="1">
    <mergeCell ref="A2:D2"/>
  </mergeCells>
  <phoneticPr fontId="31" type="noConversion"/>
  <pageMargins left="0.7" right="0.7" top="0.75" bottom="0.75" header="0.3" footer="0.3"/>
  <pageSetup scale="8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8</vt:i4>
      </vt:variant>
    </vt:vector>
  </HeadingPairs>
  <TitlesOfParts>
    <vt:vector size="14" baseType="lpstr">
      <vt:lpstr>PAA (2)</vt:lpstr>
      <vt:lpstr>PORTADA</vt:lpstr>
      <vt:lpstr>OBJETIVO</vt:lpstr>
      <vt:lpstr>INFO ENTIDAD</vt:lpstr>
      <vt:lpstr>PAA</vt:lpstr>
      <vt:lpstr>CONTROL DE CAMBIOS</vt:lpstr>
      <vt:lpstr>'INFO ENTIDAD'!Área_de_impresión</vt:lpstr>
      <vt:lpstr>OBJETIVO!Área_de_impresión</vt:lpstr>
      <vt:lpstr>PAA!Área_de_impresión</vt:lpstr>
      <vt:lpstr>'PAA (2)'!Área_de_impresión</vt:lpstr>
      <vt:lpstr>PORTADA!Área_de_impresión</vt:lpstr>
      <vt:lpstr>'INFO ENTIDAD'!m_658136406543638103__Toc433210002</vt:lpstr>
      <vt:lpstr>PAA!Títulos_a_imprimir</vt:lpstr>
      <vt:lpstr>'PAA (2)'!Títulos_a_imprimir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msuarez</dc:creator>
  <cp:lastModifiedBy>Diana Coronado</cp:lastModifiedBy>
  <cp:lastPrinted>2020-01-03T16:55:19Z</cp:lastPrinted>
  <dcterms:created xsi:type="dcterms:W3CDTF">2012-12-10T15:58:41Z</dcterms:created>
  <dcterms:modified xsi:type="dcterms:W3CDTF">2023-01-11T17:35:08Z</dcterms:modified>
</cp:coreProperties>
</file>