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zrodrig\Desktop\COMDIR 14 (20-05-19)\"/>
    </mc:Choice>
  </mc:AlternateContent>
  <bookViews>
    <workbookView xWindow="0" yWindow="0" windowWidth="28800" windowHeight="12432"/>
  </bookViews>
  <sheets>
    <sheet name="Seguimiento PEI" sheetId="1" r:id="rId1"/>
  </sheets>
  <definedNames>
    <definedName name="_xlnm.Print_Area" localSheetId="0">'Seguimiento PEI'!$A$1:$X$30</definedName>
    <definedName name="_xlnm.Print_Titles" localSheetId="0">'Seguimiento PEI'!$1:$8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27" i="1" l="1"/>
  <c r="U27" i="1"/>
  <c r="U23" i="1"/>
  <c r="U21" i="1"/>
  <c r="U13" i="1"/>
  <c r="V10" i="1"/>
  <c r="U10" i="1"/>
  <c r="T26" i="1" l="1"/>
  <c r="T25" i="1"/>
  <c r="T24" i="1"/>
  <c r="T23" i="1"/>
  <c r="V23" i="1" s="1"/>
  <c r="T22" i="1"/>
  <c r="T21" i="1"/>
  <c r="V21" i="1" s="1"/>
  <c r="T20" i="1"/>
  <c r="T19" i="1"/>
  <c r="T18" i="1"/>
  <c r="T17" i="1"/>
  <c r="T16" i="1"/>
  <c r="T15" i="1"/>
  <c r="T13" i="1"/>
  <c r="V13" i="1" s="1"/>
  <c r="T12" i="1"/>
  <c r="D18" i="1"/>
</calcChain>
</file>

<file path=xl/sharedStrings.xml><?xml version="1.0" encoding="utf-8"?>
<sst xmlns="http://schemas.openxmlformats.org/spreadsheetml/2006/main" count="162" uniqueCount="87">
  <si>
    <t xml:space="preserve">MATRIZ DE SEGUIMIENTO PLAN ESTRATÉGICO INSTITUCIONAL </t>
  </si>
  <si>
    <t>Objetivo estratégico</t>
  </si>
  <si>
    <t>Indicador Estratégico</t>
  </si>
  <si>
    <t>Frecuencia de medición</t>
  </si>
  <si>
    <t>Línea de base</t>
  </si>
  <si>
    <t>Avance Trimestral **</t>
  </si>
  <si>
    <t>Meta cuatrienio</t>
  </si>
  <si>
    <t>Avance Meta Cuatrienio</t>
  </si>
  <si>
    <t>Área responsable</t>
  </si>
  <si>
    <t>I</t>
  </si>
  <si>
    <t>II</t>
  </si>
  <si>
    <t>III</t>
  </si>
  <si>
    <t>IV</t>
  </si>
  <si>
    <t>***N/A: No aplica. Refiere a que no existe meta para el trimestre analizado
* Se declara el plan estratégico institucional como el mismo plan estratégico sectorial por ser Colciencias cabeza de sector y no tener instituciones o entidades adscritas</t>
  </si>
  <si>
    <t>** Cifras acumuladas 
*** El dato se encuentra en consolidación por parte de la DFI
**** El dato está siendo revisado por la parte del Equipo de Colombia BIO</t>
  </si>
  <si>
    <t>% de avance de meta cuatrienio</t>
  </si>
  <si>
    <r>
      <rPr>
        <b/>
        <sz val="12"/>
        <color theme="1"/>
        <rFont val="Segoe UI"/>
        <family val="2"/>
      </rPr>
      <t xml:space="preserve">CÓDIGO: </t>
    </r>
    <r>
      <rPr>
        <sz val="12"/>
        <color theme="1"/>
        <rFont val="Segoe UI"/>
        <family val="2"/>
      </rPr>
      <t>G101PR01F14</t>
    </r>
  </si>
  <si>
    <r>
      <rPr>
        <b/>
        <sz val="12"/>
        <color theme="1"/>
        <rFont val="Segoe UI"/>
        <family val="2"/>
      </rPr>
      <t>VERSIÓN:</t>
    </r>
    <r>
      <rPr>
        <sz val="12"/>
        <color theme="1"/>
        <rFont val="Segoe UI"/>
        <family val="2"/>
      </rPr>
      <t xml:space="preserve"> 02</t>
    </r>
  </si>
  <si>
    <r>
      <rPr>
        <b/>
        <sz val="12"/>
        <color theme="1"/>
        <rFont val="Segoe UI"/>
        <family val="2"/>
      </rPr>
      <t xml:space="preserve">FECHA: </t>
    </r>
    <r>
      <rPr>
        <sz val="12"/>
        <color theme="1"/>
        <rFont val="Segoe UI"/>
        <family val="2"/>
      </rPr>
      <t>2017-11-01</t>
    </r>
  </si>
  <si>
    <t>Relación de recursos Colciencias vs los recursos del Sector Privado y entidades de Gobierno</t>
  </si>
  <si>
    <t>Aprobación de recursos por año en el Fondo de Ciencia, Tecnología e Innovación del SGR</t>
  </si>
  <si>
    <t>Programas y Proyectos de CTeI apoyados</t>
  </si>
  <si>
    <t xml:space="preserve">Artículos científicos publicados por investigadores colombianos en revistas científicas especializadas </t>
  </si>
  <si>
    <t>(Citaciones de impacto en producción científica y colaboración internacional)</t>
  </si>
  <si>
    <t>Niños, niñas y adolescentes y certificados en procesos de fortalecimiento de sus capacidades en investigación y creación a través del Programa Ondas y sus entidades aliadas</t>
  </si>
  <si>
    <t>Jóvenes investigadores e innovadores apoyados por Colciencias y aliados (jóvenes investigadores tradicional, Nexo Global y Jóvenes Talento)</t>
  </si>
  <si>
    <t>Becas, créditos beca para la formación de doctores apoyadas por Colciencias y aliados.</t>
  </si>
  <si>
    <t>Organizaciones articuladas en los Pactos por la innovación (contenido de empresas, entidades, organizaciones firmantes del pacto/s)</t>
  </si>
  <si>
    <t>Empresas con capacidades en gestión de innovación</t>
  </si>
  <si>
    <t>Registro de solicitudes de patentes por residentes en Oficina Nacional</t>
  </si>
  <si>
    <t>Acuerdos de transferencia de tecnología y/o conocimiento</t>
  </si>
  <si>
    <t>No. de comunidades y/o grupos de interés que se fortalecen a través de procesos de Apropiación Social de Conocimiento y cultura científica</t>
  </si>
  <si>
    <t>Bioproductos registrados por el Programa Colombia Bio</t>
  </si>
  <si>
    <t xml:space="preserve">Expediciones Científicas Nacionales </t>
  </si>
  <si>
    <t>Índice ATM</t>
  </si>
  <si>
    <t>1:2</t>
  </si>
  <si>
    <t>0.88</t>
  </si>
  <si>
    <t>ND</t>
  </si>
  <si>
    <t>Meta
2019</t>
  </si>
  <si>
    <t>Resultado 2019</t>
  </si>
  <si>
    <t>Meta
2020</t>
  </si>
  <si>
    <t>Resultado 2020</t>
  </si>
  <si>
    <t>Meta
2021</t>
  </si>
  <si>
    <t>Avance Trimestral  2019</t>
  </si>
  <si>
    <t>Anual</t>
  </si>
  <si>
    <t>Trimestral</t>
  </si>
  <si>
    <t>Porcentaje de asignación del cupo de inversión para deducción y descuento tributario</t>
  </si>
  <si>
    <t>Estancias posdoctorales apoyadas por Colciencias y aliados.</t>
  </si>
  <si>
    <t>Número de espacios que promueven la  Interacción de la sociedad con la CTeI</t>
  </si>
  <si>
    <t>0.89</t>
  </si>
  <si>
    <t>% de avance de la meta 2019</t>
  </si>
  <si>
    <t>1:3</t>
  </si>
  <si>
    <t>Consolidar la institucionalidad y gobernanza de Colciencias como rector del SNCTeI en articulación con el SNCCTeI</t>
  </si>
  <si>
    <t>Fortalecer la investigación y producción científica y tecnológica con calidad internacional</t>
  </si>
  <si>
    <t>Fomentar la formación del capital humano en CTeI y vincularlo a Entidades del SNCTeI</t>
  </si>
  <si>
    <t>Impulsar la innovación y el desarrollo tecnológico para la transformación social y productiva</t>
  </si>
  <si>
    <t>Generar una cultura que valore, gestione y apropie la CTeI</t>
  </si>
  <si>
    <t xml:space="preserve">Conservar y usar sosteniblemente la biodiversidad por medio de la CTeI para contribuir al desarrollo de la Bioeconomía en Colombia </t>
  </si>
  <si>
    <t>Fomentar una Colciencias Integral, Efectiva e Innovadora (IE+i)</t>
  </si>
  <si>
    <t>Dirección de Fomento a la Investigación</t>
  </si>
  <si>
    <t>Dirección de Mentalidad y Cultura</t>
  </si>
  <si>
    <t>Dirección de Desarrollo Tecnológico e Innovación</t>
  </si>
  <si>
    <t>Dirección de Desarrollo Tecnológico e Innovación/Equipo Colombia Bio</t>
  </si>
  <si>
    <t>Meta
2022</t>
  </si>
  <si>
    <t>No aplica</t>
  </si>
  <si>
    <r>
      <t xml:space="preserve">Observaciones de Seguimiento
</t>
    </r>
    <r>
      <rPr>
        <b/>
        <u/>
        <sz val="11"/>
        <rFont val="Segoe UI"/>
        <family val="2"/>
      </rPr>
      <t>Primer trimestre de 2019</t>
    </r>
  </si>
  <si>
    <t xml:space="preserve">Desde la iniciativa de "Monitorear los artículos científicos publicados en revistas de alto impacto y las citaciones de impacto en producción científica de colombianos en colaboración internacional", se reporta la información desde la base desde  SCImago Research Group quienes continuarán consolidando la información de artículos para 2019. Es así como el número de artículos científicos publicados en revistas de alto impacto para el primer trimestre del año 2019 por autores colombianos para las 27 áreas de conocimiento es de 2.560. Es pertinente mencionar que las revistas al estar multicategorizadas, muestran un escenario en el cual un mismo artículo puede estar contabilizado en más de un área temática; por lo tanto el número de artículos reportado por área temática no suma el total de artículos reportados por trimestre que es de 2.560. En su orden las áreas temáticas por su aporte al indicador durante este primer trimestre del año son:  Medicina 12.52%, Ingeniería 10.077%, Agricultura y ciencias biológicas 7.573%, Ciencias de la Computación 7.431%, Física y Astronomía 6.413%, Ciencias Sociales 5.497%, Bioquímica - genética y biología molecular 5.375% como porcentaje de aporte al indicador. Estas áreas suman más del 50% del aporte al indicador de un total de 27 áreas temáticas. 
Al respecto de la visibilidad y seguimiento a la producción científica mundial en enero de la presente vigencia se oficializa la Conformación del Consorcio Nacional para la adquisición de recursos bibliográficos internacionales que se requieren para el fortalecimiento de la capacidad nacional de investigación e innovación con el fin de poder generar valor en los procesos de investigación y de producción del país.
Con relación a las publicaciones de los investigadores nacionales y la presencia de las revistas científicas nacionales en índices citacionales de alto impacto: “Currículo del Editor”, es el primer programa de Colciencias dirigido a la formación y acompañamiento a equipos editoriales de revistas científicas nacionales. Este curso, virtual y presencial, fue diseñado con el fin de permitir conocer las buenas prácticas internacionales de gestión editorial, evaluación, calidad de contenidos, metodologías, impacto y visibilidad. Durante el primer trimestre de 2019 se realizan 2 actividades: 1. continuación de la cuarta cohorte y 2. se realizan las jornadas de acompañamiento virtual a 144 revistas seleccionadas. 
Conclusiones y recomendaciones:
Según lo proyectado para el indicador de este programa se tiene un buen comportamiento de aporte, aún cuando en el primer trimestre del año se cumple la meta de forma satisfactoria. Se recomienda tener un parámetro de comparación al respecto del número de investigadores reconocidos con publicaciones y el número de colombianos con publicaciones científicas publicadas en revistas científicas especializadas. 
Para los reportes de las diferentes iniciativas como por ejemplo la implementación del modelo cienciométrico el reporte de la gestión no permite tener mayor nivel de conocimiento de la implementación al respecto del modelo, así como los beneficios y/o oportunidades de hacer más efectiva la implementación. </t>
  </si>
  <si>
    <t xml:space="preserve">Para el período analizado, no se registran aportes a la meta del año debido a que los resultados a la gestión realizada se evidenciaran en segundo semestre de la vigencia; no obstante los avances a las acciones ejecutadas se muestran a continuación:
 'En lo relativo a la Gestión territorial del Programa Ondas , se legalizaron los convenios de Bolívar, Huíla y Antioquia para la implementación del programa Ondas en estos departamentos. Se elaboraron los términos de referencia (TDR) para la presentación de propuestas para la implementación de Ondas en las entidades territoriales.  Se hizo invitación directa a las entidades coordinadoras 2018. El proceso dio inicio el 4 de febrero y se cerró el 20 de marzo con la publicación de la lista de seleccionados y se da el envío del convenio a la Fundación Restrepo Barco de los TDR para suscripción de convenios con los seleccionados. 
Así mismo, se inició el proceso de evaluación técnica de los proyectos presentados al SGR de los departamentos de Nariño y Huila, así como el avance en la gestión para la formalización de los recursos de contrapartida de los departamentos de Huila, Caldas y Choco. 
En esa línea, los días 6 y 7 de marzo se llevó a cabo la primera Mesa Técnica de Coordinadores, en el marco de la estrategia de acompañamientos a los territorios del componente de Gestión Territorial del Programa Ondas, el encuentro se desarrolló en Bogotá en el Hotel Macao al cual asistieron los coordinadores de los proyectos financiados a través del Fondo de Ciencia Tecnología e Innovación - FCTeI del Sistema General de Regalías - SGR.
Por lo que atañe a Lineamientos pedagógicos y metodológicos, en el período analizado se realizó la gestión para la contratación de un equipo de tres consultores-investigadores en cognición y evaluación educativa, que han venido apoyando la construcción de un documento preliminar para la fundamentación y metodología de medición y seguimiento del desarrollo de capacidades en investigación y creación de los niños, niñas y adolescentes - NNA, que participan en el Programa Ondas de Colciencias. Se realizó la definición de la propuesta de trabajo para la construcción de dicho documento de marco referencial y una batería de instrumentos para realizar seguimiento a las capacidades que desarrollan los niños, niñas y adolescentes del Programa Ondas. 
Respecto a Proyectos especiales, se dió la formación de 38 maestros del Valle del Cauca en técnicas de recolección de datos, siguiendo los protocolos GLOBE de nubes y temperatura superficial bajo los modelos pedagógicos del programa para la investigación reflexiva. Este taller de formación se realizó en el marco del espacio de reflexión pedagógica del área de ciencias naturales de la Secretaria de Educación Departamental de este departamento. 
Frente a la estrategia de fortalecimiento Ondas a 31 de marzo de la vigencia, se elaboraron el plan acción, cronograma y el plan de trabajo del primer trimestre del Componente de divulgación e internacionalización del Programa Ondas y la proyección para participación de los grupos Ondas en espacios internacionales de divulgación de la ciencia y la tecnología, como por ejemplo la participación del Programa Ondas en el en el 6° Campamento Latinoamericano de Ciencias. Se elaboraron los términos de referencia para la financiación de una beca pasantía nacional especializada para el fortalecimiento del proyecto de investigación del grupo infantil Ondas “RAGAH AMBIENTAL”; así mismo, se construyeron los términos de referencia para premiar al Maestro Ondas Compartir, con una pasantía internacional y la carta de intención para la vinculación Programa Ondas al Décimo Congreso Mundial para el Talento de la Niñez.
Implementación de comunidad: Se logra firmar el convenio con Grupo i33 SAS para dar soporte, mantenimiento y nuevos desarrollos a la comunidad virtual e integración con el Sistema de Información Ondas, en el primer trimestre de 2019.
Conclusiones/Recomendaciones
 La programación de los resultados de niños esta concentrada en un solo periodo del año, presentando solo gestión a lo largo del año, lo que hacer que la relatoria de la gestión de estos primeros trimestres del año sea muy clara y muy estratégica enfocada al resultado y a garantizar que los mecanismos procuren siempre el cumplimiento de la meta. </t>
  </si>
  <si>
    <t xml:space="preserve">Para el período analizado, no se registran aportes a la meta del año debido a que los resultados a la gestión realizada se evidenciaran en segundo semestre de la vigencia; no obstante los avances a las acciones ejecutadas se muestran a continuación:
'En el primer trimestre de 2019, la gestión relacionada con la 'Convocatoria Innovación 2019 Jóvenes Investigadores e Innovadores", se avanzó en un borrador del capítulo de Jóvenes Investigadores e Innovadores con los componentes que pueden ser incluidos en las convocatorias de Innovación.
En el caso de la Invitación Fortalecimiento de centros autónomos con Jóvenes Investigadores e Innovadores se gestióno la definición de los términos de referencia con la Dirección de Fomento a la Investigación. 
Con relación a  la Convocatoria Jóvenes Investigadores e Innovadores Huila: no se ha logrado la legalización del convenio para el proyecto apoyado en el OCAD en 2018, la gestión de avance da cuenta de la actualización del CDR para la firma del convenio. 
Frente a la Convocatoria Nexo Global Huila: Se da la legalización del convenio para el proyecto aprobado en el OCAD registrado con el nombre: “Implementación del programa Nexo Global para despertar el espíritu investigativo y científico de jóvenes a través de pasantías internacionales de investigación que les permita insertarse en redes de conocimiento – Departamento del Huila”; 
Con relación a los Ganadores en el marco del Convenio para el Concurso Otto de Greiff: Al respecto del convenio Otto de Greiff esta pendiente la firma de la Universidad de los Andes y la Universidad del Rosario por la firma del convenio que apoyará 6 jóvenes investigadores en las siguientes áreas: Ciencias Naturales, Ciencias Sociales, Tecnologías apropiadas, Desarrollo sostenible y medio ambiente, Creatividad y expresión en artes y letras, Ciencias de la Salud. Los jóvenes ya fueron seleccionados y se encuentran a la espera del proceso de vinculación. 
La gestión de la Convocatoria Nexo Industrias Creativas dió cuenta de la apertura de la convocatoria en alianza con Partners of the Americas con fecha de apertura el 19 de febrero de 2019 y que estará abierta hasta el próximo 15 de mayo de 2019, esta convocatoria maneja 3 líneas temáticas: Artes y Patrimonio, Industrias Culturales y Creaciones Funcionales, Nuevos Medios y Software de Contenidos. Con estos componentes se busca fomentar la vocación científica de los estudiantes de pregrado, a partir de la realización de prácticas internacionales de investigación.
El avance de la Convocatoria Talento joven en salud, registró la elaboración de un documento con los aspectos generales, que se deben tener en cuenta para el fortalecimiento de programas y proyectos de investigación de las ciencias médicas y de la salud con impacto regional, a través de la vinculación de talento joven nacional y el desarrollo de estrategias de apropiación social de la CTeI para promover la implementación y transferencia del conocimiento en beneficio de las comunidades afectadas.
En el período, se trabajó en la iniciativa de Comunidad Jóvenes Investigadores e Innovadores, dando continuidad a la administración del grupo, posteando los capítulos de: Mi Mente Curiosa, información institucional, notas de ciencia e investigación, igualmente se incorporó información sobre oportunidades de estudio y laborales de interés para los miembros del grupo que hoy cuenta con 473 miembros. En conjunto con el quipo de Difusión, en este primer trimestre se realizó una propuesta de trabajo donde se abordó los retos de la comunidad y de acuerdo a esto se planificó una serie de actividades a desarrollar en la fase II de consolidación de la comunidad de jóvenes, la cual se encuentra en revisión por el equipo de jóvenes.
Finalmente en lo que atañe al Proyecto especial gestión para la innovación de jóvenes Sena, se realizó el contacto con la Universidad de Purdue dada su gran trayectoria en procesos de formación y diseño de estrategias para el fortalecimiento de sistemas de Innovación regional en el país, que lo promovería como un aliado estratégico para el desarrollo de la actividad “Jornadas de Transferencia en herramientas y competencias para la gestión de la innovación”. El día 27 de marzo, la Universidad de Purdue, entregó el documento con la propuesta específica para el desarrollo de las Jornadas de Transferencia.
Conclusiones y Recomendaciones
Los avances en la gestión deben tener fechas concretas de cumplimiento sobre los acuerdos que se hagan con otras áreas o con otros aliados, ya que esta articulación tiene un aporte directamente a indicadores que son responsabilidad de la Dirección de Mentalidad y Cultura. </t>
  </si>
  <si>
    <t xml:space="preserve">Para el período analizado, no se registran aportes a la meta del año debido a que los resultados a la gestión realizada se evidenciaran en segundo semestre de la vigencia; no obstante los avances a las acciones ejecutadas se muestran a continuación:
'Durante el primer trimestre de 2019, desde el Programa Becas de Excelencia Doctoral del Bicentenario, se dió apertura al primer corte de la convocatoria el pasado 04 de marzo de 2019 y tendrá cierre el 17 de mayo de 2019, el segundo corte abrirá en el mes de septiembre cerrando hasta la próxima vigencia (2020).
Programa Crédito Beca Colfuturo: La convocatoria 840 tuvo apertura el 08 de enero y tuvo cierre el 28 de febrero de 2019. Se encuentra en proceso de evaluación. 
En lo que concierne a la Formación de Capital Humano de Alto Nivel para el Departamento de Huila, se llevó a cabo la apertura a la convocatoria el viernes 29 de marzo y tendrá cierre el 04 de junio.  
Alineado a lo anterior, la gestión de la Convocatoria para la Formación de Capital Humano de Alto Nivel para las Regiones - Docentes de Establecimientos Educativos Oficiales de Bolívar, tuvo apertura el 27 de febrero y el cierre está planeado para el 21 de abril de 2019. 
Así mi smo, la convocatoria 834 Formación de Capital Humano de Alto Nivel para las Regiones - Docentes de Establecimientos Educativos Oficiales de Boyacá, tuvo apertura el 27 de febrero y el cierre está planeado para el 21 de abril de 2019.
Frente a la Formación Docentes Departamento de La Guajira: La convocatoria 837 tuvo apertura el 12 de marzo y el cierre está planeado para el 22 de abril de 2019.
Finalmente, en lo que compete a a Convocatoria Colciencias Fulbright, en el primer trimestre se concertaron los términos de referencia y se dio apertura a la Convocatoria Colciencias-Fulbright 2019 el 25 de febrero de 2019.
Conclusiones/Recomendaciones
Como parte de la gestión con los departamentos recomendamos definir con mucha precisión y contemplando todos los factores de evaluación y priorización de la población beneficiaria las condiciones de los términos de referencia en donde se determine el detalle de estos aspectos, de forma similar recomendamos tener un seguimiento más cercano con los aliados de las convocatoria que van a aportar a las metas institucionales así como tener muchos más claros lo cronogramas de las convocatorias bajo las cuales se espera financiar propuestas de investigadores para formación de alto nivel. </t>
  </si>
  <si>
    <t>Frente a la iniciativa de Alianzas por  la Innovación, se llevó a cabo la alineación de conceptos para la nueva fase  en conjunto con Confecámaras. Dentro de las conclusiones obtenidas de este proceso se generó la hoja de ruta general  y se consolidó el presupuesto de la estrategia durante el año 2019.
Las estrategias de Pactos y Sistemas de Innovación, así como la iniciativa de Gestión Territorial iniciará operacion en segundo trimestre de la vigencia.</t>
  </si>
  <si>
    <t>Para el primer trimestre de 2019, se reportó la radicación de 70 solicitudes de patente, de acuerdo con el reporte realizado por la SIC en el mes de abril de 2019. Con esto se logró el 88% de la meta establecida para el período. La diferencia entre lo planeado y lo que finalmente se radicó ante la SIC para este trimestre en lo que respecta al apoyo brindado por Colciencias, atiende una solicitud de ampliación de los plazos de radicación de las solicitudes por parte de las firmas de abogados que adelantan los procesos de alistamiento, redacción y radicación ya que los beneficiarios en algunos casos se han tomado más tiempo del esperado para apoyar estos procesos por tal motivo, una porción del cumplimiento de la meta se traslada al segundo trimestre.
La distribución por departamento fuela siguiente: Bogotá con un 36% de las solicitudes, Antioquia 20%, Cundinamarca 11%, Valle y Santander 9%, Atlántico 4%, Bolivar, Quindio, Risaralsda 3%, y Cauca y Huila 1%.
La gestión  de la Convocatoria Nacional para apoyar a la presentacion de patentes via nacional y via PCT para el primer trimestre de 2019, da cuenta de la realización de sesiones  trabajo con el ánimo de construir en conjunto (quipos de trabajo de la Estrategia Nacional de Propiedad Intelectual de Colciencias y de CIGEPI de la Superintendencia de Industria y Comercio - SIC ) los términos de refencia la convocatoria, con la cual se espera apoyar aproximadamente 182 solicitudes de patente. En las mencionadas sesiones se han definido aspectos relacionados con los requisitos de la convocatoria y sus mecanismos de validación. Es importante mencionar, que este trabajo continuará en el mes de abril y mayo hasta concluir la elaboración de los términos para la apertura de la convocatoria en el segundo trimestre de 2019, de acuerdo con lo establecido en el plan anual de convocatorias de la vigencia.</t>
  </si>
  <si>
    <t>Para el período analizado, no se registran aportes a la meta del año debido a que los resultados a la gestión realizada se evidenciaran en segundo semestre de la vigencia; no obstante los avances a las acciones ejecutadas se muestran a continuación:
En lo relativo a la Convocatoria de Bioproductos, en el mes de enero de la vigencia, se revisó la posibilidad de desarrollar una convocatoria conjunta con el British Council, Delivery Partner del Reino Unido en Colombia, con el fin de acelerar el avance de los niveles de madurez tecnológica de BioProductos en Colombia, y en cooperación con un aliado académico en Inglaterra. Esta convocatoria tiene un antecedente, y fue la convocatoria de Institutional Links que se realizó en el 2017 y que ha ido reportando excelentes resultados para el país.  Se ha propuesto entonces, realizar una convocatoria similar en este período de 2019, con un recurso base de $ 2.000 millones del lado Colombiano y con la misma cifra equivalente en libras del lado Inglés. Hasta el momento en la Dirección de Innovación se han gestionado $1.800 millones que aún no cuentan con Certificados de Disponibilidad Recursos (CDRs). Para iniciar con el proceso de formalización de la convocatoria, el pasado 11 marzo de se realizó una sesión de trabajo , en el cual se establece la hoja de ruta general para lograr abrir la convocatoria, con los siguientes pasos:</t>
  </si>
  <si>
    <t>SEGUIMIENTO TRIMESTRAL PLAN ESTRATÉGICO INSTITUCIONAL 2019-2022</t>
  </si>
  <si>
    <t>El reporte de este indicador esta siendo parametrizado en conjunto con las áreas técnicas de Colciencias.</t>
  </si>
  <si>
    <t>Dirección General/Gestión Territorial</t>
  </si>
  <si>
    <t>Subidrección General
Dirección de Fomento a la Investigación
Dirección de Desarrollo Tecnológico e Innovación
Dirección de Mentalidad y Cultura</t>
  </si>
  <si>
    <t>Dirección de Desarrollo Tecnoógico e Innovación</t>
  </si>
  <si>
    <r>
      <t xml:space="preserve">Al respecto de la gestión para avanzar en la meta de proyectos de CTeI se ha avanzado en los siguientes aspectos: 
- Convocatoria Conectando Conocimiento: Se han llegado a acuerdos frente al manejo de la convocatoria y al desarrollo de los TdR de la misma, especialmente frente a la forma como se incorporaran jóvenes investigadores en la propuestas, por otra parte con los programas nacionales se  han acordado focos priorizados para dar lineamientos en la convocatoria a los proponentes, se espera dar apertura al proceso en el mes de mayo. 
 -  Financiación de proyectos de las Fuerzas Armandas: Se logra consolidar la consecución de recursos para la financiación de los proyectos con las Fuerzas Militares con una adición de recursos al convenio marco y un aporte de recursos de contrapartida de parte de Colciencias, así mismo se  logra la consecución de recursos con la entidad Cotecmar por más de 1.200 millones de pesos.
- Se dió apertura a 3 convocatorias para la financiación de proyectos al cierre del trimestre (29 de marzo) con el sector salud de la siguiente forma: 
    • Convocatoria Pactos para la Generación de Nuevo Conocimiento a Través de Proyectos de Investigación Científica en Ciencias Médicas y de la Salud.
    • Creación de pactos para incentivar el Desarrollo Tecnológico y la Innovación en el área de Ciencias Médicas y de la Salud
    • Convocatoria para presentar programas de investigación en temáticas priorizadas en Ciencias Médicas y de la Salud.
Al respecto de la Invitación a presentar propuestas para el fortalecimiento de centros autónomos de investigación e institutos o centros públicos de I+D, reconocidos por Colciencias: Se han venido desarrollando el borrador de los términos de referencia en donde esta pendiente concertar con la Dirección de Mentalidad y Cultura el componente de la vinculación de los jóvenes investigadores en la propuestas así como la definición de los criterios de evaluación de las propuestas a recibir. 
Frente a la Convocatoria para financiar proyectos de CTeI en salud y consolidar las capacidades técnicas y científicas de institutos públicos de I+D y Centros autónomos de investigación con reconocimiento vigente por Colciencias: se da apertura a la convocatoria el día 29 de marzo de 2019 a la cual se dará cierre el día 18 de junio de 2019. Este tipo de iniciativas de fortalecimiento institucional aportan en la consolidación de actores del Sistema Nacional de Ciencia y Tecnología y aportan a halonar el aporte de recursos del sector privado en el sector de Ciencia y Tecnología. 
Con relación al reconocimiento de centros e institutos de investigación: al respecto del reconocimiento de centros durante el primer trimestre del año 2019, fueron radicadas 3 solicitudes de reconocimiento como Centro de Investigación. Estas tres solicitudes cumplieron con los requisitos mínimos y se encuentran en proceso de evaluación por pares. A la fecha la Dirección de Fomento a la Investigación cuenta con un total de 31 centros de investigación reconocidos, 4 centros en proceso de evaluación por pares y 7 en elaboración de la respectiva resolución.
- Convocatoria para adelantar nueva fase de  ejecución de proyectos I+D+i  en recobro mejorado de hidrocarburos: Se adelantan los conceptos de la convocatoria entre otros trámites pertinentes para el normal desarrollo de la convocatoria. 
</t>
    </r>
    <r>
      <rPr>
        <b/>
        <sz val="11"/>
        <color theme="1"/>
        <rFont val="Segoe UI"/>
        <family val="2"/>
      </rPr>
      <t xml:space="preserve">Conclusiones y recomendaciones
</t>
    </r>
    <r>
      <rPr>
        <sz val="11"/>
        <color theme="1"/>
        <rFont val="Segoe UI"/>
        <family val="2"/>
      </rPr>
      <t xml:space="preserve">Como parte de las conclusiones de las sesiones de concertación de la Planeación Estratégica, se da la observación de procurar no tener acumulados los resultados al cuarto trimestre, se entiende que hubo un proceso de confirmación de los recursos que llevó a programar diferentes actividades en dicho trimestre. Se debe tener en cuenta que para la planeación de las convocatorias deben no solo considerar las fechas y epocas del año por el  flujo de trabajo de actores del SNCTeI, si no también del volumen y de las capacidades de equipo de diferentes área de apoyo como la DAF, SEGEL, etc, que permiten que el flujo normal de desarrollo de las convocatorias y de contratación parea que se den a tiempo. </t>
    </r>
  </si>
  <si>
    <t xml:space="preserve">En lo que compete a la aprobación de los recursos del  FCTeI  del SGR, para el período analizado se reportó un 10%, con esto se cumple a cabalidad de acuerdo a lo programado para el trimestre. El dato reportado da cuenta de un total de 22 proyectos  aprobados y/o ajustados, correspondiente a un total de recursos de $109.309.506.912. Los departamentos que registraron proyectos aprobados fueron: Antioquia, Bogotá, Boyacá, Caldas, Caquetá, Cauca, Cesar, Cundinamarca, Huila, Nariño, Norte de Santander, Santander, Tolima y Valle del Cauca.
Durante el primer trimestre de 2019, desde la iniciativa de acompañamiento y apoyo a ecosistemas territoriales, el equipod e Gestión Territorial llevó a cabo el primer taller para la Presentación de Retos  y asignación de porcentajes a las líneas programáticas priorizadas por los departamentos, y resolver inquietudes de los participantes, previo lanzamiento del plan bienal de convocatorias por parte de Colciencias. Al taller asistieron 115 personas entre delegados de los departamentos, particpantes de diversas entidades de Gobierno y delegados Colciencias. Los productos de la sesión incluyeron las actas con la definición de retos y asignación de inversión para las líneas programáticas.
Respecto al alistamiento y gestión de convocatorias públicas abiertas , cuya implementación se mide a través de la ejecución de plan bienal de convocatorias, da cuenta de la apertura de dos convocatorias de las dos programadas para el primer trimestre de 2019, correspondientes a :a) Becas de excelencia doctoral del Bicentenar109.io (corte 1 y 2) esta programa tiene como objetivo apoyar la formación de profesionales colombianos a nivel de doctorado en universidades del país, para la generación y transferencia de conocimiento científico de alto impacto que contribuya al desarrollo económico, social y ambiental del país y sus regiones y b)  Fortalecimiento IES públicas: considerando los lineamientos definidos en el Decreto 1082 de 2015, adicionado y modificado por el Decreto 1467 de 2018. Esta convocatoria está dirigida a IES públicas colombianas  para el fortalecimiento de sus capacidades institucionales y de investigación en CTeI. 
Conclusiones/Recomendaciones
Se recomienda al Equipo de Gestión Territorial la formulación del indicador de cumplimiento del Plan Bienal de Convocatorias, que permita evidenciar el porcentaje de cumplimiento del plan respecto a las convocatorias programas en el año y no el frente a las programadas en el período.
C on relación a la aprobación de los recursos, es necesario que se puedan advertir los riesgos respecto a su cumplimiento asociado al as reforma de Regalías,que está siendo revissada en el Congreso.
</t>
  </si>
  <si>
    <r>
      <t xml:space="preserve">Durante el primer corte de 2019 de la convocatoria 786 se presentaron 6 proyectos, de los cuales 4 fueron aprobados para acceder a beneficios tributarios. El monto total aprobado por el CNBT durante la reunion del dia 22 de febrero de 2019 fue de $12.234.149.572. Las propuestas negadas presentaron un valor de inversiones de $ 733.041.847.
Así mismo, se elaborarón los términos de referencia para convocatoria de beneficios tributarios para la vigencia 2019. En esa línea se surtió el proceso para aprobación de convocatoria y apertura de la misma el día 28 de marzo de 2019. El cupo otorgado hasta la fecha es de $12.234.149.572.
En lo que concierne a ingresos no constitutivos de renta y/o ganancia ocasional, en primer trimestre de 2019, donde se certificaron remuneraciones del personal por un valor de $1.128.151.993 (2018:$ 565.734.198; 2019: $333.308.003; 2020: $229.109.792). Estas solicitudes fueron presentadas por tres entidades (Universidad de Antioquia - UDEA , Universidad Tecnológica de Pereira - UTP,  Fundación Cardiovascular de Colombia - FCV ) y tres empresas (Compañía Nacional de Chocolates S.A.S, DISPROQUIN S.A.S, Integra) para otorgar certificación a 28 investigadores.
En cuanto a gestión se recibieron 12 solicitudes, de las cuales se aprobaron 10 y se negaron 2 ($163.993.331).  En este mismo período se presentó el primer borrador de términos de referencia de la nueva convocatoria para discusión.
Frente a Guía técnica de exención de IVA por importación de equipos y elementos, durante el primer trimestre de la vigencia, se elaboró el documento en versión borrador donde se exponen generalidades, definiciones y aspectos a considerar en la ventanilla abierta para acceder a exte beneficio.
Con relación a la evaluación de impacto del programa de Beneficios Tributarios, en primer trimestre de 2019 se iniciaron las mesas de trabajo con diferentes áreas de Colciencias y el Banco Mundial, con el propósito de viabilizar la realización de la evaluación y los aspectos contractuales. A partir de esta labor, se construyó el plan de trabajo para la puesta en marcha de la invitación a presentar propuesta de la Evaluación de Impacto.
Frente a los Talleres para la formulación de proyectos en CTeI, se han presentado ante el Comité Técnico de Dirección los contenidos una reestructuración de la propuesta entre estas la modificación del objetivo, la metodología y los resultados esperados. Adicionalmente, se inició la configuración del proceso contractual que permita iniciar la operación de los talleres en las regiones.
</t>
    </r>
    <r>
      <rPr>
        <b/>
        <sz val="11"/>
        <color theme="1"/>
        <rFont val="Segoe UI"/>
        <family val="2"/>
      </rPr>
      <t>Conclusiones/Recomendaciones</t>
    </r>
    <r>
      <rPr>
        <sz val="11"/>
        <color theme="1"/>
        <rFont val="Segoe UI"/>
        <family val="2"/>
      </rPr>
      <t xml:space="preserve">
Beneficios Tributarios por inversión en CTeI, es un instrumento poderoso para impulsar la inversión privada en ACTI. Es importante que desde la DDTI se inicie la implementación de las estrategias relacionadas con la generación de capacidades en los empresarios para llevar a cabo a este tipo de inversión. Una oportunidad importante, es la aprobación de 3 nuevos beneficios tributarios: Crédito fiscal para inversiones en proyectos de investigación, desarrollo tecnológico e innovación o vinculación de capital humano de alto nivel; Deducción por donaciones e inversiones en investigación, desarrollo tecnológico e innovación y Descuento para inversiones y donaciones realizadas en investigación, desarrollo tecnológico e innovación, su puesta en marcha aportará de manera significativa en la asignación de los 4,8 billones de cupo proyectados para el cuatrienio.</t>
    </r>
  </si>
  <si>
    <t>Para el período analizado, no se registran aportes a la meta del año debido a que los resultados a la gestión realizada se evidenciaran en segundo semestre de la vigencia; no obstante los avances a las acciones ejecutadas se muestran a continuación:
Durante el primer trimestre de 2019 se trabajó en la elaboración de la primera versión de los términos de referencia y en el plan de acción para solicitar los recursos para asegurar su ejecución. A través de la convocatoria se planea financiar 200 estancias.
Conclusiones/Recomendaciones
Se recomienda tomar las medidas pertinentes teniendo en cuenta las lecciones aprendidas de 2017 y 2018y en las cuales no se lograron las metas de estancias, debido en principio a requisitos y por otro lado al número de entidad qeuse postularon para vincular a los doctores.</t>
  </si>
  <si>
    <r>
      <t xml:space="preserve">Durante el primer trimestre dentro del componente de activaciones regionales se realizó la acción MujerEs Ciencia en alianza con la Asociación Colombiana de Periodismo Científico en Maloka. La acción contó con la participación de 3 invitadas y fue de entrada libre con inscripción previa; aunque en el formulario de inscripción previa se registraron 214 personas debido a problemas climáticos sólo asistieron 50 personas al evento.  El primer trimestre deja un total de 1 espacio que promueve la interacción de la sociedad con CTeI 50 personas que participan en espacio de valor. Con esto se logra el 100% de la meta estabelcido para el número de espacios que promueven la CTeI, pero apenas el 40% e lo concerniente al número de personas que participan en esos espacios.
Frente a los contenidos multiformato, durante el primer trimestre dee 2019 se desarrollaron acciones, entre los que se incluyen eventos presenciales de circulación de estos contenidos:
a) Dos proyecciones de la serie Colombia Bio en el Colegio Nueva Granada.
b) Proyecciones de 4 de los cortometrajes de ColombiaBio en Cine en los barrios y una proyección especial del largometraje La Casa de la Vida en cine bajo las estrellas en el Festival Internacional de Cartagena de Indias.
c) Proyección de los cortometrajes de Colombia Bio antecediendo cada una de las funciones del festival y una proyección del largometraje “La casa de la Vida” dentro de la programación oficial con espacio de conversatorio en festival de cine Colombiano de Nueva York.
d) Propuesta de programación para el Festival de cine ambiental en la Universidad del Quindio
e) Acuerdo con el festival Colombiosiversidad donde se tendrá la proyección de dos de los cortometrajes de ColombiaBio, un episodio de Formulas de cambio y del largometraje “La casa de la vida” con espacio de Conversatorio en las ciudades de Bogotá y Medellín.
f) Gestión de proyección del documental “Cita con la Trocha” en la Cinemateca Alterna de la Universidad nacional.
g) Gestión de proyección del documental “La casa de la vida” en la Universidad Javeriana con conversatorio.
h) Gestión proyección del documental “La casa de la vida” en la Universidad de la Sabana
Con relación al Entorno Digital del programa Todo es Ciencia, en primer trimestre de 2019, se publicó en el sitio web 7 escritos de autores y temas variados [artículos periodísticos y columnas de opinión] dentro de los cuales participaron los siguientes autores: Andrés Carvajal, Efraín Rincón y Mario Murcia. Con base en el contenido editorial se realizarOn publicaciones de diferente tipo en las diferentes redes sociales de la estrategia (Facebook, Twitter, Instagram, Youtube) y de esta labor se generaron 48.363 interacciones en redes sociales. El sitio web obtuvo 45.263 usuarios únicos; 72,904 visitas a páginas del sitio y 33472 reproducciones de contenido audiovisual en plataformas on line (Facebook, Instagram, Twitter, YouTube).
</t>
    </r>
    <r>
      <rPr>
        <b/>
        <sz val="11"/>
        <color theme="1"/>
        <rFont val="Segoe UI"/>
        <family val="2"/>
      </rPr>
      <t>Conclusiones/Recomendaciones</t>
    </r>
    <r>
      <rPr>
        <sz val="11"/>
        <color theme="1"/>
        <rFont val="Segoe UI"/>
        <family val="2"/>
      </rPr>
      <t xml:space="preserve">
Se recomienda a la DMC realizar un mapeo de otros espacios en las cuales interactua la sociedad en temas de CTeI y que estan siendo adelantados por laas diferentes Direcciones Técnicas o áreas de Colciencias. Esto acompañado por supuesto de una caracterización de los actores participantes en estos espacios, que permiten identificar los públicos a los que cuales los contenidos en materia de de CTeI están llegando.</t>
    </r>
  </si>
  <si>
    <r>
      <t xml:space="preserve">Para el período analizado, no se registran aportes a la meta del año debido a que los resultados a la gestión realizada se evidenciaran en segundo semestre de la vigencia; no obstante los avances a las acciones ejecutadas se muestran a continuación:
En el primer trimestre de 2019, se inició el  el proceso de sensibilización de la Convocatoria “Apoyo y fortalecimiento para la creación de empresas de base científica, tecnológica e innovación”. Dicha sensibilización se llevó a cabo en el marco de  la “Sesión convocatorias ecosistema de innovación” organizada por Connect Bogotá, en donde se presentó ante empresas y universidades, la estrategia de apoyo a Spin-off de la Dirección de Desarrollo Tecnológico e Innovación.
A partir de los resultados obtenidos y la retroalimentación del evento, se inició la construcción de los términmos de referencia de la convocatroria, la cual se ejecutará en conjunto con el Programa Nacional de TIC.
</t>
    </r>
    <r>
      <rPr>
        <b/>
        <sz val="11"/>
        <color theme="1"/>
        <rFont val="Segoe UI"/>
        <family val="2"/>
      </rPr>
      <t>Observaciones/Recomendaciones</t>
    </r>
    <r>
      <rPr>
        <sz val="11"/>
        <color theme="1"/>
        <rFont val="Segoe UI"/>
        <family val="2"/>
      </rPr>
      <t xml:space="preserve">
Se advierte a la DDTI frente a la proyección de apertura de convocatoria, si para la vigencia 2019 se obtendrán los acuerdos de transferencia. Esta anotación, debido a que posiblemente dichos acuerdos se generen posterior a la puesta en marcha de los propuestas seleccionadas.</t>
    </r>
  </si>
  <si>
    <r>
      <t xml:space="preserve">Para el período analizado, no se registran aportes a la meta del año debido a que los resultados a la gestión realizada se evidenciaran en segundo semestre de la vigencia; no obstante los avances a las acciones ejecutadas se muestran a continuación:
En el primer trimestre de 2019, con relación al avance de la convocatoria "Ideas para el Cambio" se llevó a cabo la parametrización que incluyó: el cronograma de actividades, elaboración de términos de referencia, consolidación de alianzas y conceptualización de temas.
</t>
    </r>
    <r>
      <rPr>
        <b/>
        <sz val="11"/>
        <color theme="1"/>
        <rFont val="Segoe UI"/>
        <family val="2"/>
      </rPr>
      <t>Conclusiones/Recomendaciones</t>
    </r>
    <r>
      <rPr>
        <sz val="11"/>
        <color theme="1"/>
        <rFont val="Segoe UI"/>
        <family val="2"/>
      </rPr>
      <t xml:space="preserve">
Se recomienda para los siguientes períodos revisar las estrategias de regionalización que harán parte del programa de apropiación social de la CTeI, de la mano con al formulación de la política nacional de CTeI.</t>
    </r>
  </si>
  <si>
    <t>Para el período analizado, no se registran aportes a la meta del año debido a que los resultados a la gestión realizada se evidenciaran en segundo semestre de la vigencia; no obstante los avances a las acciones ejecutadas se muestran a continuación:
Desde el Programa Colombia-BIO en el período analizado se definieron dos ejes temáticos definidos como Expediciones BIO y Turismo Científico de Naturaleza que se materializan como Proyectos Oferta Institucional y a su vez, en iniciativas de inversión en los departamentos a través del desarrollo de actividades de CTeI. Dichos proyectos podrían  ser financiados directamente con recursos de Colciencias o, a través del Fondo de Ciencia, Tecnología e Innovación del Sistema General de Regalías (FCTeI-SGR). En este sentido, en el marco del FCTeI-SGR, el Programa gestionó tres (3) proyectos de oferta institucional con los Departamentos de Nariño, Valle del Cauca y Caquetá. Para este proyecto se apalancaron $5.298.277.008 y fue aprobado por el Órgano Colegiado de Administración y Decisión-OCAD mediante Acuerdo Nº 72 del 13 de febrero de 2019.
En el marco de la estrategia de cooperación internacional del Programa Colombia Bio, se ha gestionado, durante el primer trimestre del año tres procesos de cooperación con entidades internacionales:1) Workshop con el Jardín Botánico de Londres; 2) Plan de acción entre Colciencias y el Ministerio de Ciencia, Tecnología, Conocimiento e Innovación de la República de Chile para la realización de una Expedición BIO; 3) Otrosí y adición de recursos al Acuerdo de Alianza Operacional 310 de 2018 entre Colciencias y el British Council.
Conclusiones/Recomendaciones
Colombia Bio se ha constituido como un programa estratégico para el país y en es esentido la gestión realizada en términos de movilización se recursos con aliados estratégicos ha permitido resultados existosos en vigencias pasadas. Es necesario continuar impulsando las grandes estrategias en temas de bioeconomía y expediciones Bio. Los resultados de este último depende de la destinación de recursos para su ejecución; en ese sentido se recomiendo gestionar recursos con actores nacionales e internacionales.</t>
  </si>
  <si>
    <r>
      <t xml:space="preserve">Este indice se compone de 4 elementos: 
a)Transparencia :medido a través del cumplimiento de los requisitos del indice de transparencia de las entidades públicas- ITEP.
b) Gobierno Digital: basados en el cumplimiento de los requisitos de Gobierno Digital establecidos por MinTic
c) Reducción en tiempos, requisitos en procediimientos seleccionados
d) Avance en el plan de racionalización de trámites
Los avances en cada uno de estos componentes, se muestran a continuación:
Con corte a 30 de marzo de 2019 el </t>
    </r>
    <r>
      <rPr>
        <b/>
        <sz val="11"/>
        <color theme="1"/>
        <rFont val="Segoe UI"/>
        <family val="2"/>
      </rPr>
      <t>Componente de Transparencia</t>
    </r>
    <r>
      <rPr>
        <sz val="11"/>
        <color theme="1"/>
        <rFont val="Segoe UI"/>
        <family val="2"/>
      </rPr>
      <t xml:space="preserve">, que evalúa el cumplimiento de los requisitos del “Documento Metodológico del Índice de Transparencia Nacional para Entidades Públicas”, diseñado por el Capítulo de Transparencia Internacional, con el apoyo de la Unión Europea, evidencia que Colciencias logra un cumplimiento del 99.7%, resultado que evidencia la implementación y mantenimiento de 387 requisitos de los 388 planificados.
En relación al seguimiento al </t>
    </r>
    <r>
      <rPr>
        <b/>
        <sz val="11"/>
        <color theme="1"/>
        <rFont val="Segoe UI"/>
        <family val="2"/>
      </rPr>
      <t>plan de racionalización de trámites s</t>
    </r>
    <r>
      <rPr>
        <sz val="11"/>
        <color theme="1"/>
        <rFont val="Segoe UI"/>
        <family val="2"/>
      </rPr>
      <t>e evidencia que a 29 de marzo el avance en la racionalización de los 8 trámites propuestos en la vigencia 2019 es del 34%, resultado que permite cumplir la meta planificada del 25%. Este resultado se obtiene gracias a que durante el primer trimestre se logra la racionalización completa del trámite de “Calificación de proyectos para deducción en renta por inversiones o donaciones en ciencia y Tecnología”, el cual fue objeto de prórroga en la vigencia 2018, por encontrarse en trámite de firma el Acta # 7 del CNBT a través de la cual se aprueba el Acuerdo 20, mediante el cual se modifican los artículos del acuerdo 17 de 2017 para informar a la DIAN sobre irregularidades en la ejecución de los proyectos calificados.
Frente la optimización presenta un avance del 19% frente al resultado esperado de 25% de avance. Esto debido a que el gran número de actividades desarrolladas durante el primer trimestre de la vigencia, no permitieron terminar las actividades siguientes actividades planificadas:
•Quedaron pendientes por actualizar 6 de los 185 documentos que debieron ser cambiados por ajuste en el logo institucional. Los documentos que quedaron pendientes son de revisión y actualización de lineamientos y contenidos por lo cual se reprograma su actualización para el mes de abril de 2019.
•No se logró finalizar la totalidad de las tareas planificadas para la implementación de la directiva 009 de 2018 “Austeridad en el gasto”, quedando en ejecución 4 de las 8 actividades propuestas.
•Se encuentra en desarrolla la documentación de las fechas de vigencia de los documentos cargados en las plataformas de captura y gestión de la información (ScienTI, SIGP, SII)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</si>
</sst>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0%"/>
  </numFmts>
  <fonts count="14" x14ac:knownFonts="1">
    <font>
      <sz val="11"/>
      <color theme="1"/>
      <name val="Calibri"/>
      <family val="2"/>
      <scheme val="minor"/>
    </font>
    <font>
      <sz val="11"/>
      <color theme="1"/>
      <name val="Calibri"/>
      <family val="2"/>
      <scheme val="minor"/>
    </font>
    <font>
      <sz val="12"/>
      <color theme="1"/>
      <name val="Segoe UI"/>
      <family val="2"/>
    </font>
    <font>
      <b/>
      <sz val="12"/>
      <color theme="1"/>
      <name val="Segoe UI"/>
      <family val="2"/>
    </font>
    <font>
      <sz val="12"/>
      <name val="Segoe UI"/>
      <family val="2"/>
    </font>
    <font>
      <b/>
      <sz val="12"/>
      <name val="Segoe UI"/>
      <family val="2"/>
    </font>
    <font>
      <b/>
      <sz val="16"/>
      <color theme="0"/>
      <name val="Segoe UI"/>
      <family val="2"/>
    </font>
    <font>
      <b/>
      <sz val="12"/>
      <color theme="0"/>
      <name val="Segoe UI"/>
      <family val="2"/>
    </font>
    <font>
      <b/>
      <sz val="11"/>
      <name val="Segoe UI"/>
      <family val="2"/>
    </font>
    <font>
      <b/>
      <sz val="16"/>
      <color theme="1"/>
      <name val="Segoe UI"/>
      <family val="2"/>
    </font>
    <font>
      <b/>
      <u/>
      <sz val="11"/>
      <name val="Segoe UI"/>
      <family val="2"/>
    </font>
    <font>
      <sz val="11"/>
      <color theme="1"/>
      <name val="Segoe UI"/>
      <family val="2"/>
    </font>
    <font>
      <b/>
      <sz val="11"/>
      <color theme="1"/>
      <name val="Segoe UI"/>
      <family val="2"/>
    </font>
    <font>
      <sz val="11"/>
      <name val="Segoe UI"/>
      <family val="2"/>
    </font>
  </fonts>
  <fills count="5">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C4BD97"/>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91">
    <xf numFmtId="0" fontId="0" fillId="0" borderId="0" xfId="0"/>
    <xf numFmtId="0" fontId="2" fillId="2" borderId="0" xfId="0" applyFont="1" applyFill="1"/>
    <xf numFmtId="0" fontId="4" fillId="2" borderId="0" xfId="0" applyFont="1" applyFill="1" applyAlignment="1"/>
    <xf numFmtId="0" fontId="5" fillId="2" borderId="0" xfId="0" applyFont="1" applyFill="1" applyBorder="1" applyAlignment="1">
      <alignment horizontal="center" vertical="center"/>
    </xf>
    <xf numFmtId="0" fontId="5" fillId="0" borderId="0" xfId="0" applyFont="1" applyFill="1" applyBorder="1" applyAlignment="1">
      <alignment horizontal="center" vertical="center"/>
    </xf>
    <xf numFmtId="164" fontId="2" fillId="2" borderId="0" xfId="0" applyNumberFormat="1" applyFont="1" applyFill="1"/>
    <xf numFmtId="0" fontId="2" fillId="2" borderId="0" xfId="0" applyFont="1" applyFill="1" applyBorder="1" applyAlignment="1">
      <alignment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164" fontId="2" fillId="0" borderId="0" xfId="1" applyNumberFormat="1" applyFont="1" applyFill="1" applyBorder="1" applyAlignment="1">
      <alignment horizontal="center" vertical="center" wrapText="1"/>
    </xf>
    <xf numFmtId="164" fontId="2" fillId="2" borderId="0" xfId="1" applyNumberFormat="1" applyFont="1" applyFill="1" applyBorder="1" applyAlignment="1">
      <alignment horizontal="center" vertical="center" wrapText="1"/>
    </xf>
    <xf numFmtId="0" fontId="2" fillId="2" borderId="0" xfId="0" applyFont="1" applyFill="1" applyAlignment="1">
      <alignment horizontal="center" vertical="center"/>
    </xf>
    <xf numFmtId="0" fontId="2" fillId="0" borderId="0" xfId="0" applyFont="1" applyFill="1"/>
    <xf numFmtId="0" fontId="2" fillId="2" borderId="0" xfId="0" applyFont="1" applyFill="1" applyAlignment="1">
      <alignment horizontal="center"/>
    </xf>
    <xf numFmtId="0" fontId="8" fillId="4" borderId="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0" borderId="11" xfId="0" quotePrefix="1" applyFont="1" applyFill="1" applyBorder="1" applyAlignment="1">
      <alignment horizontal="center" vertical="center" wrapText="1"/>
    </xf>
    <xf numFmtId="20" fontId="4" fillId="0" borderId="11" xfId="0" quotePrefix="1" applyNumberFormat="1"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9" fontId="4" fillId="0" borderId="11" xfId="0" applyNumberFormat="1" applyFont="1" applyFill="1" applyBorder="1" applyAlignment="1">
      <alignment horizontal="center" vertical="center" wrapText="1"/>
    </xf>
    <xf numFmtId="164" fontId="2" fillId="0" borderId="11" xfId="3" applyNumberFormat="1" applyFont="1" applyFill="1" applyBorder="1" applyAlignment="1">
      <alignment horizontal="center" vertical="center" wrapText="1"/>
    </xf>
    <xf numFmtId="0" fontId="2" fillId="0" borderId="11" xfId="0" applyFont="1" applyFill="1" applyBorder="1" applyAlignment="1">
      <alignment horizontal="center" vertical="center"/>
    </xf>
    <xf numFmtId="4" fontId="2" fillId="0" borderId="11"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xf>
    <xf numFmtId="0" fontId="2" fillId="2" borderId="11" xfId="0" applyFont="1" applyFill="1" applyBorder="1" applyAlignment="1">
      <alignment horizontal="center" vertical="center" wrapText="1"/>
    </xf>
    <xf numFmtId="164" fontId="2" fillId="2" borderId="11" xfId="1" applyNumberFormat="1" applyFont="1" applyFill="1" applyBorder="1" applyAlignment="1">
      <alignment horizontal="center" vertical="center" wrapText="1"/>
    </xf>
    <xf numFmtId="164" fontId="2" fillId="0" borderId="11" xfId="1" applyNumberFormat="1" applyFont="1" applyFill="1" applyBorder="1" applyAlignment="1">
      <alignment horizontal="center" vertical="center" wrapText="1"/>
    </xf>
    <xf numFmtId="9" fontId="2" fillId="0" borderId="11" xfId="0" applyNumberFormat="1" applyFont="1" applyFill="1" applyBorder="1" applyAlignment="1">
      <alignment horizontal="center" vertical="center"/>
    </xf>
    <xf numFmtId="164" fontId="2" fillId="2" borderId="11" xfId="1" applyNumberFormat="1" applyFont="1" applyFill="1" applyBorder="1" applyAlignment="1">
      <alignment horizontal="right" vertical="center" wrapText="1"/>
    </xf>
    <xf numFmtId="164" fontId="2" fillId="0" borderId="11" xfId="1" applyNumberFormat="1" applyFont="1" applyFill="1" applyBorder="1" applyAlignment="1">
      <alignment horizontal="right" vertical="center" wrapText="1"/>
    </xf>
    <xf numFmtId="9" fontId="2" fillId="0" borderId="11" xfId="2" applyFont="1" applyFill="1" applyBorder="1" applyAlignment="1">
      <alignment horizontal="center" vertical="center" wrapText="1"/>
    </xf>
    <xf numFmtId="164" fontId="4" fillId="0" borderId="11" xfId="1" applyNumberFormat="1" applyFont="1" applyFill="1" applyBorder="1" applyAlignment="1">
      <alignment horizontal="right" vertical="center" wrapText="1"/>
    </xf>
    <xf numFmtId="10" fontId="2" fillId="0" borderId="11" xfId="2" applyNumberFormat="1" applyFont="1" applyFill="1" applyBorder="1" applyAlignment="1">
      <alignment horizontal="right" vertical="center" wrapText="1"/>
    </xf>
    <xf numFmtId="10" fontId="2" fillId="2" borderId="11" xfId="2" applyNumberFormat="1" applyFont="1" applyFill="1" applyBorder="1" applyAlignment="1">
      <alignment horizontal="center" vertical="center" wrapText="1"/>
    </xf>
    <xf numFmtId="9" fontId="2" fillId="2" borderId="11" xfId="2" applyFont="1" applyFill="1" applyBorder="1" applyAlignment="1">
      <alignment horizontal="center" vertical="center" wrapText="1"/>
    </xf>
    <xf numFmtId="10" fontId="4" fillId="0" borderId="11" xfId="2" applyNumberFormat="1" applyFont="1" applyFill="1" applyBorder="1" applyAlignment="1">
      <alignment horizontal="right" vertical="center" wrapText="1"/>
    </xf>
    <xf numFmtId="10" fontId="2" fillId="2" borderId="11" xfId="2" applyNumberFormat="1" applyFont="1" applyFill="1" applyBorder="1" applyAlignment="1">
      <alignment horizontal="right" vertical="center" wrapText="1"/>
    </xf>
    <xf numFmtId="164" fontId="4" fillId="0" borderId="11" xfId="1" applyNumberFormat="1" applyFont="1" applyFill="1" applyBorder="1" applyAlignment="1">
      <alignment horizontal="center" vertical="center" wrapText="1"/>
    </xf>
    <xf numFmtId="0" fontId="3" fillId="2" borderId="11" xfId="0" applyFont="1" applyFill="1" applyBorder="1" applyAlignment="1">
      <alignment horizontal="center" vertical="center" wrapText="1"/>
    </xf>
    <xf numFmtId="9" fontId="2" fillId="2" borderId="11" xfId="2" applyFont="1" applyFill="1" applyBorder="1" applyAlignment="1">
      <alignment horizontal="right" vertical="center" wrapText="1"/>
    </xf>
    <xf numFmtId="164" fontId="2" fillId="2" borderId="11" xfId="1" applyNumberFormat="1" applyFont="1" applyFill="1" applyBorder="1" applyAlignment="1">
      <alignment vertical="center" wrapText="1"/>
    </xf>
    <xf numFmtId="165" fontId="2" fillId="2" borderId="11" xfId="2" applyNumberFormat="1" applyFont="1" applyFill="1" applyBorder="1" applyAlignment="1">
      <alignment horizontal="center" vertical="center" wrapText="1"/>
    </xf>
    <xf numFmtId="165" fontId="2" fillId="0" borderId="11" xfId="2" applyNumberFormat="1" applyFont="1" applyFill="1" applyBorder="1" applyAlignment="1">
      <alignment horizontal="center" vertical="center" wrapText="1"/>
    </xf>
    <xf numFmtId="165" fontId="4" fillId="0" borderId="11" xfId="2" applyNumberFormat="1" applyFont="1" applyFill="1" applyBorder="1" applyAlignment="1">
      <alignment horizontal="center" vertical="center" wrapText="1"/>
    </xf>
    <xf numFmtId="0" fontId="2" fillId="2" borderId="15" xfId="0" applyFont="1" applyFill="1" applyBorder="1" applyAlignment="1">
      <alignment vertical="center" wrapText="1"/>
    </xf>
    <xf numFmtId="0" fontId="2" fillId="2" borderId="16" xfId="0" applyFont="1" applyFill="1" applyBorder="1" applyAlignment="1">
      <alignment vertical="center" wrapText="1"/>
    </xf>
    <xf numFmtId="0" fontId="2" fillId="2" borderId="17" xfId="0" applyFont="1" applyFill="1" applyBorder="1" applyAlignment="1">
      <alignment vertical="center" wrapText="1"/>
    </xf>
    <xf numFmtId="0" fontId="11" fillId="2" borderId="0" xfId="0" applyFont="1" applyFill="1" applyAlignment="1">
      <alignment vertical="center" wrapText="1"/>
    </xf>
    <xf numFmtId="0" fontId="11" fillId="0" borderId="11" xfId="1" applyNumberFormat="1" applyFont="1" applyFill="1" applyBorder="1" applyAlignment="1">
      <alignment horizontal="left" vertical="center" wrapText="1"/>
    </xf>
    <xf numFmtId="0" fontId="11" fillId="0" borderId="11" xfId="1" quotePrefix="1" applyNumberFormat="1" applyFont="1" applyFill="1" applyBorder="1" applyAlignment="1">
      <alignment horizontal="left" vertical="center" wrapText="1"/>
    </xf>
    <xf numFmtId="9" fontId="11" fillId="0" borderId="11" xfId="2" quotePrefix="1" applyFont="1" applyFill="1" applyBorder="1" applyAlignment="1">
      <alignment horizontal="left" vertical="center" wrapText="1"/>
    </xf>
    <xf numFmtId="0" fontId="13" fillId="0" borderId="11" xfId="1" quotePrefix="1" applyNumberFormat="1" applyFont="1" applyFill="1" applyBorder="1" applyAlignment="1">
      <alignment vertical="center" wrapText="1"/>
    </xf>
    <xf numFmtId="0" fontId="11" fillId="2" borderId="11" xfId="1" quotePrefix="1" applyNumberFormat="1" applyFont="1" applyFill="1" applyBorder="1" applyAlignment="1">
      <alignment horizontal="left" vertical="center" wrapText="1"/>
    </xf>
    <xf numFmtId="0" fontId="11" fillId="2" borderId="11" xfId="1" applyNumberFormat="1" applyFont="1" applyFill="1" applyBorder="1" applyAlignment="1">
      <alignment horizontal="left" vertical="center" wrapText="1"/>
    </xf>
    <xf numFmtId="0" fontId="7" fillId="3" borderId="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7" xfId="0" applyFont="1" applyFill="1" applyBorder="1" applyAlignment="1">
      <alignment horizontal="center"/>
    </xf>
    <xf numFmtId="0" fontId="2" fillId="2" borderId="0" xfId="0" applyFont="1" applyFill="1" applyBorder="1" applyAlignment="1">
      <alignment horizontal="center"/>
    </xf>
    <xf numFmtId="0" fontId="2" fillId="2" borderId="9" xfId="0" applyFont="1" applyFill="1" applyBorder="1" applyAlignment="1">
      <alignment horizontal="center"/>
    </xf>
    <xf numFmtId="0" fontId="2" fillId="2" borderId="13" xfId="0" applyFont="1" applyFill="1" applyBorder="1" applyAlignment="1">
      <alignment horizontal="center"/>
    </xf>
    <xf numFmtId="0" fontId="9" fillId="2" borderId="1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8" fillId="4"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11" fillId="0" borderId="15" xfId="1" applyNumberFormat="1" applyFont="1" applyFill="1" applyBorder="1" applyAlignment="1">
      <alignment horizontal="left" vertical="center" wrapText="1"/>
    </xf>
    <xf numFmtId="0" fontId="11" fillId="0" borderId="17" xfId="1" applyNumberFormat="1" applyFont="1" applyFill="1" applyBorder="1" applyAlignment="1">
      <alignment horizontal="left" vertical="center" wrapText="1"/>
    </xf>
    <xf numFmtId="0" fontId="11" fillId="2" borderId="15" xfId="1" quotePrefix="1" applyNumberFormat="1" applyFont="1" applyFill="1" applyBorder="1" applyAlignment="1">
      <alignment horizontal="left" vertical="center" wrapText="1"/>
    </xf>
    <xf numFmtId="0" fontId="11" fillId="2" borderId="17" xfId="1" quotePrefix="1" applyNumberFormat="1" applyFont="1" applyFill="1" applyBorder="1" applyAlignment="1">
      <alignment horizontal="left" vertical="center" wrapText="1"/>
    </xf>
  </cellXfs>
  <cellStyles count="4">
    <cellStyle name="Millares" xfId="1" builtinId="3"/>
    <cellStyle name="Millares 3" xfId="3"/>
    <cellStyle name="Normal" xfId="0" builtinId="0"/>
    <cellStyle name="Porcentaje" xfId="2" builtinId="5"/>
  </cellStyles>
  <dxfs count="0"/>
  <tableStyles count="0" defaultTableStyle="TableStyleMedium2" defaultPivotStyle="PivotStyleLight16"/>
  <colors>
    <mruColors>
      <color rgb="FFC4BD97"/>
      <color rgb="FFC4BDBF"/>
      <color rgb="FFC49FBC"/>
      <color rgb="FF3399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476249</xdr:colOff>
      <xdr:row>0</xdr:row>
      <xdr:rowOff>95250</xdr:rowOff>
    </xdr:from>
    <xdr:to>
      <xdr:col>1</xdr:col>
      <xdr:colOff>2190749</xdr:colOff>
      <xdr:row>2</xdr:row>
      <xdr:rowOff>285749</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9" y="95250"/>
          <a:ext cx="4177393" cy="979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304800</xdr:colOff>
      <xdr:row>8</xdr:row>
      <xdr:rowOff>304800</xdr:rowOff>
    </xdr:to>
    <xdr:sp macro="" textlink="">
      <xdr:nvSpPr>
        <xdr:cNvPr id="4" name="AutoShape 2" descr="Inicio Colciencias">
          <a:extLst>
            <a:ext uri="{FF2B5EF4-FFF2-40B4-BE49-F238E27FC236}">
              <a16:creationId xmlns:a16="http://schemas.microsoft.com/office/drawing/2014/main" id="{6F86C796-B64F-4499-A18E-A24EF9B09B24}"/>
            </a:ext>
          </a:extLst>
        </xdr:cNvPr>
        <xdr:cNvSpPr>
          <a:spLocks noChangeAspect="1" noChangeArrowheads="1"/>
        </xdr:cNvSpPr>
      </xdr:nvSpPr>
      <xdr:spPr bwMode="auto">
        <a:xfrm>
          <a:off x="6858000" y="267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xdr:row>
      <xdr:rowOff>0</xdr:rowOff>
    </xdr:from>
    <xdr:to>
      <xdr:col>0</xdr:col>
      <xdr:colOff>304800</xdr:colOff>
      <xdr:row>9</xdr:row>
      <xdr:rowOff>304800</xdr:rowOff>
    </xdr:to>
    <xdr:sp macro="" textlink="">
      <xdr:nvSpPr>
        <xdr:cNvPr id="5" name="AutoShape 3" descr="Inicio Colciencias">
          <a:extLst>
            <a:ext uri="{FF2B5EF4-FFF2-40B4-BE49-F238E27FC236}">
              <a16:creationId xmlns:a16="http://schemas.microsoft.com/office/drawing/2014/main" id="{30E32569-6632-4329-B476-991F8C44F3A1}"/>
            </a:ext>
          </a:extLst>
        </xdr:cNvPr>
        <xdr:cNvSpPr>
          <a:spLocks noChangeAspect="1" noChangeArrowheads="1"/>
        </xdr:cNvSpPr>
      </xdr:nvSpPr>
      <xdr:spPr bwMode="auto">
        <a:xfrm>
          <a:off x="2581275" y="379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abSelected="1" view="pageBreakPreview" zoomScale="68" zoomScaleNormal="60" zoomScaleSheetLayoutView="68" zoomScalePageLayoutView="30" workbookViewId="0">
      <pane ySplit="8" topLeftCell="A9" activePane="bottomLeft" state="frozen"/>
      <selection activeCell="E1" sqref="E1"/>
      <selection pane="bottomLeft" sqref="A1:B3"/>
    </sheetView>
  </sheetViews>
  <sheetFormatPr baseColWidth="10" defaultColWidth="11.44140625" defaultRowHeight="19.2" x14ac:dyDescent="0.45"/>
  <cols>
    <col min="1" max="1" width="36.88671875" style="1" customWidth="1"/>
    <col min="2" max="2" width="42" style="1" customWidth="1"/>
    <col min="3" max="3" width="33.33203125" style="1" customWidth="1"/>
    <col min="4" max="4" width="13.5546875" style="11" customWidth="1"/>
    <col min="5" max="5" width="12.109375" style="12" customWidth="1"/>
    <col min="6" max="6" width="15.44140625" style="13" customWidth="1"/>
    <col min="7" max="7" width="15.33203125" style="13" bestFit="1" customWidth="1"/>
    <col min="8" max="8" width="16.5546875" style="1" customWidth="1"/>
    <col min="9" max="9" width="15" style="1" customWidth="1"/>
    <col min="10" max="10" width="16.33203125" style="1" customWidth="1"/>
    <col min="11" max="13" width="14" style="1" customWidth="1"/>
    <col min="14" max="14" width="15" style="12" customWidth="1"/>
    <col min="15" max="15" width="19" style="12" customWidth="1"/>
    <col min="16" max="16" width="9.88671875" style="12" hidden="1" customWidth="1"/>
    <col min="17" max="17" width="8" style="12" hidden="1" customWidth="1"/>
    <col min="18" max="18" width="10.109375" style="12" hidden="1" customWidth="1"/>
    <col min="19" max="19" width="4.109375" style="12" hidden="1" customWidth="1"/>
    <col min="20" max="20" width="15.88671875" style="12" customWidth="1"/>
    <col min="21" max="21" width="15.88671875" style="1" customWidth="1"/>
    <col min="22" max="22" width="15.5546875" style="1" customWidth="1"/>
    <col min="23" max="23" width="105.88671875" style="1" customWidth="1"/>
    <col min="24" max="24" width="29" style="13" customWidth="1"/>
    <col min="25" max="16384" width="11.44140625" style="1"/>
  </cols>
  <sheetData>
    <row r="1" spans="1:26" ht="30.75" customHeight="1" x14ac:dyDescent="0.45">
      <c r="A1" s="68"/>
      <c r="B1" s="69"/>
      <c r="C1" s="72" t="s">
        <v>0</v>
      </c>
      <c r="D1" s="72"/>
      <c r="E1" s="72"/>
      <c r="F1" s="72"/>
      <c r="G1" s="72"/>
      <c r="H1" s="72"/>
      <c r="I1" s="72"/>
      <c r="J1" s="72"/>
      <c r="K1" s="72"/>
      <c r="L1" s="72"/>
      <c r="M1" s="72"/>
      <c r="N1" s="72"/>
      <c r="O1" s="72"/>
      <c r="P1" s="72"/>
      <c r="Q1" s="72"/>
      <c r="R1" s="72"/>
      <c r="S1" s="72"/>
      <c r="T1" s="72"/>
      <c r="U1" s="72"/>
      <c r="V1" s="73"/>
      <c r="W1" s="66" t="s">
        <v>16</v>
      </c>
      <c r="X1" s="67"/>
    </row>
    <row r="2" spans="1:26" ht="30.75" customHeight="1" x14ac:dyDescent="0.45">
      <c r="A2" s="68"/>
      <c r="B2" s="69"/>
      <c r="C2" s="74"/>
      <c r="D2" s="74"/>
      <c r="E2" s="74"/>
      <c r="F2" s="74"/>
      <c r="G2" s="74"/>
      <c r="H2" s="74"/>
      <c r="I2" s="74"/>
      <c r="J2" s="74"/>
      <c r="K2" s="74"/>
      <c r="L2" s="74"/>
      <c r="M2" s="74"/>
      <c r="N2" s="74"/>
      <c r="O2" s="74"/>
      <c r="P2" s="74"/>
      <c r="Q2" s="74"/>
      <c r="R2" s="74"/>
      <c r="S2" s="74"/>
      <c r="T2" s="74"/>
      <c r="U2" s="74"/>
      <c r="V2" s="75"/>
      <c r="W2" s="66" t="s">
        <v>17</v>
      </c>
      <c r="X2" s="67"/>
    </row>
    <row r="3" spans="1:26" s="2" customFormat="1" ht="30.75" customHeight="1" x14ac:dyDescent="0.45">
      <c r="A3" s="70"/>
      <c r="B3" s="71"/>
      <c r="C3" s="76"/>
      <c r="D3" s="76"/>
      <c r="E3" s="76"/>
      <c r="F3" s="76"/>
      <c r="G3" s="76"/>
      <c r="H3" s="76"/>
      <c r="I3" s="76"/>
      <c r="J3" s="76"/>
      <c r="K3" s="76"/>
      <c r="L3" s="76"/>
      <c r="M3" s="76"/>
      <c r="N3" s="76"/>
      <c r="O3" s="76"/>
      <c r="P3" s="76"/>
      <c r="Q3" s="76"/>
      <c r="R3" s="76"/>
      <c r="S3" s="76"/>
      <c r="T3" s="76"/>
      <c r="U3" s="76"/>
      <c r="V3" s="77"/>
      <c r="W3" s="66" t="s">
        <v>18</v>
      </c>
      <c r="X3" s="67"/>
    </row>
    <row r="4" spans="1:26" s="2" customFormat="1" ht="13.2" customHeight="1" x14ac:dyDescent="0.45">
      <c r="A4" s="3"/>
      <c r="B4" s="3"/>
      <c r="C4" s="3"/>
      <c r="D4" s="3"/>
      <c r="E4" s="4"/>
      <c r="F4" s="3"/>
      <c r="G4" s="3"/>
      <c r="H4" s="3"/>
      <c r="I4" s="3"/>
      <c r="J4" s="3"/>
      <c r="K4" s="3"/>
      <c r="L4" s="3"/>
      <c r="M4" s="3"/>
      <c r="N4" s="4"/>
      <c r="O4" s="4"/>
      <c r="P4" s="4"/>
      <c r="Q4" s="4"/>
      <c r="R4" s="4"/>
      <c r="S4" s="4"/>
      <c r="T4" s="4"/>
      <c r="U4" s="3"/>
      <c r="V4" s="3"/>
      <c r="W4" s="3"/>
      <c r="X4" s="3"/>
    </row>
    <row r="5" spans="1:26" s="2" customFormat="1" ht="35.25" customHeight="1" x14ac:dyDescent="0.45">
      <c r="A5" s="63" t="s">
        <v>73</v>
      </c>
      <c r="B5" s="64"/>
      <c r="C5" s="64"/>
      <c r="D5" s="64"/>
      <c r="E5" s="64"/>
      <c r="F5" s="64"/>
      <c r="G5" s="64"/>
      <c r="H5" s="64"/>
      <c r="I5" s="64"/>
      <c r="J5" s="64"/>
      <c r="K5" s="64"/>
      <c r="L5" s="64"/>
      <c r="M5" s="64"/>
      <c r="N5" s="64"/>
      <c r="O5" s="64"/>
      <c r="P5" s="64"/>
      <c r="Q5" s="64"/>
      <c r="R5" s="64"/>
      <c r="S5" s="64"/>
      <c r="T5" s="64"/>
      <c r="U5" s="64"/>
      <c r="V5" s="64"/>
      <c r="W5" s="64"/>
      <c r="X5" s="65"/>
    </row>
    <row r="6" spans="1:26" x14ac:dyDescent="0.45">
      <c r="A6" s="3"/>
      <c r="B6" s="3"/>
      <c r="C6" s="3"/>
      <c r="D6" s="3"/>
      <c r="E6" s="4"/>
      <c r="F6" s="3"/>
      <c r="G6" s="3"/>
      <c r="H6" s="3"/>
      <c r="I6" s="3"/>
      <c r="J6" s="3"/>
      <c r="K6" s="3"/>
      <c r="L6" s="3"/>
      <c r="M6" s="3"/>
      <c r="N6" s="4"/>
      <c r="O6" s="4"/>
      <c r="P6" s="4"/>
      <c r="Q6" s="4"/>
      <c r="R6" s="4"/>
      <c r="S6" s="4"/>
      <c r="T6" s="4"/>
      <c r="U6" s="3"/>
      <c r="V6" s="3"/>
      <c r="W6" s="3"/>
      <c r="X6" s="3"/>
    </row>
    <row r="7" spans="1:26" ht="35.25" customHeight="1" x14ac:dyDescent="0.45">
      <c r="A7" s="56" t="s">
        <v>1</v>
      </c>
      <c r="B7" s="56" t="s">
        <v>2</v>
      </c>
      <c r="C7" s="56" t="s">
        <v>3</v>
      </c>
      <c r="D7" s="56" t="s">
        <v>4</v>
      </c>
      <c r="E7" s="56" t="s">
        <v>38</v>
      </c>
      <c r="F7" s="60" t="s">
        <v>43</v>
      </c>
      <c r="G7" s="61"/>
      <c r="H7" s="61"/>
      <c r="I7" s="62"/>
      <c r="J7" s="58" t="s">
        <v>50</v>
      </c>
      <c r="K7" s="59" t="s">
        <v>39</v>
      </c>
      <c r="L7" s="56" t="s">
        <v>40</v>
      </c>
      <c r="M7" s="59" t="s">
        <v>41</v>
      </c>
      <c r="N7" s="56" t="s">
        <v>42</v>
      </c>
      <c r="O7" s="56" t="s">
        <v>63</v>
      </c>
      <c r="P7" s="56" t="s">
        <v>5</v>
      </c>
      <c r="Q7" s="56"/>
      <c r="R7" s="56"/>
      <c r="S7" s="56"/>
      <c r="T7" s="56" t="s">
        <v>6</v>
      </c>
      <c r="U7" s="58" t="s">
        <v>7</v>
      </c>
      <c r="V7" s="58" t="s">
        <v>15</v>
      </c>
      <c r="W7" s="59" t="s">
        <v>65</v>
      </c>
      <c r="X7" s="56" t="s">
        <v>8</v>
      </c>
    </row>
    <row r="8" spans="1:26" ht="30.75" customHeight="1" x14ac:dyDescent="0.45">
      <c r="A8" s="57"/>
      <c r="B8" s="57"/>
      <c r="C8" s="57"/>
      <c r="D8" s="57"/>
      <c r="E8" s="57"/>
      <c r="F8" s="14" t="s">
        <v>9</v>
      </c>
      <c r="G8" s="14" t="s">
        <v>10</v>
      </c>
      <c r="H8" s="14" t="s">
        <v>11</v>
      </c>
      <c r="I8" s="14" t="s">
        <v>12</v>
      </c>
      <c r="J8" s="59"/>
      <c r="K8" s="80"/>
      <c r="L8" s="57"/>
      <c r="M8" s="80"/>
      <c r="N8" s="57"/>
      <c r="O8" s="57"/>
      <c r="P8" s="57" t="s">
        <v>9</v>
      </c>
      <c r="Q8" s="57" t="s">
        <v>10</v>
      </c>
      <c r="R8" s="57" t="s">
        <v>11</v>
      </c>
      <c r="S8" s="57" t="s">
        <v>12</v>
      </c>
      <c r="T8" s="57"/>
      <c r="U8" s="59"/>
      <c r="V8" s="59"/>
      <c r="W8" s="80"/>
      <c r="X8" s="57"/>
    </row>
    <row r="9" spans="1:26" ht="62.25" customHeight="1" x14ac:dyDescent="0.45">
      <c r="A9" s="81" t="s">
        <v>52</v>
      </c>
      <c r="B9" s="15" t="s">
        <v>19</v>
      </c>
      <c r="C9" s="26" t="s">
        <v>44</v>
      </c>
      <c r="D9" s="18" t="s">
        <v>35</v>
      </c>
      <c r="E9" s="18" t="s">
        <v>35</v>
      </c>
      <c r="F9" s="27" t="s">
        <v>64</v>
      </c>
      <c r="G9" s="28"/>
      <c r="H9" s="28"/>
      <c r="I9" s="28"/>
      <c r="J9" s="28" t="s">
        <v>64</v>
      </c>
      <c r="K9" s="27"/>
      <c r="L9" s="18" t="s">
        <v>35</v>
      </c>
      <c r="M9" s="27"/>
      <c r="N9" s="18" t="s">
        <v>51</v>
      </c>
      <c r="O9" s="18" t="s">
        <v>51</v>
      </c>
      <c r="P9" s="28"/>
      <c r="Q9" s="28"/>
      <c r="R9" s="28"/>
      <c r="S9" s="28"/>
      <c r="T9" s="18" t="s">
        <v>51</v>
      </c>
      <c r="U9" s="27" t="s">
        <v>64</v>
      </c>
      <c r="V9" s="28" t="s">
        <v>64</v>
      </c>
      <c r="W9" s="49" t="s">
        <v>74</v>
      </c>
      <c r="X9" s="46" t="s">
        <v>76</v>
      </c>
      <c r="Z9" s="5"/>
    </row>
    <row r="10" spans="1:26" ht="409.5" customHeight="1" x14ac:dyDescent="0.45">
      <c r="A10" s="81"/>
      <c r="B10" s="15" t="s">
        <v>20</v>
      </c>
      <c r="C10" s="26" t="s">
        <v>45</v>
      </c>
      <c r="D10" s="29">
        <v>0.31</v>
      </c>
      <c r="E10" s="36">
        <v>0.36</v>
      </c>
      <c r="F10" s="41">
        <v>0.1</v>
      </c>
      <c r="G10" s="31"/>
      <c r="H10" s="28"/>
      <c r="I10" s="28"/>
      <c r="J10" s="28"/>
      <c r="K10" s="27"/>
      <c r="L10" s="21">
        <v>0.8</v>
      </c>
      <c r="M10" s="27"/>
      <c r="N10" s="29">
        <v>0.85</v>
      </c>
      <c r="O10" s="29">
        <v>0.85</v>
      </c>
      <c r="P10" s="28"/>
      <c r="Q10" s="28"/>
      <c r="R10" s="28"/>
      <c r="S10" s="28"/>
      <c r="T10" s="21">
        <v>0.89</v>
      </c>
      <c r="U10" s="32">
        <f>+F10</f>
        <v>0.1</v>
      </c>
      <c r="V10" s="32">
        <f>+U10/T10</f>
        <v>0.11235955056179776</v>
      </c>
      <c r="W10" s="50" t="s">
        <v>79</v>
      </c>
      <c r="X10" s="47" t="s">
        <v>75</v>
      </c>
    </row>
    <row r="11" spans="1:26" ht="300" customHeight="1" x14ac:dyDescent="0.45">
      <c r="A11" s="81"/>
      <c r="B11" s="16" t="s">
        <v>46</v>
      </c>
      <c r="C11" s="26" t="s">
        <v>45</v>
      </c>
      <c r="D11" s="19">
        <v>1</v>
      </c>
      <c r="E11" s="19">
        <v>1</v>
      </c>
      <c r="F11" s="30" t="s">
        <v>64</v>
      </c>
      <c r="G11" s="31"/>
      <c r="H11" s="28"/>
      <c r="I11" s="28"/>
      <c r="J11" s="28"/>
      <c r="K11" s="27"/>
      <c r="L11" s="19">
        <v>1</v>
      </c>
      <c r="M11" s="27"/>
      <c r="N11" s="19">
        <v>1</v>
      </c>
      <c r="O11" s="19">
        <v>1</v>
      </c>
      <c r="P11" s="28"/>
      <c r="Q11" s="28"/>
      <c r="R11" s="28"/>
      <c r="S11" s="28"/>
      <c r="T11" s="19">
        <v>1</v>
      </c>
      <c r="U11" s="28" t="s">
        <v>64</v>
      </c>
      <c r="V11" s="28" t="s">
        <v>64</v>
      </c>
      <c r="W11" s="50" t="s">
        <v>80</v>
      </c>
      <c r="X11" s="48" t="s">
        <v>77</v>
      </c>
    </row>
    <row r="12" spans="1:26" ht="339.75" customHeight="1" x14ac:dyDescent="0.45">
      <c r="A12" s="83" t="s">
        <v>53</v>
      </c>
      <c r="B12" s="16" t="s">
        <v>21</v>
      </c>
      <c r="C12" s="26" t="s">
        <v>45</v>
      </c>
      <c r="D12" s="20">
        <v>1200</v>
      </c>
      <c r="E12" s="20">
        <v>216</v>
      </c>
      <c r="F12" s="30" t="s">
        <v>64</v>
      </c>
      <c r="G12" s="31"/>
      <c r="H12" s="28"/>
      <c r="I12" s="32"/>
      <c r="J12" s="32"/>
      <c r="K12" s="27"/>
      <c r="L12" s="20">
        <v>179</v>
      </c>
      <c r="M12" s="27"/>
      <c r="N12" s="20">
        <v>179</v>
      </c>
      <c r="O12" s="20">
        <v>179</v>
      </c>
      <c r="P12" s="28"/>
      <c r="Q12" s="28"/>
      <c r="R12" s="28"/>
      <c r="S12" s="28"/>
      <c r="T12" s="20">
        <f>+SUM(E12+L12+N12+O12)</f>
        <v>753</v>
      </c>
      <c r="U12" s="30" t="s">
        <v>64</v>
      </c>
      <c r="V12" s="30" t="s">
        <v>64</v>
      </c>
      <c r="W12" s="50" t="s">
        <v>78</v>
      </c>
      <c r="X12" s="26" t="s">
        <v>59</v>
      </c>
    </row>
    <row r="13" spans="1:26" ht="323.25" customHeight="1" x14ac:dyDescent="0.45">
      <c r="A13" s="83"/>
      <c r="B13" s="16" t="s">
        <v>22</v>
      </c>
      <c r="C13" s="26" t="s">
        <v>45</v>
      </c>
      <c r="D13" s="20">
        <v>28998</v>
      </c>
      <c r="E13" s="20">
        <v>12000</v>
      </c>
      <c r="F13" s="30">
        <v>2560</v>
      </c>
      <c r="G13" s="31"/>
      <c r="H13" s="31"/>
      <c r="I13" s="28"/>
      <c r="J13" s="28"/>
      <c r="K13" s="27"/>
      <c r="L13" s="20">
        <v>13000</v>
      </c>
      <c r="M13" s="27"/>
      <c r="N13" s="20">
        <v>14500</v>
      </c>
      <c r="O13" s="20">
        <v>15500</v>
      </c>
      <c r="P13" s="28"/>
      <c r="Q13" s="28"/>
      <c r="R13" s="28"/>
      <c r="S13" s="28"/>
      <c r="T13" s="20">
        <f>+SUM(E13+L13+N13+O13)</f>
        <v>55000</v>
      </c>
      <c r="U13" s="28">
        <f>+F13</f>
        <v>2560</v>
      </c>
      <c r="V13" s="44">
        <f>+U13/T13</f>
        <v>4.6545454545454543E-2</v>
      </c>
      <c r="W13" s="87" t="s">
        <v>66</v>
      </c>
      <c r="X13" s="26" t="s">
        <v>59</v>
      </c>
    </row>
    <row r="14" spans="1:26" ht="69" customHeight="1" x14ac:dyDescent="0.45">
      <c r="A14" s="83"/>
      <c r="B14" s="16" t="s">
        <v>23</v>
      </c>
      <c r="C14" s="26" t="s">
        <v>44</v>
      </c>
      <c r="D14" s="20" t="s">
        <v>36</v>
      </c>
      <c r="E14" s="20" t="s">
        <v>49</v>
      </c>
      <c r="F14" s="33" t="s">
        <v>64</v>
      </c>
      <c r="G14" s="31"/>
      <c r="H14" s="28"/>
      <c r="I14" s="28"/>
      <c r="J14" s="28"/>
      <c r="K14" s="27"/>
      <c r="L14" s="24">
        <v>0.9</v>
      </c>
      <c r="M14" s="27"/>
      <c r="N14" s="24">
        <v>0.9</v>
      </c>
      <c r="O14" s="24">
        <v>0.91</v>
      </c>
      <c r="P14" s="28"/>
      <c r="Q14" s="28"/>
      <c r="R14" s="28"/>
      <c r="S14" s="28"/>
      <c r="T14" s="24">
        <v>0.91</v>
      </c>
      <c r="U14" s="33" t="s">
        <v>64</v>
      </c>
      <c r="V14" s="33" t="s">
        <v>64</v>
      </c>
      <c r="W14" s="88"/>
      <c r="X14" s="26" t="s">
        <v>59</v>
      </c>
    </row>
    <row r="15" spans="1:26" ht="409.5" customHeight="1" x14ac:dyDescent="0.45">
      <c r="A15" s="83" t="s">
        <v>54</v>
      </c>
      <c r="B15" s="16" t="s">
        <v>24</v>
      </c>
      <c r="C15" s="26" t="s">
        <v>45</v>
      </c>
      <c r="D15" s="20">
        <v>0</v>
      </c>
      <c r="E15" s="20">
        <v>3500</v>
      </c>
      <c r="F15" s="30" t="s">
        <v>64</v>
      </c>
      <c r="G15" s="31"/>
      <c r="H15" s="28"/>
      <c r="I15" s="28"/>
      <c r="J15" s="28"/>
      <c r="K15" s="27"/>
      <c r="L15" s="16">
        <v>5000</v>
      </c>
      <c r="M15" s="27"/>
      <c r="N15" s="20">
        <v>17000</v>
      </c>
      <c r="O15" s="20">
        <v>8500</v>
      </c>
      <c r="P15" s="28"/>
      <c r="Q15" s="28"/>
      <c r="R15" s="28"/>
      <c r="S15" s="28"/>
      <c r="T15" s="20">
        <f t="shared" ref="T15:T26" si="0">+SUM(E15+L15+N15+O15)</f>
        <v>34000</v>
      </c>
      <c r="U15" s="33" t="s">
        <v>64</v>
      </c>
      <c r="V15" s="33" t="s">
        <v>64</v>
      </c>
      <c r="W15" s="51" t="s">
        <v>67</v>
      </c>
      <c r="X15" s="26" t="s">
        <v>59</v>
      </c>
    </row>
    <row r="16" spans="1:26" ht="409.6" x14ac:dyDescent="0.45">
      <c r="A16" s="83"/>
      <c r="B16" s="17" t="s">
        <v>25</v>
      </c>
      <c r="C16" s="26" t="s">
        <v>45</v>
      </c>
      <c r="D16" s="20">
        <v>1160</v>
      </c>
      <c r="E16" s="20">
        <v>680</v>
      </c>
      <c r="F16" s="30" t="s">
        <v>64</v>
      </c>
      <c r="G16" s="31"/>
      <c r="H16" s="28"/>
      <c r="I16" s="28"/>
      <c r="J16" s="28"/>
      <c r="K16" s="27"/>
      <c r="L16" s="16">
        <v>600</v>
      </c>
      <c r="M16" s="27"/>
      <c r="N16" s="20">
        <v>580</v>
      </c>
      <c r="O16" s="20">
        <v>580</v>
      </c>
      <c r="P16" s="28"/>
      <c r="Q16" s="28"/>
      <c r="R16" s="28"/>
      <c r="S16" s="28"/>
      <c r="T16" s="20">
        <f t="shared" si="0"/>
        <v>2440</v>
      </c>
      <c r="U16" s="33" t="s">
        <v>64</v>
      </c>
      <c r="V16" s="33" t="s">
        <v>64</v>
      </c>
      <c r="W16" s="51" t="s">
        <v>68</v>
      </c>
      <c r="X16" s="26" t="s">
        <v>60</v>
      </c>
    </row>
    <row r="17" spans="1:24" ht="361.5" customHeight="1" x14ac:dyDescent="0.45">
      <c r="A17" s="83"/>
      <c r="B17" s="16" t="s">
        <v>26</v>
      </c>
      <c r="C17" s="26" t="s">
        <v>45</v>
      </c>
      <c r="D17" s="20">
        <v>3492</v>
      </c>
      <c r="E17" s="20">
        <v>930</v>
      </c>
      <c r="F17" s="30" t="s">
        <v>64</v>
      </c>
      <c r="G17" s="34"/>
      <c r="H17" s="34"/>
      <c r="I17" s="28"/>
      <c r="J17" s="28"/>
      <c r="K17" s="35"/>
      <c r="L17" s="16">
        <v>920</v>
      </c>
      <c r="M17" s="36"/>
      <c r="N17" s="20">
        <v>920</v>
      </c>
      <c r="O17" s="20">
        <v>920</v>
      </c>
      <c r="P17" s="32"/>
      <c r="Q17" s="32"/>
      <c r="R17" s="32"/>
      <c r="S17" s="32"/>
      <c r="T17" s="20">
        <f t="shared" si="0"/>
        <v>3690</v>
      </c>
      <c r="U17" s="33" t="s">
        <v>64</v>
      </c>
      <c r="V17" s="33" t="s">
        <v>64</v>
      </c>
      <c r="W17" s="52" t="s">
        <v>69</v>
      </c>
      <c r="X17" s="85" t="s">
        <v>59</v>
      </c>
    </row>
    <row r="18" spans="1:24" ht="189" customHeight="1" x14ac:dyDescent="0.45">
      <c r="A18" s="83"/>
      <c r="B18" s="16" t="s">
        <v>47</v>
      </c>
      <c r="C18" s="26" t="s">
        <v>45</v>
      </c>
      <c r="D18" s="20">
        <f>148+179</f>
        <v>327</v>
      </c>
      <c r="E18" s="20">
        <v>200</v>
      </c>
      <c r="F18" s="30" t="s">
        <v>64</v>
      </c>
      <c r="G18" s="31"/>
      <c r="H18" s="28"/>
      <c r="I18" s="28"/>
      <c r="J18" s="28"/>
      <c r="K18" s="27"/>
      <c r="L18" s="22">
        <v>200</v>
      </c>
      <c r="M18" s="27"/>
      <c r="N18" s="20">
        <v>200</v>
      </c>
      <c r="O18" s="20">
        <v>200</v>
      </c>
      <c r="P18" s="28"/>
      <c r="Q18" s="28"/>
      <c r="R18" s="28"/>
      <c r="S18" s="28"/>
      <c r="T18" s="20">
        <f t="shared" si="0"/>
        <v>800</v>
      </c>
      <c r="U18" s="30" t="s">
        <v>64</v>
      </c>
      <c r="V18" s="30" t="s">
        <v>64</v>
      </c>
      <c r="W18" s="51" t="s">
        <v>81</v>
      </c>
      <c r="X18" s="86"/>
    </row>
    <row r="19" spans="1:24" ht="84" customHeight="1" x14ac:dyDescent="0.45">
      <c r="A19" s="81" t="s">
        <v>55</v>
      </c>
      <c r="B19" s="16" t="s">
        <v>27</v>
      </c>
      <c r="C19" s="26" t="s">
        <v>45</v>
      </c>
      <c r="D19" s="20">
        <v>4000</v>
      </c>
      <c r="E19" s="20">
        <v>600</v>
      </c>
      <c r="F19" s="30" t="s">
        <v>64</v>
      </c>
      <c r="G19" s="30"/>
      <c r="H19" s="30"/>
      <c r="I19" s="27"/>
      <c r="J19" s="27"/>
      <c r="K19" s="27"/>
      <c r="L19" s="22">
        <v>1500</v>
      </c>
      <c r="M19" s="27"/>
      <c r="N19" s="20">
        <v>1500</v>
      </c>
      <c r="O19" s="20">
        <v>600</v>
      </c>
      <c r="P19" s="28"/>
      <c r="Q19" s="28"/>
      <c r="R19" s="28"/>
      <c r="S19" s="28"/>
      <c r="T19" s="20">
        <f t="shared" si="0"/>
        <v>4200</v>
      </c>
      <c r="U19" s="30" t="s">
        <v>64</v>
      </c>
      <c r="V19" s="30" t="s">
        <v>64</v>
      </c>
      <c r="W19" s="89" t="s">
        <v>70</v>
      </c>
      <c r="X19" s="85" t="s">
        <v>61</v>
      </c>
    </row>
    <row r="20" spans="1:24" ht="71.25" customHeight="1" x14ac:dyDescent="0.45">
      <c r="A20" s="81"/>
      <c r="B20" s="16" t="s">
        <v>28</v>
      </c>
      <c r="C20" s="26" t="s">
        <v>45</v>
      </c>
      <c r="D20" s="20">
        <v>5390</v>
      </c>
      <c r="E20" s="20">
        <v>479</v>
      </c>
      <c r="F20" s="37" t="s">
        <v>64</v>
      </c>
      <c r="G20" s="38"/>
      <c r="H20" s="27"/>
      <c r="I20" s="27"/>
      <c r="J20" s="27"/>
      <c r="K20" s="35"/>
      <c r="L20" s="22">
        <v>410</v>
      </c>
      <c r="M20" s="32"/>
      <c r="N20" s="20">
        <v>410</v>
      </c>
      <c r="O20" s="20">
        <v>410</v>
      </c>
      <c r="P20" s="28"/>
      <c r="Q20" s="28"/>
      <c r="R20" s="28"/>
      <c r="S20" s="28"/>
      <c r="T20" s="20">
        <f t="shared" si="0"/>
        <v>1709</v>
      </c>
      <c r="U20" s="30" t="s">
        <v>64</v>
      </c>
      <c r="V20" s="30" t="s">
        <v>64</v>
      </c>
      <c r="W20" s="90"/>
      <c r="X20" s="86"/>
    </row>
    <row r="21" spans="1:24" ht="220.5" customHeight="1" x14ac:dyDescent="0.45">
      <c r="A21" s="81"/>
      <c r="B21" s="16" t="s">
        <v>29</v>
      </c>
      <c r="C21" s="26" t="s">
        <v>45</v>
      </c>
      <c r="D21" s="20">
        <v>1720</v>
      </c>
      <c r="E21" s="20">
        <v>500</v>
      </c>
      <c r="F21" s="30">
        <v>70</v>
      </c>
      <c r="G21" s="30"/>
      <c r="H21" s="27"/>
      <c r="I21" s="27"/>
      <c r="J21" s="27"/>
      <c r="K21" s="27"/>
      <c r="L21" s="22">
        <v>520</v>
      </c>
      <c r="M21" s="27"/>
      <c r="N21" s="20">
        <v>530</v>
      </c>
      <c r="O21" s="20">
        <v>550</v>
      </c>
      <c r="P21" s="28"/>
      <c r="Q21" s="28"/>
      <c r="R21" s="28"/>
      <c r="S21" s="28"/>
      <c r="T21" s="20">
        <f t="shared" si="0"/>
        <v>2100</v>
      </c>
      <c r="U21" s="39">
        <f>+F21</f>
        <v>70</v>
      </c>
      <c r="V21" s="45">
        <f>+U21/T21</f>
        <v>3.3333333333333333E-2</v>
      </c>
      <c r="W21" s="53" t="s">
        <v>71</v>
      </c>
      <c r="X21" s="26" t="s">
        <v>61</v>
      </c>
    </row>
    <row r="22" spans="1:24" ht="243.75" customHeight="1" x14ac:dyDescent="0.45">
      <c r="A22" s="81"/>
      <c r="B22" s="16" t="s">
        <v>30</v>
      </c>
      <c r="C22" s="26" t="s">
        <v>45</v>
      </c>
      <c r="D22" s="20">
        <v>25</v>
      </c>
      <c r="E22" s="20">
        <v>11</v>
      </c>
      <c r="F22" s="30" t="s">
        <v>64</v>
      </c>
      <c r="G22" s="30"/>
      <c r="H22" s="27"/>
      <c r="I22" s="27"/>
      <c r="J22" s="27"/>
      <c r="K22" s="27"/>
      <c r="L22" s="22">
        <v>14</v>
      </c>
      <c r="M22" s="27"/>
      <c r="N22" s="20">
        <v>16</v>
      </c>
      <c r="O22" s="20">
        <v>18</v>
      </c>
      <c r="P22" s="28"/>
      <c r="Q22" s="28"/>
      <c r="R22" s="28"/>
      <c r="S22" s="28"/>
      <c r="T22" s="20">
        <f t="shared" si="0"/>
        <v>59</v>
      </c>
      <c r="U22" s="30" t="s">
        <v>64</v>
      </c>
      <c r="V22" s="30" t="s">
        <v>64</v>
      </c>
      <c r="W22" s="54" t="s">
        <v>83</v>
      </c>
      <c r="X22" s="26" t="s">
        <v>61</v>
      </c>
    </row>
    <row r="23" spans="1:24" ht="408.75" customHeight="1" x14ac:dyDescent="0.45">
      <c r="A23" s="84" t="s">
        <v>56</v>
      </c>
      <c r="B23" s="15" t="s">
        <v>48</v>
      </c>
      <c r="C23" s="26" t="s">
        <v>45</v>
      </c>
      <c r="D23" s="20" t="s">
        <v>37</v>
      </c>
      <c r="E23" s="20">
        <v>25</v>
      </c>
      <c r="F23" s="42">
        <v>1</v>
      </c>
      <c r="G23" s="30"/>
      <c r="H23" s="27"/>
      <c r="I23" s="27"/>
      <c r="J23" s="27"/>
      <c r="K23" s="27"/>
      <c r="L23" s="16">
        <v>30</v>
      </c>
      <c r="M23" s="27"/>
      <c r="N23" s="20">
        <v>35</v>
      </c>
      <c r="O23" s="20">
        <v>35</v>
      </c>
      <c r="P23" s="28"/>
      <c r="Q23" s="28"/>
      <c r="R23" s="28"/>
      <c r="S23" s="28"/>
      <c r="T23" s="20">
        <f t="shared" si="0"/>
        <v>125</v>
      </c>
      <c r="U23" s="27">
        <f>+F23</f>
        <v>1</v>
      </c>
      <c r="V23" s="43">
        <f>+U23/T23</f>
        <v>8.0000000000000002E-3</v>
      </c>
      <c r="W23" s="55" t="s">
        <v>82</v>
      </c>
      <c r="X23" s="26" t="s">
        <v>60</v>
      </c>
    </row>
    <row r="24" spans="1:24" ht="167.25" customHeight="1" x14ac:dyDescent="0.45">
      <c r="A24" s="84"/>
      <c r="B24" s="15" t="s">
        <v>31</v>
      </c>
      <c r="C24" s="26" t="s">
        <v>45</v>
      </c>
      <c r="D24" s="20">
        <v>84</v>
      </c>
      <c r="E24" s="20">
        <v>10</v>
      </c>
      <c r="F24" s="30" t="s">
        <v>64</v>
      </c>
      <c r="G24" s="30"/>
      <c r="H24" s="27"/>
      <c r="I24" s="27"/>
      <c r="J24" s="27"/>
      <c r="K24" s="27"/>
      <c r="L24" s="25">
        <v>30</v>
      </c>
      <c r="M24" s="27"/>
      <c r="N24" s="20">
        <v>20</v>
      </c>
      <c r="O24" s="20">
        <v>40</v>
      </c>
      <c r="P24" s="28"/>
      <c r="Q24" s="28"/>
      <c r="R24" s="28"/>
      <c r="S24" s="28"/>
      <c r="T24" s="20">
        <f t="shared" si="0"/>
        <v>100</v>
      </c>
      <c r="U24" s="30" t="s">
        <v>64</v>
      </c>
      <c r="V24" s="30" t="s">
        <v>64</v>
      </c>
      <c r="W24" s="54" t="s">
        <v>84</v>
      </c>
      <c r="X24" s="26" t="s">
        <v>60</v>
      </c>
    </row>
    <row r="25" spans="1:24" ht="164.25" customHeight="1" x14ac:dyDescent="0.45">
      <c r="A25" s="82" t="s">
        <v>57</v>
      </c>
      <c r="B25" s="16" t="s">
        <v>32</v>
      </c>
      <c r="C25" s="26" t="s">
        <v>45</v>
      </c>
      <c r="D25" s="20">
        <v>84</v>
      </c>
      <c r="E25" s="20">
        <v>10</v>
      </c>
      <c r="F25" s="30" t="s">
        <v>64</v>
      </c>
      <c r="G25" s="30"/>
      <c r="H25" s="27"/>
      <c r="I25" s="27"/>
      <c r="J25" s="27"/>
      <c r="K25" s="27"/>
      <c r="L25" s="23">
        <v>20</v>
      </c>
      <c r="M25" s="27"/>
      <c r="N25" s="20">
        <v>30</v>
      </c>
      <c r="O25" s="20">
        <v>66</v>
      </c>
      <c r="P25" s="28"/>
      <c r="Q25" s="28"/>
      <c r="R25" s="28"/>
      <c r="S25" s="28"/>
      <c r="T25" s="20">
        <f t="shared" si="0"/>
        <v>126</v>
      </c>
      <c r="U25" s="30" t="s">
        <v>64</v>
      </c>
      <c r="V25" s="30" t="s">
        <v>64</v>
      </c>
      <c r="W25" s="54" t="s">
        <v>72</v>
      </c>
      <c r="X25" s="85" t="s">
        <v>62</v>
      </c>
    </row>
    <row r="26" spans="1:24" ht="356.25" customHeight="1" x14ac:dyDescent="0.45">
      <c r="A26" s="82"/>
      <c r="B26" s="16" t="s">
        <v>33</v>
      </c>
      <c r="C26" s="26" t="s">
        <v>45</v>
      </c>
      <c r="D26" s="20">
        <v>20</v>
      </c>
      <c r="E26" s="20">
        <v>4</v>
      </c>
      <c r="F26" s="30" t="s">
        <v>64</v>
      </c>
      <c r="G26" s="30"/>
      <c r="H26" s="27"/>
      <c r="I26" s="27"/>
      <c r="J26" s="27"/>
      <c r="K26" s="27"/>
      <c r="L26" s="16">
        <v>7</v>
      </c>
      <c r="M26" s="27"/>
      <c r="N26" s="20">
        <v>7</v>
      </c>
      <c r="O26" s="20">
        <v>7</v>
      </c>
      <c r="P26" s="28"/>
      <c r="Q26" s="28"/>
      <c r="R26" s="28"/>
      <c r="S26" s="28"/>
      <c r="T26" s="20">
        <f t="shared" si="0"/>
        <v>25</v>
      </c>
      <c r="U26" s="30" t="s">
        <v>64</v>
      </c>
      <c r="V26" s="30" t="s">
        <v>64</v>
      </c>
      <c r="W26" s="54" t="s">
        <v>85</v>
      </c>
      <c r="X26" s="86"/>
    </row>
    <row r="27" spans="1:24" ht="116.25" customHeight="1" x14ac:dyDescent="0.45">
      <c r="A27" s="40" t="s">
        <v>58</v>
      </c>
      <c r="B27" s="16" t="s">
        <v>34</v>
      </c>
      <c r="C27" s="26" t="s">
        <v>45</v>
      </c>
      <c r="D27" s="36">
        <v>1</v>
      </c>
      <c r="E27" s="36">
        <v>1</v>
      </c>
      <c r="F27" s="38">
        <v>0.77500000000000002</v>
      </c>
      <c r="G27" s="38"/>
      <c r="H27" s="36"/>
      <c r="I27" s="27"/>
      <c r="J27" s="27"/>
      <c r="K27" s="27"/>
      <c r="L27" s="32">
        <v>1</v>
      </c>
      <c r="M27" s="27"/>
      <c r="N27" s="36">
        <v>1</v>
      </c>
      <c r="O27" s="36">
        <v>1</v>
      </c>
      <c r="P27" s="28"/>
      <c r="Q27" s="28"/>
      <c r="R27" s="28"/>
      <c r="S27" s="28"/>
      <c r="T27" s="32">
        <v>1</v>
      </c>
      <c r="U27" s="35">
        <f>+F27</f>
        <v>0.77500000000000002</v>
      </c>
      <c r="V27" s="43">
        <f>+U27/T27</f>
        <v>0.77500000000000002</v>
      </c>
      <c r="W27" s="55" t="s">
        <v>86</v>
      </c>
      <c r="X27" s="26"/>
    </row>
    <row r="28" spans="1:24" ht="15" customHeight="1" x14ac:dyDescent="0.45">
      <c r="A28" s="6"/>
      <c r="B28" s="7"/>
      <c r="C28" s="7"/>
      <c r="D28" s="8"/>
      <c r="E28" s="9"/>
      <c r="F28" s="10"/>
      <c r="G28" s="10"/>
      <c r="H28" s="10"/>
      <c r="I28" s="10"/>
      <c r="J28" s="10"/>
      <c r="K28" s="10"/>
      <c r="L28" s="10"/>
      <c r="M28" s="10"/>
      <c r="N28" s="9"/>
      <c r="O28" s="9"/>
      <c r="P28" s="9"/>
      <c r="Q28" s="9"/>
      <c r="R28" s="9"/>
      <c r="S28" s="9"/>
      <c r="T28" s="9"/>
      <c r="U28" s="10"/>
      <c r="V28" s="10"/>
      <c r="W28" s="10"/>
      <c r="X28" s="8"/>
    </row>
    <row r="29" spans="1:24" ht="37.5" customHeight="1" x14ac:dyDescent="0.45">
      <c r="A29" s="78" t="s">
        <v>13</v>
      </c>
      <c r="B29" s="79"/>
      <c r="C29" s="79"/>
      <c r="D29" s="79"/>
      <c r="E29" s="79"/>
      <c r="F29" s="79"/>
      <c r="G29" s="79"/>
      <c r="H29" s="79"/>
      <c r="I29" s="79"/>
      <c r="J29" s="79"/>
      <c r="K29" s="79"/>
      <c r="L29" s="79"/>
      <c r="M29" s="79"/>
      <c r="N29" s="79"/>
      <c r="O29" s="79"/>
      <c r="P29" s="79"/>
      <c r="Q29" s="79"/>
      <c r="R29" s="79"/>
      <c r="S29" s="79"/>
      <c r="T29" s="79"/>
      <c r="U29" s="79"/>
      <c r="V29" s="79"/>
      <c r="W29" s="79"/>
      <c r="X29" s="79"/>
    </row>
    <row r="30" spans="1:24" ht="61.5" customHeight="1" x14ac:dyDescent="0.45">
      <c r="A30" s="78" t="s">
        <v>14</v>
      </c>
      <c r="B30" s="79"/>
      <c r="C30" s="79"/>
      <c r="D30" s="79"/>
      <c r="E30" s="79"/>
      <c r="F30" s="79"/>
      <c r="G30" s="79"/>
      <c r="H30" s="79"/>
      <c r="I30" s="79"/>
      <c r="J30" s="79"/>
      <c r="K30" s="79"/>
      <c r="L30" s="79"/>
      <c r="M30" s="79"/>
      <c r="N30" s="79"/>
      <c r="O30" s="79"/>
      <c r="P30" s="79"/>
      <c r="Q30" s="79"/>
      <c r="R30" s="79"/>
      <c r="S30" s="79"/>
      <c r="T30" s="79"/>
      <c r="U30" s="79"/>
      <c r="V30" s="79"/>
      <c r="W30" s="79"/>
      <c r="X30" s="79"/>
    </row>
  </sheetData>
  <mergeCells count="40">
    <mergeCell ref="X17:X18"/>
    <mergeCell ref="X19:X20"/>
    <mergeCell ref="X25:X26"/>
    <mergeCell ref="W13:W14"/>
    <mergeCell ref="W19:W20"/>
    <mergeCell ref="A9:A11"/>
    <mergeCell ref="A25:A26"/>
    <mergeCell ref="A12:A14"/>
    <mergeCell ref="A15:A18"/>
    <mergeCell ref="A19:A22"/>
    <mergeCell ref="A23:A24"/>
    <mergeCell ref="A29:X29"/>
    <mergeCell ref="A30:X30"/>
    <mergeCell ref="V7:V8"/>
    <mergeCell ref="W7:W8"/>
    <mergeCell ref="X7:X8"/>
    <mergeCell ref="P7:P8"/>
    <mergeCell ref="Q7:Q8"/>
    <mergeCell ref="R7:R8"/>
    <mergeCell ref="S7:S8"/>
    <mergeCell ref="T7:T8"/>
    <mergeCell ref="U7:U8"/>
    <mergeCell ref="K7:K8"/>
    <mergeCell ref="L7:L8"/>
    <mergeCell ref="M7:M8"/>
    <mergeCell ref="N7:N8"/>
    <mergeCell ref="O7:O8"/>
    <mergeCell ref="E7:E8"/>
    <mergeCell ref="J7:J8"/>
    <mergeCell ref="F7:I7"/>
    <mergeCell ref="A5:X5"/>
    <mergeCell ref="W1:X1"/>
    <mergeCell ref="W2:X2"/>
    <mergeCell ref="W3:X3"/>
    <mergeCell ref="A7:A8"/>
    <mergeCell ref="B7:B8"/>
    <mergeCell ref="C7:C8"/>
    <mergeCell ref="D7:D8"/>
    <mergeCell ref="A1:B3"/>
    <mergeCell ref="C1:V3"/>
  </mergeCells>
  <printOptions horizontalCentered="1"/>
  <pageMargins left="0.43307086614173229" right="0.43307086614173229" top="0.74803149606299213" bottom="0.55118110236220474" header="0.31496062992125984" footer="0.11811023622047245"/>
  <pageSetup scale="24" fitToHeight="2" orientation="landscape" r:id="rId1"/>
  <headerFooter differentFirst="1">
    <oddFooter>&amp;RPágina &amp;P de &amp;N</oddFooter>
  </headerFooter>
  <rowBreaks count="2" manualBreakCount="2">
    <brk id="15" max="24" man="1"/>
    <brk id="23"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Seguimiento PEI</vt:lpstr>
      <vt:lpstr>'Seguimiento PEI'!Área_de_impresión</vt:lpstr>
      <vt:lpstr>'Seguimiento PEI'!Títulos_a_imprimir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Zoraida Rodriguez Calderon</cp:lastModifiedBy>
  <cp:lastPrinted>2017-11-01T14:27:39Z</cp:lastPrinted>
  <dcterms:created xsi:type="dcterms:W3CDTF">2017-10-30T16:47:48Z</dcterms:created>
  <dcterms:modified xsi:type="dcterms:W3CDTF">2019-05-23T13:46:48Z</dcterms:modified>
</cp:coreProperties>
</file>