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Planeacion\2. PLANEACIÓN INSTITUCIONAL\04- Registros Planeación Institucional 2019-2022\01-PEI 2019-2022\PEI 2019\Informes\"/>
    </mc:Choice>
  </mc:AlternateContent>
  <xr:revisionPtr revIDLastSave="0" documentId="13_ncr:1_{7EA133DC-81AB-404C-A0C1-FDB3888E3FF8}" xr6:coauthVersionLast="41" xr6:coauthVersionMax="41" xr10:uidLastSave="{00000000-0000-0000-0000-000000000000}"/>
  <bookViews>
    <workbookView xWindow="20370" yWindow="-120" windowWidth="29040" windowHeight="15840" activeTab="1" xr2:uid="{00000000-000D-0000-FFFF-FFFF00000000}"/>
  </bookViews>
  <sheets>
    <sheet name="PORTADA" sheetId="2" r:id="rId1"/>
    <sheet name="Seguimiento PEI" sheetId="1" r:id="rId2"/>
  </sheets>
  <definedNames>
    <definedName name="_xlnm.Print_Area" localSheetId="1">'Seguimiento PEI'!$A$1:$X$30</definedName>
    <definedName name="_xlnm.Print_Titles" localSheetId="1">'Seguimiento PEI'!$1:$8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 i="1" l="1"/>
  <c r="J11" i="1"/>
  <c r="V11" i="1"/>
  <c r="U11" i="1"/>
  <c r="J17" i="1" l="1"/>
  <c r="J21" i="1"/>
  <c r="J23" i="1"/>
  <c r="J25" i="1"/>
  <c r="J27" i="1"/>
  <c r="J10" i="1"/>
  <c r="U10" i="1"/>
  <c r="U12" i="1"/>
  <c r="U13" i="1"/>
  <c r="U14" i="1"/>
  <c r="U15" i="1"/>
  <c r="U16" i="1"/>
  <c r="U17" i="1"/>
  <c r="U18" i="1"/>
  <c r="U19" i="1"/>
  <c r="U20" i="1"/>
  <c r="U21" i="1"/>
  <c r="U22" i="1"/>
  <c r="U23" i="1"/>
  <c r="U24" i="1"/>
  <c r="U25" i="1"/>
  <c r="U26" i="1"/>
  <c r="U27" i="1"/>
  <c r="U9" i="1"/>
  <c r="K10" i="1"/>
  <c r="K11" i="1"/>
  <c r="K12" i="1"/>
  <c r="K13" i="1"/>
  <c r="K14" i="1"/>
  <c r="K15" i="1"/>
  <c r="K16" i="1"/>
  <c r="K17" i="1"/>
  <c r="K18" i="1"/>
  <c r="K19" i="1"/>
  <c r="K20" i="1"/>
  <c r="K21" i="1"/>
  <c r="K22" i="1"/>
  <c r="K23" i="1"/>
  <c r="K24" i="1"/>
  <c r="K25" i="1"/>
  <c r="K26" i="1"/>
  <c r="K27" i="1"/>
  <c r="K9" i="1"/>
  <c r="V27" i="1" l="1"/>
  <c r="V10" i="1" l="1"/>
  <c r="T26" i="1" l="1"/>
  <c r="T25" i="1"/>
  <c r="V25" i="1" s="1"/>
  <c r="T24" i="1"/>
  <c r="T23" i="1"/>
  <c r="V23" i="1" s="1"/>
  <c r="T22" i="1"/>
  <c r="T21" i="1"/>
  <c r="V21" i="1" s="1"/>
  <c r="T20" i="1"/>
  <c r="T19" i="1"/>
  <c r="T18" i="1"/>
  <c r="T17" i="1"/>
  <c r="V17" i="1" s="1"/>
  <c r="T16" i="1"/>
  <c r="T15" i="1"/>
  <c r="T13" i="1"/>
  <c r="V13" i="1" s="1"/>
  <c r="T12" i="1"/>
  <c r="D18" i="1"/>
</calcChain>
</file>

<file path=xl/sharedStrings.xml><?xml version="1.0" encoding="utf-8"?>
<sst xmlns="http://schemas.openxmlformats.org/spreadsheetml/2006/main" count="168" uniqueCount="89">
  <si>
    <t xml:space="preserve">MATRIZ DE SEGUIMIENTO PLAN ESTRATÉGICO INSTITUCIONAL </t>
  </si>
  <si>
    <t>Objetivo estratégico</t>
  </si>
  <si>
    <t>Indicador Estratégico</t>
  </si>
  <si>
    <t>Frecuencia de medición</t>
  </si>
  <si>
    <t>Línea de base</t>
  </si>
  <si>
    <t>Avance Trimestral **</t>
  </si>
  <si>
    <t>Meta cuatrienio</t>
  </si>
  <si>
    <t>Avance Meta Cuatrienio</t>
  </si>
  <si>
    <t>Área responsable</t>
  </si>
  <si>
    <t>I</t>
  </si>
  <si>
    <t>II</t>
  </si>
  <si>
    <t>III</t>
  </si>
  <si>
    <t>IV</t>
  </si>
  <si>
    <t>** Cifras acumuladas 
*** El dato se encuentra en consolidación por parte de la DFI
**** El dato está siendo revisado por la parte del Equipo de Colombia BIO</t>
  </si>
  <si>
    <t>% de avance de meta cuatrienio</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</si>
  <si>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</si>
  <si>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</si>
  <si>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</si>
  <si>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Relación de recursos Colciencias vs los recursos del Sector Privado y entidades de Gobierno</t>
  </si>
  <si>
    <t>Aprobación de recursos por año en el Fondo de Ciencia, Tecnología e Innovación del SGR</t>
  </si>
  <si>
    <t>Programas y Proyectos de CTeI apoyados</t>
  </si>
  <si>
    <t xml:space="preserve">Artículos científicos publicados por investigadores colombianos en revistas científicas especializadas </t>
  </si>
  <si>
    <t>(Citaciones de impacto en producción científica y colaboración internacional)</t>
  </si>
  <si>
    <t>Niños, niñas y adolescentes y certificados en procesos de fortalecimiento de sus capacidades en investigación y creación a través del Programa Ondas y sus entidades aliadas</t>
  </si>
  <si>
    <t>Jóvenes investigadores e innovadores apoyados por Colciencias y aliados (jóvenes investigadores tradicional, Nexo Global y Jóvenes Talento)</t>
  </si>
  <si>
    <t>Becas, créditos beca para la formación de doctores apoyadas por Colciencias y aliados.</t>
  </si>
  <si>
    <t>Organizaciones articuladas en los Pactos por la innovación (contenido de empresas, entidades, organizaciones firmantes del pacto/s)</t>
  </si>
  <si>
    <t>Empresas con capacidades en gestión de innovación</t>
  </si>
  <si>
    <t>Registro de solicitudes de patentes por residentes en Oficina Nacional</t>
  </si>
  <si>
    <t>Acuerdos de transferencia de tecnología y/o conocimiento</t>
  </si>
  <si>
    <t>No. de comunidades y/o grupos de interés que se fortalecen a través de procesos de Apropiación Social de Conocimiento y cultura científica</t>
  </si>
  <si>
    <t>Bioproductos registrados por el Programa Colombia Bio</t>
  </si>
  <si>
    <t xml:space="preserve">Expediciones Científicas Nacionales </t>
  </si>
  <si>
    <t>Índice ATM</t>
  </si>
  <si>
    <t>1:2</t>
  </si>
  <si>
    <t>0.88</t>
  </si>
  <si>
    <t>ND</t>
  </si>
  <si>
    <t>Meta
2019</t>
  </si>
  <si>
    <t>Resultado 2019</t>
  </si>
  <si>
    <t>Meta
2020</t>
  </si>
  <si>
    <t>Resultado 2020</t>
  </si>
  <si>
    <t>Meta
2021</t>
  </si>
  <si>
    <t>Avance Trimestral  2019</t>
  </si>
  <si>
    <t>Anual</t>
  </si>
  <si>
    <t>Trimestral</t>
  </si>
  <si>
    <t>Porcentaje de asignación del cupo de inversión para deducción y descuento tributario</t>
  </si>
  <si>
    <t>Estancias posdoctorales apoyadas por Colciencias y aliados.</t>
  </si>
  <si>
    <t>Número de espacios que promueven la  Interacción de la sociedad con la CTeI</t>
  </si>
  <si>
    <t>0.89</t>
  </si>
  <si>
    <t>% de avance de la meta 2019</t>
  </si>
  <si>
    <t>1:3</t>
  </si>
  <si>
    <t>Consolidar la institucionalidad y gobernanza de Colciencias como rector del SNCTeI en articulación con el SNCCTeI</t>
  </si>
  <si>
    <t>Fortalecer la investigación y producción científica y tecnológica con calidad internacional</t>
  </si>
  <si>
    <t>Fomentar la formación del capital humano en CTeI y vincularlo a Entidades del SNCTeI</t>
  </si>
  <si>
    <t>Impulsar la innovación y el desarrollo tecnológico para la transformación social y productiva</t>
  </si>
  <si>
    <t>Generar una cultura que valore, gestione y apropie la CTeI</t>
  </si>
  <si>
    <t xml:space="preserve">Conservar y usar sosteniblemente la biodiversidad por medio de la CTeI para contribuir al desarrollo de la Bioeconomía en Colombia </t>
  </si>
  <si>
    <t>Fomentar una Colciencias Integral, Efectiva e Innovadora (IE+i)</t>
  </si>
  <si>
    <t>Dirección de Fomento a la Investigación</t>
  </si>
  <si>
    <t>Dirección de Mentalidad y Cultura</t>
  </si>
  <si>
    <t>Dirección de Desarrollo Tecnológico e Innovación</t>
  </si>
  <si>
    <t>Dirección de Desarrollo Tecnológico e Innovación/Equipo Colombia Bio</t>
  </si>
  <si>
    <t>Meta
2022</t>
  </si>
  <si>
    <t>No aplica</t>
  </si>
  <si>
    <t>SEGUIMIENTO TRIMESTRAL PLAN ESTRATÉGICO INSTITUCIONAL 2019-2022</t>
  </si>
  <si>
    <t>El reporte de este indicador esta siendo parametrizado en conjunto con las áreas técnicas de Colciencias.</t>
  </si>
  <si>
    <t>Dirección General/Gestión Territorial</t>
  </si>
  <si>
    <t>Subidrección General
Dirección de Fomento a la Investigación
Dirección de Desarrollo Tecnológico e Innovación
Dirección de Mentalidad y Cultura</t>
  </si>
  <si>
    <t>Dirección de Desarrollo Tecnoógico e Innovación</t>
  </si>
  <si>
    <t>Secretaria General (Atención al Ciudadano/Talento Humano)
Oficina Asesora de Planeación
Equipo de Comunicaciones
Oficina TIC
Oficina de Control Interno</t>
  </si>
  <si>
    <t>***N/A: No aplica. Refiere a que no existe meta para el trimestre analizado
* Se declara el plan estratégico institucional como el mismo plan estratégico sectorial por ser Colciencias cabeza de sector y no tener instituciones o entidades adscritas+A27:X29W27A25:X29</t>
  </si>
  <si>
    <t>En el periodo comprendido entre el 1 de enero y el 30 de junio de 2019, se identificaron un total de 6 Bioproductos. Por tanto, considerando que el total de Bioproductos esperados para el tercer trimestre del año corresponde a 5, se supera la meta definida en 1 Bioproducto adicional.
En este sentido, el cumplimiento de la meta está asociado al desarrollo de proyectos por parte de las siguientes entidades: Universidad de Antioquia, Universidad Nacional de Colombia de Palmira, Universidad de los Andes, Universidad de Antioquia, Universidad Industrial de Santander y Universidad ICESI en el marco de la Convocatoria de Institutional Links del año 2017. Cabe precisar que los proyectos reportados se evidencia en los Niveles de Madurez Tecnológica entre el 4 y el 6.
Según el comportamiento del indicador y frente a un aumento en la tendencia esperada, se cumple de manera exitosa con lo previsto inicialmente y se sigue garantizando el cumplimiento de la meta global de Colombia BIO.</t>
  </si>
  <si>
    <t>Previa presentación al Comité de Dirección</t>
  </si>
  <si>
    <t>Durante el segundo trimestre de 2019, desde la iniciativa de acompañamiento y apoyo a ecosistemas territoriales, el equipod e Gestión Territorial  se llevaron a cabo tres talleres  en el marco de la estrategia de Cátedra por la CTeI.  El primer taller para la Presentación de Retos  y asignación de porcentajes a las líneas programáticas priorizadas por los departamentos, y resolver inquietudes de los participantes, previo lanzamiento del plan bienal de convocatorias por parte de Colciencias. Al taller asistieron 115 personas entre delegados de los departamentos, particpantes de diversas entidades de Gobierno y delegados Colciencias. Los productos de la sesión incluyeron las actas con la definición de retos y asignación de inversión para las líneas programáticas. El segundo taller, se realizó el pasado 30 y 31 de mayo de 2019  en Yopal Casanare, el primer taller regional de Formulación de Proyectos, en el marco del Plan Bienal de Convocatorias 2019-2020 de Colciencias. En este taller participaron 30 personas  (54 inscritas) en representación de acotres del SNCTeI en las que se incluyen IES públicas y privadas, sector empresarial, gobierno departamental y municipal y sector empresarial. El tercer taller se llevó inicio del mes de julio. Las temáticas se enfocaron a presupuestos en el marco dela gestión de proyectos de CTeI y estuvo dirigido a los miembros del equipo de Gestión Territorial de Colciencias encargados de ahora en adelante de realizar estos acompañamientos a las regiones.
Respecto al alistamiento y gestión de convocatorias públicas abiertas , cuya implementación se mide a través de la ejecución de plan bienal de convocatorias, se debe señalar que en primer trimestre se dió apertura de dos convocatorias de las dos programadas para el primer trimestre de 2019, correspondientes a:
* Becas de excelencia doctoral Bicentenario con 2336 postulaciones y 56 IES participantes. En 2019 se beneficiarán 500 profesionales para cursar sus estudios de doctorado en el país.
* Fortalecimiento Institucional y de investigación de las IES públicas, a través de la cual se recibieron 269 propuestas de alianzas, participaron 65 IES. Serán 33 alianzas apoyadas con un total $250.000 millones.
No obstante, para el segundo trimestre dada las dinámicas de la aprobación desde el OCAD de los términos de referencia de las 3 convocatorias programadas, no se presentó avance respecto al cumplimiento en la implementación del Plan Bienal,por lo tante el avnace cuantitativo es del 0%. A pesar de lo anterior, es necesario destacar la gestión realizada en torno al desarrollo de las convocatorias de prioridad territorial, que incluye: 
Aprobación en la sesión de OCAD del día 10 de julio las convocatorias de a) Innovación para la productividad, la competitividad y el desarrollo con $477.000 millones y b) Apropiación Social de la CTeI con $165.000 millones. 
Próximamente, se lanzarán las convocatorias de a) Investigación para el avance del conocimiento y la creación (30 dptos) con un monto indicativo de aproximadamente de $ 533.000 millones, b) Fortalecimiento del Sistema Territorial de CTeI (19 dptos) con un monto indicativo de $110.000 millones y d) Formación de capital humano de alto nivel para la CTeI( 17 dptos) con un monto de $ 83.000 millones.
En lo que compete a la aprobación de los recursos del  FCTeI  del SGR, para el período analizado se reportó un 20% frente al 22% planeado. El dato da cuenta de un total de $215.054.393.057 ($109.309.506.912 primer trimestre y %$105.744.886.145). En particular para el período analizado, desde el OCAD del FCTeI del SGR se realizaron 2 sesiones asi: el 17 de mayo de 2019 realizó la sesión 58 soportada con el Acuerdo 75 de 2019 en la cual se aprobaron 8 proyectos y 2 ajustes a proyectos por valor de $61.275.651.108,69 y la sesión 59 del 14 de junio de 2019, soportada con el Acuerdo 076 de 2019, donde se aprobaron 4 proyectos por valor de $44.469.235.037. En total, los recursos aprobados suman $105.744.886.145,69, representado en 12 proyectos y 2 ajustes con adición de recursos. En total fueron 11 departamentos beneficiarios de estos recursos.</t>
  </si>
  <si>
    <t xml:space="preserve">Al respecto de la gestión para avanzar en la meta de proyectos de CTeI se ha avanzado en los siguientes aspectos: 
- Convocatoria Conectando Conocimiento: Se logra dar apertura a la convocatoria el 27 de junio de 2019 de forma articulada con el componente de Jóvenes Investigadores. 
 -  Financiación de proyectos de las Fuerzas Armadas: 
FUERZA AÉREA COLOMBIANA: Adición de $3.950 millones al Convenio 015-2014 suscrito entre la Fuerza Aérea Colombiana y el FFJC. Legalizado otrosí N°8. Se tiene proyectado realizar dos invitaciones a presentar propuestas para la ejecución de los recursos: una orientada al apoyo para financiación de formación de alto nivel y estancias de investigación; y otra invitación orientada a la financiación de proyectos de I+D+i.
ARMADA NACIONAL DE COLOMBIA: Adición de $2.245.250.858,74 al Convenio 877-2017 suscrito entre la ARC y el FFJC. En proceso de legalización el otrosí N°2. Se proyecta realizar una invitación a presentar propuestas para la financiación de proyectos de I+D+i
EJÉRCITO NACIONAL DE COLOMBIA: En proceso de trámite la suscripción de convenio marco entre Colciencias y el Ejército Nacional de Colombia. En proceso trámite la suscripción de convenio derivado con aportes aproximados de $3.000 millones, de los cuales, $2.000. millones son aporte del Ejército y $1.000 millones aportes de Colciencias. Se encuentra en proceso de negociaciones. 
- Convocatoria Pactos para la Generación de Nuevo Conocimiento a Través de Proyectos de Investigación Científica en Ciencias Médicas y de la Salud: La convocatoria estuvo abierta del 29 de marzo al 29 de mayo de 2019, durante el periodo se llevó a cabo: la Parametrización de formulario SIGP (el formulario fue habilitado el 8 de abril según lo establecido en la página de Colciencias),  la socialización de los términos de referencia de esta convocatoria se realizó el 2 de mayo de 2019 y se atendieron 242 solicitudes sobre los términos. Al cierre de la convocatoria se recibieron 401 propuestas, una vez transcurrido el periodo de ajustes de requisitos del 30 de mayo al 10 de junio, la oficina de registro, el 25 de junio, informó que 386 propuestas cumplieron con el diligenciamiento de los requisitos.
- Creación de pactos para incentivar el Desarrollo Tecnológico y la Innovación en el área de Ciencias Médicas y de la Salud, permanece abierta hasta el 2 de julio de 2019, el formulario para el registro de propuestas fue habilitado el 8 de abril, la socialización se realizó el 7 de mayo de 2019, se han atendido 21 solicitudes por el área técnica.
- Convocatoria para presentar programas de investigación en temáticas priorizadas en Ciencias Médicas y de la Salud permaneció abierta del 29 de marzo al 18 de junio de 2019, el formulario fue habilitado el 8 de abril, la socialización se realizó el 6 de mayo de 2019 en las instalaciones de Colciencias. Durante el periodo de apertura se atendieron 87 solicitudes de estas 59 fueron atendidas por el Centro de Contacto y 28 por el área técnica. A la fecha del cierre se recibieron 23 programas, los cuales se encuentran en revisión de requisitos
- Convocatoria para adelantar nueva fase de ejecución de proyectos I+D+i en recobro mejorado de hidrocarburos: Finalmente, el día 29 de abril de 2019 se emitió la resolución de apertura de la convocatoria No. 469 de 2019 y se publicaron los términos de referencia de esta. Posterior a la fecha de apertura de la convocatoria y como estrategias de divulgación de esta, se enviaron correos a las Vicedecanaturas de investigación de las posibles universidades y grupos de investigación interesados en participar los días 02, 07 y 15 de mayo de 2019 utilizando entre otros recursos, las piezas generadas por el equipo de comunicaciones y el correo masivo enviado el día 20 de mayo de 2019. Adicionalmente, los términos de referencia fueron presentados en la VII Escuela de Verano realizada en la Universidad Nacional de Colombia sede Medellín – Facultad de Minas el día 31 de mayo de 2019 y en la Agencia Nacional de Hidrocarburos el día 14 de junio de 2019. Para el tercer trimestre del año 2019, se contempla el cierre de la convocatoria el día 31 de julio de 2019 a las 4:00 pm hora colombiana, el periodo de revisión de requisitos entre el 1 y el 6 de agosto de 2019, el periodo de ajuste de requisitos en el SIGP entre el 8 y el 12 de agosto y la planeación inicial de los paneles de evaluación de los proyectos.
- Convocatoria de proyectos de I+D+i para el fortalecimiento del planeamiento minero- energético: desde el 7 de junio se abre la convocatoria, se espera recibir propuestas hasta el 2 de agosto de 2019 a las 4:00 pm, realizar verificación de requisitos mínimos del 5 agosto al 9 agosto y el proceso de evaluación del 16 de agosto al 14 de octubre, actividades que se realizarán en los próximos trimestres.
- Invitación para presentar proyectos de CTeI en salud ambiental relacionados con contaminación por vertimiento de hidrocarburos: la invitación estuvo abierta del 8 de marzo al 8 de abril de 2019. Durante el periodo de apertura no se registró ninguna propuesta, quedando desierta la invitación.
Conclusiones y recomendaciones
Como parte de las conclusiones de las sesiones de concertación de la Planeación Estratégica, se mantiene la observación de procurar no tener acumulados los resultados al cuarto trimestre, este efecto se ve reflejado también en la ejecución presupuestal. 
Se debe procurar concretar las acciones de iniciativas que se van a desarrollar desde el inicio de la vigencia dado que los ajustes y cambios han generado cambios en otros planes y en la determinación de las metas en los diferentes periodos.  
Se debe destacar el aporte en las iniciativas desarrolladas con el Ejercito Nacional, lo cual es una muestra de la apuesta de esta fuerza pública en el sector de CTeI. 
Se ratifica la recomendación al respecto de no dejar planeados la obtención de los resultados y obligación de recursos para el final del año. </t>
  </si>
  <si>
    <t>Desde la iniciativa de "Monitorear los artículos científicos publicados en revistas de alto impacto y las citaciones de impacto en producción científica de colombianos en colaboración internacional", se reporta la información desde la base desde SCImago Research Group quienes continuarán consolidando la información de artículos para 2019. Es así como el número de artículos científicos publicados en revistas de alto impacto para el segundo trimestre del año 2019 por autores colombianos para las 27 áreas de conocimiento es de 5.517 artículos. Es pertinente mencionar que las revistas al estar multicategorizadas, muestran un escenario en el cual un mismo artículo puede estar contabilizado en más de un área temática; por lo tanto el número de artículos reportado por área temática no suma el total de artículos reportados por trimestre que es de 5.517. En su orden las áreas temáticas por su aporte al indicador durante este segundo trimestre del año son:  Medicina 13,26%, Ingeniería 9.45%, Agricultura y ciencias biológicas 7.76%, Física y Astronomía 7.06%, Ciencias de la Computación 6.34%, Ciencias Sociales 6.23%, Bioquímica - genética y biología molecular 5.55% como porcentaje de aporte al indicador. Estas áreas suman alrededor del 55% del aporte al indicador de un total de 27 áreas temáticas. 
Al respecto de la visibilidad y seguimiento a la producción científica mundial en enero de la presente vigencia se oficializa la conformación del Consorcio Nacional para la adquisición de recursos bibliográficos internacionales que se requieren para el fortalecimiento de la capacidad nacional de investigación e innovación con el fin de poder generar valor en los procesos de investigación y de producción del país. En el segundo trimestre en la reunión de comisión n°3 del esquema de gobernanza en mayo se definen consideraciones del esquema así: Bandas: se destaca la importancia de discutir la distribución de los precios entre las bandas verticalmente y tratar de buscar un criterio estandarizado. Se acepta la banda 3B, pero se solicita especificar bien la información y los criterios para no crear conflictos con las instituciones ya ubicadas. Se acepta la banda 4B, especificando también el número de investigadores y afinando los criterios para tal fin. Paquete Básico: Se decide la continuidad del paquete básico como está para la siguiente negociación. Se debe tener en cuenta que el año de cobertura de los e-Books de Springer sea 2018. Continuar teniendo las colecciones completas de T&amp;F en todas las bandas, sin impactar los precios. Continuar con el valor agregado de los libros de SAGE, y que se permita cambiar de colección en caso de requerimiento de la institución.  Paquetes Satélites: Invitar a Difusión Científica – URKUND para que por estrategia se pueda llegar a presionar a Turnitin y lograr una mejor propuesta. Urkund está dando 6 meses de prueba y así se podría tener un análisis más detallado de la plataforma. Solicitar el precio por una escala de población, dependiendo de la banda a las dos soluciones y que esta invitación sea pública. Buscar la manera para presionar como grupo para que Web of Science sea renovado exclusivamente en Consorcio como parte un paquete satélite. Incluir a Wiley como paquete satélite. Crear un paquete satélite denominado Agregadores con los productos EBSCO y Proquest. Se solicita al Esquema de Gobernanza aplicar una encuesta para conocer qué productos de estas dos compañías se tienen suscritos y cuánto se paga por ellos. Así mismo se requiere realizar un estudio del “Overlap” que existe entre EBSCO y Proquest para determinar la conveniencia de incluir los dos o solo uno de ellos en el paquete satélite. En cuanto a la subcomisión que delegó el Esquema de Gobernanza para detallar las posibles bases de negociación con IEEE y UptoDate, se solicita que entreguen un informe en la siguiente reunión de la Comisión No. 3. Períodos de Negociación:  Negociar a 3 años, teniendo en cuenta la complejidad de la contratación de vigencias futuras en las instituciones públicas, aunque varios de los participantes opinaron que desde que el rector firme el compromiso no habría problema. Usuarios en General: 1. Realizar un segundo Webinar de entrenamiento en cada uno de los recursos, pero enfocados en casos. Investigadores y Profesores: 2. Plantear un Webinar de Autores (1 autor por editor, colombiano o latinoamericano, de los que más publicaciones tengan en su editorial) para que cuenten sus mejores prácticas. Bibliotecas: 3.	Los talleres con bibliotecas, tanto de capacitación como algún otro taller específico, estarán siendo llevados a cabo como hasta ahora, directamente por las universidades, pero solicita un informe trimestralmente al Consorcio sobre sus actividades. 
Al respecto de la implementación de los modelos cienciométricos: Resultados preliminares
Convocatoria 830 – Publindex: Se recibieron propuestas de 570 revistas de las cuales 540 recibieron aval institucional, este balance muestra un nivel mayor de inscripciones en 58 revistas, de forma similar hay que comentar que 15 de las revistas perdieron el aval institucional.   De acuerdo con la información de los índices citacionales SJR y JCR para el proceso hay 17 revistas colombianas en el JCR de las cuales 16 están participando en el proceso; por otro lado, en el SJR están incluidas un total de 93 revistas colombianas, de las cuales hay 8 que no se encuentran participando en el proceso y 2 que están inscritas y no fueron avaladas por la institución editora. En este proceso en el conteo de personas participantes se tiene que hay: 26.698 autores, 8.789 de comité editorial/científico, 1.527 editores, 20.637 evaluadores para un total de 57.651 de los cuales 11.563 registros repetidos.  
En general el índice queda conformado con 273 revistas distribuidas así: Ciencias Agrícolas 12, Ciencias Médicas y de la Salud 38, Ciencias Naturales 21, Ciencias Sociales 127, Humanidades 43, Ingeniería y Tecnología 32. De estas se tienen 3 revistas en categoría A1, 10 revistas en categoría A2, 118 revistas en categorías B y 142 revistas en categorías C. La distribución de revistas por departamento muestra a Bogotá con el mayor número de revistas clasificadas con un total de 180, seguido por Antioquia y Atlántico con 42 y 25, respectivamente. Al respecto de las categorías estas 273 revistas quedan clasificadas así: A1 – 3, A2 – 10, B – 118, C – 142.
 De forma preliminar de las 570 revistas se logra observar que existen unos valores muy altos para unas pocas revistas a partir del valor 22 del H5, así que se decide realizar el cálculo de los límites de los cuartiles en dos escenarios más:
1. Sin considerar los valores extremos
2. Sin considerar los valores a partir del H5 de 22
La clasificación en el escenario 1 no genera cambios en los resultados, por otro lado, en el escenario 2 un total de 16 revistas perderían su categoría. 
Al cierre de la convocatoria se encontraron, Ciencias Naturales, Ingeniería y Tecnología, Ciencias Médicas y de la Salud, Ciencias Agrícolas, Ciencias Sociales, y Humanidades. Para la clasificación de los grupos de investigación se encuentra un total de 7.736 grupos inscritos y certificados, de los cuales 6.534 grupos son avalados al menos por una institución. 
Para efectos del Reconocimiento de Centros: Desde la apertura del proceso (10 de marzo de 2017) se han tramitado 57 solicitudes de reconocimiento como "Centro de Investigación" para un total de 38 centros reconocidos de la siguiente manera: 12 Institutos públicos, 26 Centros de investigación
Durante el primer semestre del 2019 se han tramitado 7 solicitudes con el siguiente resultado:
2 Centros de investigación reconocidos, 1 No reconocido, 1 En espera de la resolución de reconocimiento, 3 En evaluación. 
Al respecto de las evaluaciones de los pares evaluadores: se realizaron un total de 399 evaluaciones de desempeño, correspondientes a los evaluadores que fueron contratados para procesos con las diferentes áreas de la entidad, durante el primer semestre del año (enero – junio de 2019). Como resultado de la evaluación se muestra que de los 399 evaluadores calificados solo 350 se volverían a contratar, 29 no serían llamados de nuevo y 20 tal vez serían llamados de nuevo al proceso.
Al respecto de aumentar las publicaciones de los investigadores nacionales y la presencia de las revistas científicas nacionales en índices situacionales de alto impacto: describe las características de los 512 participantes inscritos, la participación obtenida en cada uno de los módulos y las cohortes, el análisis de los planes de mejoramiento y un resumen de los resultados de aprendizaje obtenidos en cada cohorte, obtenidos en el desarrollo del programa de formación virtual “Currículo del Editor”. Se tiene un balance de este número de participantes asociados de la siguiente forma: a 52 editores inscritos, 18 retirados, 446 revistas asociadas, 348 planes de mejoramiento en el desarrollo de las 4 cohortes del programa de formación compuestos por estrategias en 7 dimensiones. Los planes de mejoramiento constituyen el único producto entregable en el diseño e implementación del curso virtual.  Es así como de los 512 se retiraron 18 y de los restantes 494 solo 348 aprobaron el curso. 
Para el fortalecimiento de los modelos cienciométricos, en primer trimestre de la vigencia se ha continuado con las mesas de trabajo entre Colciencias y la Asociación de Facultades de Ciencias Sociales y Humanidades durante estas mesas se recibieron observaciones acerca de los productos “Colecciones científicas” y “Nuevos registros científicos” por parte del Instituto de Investigación de Recursos Biológicos Alexander von Humboldt. Las propuestas e información remitida a Colciencias serán tenidas en cuenta para la revisión y posible ajuste de las validaciones de los productos “Colecciones científicas” y “Nuevos registros científicos” en el Modelo de Reconocimiento y Medición de Grupos de Investigación e Investigadores” para una próxima Convocatoria.  
Durante segundo trimestre de 2019 no fueron programadas mesas técnicas de trabajo de modelos cienciométricos
Conclusiones y recomendaciones:
Se muestra con claridad que la cohorte 1 fue la que ingresó con un menor conocimiento de la temática y fue esta misma cohorte la que logró en promedio mejores resultados de aprendizaje, ubicándose en el 75% de la nota óptima, junto con la cohorte 4.
El nivel de reportes al respecto de los pares evaluadores debe mejorar frente al análisis realizado de forma que permita la toma de decisiones para mejoras al proceso y que al respecto de los resultados en las calificaciones de pares con un nivel de cumplimiento o de puntualidad poco satisfactorio que sirva para mejorar indicadores de cumplimiento y de calidad de evaluaciones de propuestas. Hay una gran oportunidad de mejorar y de fortalecer el proceso. 
Se recomienda tener en cuenta las fechas de los reportes en la ejecución, no tendría sentido ejecutar una tarea planeada para un trimestre solamente en un instante del tiempo, el reporte da cuenta de lo corrido hasta la fecha de cierre del trimestre. De igual manera se recomienda que el reporte amplíe más el análisis y lo observado en el proceso, así como las oportunidades de mejorarlo o dejar un insumo para que las directivas puedan tomar decisiones al respecto del proceso.</t>
  </si>
  <si>
    <t xml:space="preserve">A corte segundo trimestre de 2019, se destaca la siguiente gestión entorno al desarrollo de  las iniciativas estrategias del Programa Ondas:
'En lo relativo a la Gestión territorial del Programa Ondas , se legalizaron los convenios de Bolívar, Huíla y Antioquia para la implementación del programa Ondas en estos departamentos. Se hizo invitación directa a las entidades coordinadoras 2018. El proceso dio inicio el 4 de febrero y se cerró el 20 de marzo con la publicación de la lista de seleccionados y se da el envío del convenio a la Fundación Restrepo Barco de los TDR para suscripción de convenios con los seleccionados. Así mismo, se inició el proceso de evaluación técnica de los proyectos presentados al SGR de los departamentos de Nariño y Huila, así como el avance en la gestión para la formalización de los recursos de contrapartida de los departamentos de Huila, Caldas y Choco. 
En esa línea, los días 6 y 7 de marzo se llevó a cabo la primera Mesa Técnica de Coordinadores, en el marco de la estrategia de acompañamientos a los territorios del componente de Gestión Territorial del Programa Ondas, el encuentro se desarrolló en Bogotá en el Hotel Macao al cual asistieron los coordinadores de los proyectos financiados a través del Fondo de Ciencia Tecnología e Innovación - FCTeI del Sistema General de Regalías - SGR. 
Para el segundo trimestre se realizó la suscripción y legalización del convenio con el departamento de Caldas a través de Fundeca y la Fundación Restrepo Barco para implementar el programa en esta vigencia. En el marco de la gestión territorial se realizó el trámite correspondiente de recursos para la asignación de estos para los 6 nuevos convenios que se financiaran para esta segunda corte (Tumaco, Chocó, Cundinamarca, Guaviare, Risaralda y Tolima). Se da inicio a la elaboración de estudios previos correspondientes a la universidad Unicervantes del departamento de Cundinamarca para la implementación del programa Ondas en este departamento. Se realizó la suscripción de dos convenios correspondientes a los departamentos del Huila y Arauca para la implementación del programa Ondas a través de los recursos del SGR y en los cuales se implementa el proyecto Tipo denominado “Fortalecimiento de las vocaciones científicas en niños, adolescentes y jóvenes mediante la implementación del Programa Ondas”. Se realizaron ajustes según los últimos comentarios hechos en el comité de dirección, correspondientes a la convocatoria del sistema general de regalías fondo de CTI según para la conformación de un listado de propuestas de proyectos elegibles de apropiación social de la CTeI y vocaciones para la consolidación de una sociedad basada en el conocimiento, la cual será presentada en la siguiente sesión del OCAD en el mes de julio.
Por lo que atañe a Lineamientos pedagógicos y metodológicos, en el primer trimestre se realizó la gestión para la contratación de un equipo de tres consultores-investigadores en cognición y evaluación educativa, que han venido apoyando la construcción de un documento preliminar para la fundamentación y metodología de medición y seguimiento del desarrollo de capacidades en investigación y creación de los niños, niñas y adolescentes - NNA, que participan en el Programa Ondas de Colciencias. Se realizó la definición de la propuesta de trabajo para la construcción de dicho documento de marco referencial y una batería de instrumentos para realizar seguimiento a las capacidades que desarrollan los niños, niñas y adolescentes del Programa Ondas. 
Para el segundo trimestre del año se han realizado dos actividades principales, 1. un taller con coordinadores departamentales del programa Ondas, en este espacio se recogió información relacionada tanto con las necesidades en los territorios como con la oferta y fortalezas en procesos de formación de cada una de las entidades coordinadoras y sus aliados. y 2. una versión consolidada del documento de Plan de formación para maestros y asesores Ondas con el equipo pedagógico de la Corporación Educativa Minuto de Dios. 
Respecto a Proyectos especiales, durante el primer trimestre se dió la formación de 38 maestros del Valle del Cauca en técnicas de recolección de datos, siguiendo los protocolos GLOBE de nubes y temperatura superficial bajo los modelos pedagógicos del programa para la investigación reflexiva. Este taller de formación se realizó en el marco del espacio de reflexión pedagógica del área de ciencias naturales de la Secretaria de Educación Departamental de este departamento. Para el segundo trimestre del año se logró gestionar la alianza con la Fundación Corazón de la Amazonia para la producción de una guía de investigación pre-estructurada para la educación, gestión y conservación de bosques siguiendo la ruta metodológica del programa Ondas. Adicionalmente, se realizó toda la coordinación de los 2 talleres dirigidos a maestros en protocolos científicos y actividades de aprendizaje como el de Mosquito Habitat Mapper en Leticia, Amazonas e Hidrología en Envigado, Antioquia. Se inicia la definición de un proyecto especial asociado a Ondas con Industrias 4.0. Se trabajó en el diseño del proyecto especial “Ondas 4.0 investiga y crea” que plantea una estrategia especial para el desarrollo de la vocación científica de niños, niñas y adolescentes y favorecer la identificación y desarrollo del talento en ciencia y tecnología en el marco de la estrategia de desarrollo naranja.
Frente a la estrategia de fortalecimiento Ondas a 31 de marzo de la vigencia, se elaboraron el plan acción, cronograma y el plan de trabajo del primer trimestre del Componente de divulgación e internacionalización del Programa Ondas y la proyección para participación de los grupos Ondas en espacios internacionales de divulgación de la ciencia y la tecnología, como por ejemplo la participación del Programa Ondas en el en el 6° Campamento Latinoamericano de Ciencias. Se elaboraron los términos de referencia para la financiación de una beca pasantía nacional especializada para el fortalecimiento del proyecto de investigación del grupo infantil Ondas “RAGAH AMBIENTAL”; así mismo, se construyeron los términos de referencia para premiar al Maestro Ondas Compartir, con una pasantía internacional y la carta de intención para la vinculación Programa Ondas al Décimo Congreso Mundial para el Talento de la Niñez.
Implementación de comunidad: Se logra firmar el convenio con Grupo i33 SAS para dar soporte, mantenimiento y nuevos desarrollos a la comunidad virtual e integración con el Sistema de Información Ondas, en el primer trimestre de 2019.
Para el segundo trimestre el programa Ondas participó como expositor con el grupo de investigación juvenil “SINAPSIS” del departamento de Huila, en la “Intel International Science and Engineering Fair – Intel ISEF 2019”, que se llevó a cabo en la ciudad de Phoenix, Arizona, Estados Unidos, del 12 a 17 de mayo de 2019. A través de la plataforma Héroes Ondas, se abrió la convocatoria para la inscripción de los grupos de investigación Ondas que participarán como expositores en el Encuentro Regional Ondas “Yo amo la ciencia” 2019, Sede Bolívar, a celebrarse en la ciudad de Cartagena de Indias, los días 24, 25 y 27 de julio del presente año.  Se entregó el Premio Maestro Ondas en el marco de la Ceremonia Premio Compartir 2019, al docente Jhon Alexander Echeverri Acosta. Se cerró el segundo trimestre con la producción del Documento de carácter pedagógico y metodológico aspectos básicos para la organización de encuentros de divulgación Ondas.
Al respecto de la implementación de la comunidad Ondas se da continuidad mediante el acompañamiento a las entidades coordinadoras para la inscripción al encuentro regional sede Bolívar a través de la comunidad virtual Héroes Ondas. Se produjo el documento descriptivo de la estrategia Plan Padrinos Ondas que será presentado en evento de lanzamiento que se realizar en el mes de octubre de 2019.
Conclusiones/Recomendaciones
La programación de los resultados de niños está concentrada en un solo periodo del año, presentando solo gestión a lo largo del año, lo que hace que la relatoría de la gestión de estos primeros trimestres del año sea muy clara y muy estratégica enfocada al resultado y a garantizar que los mecanismos procuren siempre el cumplimiento de la meta.
El reporte de la gestión se recomienda hacer en una sola acción de forma consolidada. 
Se recomienda enfocar más el reporte con énfasis de modo que se tengan insumos para la toma de decisiones y que permitan tener bases para enfocar mejor las iniciativas en las siguientes vigencias y planear mejor tanto los recursos financieros como los recursos de talento humano en el equipo. Se debe tener en cuenta que el desarrollo de iniciativas asociadas al SGR incluye seguimientos y el equipo a pesar del reporte ejecutivo de su participación en estas convocatorias ha invertido unos recursos de tiempo que se necesitan para el desarrollo efectivo de las demás iniciativas. </t>
  </si>
  <si>
    <t>Jóvenes Investigadores:
En el primer trimestre de 2019, la gestión relacionada con la 'Convocatoria Innovación 2019 Jóvenes Investigadores e Innovadores", se avanzó en un borrador del capítulo de Jóvenes Investigadores e Innovadores con los componentes que pueden ser incluidos en las convocatorias de Innovación.
En el segundo trimestre se dio apertura a la convocatoria articulada con la DFI al cierre del trimestre 27 de junio de 2019 con un total de recursos de $34.374 millones y se tendrá el cierre el 29 de agosto de 2019. 
Con relación a la iniciativa a desarrollar con la DDTI Innovación 2019 Jóvenes Investigadores e Innovadores se tiene en proceso de gestión con la Dirección de Innovación, se identificó que la mejor manera de vincular a los jóvenes es a través de las distintas convocatorias o invitaciones que tienen programado. Esto porque la Dirección de Innovación considera que la vinculación de jóvenes debe ser concebido como una propuesta piloto dado que se requiere valorar la respuesta que darán los proponentes externos. Está previsto por parte de la Dirección de Innovación la apertura y cierre de la convocatoria, invitaciones durante el segundo semestre del año 2019. Se da apertura a la convocatoria línea de Fomento a la Innovación y Desarrollo tecnológico en las empresas - 2019 en asociación con el SENA de la cual se espera tener un aporte en el número de jóvenes investigadores apoyados. 
En el caso de la Invitación Fortalecimiento de centros autónomos con Jóvenes Investigadores e Innovadores se gestionó la definición de los términos de referencia con la Dirección de Fomento a la Investigación. Para el segundo trimestre se elaboraron los términos de referencia de la “Invitación para el fortalecimiento de Centros autónomos de investigación e Institutos o centros públicos de I+D”, en articulación entre la Dirección de Fomento a la Investigación y la Dirección de Mentalidad y Cultura – Programa Jóvenes Investigadores, de igual forma el 26 de junio de 2019, se solicitaron los concepto técnicos y jurídicos a las áreas correspondientes (SEGEL, OAP y DAF). Una vez recibidos los conceptos y ajustados los términos de la invitación, se presentará para aprobación en Comité Técnico de la Dirección de Mentalidad y Cultura, Comité Técnico de la Dirección de Fomento a la Investigación y Comité de Subdirección, para dar apertura el 25 de julio de 2019.
Con relación a la Convocatoria Jóvenes Investigadores e Innovadores Huila, en el primer trimestre: no se ha logrado la legalización del convenio para el proyecto apoyado en el OCAD en 2018, la gestión de avance da cuenta de la actualización del CDR para la firma del convenio. Para el segundo trimestre se realizó el Plan Operativo del convenio 391 de 2019, el cual consta de una hoja de POA resumen, una hoja de POA detallado que incluye los rubros de ejecución, una hoja de costos unitarios y una hoja con el cronograma para el reporte a GESPROY. Igualmente se realizaron los Términos de Referencia y sus anexos para la convocatoria. Estos documentos (POC-TDR) fueron aprobados por los representantes y supervisores de la Gobernación del Huila y Colciencias. Para el segundo trimestre,  se realizó la presentación de TDR y los conceptos de las diferentes áreas en Comité de Dirección, el cual fue aprobado y solicitó incluir el número del convenio de cooperación celebrado en el marco del proyecto aprobado por SGR e incluir la alineación establecida con el plan de desarrollo actual, se lleva al Comité de Subdirección la aprobación de los términos de referencia de la “Convocatoria Jóvenes Investigadores e Innovadores para el Departamento del Huila 2019” que se realizará el 3 de Julio de 2019. Se inicia proceso para el plan de comunicaciones, capacitaciones a centro de contacto y registro, y revisión el aplicativo con sistemas.
Frente a la Convocatoria Nexo Global Huila en el primer trimestre: Se da la legalización del convenio para el proyecto aprobado en el OCAD registrado con el nombre: “Implementación del programa Nexo Global para despertar el espíritu investigativo y científico de jóvenes a través de pasantías internacionales de investigación que les permita insertarse en redes de conocimiento – Departamento del Huila”; en el segundo trimestre dado el escenario con la tasa de cambio y estado del convenio una vez liquidado el convenio anterior con del departamento se dió paso a la realización de un nuevo convenio el cual fue legalizado el 25 de junio de 2019 (414-2019). En el próximo trimestre se dará paso a la suscripción de los convenios con las Univesidades de Salisbury y de Purdue, las cuales recibirán a los estudiantes de pregrado seleccionados del Huila para que realicen la pasantía de investigación.
Con relación a los Ganadores en el marco del Convenio para el Concurso Otto de Greiff: en el primer trimestre al respecto del convenio Otto de Greiff está pendiente la firma de la Universidad de los Andes y la Universidad del Rosario por la firma del convenio que apoyará 6 jóvenes investigadores en las siguientes áreas: Ciencias Naturales, Ciencias Sociales, Tecnologías apropiadas, Desarrollo sostenible y medio ambiente, Creatividad y expresión en artes y letras, Ciencias de la Salud. Los jóvenes ya fueron seleccionados y se encuentran a la espera del proceso de vinculación. En el segundo trimestre no se tuvo reporte de avance al respecto.
La gestión de la Convocatoria Nexo Industrias Creativas dió cuenta de la apertura de la convocatoria en alianza con Partners of the Americas con fecha de apertura el 19 de febrero de 2019 y que estará abierta hasta el próximo 15 de mayo de 2019, esta convocatoria maneja 3 líneas temáticas: Artes y Patrimonio, Industrias Culturales y Creaciones Funcionales, Nuevos Medios y Software de Contenidos. Con estos componentes se busca fomentar la vocación científica de los estudiantes de pregrado, a partir de la realización de prácticas internacionales de investigación. Para el segundo trimestre se llevaron a cabo las actividades de divulgación de la convocatoria (webinars, socialización en Colciencias, presentación en la Universidad Nacional, mensajes a través de redes sociales y otras actividades desarrolladas en Estados Unidos por parte de Partners of the Americas). Inicialmente la convocatoria estaba prevista para cerrar el 15 de mayo. Sin embargo, considerando el número de propuestas recibidas al 14 de mayo (7), el comité técnico del convenio aprobó que la convocatoria de Nexo Global en Industrias creativas cerrara el 31 de mayo. Como resultado, se tiene que se recibieron 21 propuestas de las cuales 18 cumplieron con los requisitos mínimos las cuales fueron enviadas a pares evaluadores seleccionados por Partners of the Americas.
Al respecto de Gestión de Alianzas: para el segundo trimestre con Brasil el 4 de junio se llevó a cabo una reunión en ASCUN con la Oficina de Relaciones Internacionales para explorar la posibilidad de trabajo conjunto en la implementación del Programa Nexo Global bajo el esquema de reciprocidad que ASCUN maneja bajo el acuerdo de cooperación académica y cultural BRACOL, entre Brasil y Colombia. Lo anterior en el marco del desarrollo de la comisión mixta entre Brasil y Colombia, liderada por Colciencias. De otro lado se están adelantando gestiones con los países de Estados Unidos con el MIT, Canadá con MITACS y Lakehead University y con Australia con South Australia University. 
El avance de la Convocatoria Talento joven en salud, registró la elaboración de un documento con los aspectos generales, que se deben tener en cuenta para el fortalecimiento de programas y proyectos de investigación de las ciencias médicas y de la salud con impacto regional, a través de la vinculación de talento joven nacional y el desarrollo de estrategias de apropiación social de la CTeI para promover la implementación y transferencia del conocimiento en beneficio de las comunidades afectadas. Para el segundo trimestre se solicitó el cambio de nombre de la convocatoria por  “Convocatoria para el fortalecimiento de proyectos de CTeI en ciencias médicas y de la salud con talento joven e impacto regional”, el cual fue aprobado en sesión de Comité de Dirección No 15 del 17 de junio de 2019 y se dió apertura a la Convocatoria mediante Resolución 0779 de 2019 el 20 de junio de 2019 con el número 850.
Al respecto de Política CTeI Jóvenes con Mapeo de iniciativas de CTeI y Gestión Territorial:  Se socializó con la Subdirección el avance del trabajo en el documento de la política del cual se quedó un compromiso de hacer una mesa de trabajo entre la DMC , OAP y la UDEP en el mes de julio para proyectar el cronograma de trabajo para el resto de la vigencia. Igualmente se presentó la estrategia Mapeo y sus resultados como parte de insumo a la política. Se trabajó en el procedimiento y descripción de las actividades de los diferentes procesos del programa Jóvenes Investigadores e Innovadores, como insumo del documento de redireccionamiento del programa.
En el período, se trabajó en la iniciativa de Comunidad Jóvenes Investigadores e Innovadores, dando continuidad a la administración del grupo, posteando los capítulos de: Mi Mente Curiosa, información institucional, notas de ciencia e investigación, igualmente se incorporó información sobre oportunidades de estudio y laborales de interés para los miembros del grupo que para le fecha de corte cuenta con 473 miembros. En conjunto con el equipo de Difusión, en este primer trimestre se realizó una propuesta de trabajo donde se abordó los retos de la comunidad y de acuerdo a esto se planificó una serie de actividades a desarrollar en la fase II de consolidación de la comunidad de jóvenes, la cual se encuentra en revisión por el equipo de jóvenes. En el segundo trimestre se continuó publicando capítulos de Mi Mente Curiosa, información institucional, notas de ciencia e investigación, información sobre oportunidades de estudio y laborales de interés para los miembros del grupo. En el momento de corte de este informe, la comunidad cuenta con 486 miembros.  Se cuenta con un informe con las estadísticas de la comunidad periodo 2018 y 2019 para establecer la línea base de movimiento de la comunidad y sobre ella realizar seguimiento. Se continua con la estrategia de la encuesta para poder caracterizar mejor a la comunidad.
Finalmente en lo que atañe al Proyecto especial gestión para la innovación de jóvenes Sena, se realizó el contacto con la Universidad de Purdue dada su gran trayectoria en procesos de formación y diseño de estrategias para el fortalecimiento de sistemas de Innovación regional en el país, que lo promovería como un aliado estratégico para el desarrollo de la actividad “Jornadas de Transferencia en herramientas y competencias para la gestión de la innovación”. El día 27 de marzo, la Universidad de Purdue, entregó el documento con la propuesta específica para el desarrollo de las Jornadas de Transferencia. Para el segundo trimestre se realizaron reuniones el 24 de mayo y 13 de junio y también se recibió un nuevo documento de la propuesta para Jornadas de Transferencia en herramientas y competencias para la gestión de la innovación presentada por la Universidad de Purdue la definición de la misma se hará en el tercer trimestre 
Conclusiones y Recomendaciones
La gestión asociada a los aportes de Direcciones como la de Desarrollo Tecnológico e Innovación evidencian un rezago frente a lo esperado para la fecha de corte, no se logra evidenciar una clara articulación que conlleve a la gestión de metas institucionales y que promueva los temas conjuntamente. Se recomienda ser más preciso y concretar con toda celeridad las acciones que permitan la consecución de las metas institucionales de forma articulada. 
Los avances en la gestión deben tener fechas concretas de cumplimiento sobre los acuerdos que se hagan con otras áreas o con otros aliados, ya que esta articulación tiene un aporte directamente a indicadores que son responsabilidad de la Dirección de Mentalidad y Cultura.</t>
  </si>
  <si>
    <t xml:space="preserve">En corte de 30 de junio de 2019,  desde el Programa Becas de Excelencia Doctoral del Bicentenario, se dió apertura al primer corte de la convocatoria el pasado 04 de marzo de 2019 y tendrá cierre el 17 de mayo de 2019, el segundo corte abrirá en el mes de septiembre cerrando hasta la próxima vigencia (2020). Durante el segundo trimestre del año la convocatoria de Becas de Excelencia Doctoral cerró el pasado 17 de mayo de 2019, de acuerdo con los términos de referencia. Se recibieron 56 propuestas de proyectos por parte de Instituciones de Educación Superior (IES), las cuales asociaron 2.336 propuestas de tesis doctorales.  Con posterioridad a la segunda revisión, el Grupo de Registro de Proyectos informó que las 2.336 propuestas de tesis doctoral y las 56 IES participantes cumplieron requisitos para continuar en el proceso de selección.  
Actualmente, se realiza el proceso de evaluación de las 2.336 propuestas de tesis doctoral y la publicación del Listado Preliminar de Proyectos Elegibles se realizará el próximo 19 de julio de 2019.
Al respecto de la convocatoria de doctorados en el exterior: De acuerdo con lo propuesto por la Dirección de Fomento en el Comité de Dirección en su sesión del 29 y 30 de abril de 2019, la Convocatoria de Doctorados en el Exterior dará apertura durante el tercer trimestre de 2019. Al respecto de las pasantías doctorales durante el segundo trimestre de 2019, se realizó la selección de los beneficiarios de las convocatorias de Doctorados Nacionales de Colciencias que adelantarán sus pasantías doctorales en Australia en el marco del Programa Australia-Americas PhD Internship Program 2019. Como resultado 4 beneficiarios iniciarán sus pasantías a partir de julio de 2019.
Programa Crédito Beca Colfuturo: La convocatoria 840 tuvo apertura el 08 de enero y cierre el 28 de febrero de 2019. En el segundo trimestre se entregaron los resultados de la convocatoria en donde se seleccionaron a 150 estudiantes de para doctorado en el exterior y 1218 estudiantes de maestría en el exterior los resultados de la convocatoria fueron publicados el 14 de mayo de 2019 de acuerdo con los mecanismos que dispone Colfuturo para estos fines.
En lo que concierne a la Formación de Capital Humano de Alto Nivel para el Departamento de Huila, se llevó a cabo la apertura a la convocatoria el viernes 29 de marzo y tuvo cierre el 04 de junio. Como balance del segundo trimestre se recibieron en la convocatoria: 36 propuestas de candidatos para doctorado nacional, 14 propuestas para doctorado exterior, 34 propuestas para maestría nacional y 27 propuestas para maestría nacional. 
Sobre la gestión de la Convocatoria para la Formación de Capital Humano de Alto Nivel para las Regiones - Docentes de Establecimientos Educativos Oficiales de Bolívar, tuvo apertura el 27 de febrero y el cierre se dio el 21 de abril de 2019. Como balance del segundo trimestre se tuvo la publicación del banco definitivo de elegibles con un total de 355 propuestas elegibles, se espera publicar el banco de financiables el 25 de julio.
Así mismo, la convocatoria 834 Formación de Capital Humano de Alto Nivel para las Regiones - Docentes de Establecimientos Educativos Oficiales de Boyacá, tuvo apertura el 27 de febrero y el cierre fue el pasado 21 de abril de 2019. Como balance de la convocatoria se presentaron el 25 de junio se publicó el banco definitivo de elegibles en donde quedaron 112 propuestas de maestría nacionales para el departamento.
Frente a la Formación Docentes Departamento de La Guajira: La convocatoria 837 tuvo apertura el 12 de marzo y el cierre se dió el 22 de abril de 2019. Como resultado de la evaluación en el segundo trimestre se publicó el día 25 de junio el banco definitivo de elegibles que presenta 163 propuestas de maestría elegibles. 
Al respecto de la convocatoria del departamento del Cesar se tuvo un resultado de 29 propuestas financiables de acuerdo con el banco publicado el 22 de marzo pasado. 
Al respecto de la convocatoria para la formación de capital humano del departamento del Cauca en marzo pasado se publicó el banco de elegibles de la convocatoria 822 con un total de 87 propuestas de candidatos a cursar maestrías en el país.  
Finalmente, en lo que compete a Convocatoria Colciencias Fulbright, en el primer trimestre se concertaron los términos de referencia y se dio apertura a la Convocatoria Colciencias-Fulbright 2019 el 25 de febrero de 2019. Los resultados se tendrán publicados en el tercer trimestre del año. 
Conclusiones/Recomendaciones
Como parte de la gestión con los departamentos recomendamos definir con mucha precisión y contemplando todos los factores de evaluación y priorización de la población beneficiaria, las condiciones de los términos de referencia en donde se determine el detalle de estos aspectos, de forma similar recomendamos tener un seguimiento más cercano con los aliados de las convocatoria que van a aportar a las metas institucionales así como tener muchos más claros los cronogramas de las convocatorias bajo las cuales se espera financiar propuestas de investigadores para formación de alto nivel.
Finalmente recomendamos tener especial cuidado con la precisión y oportunidad la información de los bancos de elegibles en los reportes de la herramienta. </t>
  </si>
  <si>
    <t>Frente de la convocatoria de Estancias posdoctorales, tuvo cierre la primera fase el día 28 de junio, la se gunda fase tendrá cierre el próximo 09 de agosto de 2019. Los resultados se obtendrán a inicios del mes de diciembre del a vigencia.</t>
  </si>
  <si>
    <r>
      <t xml:space="preserve">En lo que respecta a los Pactos por la Innovación,  corte de 30 de junio de 2019, se inició el diseño de portafolio de beneficios en cada región para la implementación de la estrategia se han construido los documentos de negociación que contiene el objeto, obligaciones, resultados esperados, presupuesto y duración que tendrían los 8 convenios con las Cámaras de Comercio de Cali, Bucaramanga, Barranquilla, Cúcuta, Manizales, Bogotá, Cartagena y Villavicencio. Así mismo, se han llevado a cabo mesas de trabajo para resolver dudas con cada una de las Cámaras mencionadas anteriormente. Por otra parte, en aras de avanzar con el proceso de elaboración de los convenios especiales de cooperación, se han adelantado preliminarmente las justificaciones, los memorandos de solicitud y presentación respectiva.
Frente a la iniciativa de Alianzas por la Innovación, se llevó a cabo la alineación de conceptos para la nueva fase en conjunto con Confecámaras. Dentro de las conclusiones obtenidas de este proceso se generó la hoja de ruta general y se consolidó el presupuesto de la estrategia durante el año 2019, así como el proceso contractual del convenio de cooperación entre Confecamaras y el FFJC, que permitirán realizar las actividades relacionadas con las alianzas en segundo semestre de la vigencia. 
Frente a la iniciativa de Gestión Territorial en segundo trimestre se llevó a cabo la apertura de las 
-Convocatoria 846 de 2019 para la selección de empresas beneficiarias – Sistemas de Innovación Empresarial – Caldas: pretende seleccionar quince (15) empresas del Departamento de Caldas que estén interesadas en desarrollar capacidades en los componentes clave (estrategia de innovación; compromiso y liderazgo corporativo; gestión del portafolio de innovación; y ecosistema de innovación) que impulsan la innovación empresarial para la creación y/o consolidación de sistemas básicos de innovación.  La apertura se llevó a cabo el pasado 1 de abril y cuanto con una disponibilidad de recursos de $1.350 millones.
-Convocatoria 845 de 2019 para la selección de entidades expertas – Sistemas de Innovación Empresarial – Caldas: para realizar un entrenamiento de alto nivel con el objetivo de impulsar la creación de Sistemas de Innovación en quince (15) empresas del Departamento de Caldas. La apertura se llevó a cabo el pasado 1 de abril y cuanto con una disponibilidad de recursos de $525 millones.
-Convocatroia 838 de 2019:   para la selección de empresas beneficiarias – Sistemas de Innovación Empresarial – Cundinamarca: requiere seleccionar empresas del Departamento de Cundinamarca que estén interesadas en desarrollar capacidades en los componentes clave que impulsan la innovación empresarial para la creación y/o consolidación de sistemas básicos de innovación. Abrió a finales del mes de marzo y la disponibilidad de recursos es del orden de $220 millones.
 Respecto al avance de la Convocatoria línea de Fomento a la Innovación y Desarrollo tecnológico en las empresas – 2019, esta fue abierta el pasado 25 de junio. Su propósito es apoyar proyectos de Desarrollo Tecnológico e Innovación para ser ejecutados por empresas legalmente constituidas en Colombia, que den como resultado un prototipo funcional con validación pre-comercial, contribuyendo a mejorar su productividad, a sofisticar su oferta productiva, y a fortalecer las alianzas y/o vínculos con los diferentes actores del SNCTeI a nivel nacional. La disponibilidad de los recursos es del orden $16.383.323.771. Cerrará al finalizar el mes de septiembre de La programación de las tareas a partir del segundo trimestre, no permite evidenciar al gestión adelantada desde la DDTI frente  a la integralidad del componente de Innovación Empresarial. Se recomienda registrar la gestión adelantada en los priemros meses del año que permitan evidenciar las acciones encaminadas para el logro de las 600 organizadas articuladas en los Pactos por la innovación y 479 Empresas con capacidades en gestión de innovación.
</t>
    </r>
    <r>
      <rPr>
        <b/>
        <u/>
        <sz val="10"/>
        <color theme="1"/>
        <rFont val="Segoe UI"/>
        <family val="2"/>
      </rPr>
      <t xml:space="preserve">Conlcusiones
</t>
    </r>
    <r>
      <rPr>
        <sz val="10"/>
        <color theme="1"/>
        <rFont val="Segoe UI"/>
        <family val="2"/>
      </rPr>
      <t>Dada la proyección de metas a cuarto trimestre por parte de la Dirección de Desarrollo Tecnológico e Innovación, no ha sido  posible desde la OAP advertir respecto a los riesgos de incumplimiento de las metas.</t>
    </r>
  </si>
  <si>
    <t>A mayo de 2019, se reportó la radicación de 160 solicitudes de patente, de acuerdo con el reporte realizado por la SIC en junio 2019. Con esto se logró el 89% de la meta establecida para el período. La diferencia entre lo planeado y lo que finalmente se radicó ante la SIC para este trimestre en lo que respecta al apoyo brindado por Colciencias, atiende una solicitud de ampliación de los plazos de radicación de las solicitudes por parte de las firmas de abogados que adelantan los procesos de alistamiento, redacción y radicación ya que los beneficiarios en algunos casos se han tomado más tiempo del esperado para apoyar estos procesos por tal motivo, una porción del cumplimiento de la meta se traslada al segundo trimestre.
La distribución por departamento fuela siguiente: Bogotá con un 36% de las solicitudes, Antioquia 20%, Cundinamarca 11%, Valle y Santander 9%, Atlántico 4%, Bolivar, Quindio, Risaralsda 3%, y Cauca y Huila 1%.
La gestión  de la Convocatoria Nacional para apoyar a la presentacion de patentes via nacional y via PCT para el segundo trimestre de 2019, da cuenta de la realización de sesiones  trabajo con el ánimo de construir en conjunto (quipos de trabajo de la Estrategia Nacional de Propiedad Intelectual de Colciencias y de CIGEPI de la Superintendencia de Industria y Comercio - SIC ) los términos de refencia la convocatoria, con la cual se espera apoyar aproximadamente 182 solicitudes de patente. En las mencionadas sesiones se han definido aspectos relacionados con los requisitos de la convocatoria y sus mecanismos de validación. Es importante mencionar, que este trabajo continuará en el mes de abril y mayo hasta concluir la elaboración de los términos para la apertura de la convocatoria en julio  de 2019, de acuerdo con lo establecido en el plan anual de convocatorias de la vigencia.
El monto destinado para el apoyo en el alistamiento de los registros es del orden de $2800 millones.</t>
  </si>
  <si>
    <r>
      <t xml:space="preserve">En el primer trimestre de 2019, se inició el  el proceso de sensibilización de la Convocatoria “Apoyo y fortalecimiento para la creación de empresas de base
científica, tecnológica e innovación”. Dicha sensibilización se llevó a cabo en el marco de  la “Sesión convocatorias ecosistema de innovación” organizada por Connect Bogotá, en donde se presentó ante empresas y universidades, la estrategia de apoyo a Spin-off de la Dirección de Desarrollo Tecnológico e Innovación.
Así mismo, a finales del mes de abril se llevó a cabo un taller de sensibilización y construcción de mecanismos de apoyo para la creación y fortalecimiento de SPIN OFF al cual asistieron diferentes universidades a nivel nacional, con el fin de aclarar conceptos claves frente al tema y poder identificar las necesidades principales de las universidades en temas de SPIN OFF. Una vez realizado el taller se inició la construcción de los términos de referencia y teniendo en cuenta que CRÉAME, Incubadora de Empresas de Base Tecnológica reconocida por Colciencias, cuenta con la idoneidad para brindar el apoyo a esta estratégica, se solicita la elaboración de un convenio especial de cooperación con el objetivo de "Aunar esfuerzos técnicos, administrativos y financieros para fortalecer la transferencia de conocimiento y tecnología mediante el apoyo a la creación de empresas de base tecnológica tipo Spin-off".
En esa línea,  se inició el proceso de trámite de TdR antes las instancia pertinentes con el propósito de dar a apertura a la convocatoria en el tercer trimestre de 2019.
</t>
    </r>
    <r>
      <rPr>
        <b/>
        <sz val="10"/>
        <color theme="1"/>
        <rFont val="Segoe UI"/>
        <family val="2"/>
      </rPr>
      <t>Observaciones/Recomendaciones</t>
    </r>
    <r>
      <rPr>
        <sz val="10"/>
        <color theme="1"/>
        <rFont val="Segoe UI"/>
        <family val="2"/>
      </rPr>
      <t xml:space="preserve">
Se advierte a la DDTI frente a la proyección de apertura de convocatoria, si para la vigencia 2019 se obtendrán los acuerdos de transferencia. Esta anotación, debido a que posiblemente dichos acuerdos se generen posterior a la puesta en marcha de los propuestas seleccionadas.</t>
    </r>
  </si>
  <si>
    <r>
      <t>El primer semestre deja un total de 11 espacios que promueven la interacción de la sociedad con la CTeI, 2454 personas que participan en espacios de valor. Con esto se logra el 100% de la meta establecida para el número de espacios que promueven la CTeI, pero apenas el 100% en lo concerniente al número de personas que participan en esos espacios. 
Frente a los contenidos multiformato, durante el primer semestre de 2019 se desarrollaron acciones que permitieron efectuar 5 espacios de valor entre los que se incluyen eventos presenciales de circulación de estos contenidos:
1.	El Colombian Film Festival de Nueva York, se presentó La Casa de La Vida acompañada de un conversatorio por el director Juan Fernando López y la subdirectora de Colciencias, Sonia Monroy adicionalmente, los cortometrajes de la serie Colombia acompañaron todas las funciones del festival.
2.	El Festival Internacional de Cine de Cartagena realizó una proyección de la casa de la vida, la cual por las condiciones presentadas tuvo que ser trasladada a un espacio especial, razón por la que se obtuvo más asistencia de la esperada, los cortometrajes de ColombiaBio se incluyeron en la sección especial de cine en los barrios.
3.	El festival de Cine ambiental de Cali se proyectó el documental Chiribiquete, videografía de una expedición al centro del mundo, la cual tuvo una intervención por parte del director, Carlos Arturo Ramírez y la coordinadora de la estrategia Natalia Suárez.
4.	El festival Colombiodiversidad se proyectó La casa de la vida en Bogotá y tuvo la participación de Iván Ulloa, sonidista del documental y Laura Pineda Productora de contenidos de la estrategia y en Medellín la proyección conto con la participación de Juan Fernando coordinador general de la expedición, Esteban Domínguez, Biólogo que participo en la expedición y la conversación fue moderada por Natalia Suárez.
5.	Participación especial en la feria del libro con los cortometrajes ColombiaBio, una proyección de La casa de la vida con la intervención del director, una representante del centro de memoria histórica y Tania Delgado, directora de mentalidad y cultura de Colciencias y el lanzamiento de la serie Ciencihéroes , evento que tuvo gran participación ya que desde el programa Ondas  se invitó a los niños participantes de los capítulos.
Desde este programa Activaciones Regionales se lograron otros espacios en donde se desarrollaron eventos especiales de circulación con contenidos como fueron:
•	Dos proyecciones de la serie Colombia Bio en el Colegio Nueva Granada.
•	Proyección de los cortometrajes de Colombia Bio antecediendo cada una de las funciones del festival y una proyección del largometraje “La casa de la Vida” dentro de la programación oficial con espacio de conversatorio en festival de cine Colombiano de Nueva York.
•	Propuesta de programación para el Festival de cine ambiental en la Universidad del Quindio
•	Acuerdo con el festival Colombiosiversidad donde se tendrá la proyección de dos de los cortometrajes de ColombiaBio, un episodio de Formulas de cambio y del largometraje “La casa de la vida” con espacio de Conversatorio en las ciudades de Bogotá y Medellín.
•	Gestión de proyección del documental “Cita con la Trocha” en la Cinemateca Alterna de la Universidad nacional.
•	Gestión de proyección del documental “La casa de la vida” en la Universidad Javeriana con conversatorio.
•	Gestión proyección del documental “La casa de la vida” en la Universidad de la Sabana
Al respecto de las Activaciones Regionales se aporta con 4 espacios en el primer semestre que promueven la interacción de la sociedad con la CTeI y que aportan al indicador programático de la siguiente forma: 
6.	MujerEs Ciencia en alianza con la Asociación Colombiana de Periodismo Científico en Maloka. La acción contó con la participación de 3 invitadas y fue de entrada libre con inscripción previa. Este espacio es reportado desde el primer trimestre del año.
A continuación, se relacionan los espacios realizados en el segundo trimestre del año. 
7.	La Ruta de la Ciencia (30 de abril) - Diego Hernández Lozada
8.	MujerEs Ciencia (03 de mayo): Mujeres escritoras
9.	La Ruta de la Ciencia (20 de junio): Paola Amar Sepúlveda
Con relación al Entorno Digital del programa Todo es Ciencia, en primer trimestre de 2019, se publicó en el sitio web 7 escritos de autores y temas variados [artículos periodísticos y columnas de opinión] dentro de los cuales participaron los siguientes autores: Andrés Carvajal, Efraín Rincón y Mario Murcia. Con base en el contenido editorial se realizarOn publicaciones de diferente tipo en las diferentes redes sociales de la estrategia (Facebook, Twitter, Instagram, Youtube) y de esta labor se generaron 48.363 interacciones en redes sociales. El sitio web obtuvo 45.263 usuarios únicos; 72,904 visitas a páginas del sitio y 33472 reproducciones de contenido audiovisual en plataformas on line (Facebook, Instagram, Twitter, YouTube). En el segundo trimestre los números de reproducciones de material audiovisual, especialmente, en Youtube se podrían deber a los siguientes factores: no se incluyeron pagos en la plataforma de Facebook ni otra red social para que tuviera más impacto; falta de material audiovisual en estreno que generara mayor efecto en audiencia y se debía hacer una curaduria del canal de Youtube que permitiera un mejor y más eficiente navegación, bajo este escenario hubo 70522 reproducciones de contenidos audiovisuales en redes sociales y se registraron 51.529 usuarios únicos con un total de 156.362 de visitas a páginas del sitio.
A futuro, y para no depender de que haya nuevo material o pago de publicidad, se podría apostar a campañas temáticas que involucren distintas piezas de vídeo. También vale la pena crear contenido propio de redes sociales como Instagram, para generar más tráfico hacia el canal de Youtube.</t>
    </r>
    <r>
      <rPr>
        <b/>
        <sz val="10"/>
        <color theme="1"/>
        <rFont val="Segoe UI"/>
        <family val="2"/>
      </rPr>
      <t>Conclusiones/Recomendaciones</t>
    </r>
    <r>
      <rPr>
        <sz val="10"/>
        <color theme="1"/>
        <rFont val="Segoe UI"/>
        <family val="2"/>
      </rPr>
      <t xml:space="preserve">
Se recomienda a la DMC realizar un mapeo de otros espacios en las cuales interactua la sociedad en temas de CTeI y que estan siendo adelantados por laas diferentes Direcciones Técnicas o áreas de Colciencias. Esto acompañado por supuesto de una caracterización de los actores participantes en estos espacios, que permiten identificar los públicos a los que cuales los contenidos en materia de de CTeI están llegando.</t>
    </r>
  </si>
  <si>
    <r>
      <t xml:space="preserve">En el primer trimestre de 2019, con relación al avance de la convocatoria "Ideas para el Cambio" se llevó a cabo la parametrización que incluyó: el cronograma de actividades, elaboración de términos de referencia, consolidación de alianzas, conceptualización de temas.
A través de las acciones realizadas en el programa ideas para el cambio en el período analizado se ha promovido el acceso a la información y la participación de la ciudadanía en temas de apropiación social de la ciencia la tecnología y la innovación, logrando así el mantenimiento del 100% de los requisitos de transparencia a cargo de la DMC.
Para el segundo trimestre y luego de haber recibido las observaciones realizadas por las áreas OAP, SEGEL y DAF se ajustaron los términos de referencia y los retos de la convocatoria Ideas para el Cambio. En el Comité de Mentalidad y Cultura para la CTeI del 4 de junio de 2019 se aprobaron los términos de referencia y los retos de la convocatoria Ideas para el Cambio. En este segundo trimestre las acciones realizadas para esta iniciativa permitieron mantener el indicador de requisitos de transparencia al 100%
Desde el 13 de mayo se encuentra en trámite de elaboración la minuta del convenio de cooperación especial entre Colciencias y el Ministerio de Minas y Energía que aportará recursos a esta iniciativa. Debido a que el convenio no se encuentra legalizado se solicitó modificación del plan de convocatoria para cambiar la fecha de apertura de la convocatoria al mes de agosto de 2019.
Frente al fortalecimiento de las experiencias ganadoras del Concurso a "A Ciencia Cierta Eco", en primer trimestre de la vigencia, se promovió la elaboración de los planes operativos y presupuestales de los proyectos de las comunidades de base comunitaria. Al corte del reporte, se contó con un total de 12 de los 18 planes de fortalecimiento: Asoapica, Productores ovinos, humedales el Tintal, Renacer comunal andino, Red Natural de sociedad civil Alto Ricaurte, Asoparaiso, Asoarce, Sembrando Vida, Brigadas forestales, Red de reservas naturales, Agrosolidaria y Aguas del Volcán. 
Alineado a lo anterior, se inició el 2019 con la organización de 20 encuentros locales de los 28 que se definieron con experiencias ganadoras del concurso, estos abarcan: 
1. Asociación de Productores Agropecuarios del Paraíso, Putumayo.
2. Agrosolidaria.
3. Asociación de Productores Agropecuarios de la Vereda Brasilar - Asobrasilar.
4. Asociación de Usuarios del Acueducto Aguas del Volcán.
5. Brisas del Macizo.
6. Grupo Ecológico Reverdecer Laboyano.
7. Asociación Minga de Campesinos La Orquídea.
8. Asociación para el desarrollo integral humano y sostenible AKAYÚ.
9. Comité de Vigilancia y Conservación del medio ambiente de Pescadores Artesanales de Caño Grande.
10. Asociación de Mujeres Dios con Nosotros.
11. Consejo Comunitario de la comunidad negra Senovia Puello Caicedo del Corregimiento de Bocacerrada.
12. Grupo Ambientalista Rescatemos El Caño Bugre.
13. Asociación de Mujer Rural Almaguereña Campesina e Indígena - AMURA.
14. Junta de Acción Comunal Vereda el Carmelito- Patía.
15. Frutos de Macuira.
16. Asociación de Agricultores, Productores Pecuarios, Piscicultores y Ambientalistas de Pasifueres -ASOPASFU.
17. Brigadas Forestales Comunitarios.
18. Asociación de Pescadores Artesanales Amigos del Cultivo - Cría Pez.
19. Consejo Comunitario Negros Unidos.
20. Asociación de Emprendedores Unidos Rompiendo Barreras Asoemprendedores
En el segundo trimestre se presentó el directorio de los perfiles de los padrinos/madrinas de las experiencias de fortalecimiento y los contratos elaborados y firmados.
En lo que concierne a la iniciativa "Apropiate", en el período analizado, se diseñó el mecanismo para la socialización y validación del documento de la Estrategia de Apropiación Social de CTeI, que contiene momentos de validación interna con los equipos de Colciencias y una serie de contenidos con carácter educomunicativo para la validación de actores del Sistema Nacional de CTeI. Así mismo, se consolidaron los lineamientos técnicos para el desarrollo del componente de Apropiación Social de CTeI en proyectos financiados con recursos FIS, jóvenes investigadores que contienen un marco técnico, propuestas metodológicas y alternativas para el desarrollo de productos de investigación.
Para el segundo trimestre se cuenta con un ejercicio de análisis de los productos de Apropiación Social de CTeI y con su propuesta en cuanto a criterios de calidad y existencia. Es un trabajo inicial que surge de un ejercicio cienciométrico de lo reportado en el Modelo de Medición de grupos de investigación e investigaciones con relación a productos resultado de las actividades de Apropiación Social del Conocimiento. Para la metodología se uso una Triangulación de Estado del Arte, Análisis (cualitativo y cuantitativo) de productos de Apropiación Social de CTeI y los encuentros nacionales del Grupo ASCTeI y Definición de productos de Apropiación Social de CTeI (actualización y ajuste). Incluyendo requerimientos de: - Caracterización, - Medición, - Verificación, - Existencia, - Calidad. Adicionalmente se cuenta con el documento base para el diseño de lineamientos de la política nacional de Apropiación Social de CTeI. El documento base describe los siguientes numerales: problemática que busca resolver la política, antecedentes nacionales e internacionales, justificación, objetivos, alcance de la política y beneficiarios. Para este propósito se contó con la inscripción de 104 experiencias de Apropiación Social de CTeI en la plataforma Aprópiate. Estas iniciativas se reconocen como procesos que fomentan las prácticas de Apropiación Social de CTeI en el país que alimentarán el directorio y posteriormente el Catálogo de iniciativas de ASCTeI.
Respecto a la gestión de la iniciativa de Centros de Ciencia, a marzo de la vigencia se adelantaron acciones en el marco de la convocatoria 815-2018 en la cual se han firmado 3 de los 6 contratos correspondientes a las instituciones ganadoras de la convocatoria. Desde el componente de gestión territorial se ha realizado acompañamiento en mesas técnicas de dos proyectos correspondientes a los departamentos de Meta y Chocó; desarrollando así el primer borrador de la metodología para el programa de fortalecimiento de Centros de Ciencia, así como el acompañamiento para el reconocimiento de esta tipología de actores.
Por otro lado, se inició el desarrollo de la herramienta para el estudio sectorial con la entidad "lado B" ganadora de la invitación directa. El estudio tiene como objetivo tener una línea base de los Centros de Ciencia a nivel nacional y cuáles pueden ser susceptibles a ser financiados por Beneficios tributarios, articulados con sus actividades relacionadas con industrias creativas y economía naranja.
Al corte del segundo trimestre se dio inicio al desarrollo del primer borrador de la metodología para el programa de fortalecimiento de Centros de Ciencia, el cual ha sido alimentado por el Museo de Historia Natural de Londres y el fondo Newton. El objetivo es Implementar un programa de formación para fortalecer las capacidades en los Centros de Ciencia en clave de Apropiación Social de la Ciencia, Tecnología e Innovación. Se realizaron mesas técnicas de 2 proyectos: “Implementación red de Centros de Ciencia: aldeas de la felicidad para la apropiación de Ciencia, Tecnología e Innovación en el Departamento del Huila.”, “Jardín de la Astronomía y la Paleontología”. Se recopila todos los últimos conceptos de mesas técnicas de proyectos en transición del Sistema General de Regalías.
Este documento recopila los conceptos técnicos de los siguientes proyectos:
1. Aldea de la felicidad: jardín de la astronomía y la paleontología.
2. Implementación red de centros de ciencia: aldeas de la felicidad para la apropiación de ciencia, tecnología e innovación en el departamento del Huila.
3. Fortalecimiento del jardín botánico del meta
4. Fortalecimiento del jardín botánico del Quindío
5. Escuela de música de palmira
Se encuentra firmado y legalizado el contrato de la Invitación para el diagnóstico sectorial de Centros de Ciencia.
Se encuentra en revisión y aprobación el borrador del instrumento y la arquitectura de la aplicación.
En cuanto al avance de la Red Colombiana de Información Científica, en el primer trimestre de 2019 se diseñó el taller "Herramientas para la gestión de la información científica colombiana”, para el encuentro de los actores del SNCTeI de cada una de las instituciones involucradas en el fortalecimiento de la información científica nacional. Este tipo de acciones busca el fortalecimiento de las capacidades para la construcción y articulación de las actividades a trabajar en la Red Colombiana de Información Científica, de tal manera que se disponga de un marco de estándares ajustados a la realidad internacional para un adecuado tratamiento de las colecciones científicas a nivel nacional.
Como resultado del segundo trimestre A partir de la Resolución 166 de 2019, se inicia el proceso de institucionalización de la Red, con lo cual se adelantan las siguientes actividades de acuerdo con las líneas de accionar estratégico sobre las cuales se desarrollará los programas y servicios de la Red Colombiana de Información Científica: 1. Direccionamiento estratégico y administrativo, 2. Políticas y lineamientos técnicos para información científica y servicios, 3. Comunicación y apropiación social de la información científica.
Conclusiones/Recomendaciones
Se recomienda para los siguientes períodos revisar las estrategias de regionalización que harán parte del programa de apropiación social de la CTeI, de la mano con la formulación de la política nacional de CTeI.
Es relevante tener en cuenta lo planeado frente a la dedicación de recursos para el desarrollo de las iniciativas y enfocar dichos recursos al cumplimiento de las metas institucionales.
Se debe tener en cuenta que los reportes deben ser enviados con oportunidad por el responsable de cada tarea y este es un insumo prioritario para poder tener el reporte de del trimestre en este mismo sentido. Por otra parte, este es insumo para poder tener un punto de comparación al respecto del reporte de los indicadores programáticos.  
</t>
    </r>
    <r>
      <rPr>
        <b/>
        <sz val="10"/>
        <color theme="1"/>
        <rFont val="Segoe UI"/>
        <family val="2"/>
      </rPr>
      <t>Conclusiones/Recomendaciones</t>
    </r>
    <r>
      <rPr>
        <sz val="10"/>
        <color theme="1"/>
        <rFont val="Segoe UI"/>
        <family val="2"/>
      </rPr>
      <t xml:space="preserve">
Desde la OAP no se han podido generar observaciones respecto a posibles incumplimientos de metas, esto debido a que la proyección de la meta se concentra al finalizar la vigencia 2019.</t>
    </r>
  </si>
  <si>
    <t>Para el período analizado, no se registran aportes a la meta del año debido a que los resultados a la gestión realizada se evidenciaran en cuarto trimestre de la vigencia; no obstante los avances a las acciones ejecutadas se muestran a continuación:
En el primer semestre de 2019,  se reportan un total de $144.357 registros, asociados principalmente a la contribución en la incorporación de los datos por parte de entidades tales como la Universidad Nacional de Colombia, Universidad de Caldas, Instituto HUMBOLDT, Asociación de Becarios del Casanare, Parques Nacionales Naturales de Colombia, Universidad del Valle, Fundación Colombia Azul, Corporación Paisajes Rurales, Universidad Industrial de Santander, Anadarko Colombia Company, Universidad Icesi, Jardín Botánico de Bogotá, Universidad del Cauca, INVEMAR, Corporación Autónoma Regional de Caldas, Corporación Autónoma Regional del Quindío, Asociación para el estudio y conservación de las aves acuáticas en Colombia, Instituto de Investigaciones Ambientales del Pacifico John Von Neumann (IIAP), Pontificia Universidad Javeriana.
Conclusiones/Recomendaciones
Colombia Bio se ha constituido como un programa estratégico para el país y en es esentido la gestión realizada en términos de movilización se recursos con aliados estratégicos ha permitido resultados existosos en vigencias pasadas. Es necesario continuar impulsando las grandes estrategias en temas de bioeconomía y expediciones Bio. Los resultados de este último depende de la destinación de recursos para su ejecución; en ese sentido se recomiendo gestionar recursos con actores nacionales e internacionales.</t>
  </si>
  <si>
    <t>n corte a 30 de junio de 2019 el seguimiento al indicador del Objetivo Estratégico “Fomentar una Colciencias Integral, Efectiva e Innovadora (IE+i) evidencia un avance del 83% frente a una meta esperada del 85%, resultado que permite cumplir la meta planificada para el trimestre.
El avance de cada uno de los componentes del índice muestra el siguiente comportamiento:
Con corte a primer semestre de 2019 el Componente de Transparencia en Colciencias mantiene el resultado del 99.7% de cumplimiento mostrado en el primer trimestre de 2019. Este resultado se obtiene con la implementación y mantenimiento de 387 requisitos de los 388 planificados de acuerdo al “Documento Metodológico del Índice de Transparencia Nacional para Entidades Públicas”, diseñado por el Capítulo de Transparencia Internacional, con el apoyo de la Unión Europea.
Se evidencia que los siguientes programas lograron mantener el cumplimiento de los requisitos a cargo: 
“Pacto por un Direccionamiento Estratégico que genere valor público” con 151 requisitos a cargo de la Oficina Asesora de Planeación.
“Apoyo contractual y jurídico eficiente” con 87 requisitos a cargo de la Secretaría General.
“Comunicamos lo que hacemos” con 7 requisitos a cargo de comunicaciones
“Fortalecimiento del enfoque hacia la prevención y el autocontrol” con 8 requisitos a cargo de la Oficina de Control Interno.
“Gestión para un talento humano integro efectivo e innovador” con 86 requisitos a cargo de la Secretaria General desde el equipo de Talento Humano
“Gobierno y Gestión de TIC para la CTeI” con 3 requisitos a cargo de la Oficina de Tecnología, Información y Telecomunicaciones.
“Por una gestión administrativa y financiera eficiente e innovadora con 15 requisitos a cargo de la Dirección Administrativa y Financiera
En relación al requisito faltante del programa de “Cultura y comunicación de cara al ciudadano” con 37 requisitos a cargo de la Secretaria General - Equipo de Atención al Ciudadano, se logra el avance operativo en la habilitación del “Chat”, como uno de los “canales y/o espacios de acceso que se encuentran habilitados para la realización de trámites y/o servicios” de forma permanente. Durante el segundo trimestre de 2019 se diseña el mecanismo de atención para el chat, quedando pendiente la documentación de los lineamientos para su habilitación y las pruebas finales, las cuales se ejecutarán durante el tercer trimestre de 2019.
Con corte a 30 de junio de 2019 el Componente de Modernidad, el cual mide el cumplimiento de los requisitos de la estrategia de Gobierno en Línea (GEL), logra un cumplimiento del 97% frente a una meta esperada del 100%, resultado que se evidencia con el cumplimiento de 85 de los 88 requisitos aplicables.
Se precisa que, si bien el dato calculado por el aplicativo GINA muestra un 99% de cumplimiento, el avance real es de 97%, resultado que corresponde al total de requisitos implementados (85 requisitos) sobre el total de requisitos aplicables (88 requisitos).
El valor de 99% reportado por el indicador en el aplicativo GINA, se obtiene del promedio calculado sobre el resultado de cada uno de los 6 indicadores programáticos que aportan al componente GEL, mientras que en la matriz de soporte se tiene en cuenta el cumplimiento individual de cada requisito.
Frente al resultado del indicador es importante tener en cuenta que para el cierre del primer semestre 2019 se encuentran pendientes de implementar los siguientes requisitos:
Implementar un proceso de planeación y gestión de los datos, información, servicios y flujos de información.
Proveer y/o consumir componentes de información a través de la Plataforma de Interoperabilidad.
Realizar el monitoreo, evaluación y mejora continua de la Estrategia de uso y apropiación de los proyectos de TI.
La Oficina TIC precisa que no se logra cumplir estos requisitos debido a que en el segundo trimestre de 2019 se finalizó la elaboración del documento que actualiza la estrategia de uso y apropiación de TI para la Entidad; su implementación, monitoreo y seguimiento iniciará en el segundo semestre de 2019, para el cual se prevé el cumplimiento del requisito pendiente relacionado con el monitoreo, evaluación y mejora continua de la Estrategia de uso y apropiación de los proyectos de TI. 
Así mismo en el segundo semestre de 2019 se continuarán adelantando acciones para cumplir con el requisito de proveer o consumir componentes de información a través de la plataforma de interoperabilidad, según lineamientos de MinTIC.
En el Componente de reducción de tiempos, requisitos o documentos presenta un avance del 40% frente al resultado esperado de 50% de avance, evidenciando que se encuentran pendientes a la fecha 9 de las 10 actividades que se encontraban programadas para el segundo trimestre de 2019:
Quedaron pendientes por actualizar 4 de los 185 documentos que debieron ser cambiados por ajuste en el logo institucional. Los documentos que quedaron pendientes son de revisión y actualización de lineamientos y contenidos por lo cual se reprograma su actualización para el mes de julio de 2019.
No se logró finalizar la totalidad de las tareas planificadas para la implementación de la directiva 009 de 2018 “Austeridad en el gasto”, quedando pendiente de ejecución 2 de las 8 actividades propuestas.
Se encuentran pendientes de concertar lineamientos frente a la planificación de las convocatorias, afectando la publicación de los documentos ya aprobados.
Se encuentra pendiente verificar la viabilidad de estandarizar, aprobar y socializar los rubros que se pueden ejecutar con cargo a los convenios de CTeI
Se encuentran en proceso de construcción de los lineamientos para fortalecer la corresponsabilidad que deben tener las instituciones o Entidades que avalan las propuestas, frente a los documentos que remiten para evidenciar el cumplimiento de los requisitos técnicos y legales.
Se encuentra en desarrollo identificar la capacidad de respuesta a las necesidades encontradas en cada una de las plataformas de la Entidad.
Se encuentra pendiente parametrizar la validación de campos de las fechas de vigencia de los documentos cargados en las plataformas de captura y gestión de la información (ScienTI, SIGP, SII).
Se encuentra en proceso mejorar los lineamientos y orientaciones disponibles para la presentación de proyectos para el Fondo de CTeI del SGR.
No se adelantaron actividades frente a evaluar la viabilidad jurídica y operativa de Implementar canales de comunicación interinstitucionales que faciliten y agilicen la suscripción de Convenios Especiales de Cooperación para la cofinanciación de proyectos.
En relación con el Componente de Racionalización de Trámites se evidencia que a 28 de junio el resultado obtenido en el plan de racionalización de trámites evidencia un avance en un 50%, resultado que permite cumplir con la meta planificada del 50%. Este resultado se obtiene gracias a que durante el segundo trimestre se logra la racionalización completa de los siguientes trámites:
“Calificación de proyectos para otorgar la exención de IVA en la importación de equipos y elementos que serán destinados a proyectos de Ciencia, Tecnología e Innovación”, el cual se cargó en la página web https://www.innovamos.gov.co; se procedió a actualizar el trámite en el Sistema Único de Información de Trámites (SUIT), en el que se inserta el enlace a la página webhttps://www.innovamos.gov.co, donde se pueden encontrar los instrumentos de apoyo y la oferta pública de servicios en Ciencia, Tecnología e Innovación (CTeI)  y la información ya es visible en el enlace de portal GOV.CO.
El trámite de “Calificación de proyectos para deducción en renta por inversiones o donaciones en ciencia y Tecnología” logra el 100%, gracias a que finaliza su proceso de revisión, concertación y cargue en el SUIT siendo su información visible en el enlace de portal GOV.CO, para consulta por los grupos de interés.
Para los cinco (5) trámites restantes, se iniciará su proceso de actualización en la herramienta SUIT.
Conclusiones / Recomendaciones:
Para el segundo trimestre de 2019 tres de los cuatro componentes logran las metas planificadas, resultado que permite cumplir la meta propuesta para el índice ATM.
En relación al componente de reducción de tiempos, requisitos o documentos que presenta un avance del 40% frente al resultado esperado de 50% se documenta acción de mejora correctiva, con el fin de alcanzar el resultado esperado en el tercer trimestre de 2019.</t>
  </si>
  <si>
    <r>
      <t xml:space="preserve">Observaciones de Seguimiento
Segundo </t>
    </r>
    <r>
      <rPr>
        <b/>
        <u/>
        <sz val="11"/>
        <rFont val="Segoe UI"/>
        <family val="2"/>
      </rPr>
      <t>trimestre de 2019</t>
    </r>
  </si>
  <si>
    <t>En el primer semestre del año 2019, se asignó un cupo de $ 201.774.352.821 de pesos en los proyectos presentados en la convocatoria 786 corte 2019 y proyectos plurianuales, cumpliendo con la meta establecida para el período. Fueron en total 33 entidades beneficiadas. Los tipos de proyectos presentados de desarrollo tecnológico (10), de innovación (20), y de investigación aplicada, básica y científica (3).
En lo que concierne a ingresos no constitutivos de renta y/o ganancia ocasional, en primer semestre de 2019, donde se certificaron remuneraciones del personal por un valor de $1.128.151.993 (2018:$ 565.734.198; 2019: $333.308.003; 2020: $229.109.792). Estas solicitudes fueron presentadas por tres entidades (Universidad de Antioquia - UDEA , Universidad Tecnológica de Pereira - UTP,  Fundación Cardiovascular de Colombia - FCV ) y tres empresas (Compañía Nacional de Chocolates S.A.S, DISPROQUIN S.A.S, Integra) para otorgar certificación a 28 investigadores.
En cuanto a gestión se recibieron 12 solicitudes, de las cuales se aprobaron 10 y se negaron 2 ($163.993.331).  En este mismo período se aprobaron los de términos de referencia de la nueva convocatoria cuya apertura se dio el pasado 02 de julio.
Frente a la apertura de la Ventanilla Abierta de Exención del Iva por importación de equipos y elementos, en el período analizado se elaboró la guía técnica y se presentó el tema para aprobación del comité de dirección técnica del 15 de mayo, donde fue aprobado . Se dio apertura el pasado 2 de julio.
Con relación a la evaluación de impacto del programa de Beneficios Tributarios, en primer semestre de 2019 se iniciaron las mesas de trabajo con diferentes áreas de Colciencias y el Banco Mundial, con el propósito de viabilizar la realización de la evaluación y los aspectos contractuales. A partir de esta labor, se construyó la invitación a presentar propuesta de la Evaluación de Impacto, cuyo contenido fue aprobado por el Comité de Subdirección. La apertura se llevará a cabo en el mes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</si>
</sst>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0.000%"/>
  </numFmts>
  <fonts count="18" x14ac:knownFonts="1">
    <font>
      <sz val="11"/>
      <color theme="1"/>
      <name val="Calibri"/>
      <family val="2"/>
      <scheme val="minor"/>
    </font>
    <font>
      <sz val="11"/>
      <color theme="1"/>
      <name val="Calibri"/>
      <family val="2"/>
      <scheme val="minor"/>
    </font>
    <font>
      <sz val="12"/>
      <color theme="1"/>
      <name val="Segoe UI"/>
      <family val="2"/>
    </font>
    <font>
      <b/>
      <sz val="12"/>
      <color theme="1"/>
      <name val="Segoe UI"/>
      <family val="2"/>
    </font>
    <font>
      <sz val="12"/>
      <name val="Segoe UI"/>
      <family val="2"/>
    </font>
    <font>
      <b/>
      <sz val="12"/>
      <name val="Segoe UI"/>
      <family val="2"/>
    </font>
    <font>
      <b/>
      <sz val="16"/>
      <color theme="0"/>
      <name val="Segoe UI"/>
      <family val="2"/>
    </font>
    <font>
      <b/>
      <sz val="12"/>
      <color theme="0"/>
      <name val="Segoe UI"/>
      <family val="2"/>
    </font>
    <font>
      <b/>
      <sz val="11"/>
      <name val="Segoe UI"/>
      <family val="2"/>
    </font>
    <font>
      <b/>
      <sz val="16"/>
      <color theme="1"/>
      <name val="Segoe UI"/>
      <family val="2"/>
    </font>
    <font>
      <b/>
      <u/>
      <sz val="11"/>
      <name val="Segoe UI"/>
      <family val="2"/>
    </font>
    <font>
      <sz val="10"/>
      <color theme="1"/>
      <name val="Segoe UI"/>
      <family val="2"/>
    </font>
    <font>
      <sz val="10"/>
      <name val="Segoe UI"/>
      <family val="2"/>
    </font>
    <font>
      <b/>
      <sz val="10"/>
      <color theme="1"/>
      <name val="Segoe UI"/>
      <family val="2"/>
    </font>
    <font>
      <b/>
      <u/>
      <sz val="10"/>
      <color theme="1"/>
      <name val="Segoe UI"/>
      <family val="2"/>
    </font>
    <font>
      <sz val="14"/>
      <color theme="0" tint="-0.249977111117893"/>
      <name val="Segoe UI"/>
      <family val="2"/>
    </font>
    <font>
      <b/>
      <sz val="12"/>
      <color theme="1"/>
      <name val="Arial Narrow"/>
      <family val="2"/>
    </font>
    <font>
      <sz val="22"/>
      <color theme="0" tint="-0.249977111117893"/>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09">
    <xf numFmtId="0" fontId="0" fillId="0" borderId="0" xfId="0"/>
    <xf numFmtId="0" fontId="2" fillId="2" borderId="0" xfId="0" applyFont="1" applyFill="1"/>
    <xf numFmtId="0" fontId="4" fillId="2" borderId="0" xfId="0" applyFont="1" applyFill="1" applyAlignment="1"/>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165" fontId="2" fillId="2" borderId="0" xfId="0" applyNumberFormat="1" applyFont="1" applyFill="1"/>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 fillId="2" borderId="0" xfId="1"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Fill="1"/>
    <xf numFmtId="0" fontId="2" fillId="2" borderId="0" xfId="0" applyFont="1" applyFill="1" applyAlignment="1">
      <alignment horizontal="center"/>
    </xf>
    <xf numFmtId="0" fontId="8" fillId="4"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quotePrefix="1" applyFont="1" applyFill="1" applyBorder="1" applyAlignment="1">
      <alignment horizontal="center" vertical="center" wrapText="1"/>
    </xf>
    <xf numFmtId="20" fontId="4" fillId="0" borderId="11" xfId="0" quotePrefix="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165" fontId="2" fillId="0" borderId="11" xfId="3" applyNumberFormat="1" applyFont="1" applyFill="1" applyBorder="1" applyAlignment="1">
      <alignment horizontal="center" vertical="center" wrapText="1"/>
    </xf>
    <xf numFmtId="0" fontId="2" fillId="0" borderId="11" xfId="0" applyFont="1" applyFill="1" applyBorder="1" applyAlignment="1">
      <alignment horizontal="center" vertical="center"/>
    </xf>
    <xf numFmtId="4"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165" fontId="2" fillId="2" borderId="11" xfId="1" applyNumberFormat="1" applyFont="1" applyFill="1" applyBorder="1" applyAlignment="1">
      <alignment horizontal="center" vertical="center" wrapText="1"/>
    </xf>
    <xf numFmtId="165" fontId="2" fillId="0" borderId="11" xfId="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xf>
    <xf numFmtId="165" fontId="2" fillId="2" borderId="11" xfId="1" applyNumberFormat="1" applyFont="1" applyFill="1" applyBorder="1" applyAlignment="1">
      <alignment horizontal="right" vertical="center" wrapText="1"/>
    </xf>
    <xf numFmtId="165" fontId="2" fillId="0" borderId="11" xfId="1" applyNumberFormat="1" applyFont="1" applyFill="1" applyBorder="1" applyAlignment="1">
      <alignment horizontal="right" vertical="center" wrapText="1"/>
    </xf>
    <xf numFmtId="9" fontId="2" fillId="0" borderId="11" xfId="2" applyFont="1" applyFill="1" applyBorder="1" applyAlignment="1">
      <alignment horizontal="center" vertical="center" wrapText="1"/>
    </xf>
    <xf numFmtId="165" fontId="4" fillId="0" borderId="11" xfId="1" applyNumberFormat="1" applyFont="1" applyFill="1" applyBorder="1" applyAlignment="1">
      <alignment horizontal="right" vertical="center" wrapText="1"/>
    </xf>
    <xf numFmtId="9" fontId="2" fillId="2" borderId="11" xfId="2" applyFont="1" applyFill="1" applyBorder="1" applyAlignment="1">
      <alignment horizontal="center" vertical="center" wrapText="1"/>
    </xf>
    <xf numFmtId="10" fontId="4" fillId="0" borderId="11" xfId="2" applyNumberFormat="1" applyFont="1" applyFill="1" applyBorder="1" applyAlignment="1">
      <alignment horizontal="right" vertical="center" wrapText="1"/>
    </xf>
    <xf numFmtId="10" fontId="2" fillId="2" borderId="11" xfId="2" applyNumberFormat="1" applyFont="1" applyFill="1" applyBorder="1" applyAlignment="1">
      <alignment horizontal="right" vertical="center" wrapText="1"/>
    </xf>
    <xf numFmtId="9" fontId="2" fillId="2" borderId="11" xfId="2" applyFont="1" applyFill="1" applyBorder="1" applyAlignment="1">
      <alignment horizontal="right" vertical="center" wrapText="1"/>
    </xf>
    <xf numFmtId="165" fontId="2" fillId="2" borderId="11" xfId="1" applyNumberFormat="1" applyFont="1" applyFill="1" applyBorder="1" applyAlignment="1">
      <alignment vertical="center" wrapText="1"/>
    </xf>
    <xf numFmtId="166" fontId="2" fillId="2" borderId="11" xfId="2" applyNumberFormat="1" applyFont="1" applyFill="1" applyBorder="1" applyAlignment="1">
      <alignment horizontal="center" vertical="center" wrapText="1"/>
    </xf>
    <xf numFmtId="166" fontId="2" fillId="0" borderId="11" xfId="2" applyNumberFormat="1" applyFont="1" applyFill="1" applyBorder="1" applyAlignment="1">
      <alignment horizontal="center" vertical="center" wrapText="1"/>
    </xf>
    <xf numFmtId="166" fontId="4" fillId="0" borderId="11" xfId="2"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9" fontId="2" fillId="0" borderId="11" xfId="2" applyFont="1" applyFill="1" applyBorder="1" applyAlignment="1">
      <alignment horizontal="right" vertical="center" wrapText="1"/>
    </xf>
    <xf numFmtId="167" fontId="2" fillId="0" borderId="11" xfId="2" applyNumberFormat="1" applyFont="1" applyFill="1" applyBorder="1" applyAlignment="1">
      <alignment horizontal="right" vertical="center" wrapText="1"/>
    </xf>
    <xf numFmtId="10" fontId="2" fillId="0" borderId="11" xfId="2" applyNumberFormat="1" applyFont="1" applyFill="1" applyBorder="1" applyAlignment="1">
      <alignment horizontal="center" vertical="center" wrapText="1"/>
    </xf>
    <xf numFmtId="0" fontId="2" fillId="0" borderId="11" xfId="2" applyNumberFormat="1" applyFont="1" applyFill="1" applyBorder="1" applyAlignment="1">
      <alignment horizontal="right" vertical="center" wrapText="1"/>
    </xf>
    <xf numFmtId="0" fontId="12" fillId="0" borderId="11" xfId="0" quotePrefix="1"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1" fillId="0" borderId="11" xfId="1" applyNumberFormat="1" applyFont="1" applyFill="1" applyBorder="1" applyAlignment="1">
      <alignment horizontal="left" vertical="center" wrapText="1"/>
    </xf>
    <xf numFmtId="9" fontId="11" fillId="0" borderId="11" xfId="2" quotePrefix="1" applyFont="1" applyFill="1" applyBorder="1" applyAlignment="1">
      <alignment horizontal="left" vertical="center" wrapText="1"/>
    </xf>
    <xf numFmtId="0" fontId="11" fillId="0" borderId="11" xfId="1" quotePrefix="1" applyNumberFormat="1" applyFont="1" applyFill="1" applyBorder="1" applyAlignment="1">
      <alignment horizontal="left" vertical="center" wrapText="1"/>
    </xf>
    <xf numFmtId="0" fontId="11" fillId="2" borderId="11" xfId="1" quotePrefix="1" applyNumberFormat="1" applyFont="1" applyFill="1" applyBorder="1" applyAlignment="1">
      <alignment horizontal="left" vertical="center" wrapText="1"/>
    </xf>
    <xf numFmtId="0" fontId="11" fillId="2" borderId="11" xfId="1" applyNumberFormat="1" applyFont="1" applyFill="1" applyBorder="1" applyAlignment="1">
      <alignment horizontal="left" vertical="center" wrapText="1"/>
    </xf>
    <xf numFmtId="0" fontId="11" fillId="2" borderId="11" xfId="0" applyFont="1" applyFill="1" applyBorder="1" applyAlignment="1">
      <alignment vertical="center" wrapText="1"/>
    </xf>
    <xf numFmtId="0" fontId="2" fillId="2" borderId="11" xfId="0" applyFont="1" applyFill="1" applyBorder="1" applyAlignment="1">
      <alignment vertical="center" wrapText="1"/>
    </xf>
    <xf numFmtId="9" fontId="2" fillId="2" borderId="11" xfId="2" applyFont="1" applyFill="1" applyBorder="1" applyAlignment="1">
      <alignment vertical="center"/>
    </xf>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9" fontId="4" fillId="0" borderId="11" xfId="2" applyFont="1" applyFill="1" applyBorder="1" applyAlignment="1">
      <alignment horizontal="right" vertical="center" wrapText="1"/>
    </xf>
    <xf numFmtId="0" fontId="11" fillId="2" borderId="11" xfId="1" quotePrefix="1" applyNumberFormat="1" applyFont="1" applyFill="1" applyBorder="1" applyAlignment="1">
      <alignment horizontal="left" vertical="center" wrapText="1"/>
    </xf>
    <xf numFmtId="0" fontId="15" fillId="2" borderId="0" xfId="0" applyFont="1" applyFill="1" applyBorder="1" applyAlignment="1">
      <alignment horizontal="center"/>
    </xf>
    <xf numFmtId="0" fontId="17" fillId="2" borderId="1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9" xfId="0" applyFont="1" applyFill="1" applyBorder="1" applyAlignment="1">
      <alignment horizontal="center" vertical="center"/>
    </xf>
    <xf numFmtId="0" fontId="16" fillId="0" borderId="18"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19"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2" fillId="2" borderId="13" xfId="0" applyFont="1" applyFill="1" applyBorder="1" applyAlignment="1">
      <alignment horizontal="center"/>
    </xf>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8" fillId="4"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1" fillId="0" borderId="11" xfId="1" applyNumberFormat="1" applyFont="1" applyFill="1" applyBorder="1" applyAlignment="1">
      <alignment horizontal="left" vertical="center" wrapText="1"/>
    </xf>
    <xf numFmtId="0" fontId="11" fillId="2" borderId="11" xfId="1" quotePrefix="1" applyNumberFormat="1" applyFont="1" applyFill="1" applyBorder="1" applyAlignment="1">
      <alignment horizontal="left" vertical="center" wrapText="1"/>
    </xf>
    <xf numFmtId="0" fontId="12" fillId="0" borderId="23" xfId="0" applyFont="1" applyFill="1" applyBorder="1" applyAlignment="1">
      <alignment vertical="center" wrapText="1"/>
    </xf>
    <xf numFmtId="0" fontId="12" fillId="0" borderId="24" xfId="0" applyFont="1" applyFill="1" applyBorder="1" applyAlignment="1">
      <alignment vertical="center" wrapText="1"/>
    </xf>
  </cellXfs>
  <cellStyles count="4">
    <cellStyle name="Millares" xfId="1" builtinId="3"/>
    <cellStyle name="Millares 3" xfId="3" xr:uid="{DDB30E4D-8F09-4827-9518-E04F3271DAEA}"/>
    <cellStyle name="Normal" xfId="0" builtinId="0"/>
    <cellStyle name="Porcentaje" xfId="2" builtinId="5"/>
  </cellStyles>
  <dxfs count="0"/>
  <tableStyles count="0" defaultTableStyle="TableStyleMedium2" defaultPivotStyle="PivotStyleLight16"/>
  <colors>
    <mruColors>
      <color rgb="FFC4BD97"/>
      <color rgb="FFC4BDBF"/>
      <color rgb="FFC49FBC"/>
      <color rgb="FF33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BBA3BC2F-4A8E-44A5-8CAE-F24BBD1258A9}"/>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1188AE08-C400-40AF-9CBE-3B3530DC8FA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PLAN ESTRATÉGICO INSTITUCIONAL 2019</a:t>
          </a:r>
        </a:p>
        <a:p>
          <a:pPr algn="ctr" rtl="0">
            <a:defRPr sz="1000"/>
          </a:pPr>
          <a:r>
            <a:rPr lang="en-US" sz="2100" b="1" i="0" u="none" strike="noStrike" baseline="0">
              <a:solidFill>
                <a:srgbClr val="0000FF"/>
              </a:solidFill>
              <a:effectLst/>
              <a:latin typeface="Arial Narrow"/>
              <a:ea typeface="+mn-ea"/>
              <a:cs typeface="+mn-cs"/>
            </a:rPr>
            <a:t>Corte al 30 de junio de 2019</a:t>
          </a:r>
          <a:endParaRPr lang="en-US" sz="2100" b="0" i="0" u="none" strike="noStrike" baseline="0">
            <a:solidFill>
              <a:srgbClr val="0000FF"/>
            </a:solidFill>
            <a:latin typeface="Arial Narrow"/>
          </a:endParaRPr>
        </a:p>
      </xdr:txBody>
    </xdr:sp>
    <xdr:clientData/>
  </xdr:twoCellAnchor>
  <xdr:twoCellAnchor editAs="oneCell">
    <xdr:from>
      <xdr:col>0</xdr:col>
      <xdr:colOff>83343</xdr:colOff>
      <xdr:row>3</xdr:row>
      <xdr:rowOff>83343</xdr:rowOff>
    </xdr:from>
    <xdr:to>
      <xdr:col>8</xdr:col>
      <xdr:colOff>702469</xdr:colOff>
      <xdr:row>9</xdr:row>
      <xdr:rowOff>166687</xdr:rowOff>
    </xdr:to>
    <xdr:pic>
      <xdr:nvPicPr>
        <xdr:cNvPr id="4" name="Imagen 3">
          <a:extLst>
            <a:ext uri="{FF2B5EF4-FFF2-40B4-BE49-F238E27FC236}">
              <a16:creationId xmlns:a16="http://schemas.microsoft.com/office/drawing/2014/main" id="{DFF70B4F-996E-4D76-AE9A-E343DC0979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912018"/>
          <a:ext cx="6715126" cy="12263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476249</xdr:colOff>
      <xdr:row>0</xdr:row>
      <xdr:rowOff>95250</xdr:rowOff>
    </xdr:from>
    <xdr:to>
      <xdr:col>1</xdr:col>
      <xdr:colOff>2190749</xdr:colOff>
      <xdr:row>2</xdr:row>
      <xdr:rowOff>285749</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9" y="95250"/>
          <a:ext cx="4177393" cy="9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304800</xdr:colOff>
      <xdr:row>8</xdr:row>
      <xdr:rowOff>304800</xdr:rowOff>
    </xdr:to>
    <xdr:sp macro="" textlink="">
      <xdr:nvSpPr>
        <xdr:cNvPr id="4" name="AutoShape 2" descr="Inicio Colciencias">
          <a:extLst>
            <a:ext uri="{FF2B5EF4-FFF2-40B4-BE49-F238E27FC236}">
              <a16:creationId xmlns:a16="http://schemas.microsoft.com/office/drawing/2014/main" id="{6F86C796-B64F-4499-A18E-A24EF9B09B24}"/>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304800</xdr:rowOff>
    </xdr:to>
    <xdr:sp macro="" textlink="">
      <xdr:nvSpPr>
        <xdr:cNvPr id="5" name="AutoShape 3" descr="Inicio Colciencias">
          <a:extLst>
            <a:ext uri="{FF2B5EF4-FFF2-40B4-BE49-F238E27FC236}">
              <a16:creationId xmlns:a16="http://schemas.microsoft.com/office/drawing/2014/main" id="{30E32569-6632-4329-B476-991F8C44F3A1}"/>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815CD-EA36-40B1-BD7D-C9328FFA3DFD}">
  <dimension ref="A1:I46"/>
  <sheetViews>
    <sheetView workbookViewId="0">
      <selection activeCell="L26" sqref="L26"/>
    </sheetView>
  </sheetViews>
  <sheetFormatPr baseColWidth="10" defaultRowHeight="15" x14ac:dyDescent="0.25"/>
  <sheetData>
    <row r="1" spans="1:9" x14ac:dyDescent="0.25">
      <c r="A1" s="57"/>
      <c r="B1" s="58"/>
      <c r="C1" s="58"/>
      <c r="D1" s="58"/>
      <c r="E1" s="58"/>
      <c r="F1" s="58"/>
      <c r="G1" s="58"/>
      <c r="H1" s="58"/>
      <c r="I1" s="59"/>
    </row>
    <row r="2" spans="1:9" x14ac:dyDescent="0.25">
      <c r="A2" s="60"/>
      <c r="B2" s="61"/>
      <c r="C2" s="61"/>
      <c r="D2" s="61"/>
      <c r="E2" s="61"/>
      <c r="F2" s="61"/>
      <c r="G2" s="61"/>
      <c r="H2" s="61"/>
      <c r="I2" s="62"/>
    </row>
    <row r="3" spans="1:9" x14ac:dyDescent="0.25">
      <c r="A3" s="60"/>
      <c r="B3" s="61"/>
      <c r="C3" s="61"/>
      <c r="D3" s="61"/>
      <c r="E3" s="61"/>
      <c r="F3" s="61"/>
      <c r="G3" s="61"/>
      <c r="H3" s="61"/>
      <c r="I3" s="62"/>
    </row>
    <row r="4" spans="1:9" x14ac:dyDescent="0.25">
      <c r="A4" s="60"/>
      <c r="B4" s="61"/>
      <c r="C4" s="61"/>
      <c r="D4" s="61"/>
      <c r="E4" s="61"/>
      <c r="F4" s="61"/>
      <c r="G4" s="61"/>
      <c r="H4" s="61"/>
      <c r="I4" s="62"/>
    </row>
    <row r="5" spans="1:9" x14ac:dyDescent="0.25">
      <c r="A5" s="60"/>
      <c r="B5" s="61"/>
      <c r="C5" s="61"/>
      <c r="D5" s="61"/>
      <c r="E5" s="61"/>
      <c r="F5" s="61"/>
      <c r="G5" s="61"/>
      <c r="H5" s="61"/>
      <c r="I5" s="62"/>
    </row>
    <row r="6" spans="1:9" x14ac:dyDescent="0.25">
      <c r="A6" s="60"/>
      <c r="B6" s="61"/>
      <c r="C6" s="61"/>
      <c r="D6" s="61"/>
      <c r="E6" s="61"/>
      <c r="F6" s="61"/>
      <c r="G6" s="61"/>
      <c r="H6" s="61"/>
      <c r="I6" s="62"/>
    </row>
    <row r="7" spans="1:9" x14ac:dyDescent="0.25">
      <c r="A7" s="60"/>
      <c r="B7" s="61"/>
      <c r="C7" s="61"/>
      <c r="D7" s="61"/>
      <c r="E7" s="61"/>
      <c r="F7" s="61"/>
      <c r="G7" s="61"/>
      <c r="H7" s="61"/>
      <c r="I7" s="62"/>
    </row>
    <row r="8" spans="1:9" x14ac:dyDescent="0.25">
      <c r="A8" s="60"/>
      <c r="B8" s="61"/>
      <c r="C8" s="61"/>
      <c r="D8" s="61"/>
      <c r="E8" s="61"/>
      <c r="F8" s="61"/>
      <c r="G8" s="61"/>
      <c r="H8" s="61"/>
      <c r="I8" s="62"/>
    </row>
    <row r="9" spans="1:9" x14ac:dyDescent="0.25">
      <c r="A9" s="60"/>
      <c r="B9" s="61"/>
      <c r="C9" s="61"/>
      <c r="D9" s="61"/>
      <c r="E9" s="61"/>
      <c r="F9" s="61"/>
      <c r="G9" s="61"/>
      <c r="H9" s="61"/>
      <c r="I9" s="62"/>
    </row>
    <row r="10" spans="1:9" x14ac:dyDescent="0.25">
      <c r="A10" s="60"/>
      <c r="B10" s="61"/>
      <c r="C10" s="61"/>
      <c r="D10" s="61"/>
      <c r="E10" s="61"/>
      <c r="F10" s="61"/>
      <c r="G10" s="61"/>
      <c r="H10" s="61"/>
      <c r="I10" s="62"/>
    </row>
    <row r="11" spans="1:9" x14ac:dyDescent="0.25">
      <c r="A11" s="60"/>
      <c r="B11" s="61"/>
      <c r="C11" s="61"/>
      <c r="D11" s="61"/>
      <c r="E11" s="61"/>
      <c r="F11" s="61"/>
      <c r="G11" s="61"/>
      <c r="H11" s="61"/>
      <c r="I11" s="62"/>
    </row>
    <row r="12" spans="1:9" x14ac:dyDescent="0.25">
      <c r="A12" s="60"/>
      <c r="B12" s="61"/>
      <c r="C12" s="61"/>
      <c r="D12" s="61"/>
      <c r="E12" s="61"/>
      <c r="F12" s="61"/>
      <c r="G12" s="61"/>
      <c r="H12" s="61"/>
      <c r="I12" s="62"/>
    </row>
    <row r="13" spans="1:9" x14ac:dyDescent="0.25">
      <c r="A13" s="60"/>
      <c r="B13" s="61"/>
      <c r="C13" s="61"/>
      <c r="D13" s="61"/>
      <c r="E13" s="61"/>
      <c r="F13" s="61"/>
      <c r="G13" s="61"/>
      <c r="H13" s="61"/>
      <c r="I13" s="62"/>
    </row>
    <row r="14" spans="1:9" x14ac:dyDescent="0.25">
      <c r="A14" s="60"/>
      <c r="B14" s="61"/>
      <c r="C14" s="61"/>
      <c r="D14" s="61"/>
      <c r="E14" s="61"/>
      <c r="F14" s="61"/>
      <c r="G14" s="61"/>
      <c r="H14" s="61"/>
      <c r="I14" s="62"/>
    </row>
    <row r="15" spans="1:9" x14ac:dyDescent="0.25">
      <c r="A15" s="60"/>
      <c r="B15" s="61"/>
      <c r="C15" s="61"/>
      <c r="D15" s="61"/>
      <c r="E15" s="61"/>
      <c r="F15" s="61"/>
      <c r="G15" s="61"/>
      <c r="H15" s="61"/>
      <c r="I15" s="62"/>
    </row>
    <row r="16" spans="1:9" x14ac:dyDescent="0.25">
      <c r="A16" s="60"/>
      <c r="B16" s="61"/>
      <c r="C16" s="61"/>
      <c r="D16" s="61"/>
      <c r="E16" s="61"/>
      <c r="F16" s="61"/>
      <c r="G16" s="61"/>
      <c r="H16" s="61"/>
      <c r="I16" s="62"/>
    </row>
    <row r="17" spans="1:9" x14ac:dyDescent="0.25">
      <c r="A17" s="60"/>
      <c r="B17" s="61"/>
      <c r="C17" s="61"/>
      <c r="D17" s="61"/>
      <c r="E17" s="61"/>
      <c r="F17" s="61"/>
      <c r="G17" s="61"/>
      <c r="H17" s="61"/>
      <c r="I17" s="62"/>
    </row>
    <row r="18" spans="1:9" x14ac:dyDescent="0.25">
      <c r="A18" s="60"/>
      <c r="B18" s="61"/>
      <c r="C18" s="61"/>
      <c r="D18" s="61"/>
      <c r="E18" s="61"/>
      <c r="F18" s="61"/>
      <c r="G18" s="61"/>
      <c r="H18" s="61"/>
      <c r="I18" s="62"/>
    </row>
    <row r="19" spans="1:9" x14ac:dyDescent="0.25">
      <c r="A19" s="60"/>
      <c r="B19" s="61"/>
      <c r="C19" s="61"/>
      <c r="D19" s="61"/>
      <c r="E19" s="61"/>
      <c r="F19" s="61"/>
      <c r="G19" s="61"/>
      <c r="H19" s="61"/>
      <c r="I19" s="62"/>
    </row>
    <row r="20" spans="1:9" x14ac:dyDescent="0.25">
      <c r="A20" s="60"/>
      <c r="B20" s="61"/>
      <c r="C20" s="61"/>
      <c r="D20" s="61"/>
      <c r="E20" s="61"/>
      <c r="F20" s="61"/>
      <c r="G20" s="61"/>
      <c r="H20" s="61"/>
      <c r="I20" s="62"/>
    </row>
    <row r="21" spans="1:9" x14ac:dyDescent="0.25">
      <c r="A21" s="60"/>
      <c r="B21" s="61"/>
      <c r="C21" s="61"/>
      <c r="D21" s="61"/>
      <c r="E21" s="61"/>
      <c r="F21" s="61"/>
      <c r="G21" s="61"/>
      <c r="H21" s="61"/>
      <c r="I21" s="62"/>
    </row>
    <row r="22" spans="1:9" x14ac:dyDescent="0.25">
      <c r="A22" s="60"/>
      <c r="B22" s="61"/>
      <c r="C22" s="61"/>
      <c r="D22" s="61"/>
      <c r="E22" s="61"/>
      <c r="F22" s="61"/>
      <c r="G22" s="61"/>
      <c r="H22" s="61"/>
      <c r="I22" s="62"/>
    </row>
    <row r="23" spans="1:9" x14ac:dyDescent="0.25">
      <c r="A23" s="60"/>
      <c r="B23" s="61"/>
      <c r="C23" s="61"/>
      <c r="D23" s="61"/>
      <c r="E23" s="61"/>
      <c r="F23" s="61"/>
      <c r="G23" s="61"/>
      <c r="H23" s="61"/>
      <c r="I23" s="62"/>
    </row>
    <row r="24" spans="1:9" x14ac:dyDescent="0.25">
      <c r="A24" s="60"/>
      <c r="B24" s="61"/>
      <c r="C24" s="61"/>
      <c r="D24" s="61"/>
      <c r="E24" s="61"/>
      <c r="F24" s="61"/>
      <c r="G24" s="61"/>
      <c r="H24" s="61"/>
      <c r="I24" s="62"/>
    </row>
    <row r="25" spans="1:9" x14ac:dyDescent="0.25">
      <c r="A25" s="60"/>
      <c r="B25" s="61"/>
      <c r="C25" s="61"/>
      <c r="D25" s="61"/>
      <c r="E25" s="61"/>
      <c r="F25" s="61"/>
      <c r="G25" s="61"/>
      <c r="H25" s="61"/>
      <c r="I25" s="62"/>
    </row>
    <row r="26" spans="1:9" x14ac:dyDescent="0.25">
      <c r="A26" s="60"/>
      <c r="B26" s="61"/>
      <c r="C26" s="61"/>
      <c r="D26" s="61"/>
      <c r="E26" s="61"/>
      <c r="F26" s="61"/>
      <c r="G26" s="61"/>
      <c r="H26" s="61"/>
      <c r="I26" s="62"/>
    </row>
    <row r="27" spans="1:9" x14ac:dyDescent="0.25">
      <c r="A27" s="60"/>
      <c r="B27" s="61"/>
      <c r="C27" s="61"/>
      <c r="D27" s="61"/>
      <c r="E27" s="61"/>
      <c r="F27" s="61"/>
      <c r="G27" s="61"/>
      <c r="H27" s="61"/>
      <c r="I27" s="62"/>
    </row>
    <row r="28" spans="1:9" x14ac:dyDescent="0.25">
      <c r="A28" s="60"/>
      <c r="B28" s="61"/>
      <c r="C28" s="61"/>
      <c r="D28" s="61"/>
      <c r="E28" s="61"/>
      <c r="F28" s="61"/>
      <c r="G28" s="61"/>
      <c r="H28" s="61"/>
      <c r="I28" s="62"/>
    </row>
    <row r="29" spans="1:9" x14ac:dyDescent="0.25">
      <c r="A29" s="60"/>
      <c r="B29" s="61"/>
      <c r="C29" s="61"/>
      <c r="D29" s="61"/>
      <c r="E29" s="61"/>
      <c r="F29" s="61"/>
      <c r="G29" s="61"/>
      <c r="H29" s="61"/>
      <c r="I29" s="62"/>
    </row>
    <row r="30" spans="1:9" ht="20.25" x14ac:dyDescent="0.35">
      <c r="A30" s="60"/>
      <c r="B30" s="68"/>
      <c r="C30" s="68"/>
      <c r="D30" s="68"/>
      <c r="E30" s="68"/>
      <c r="F30" s="68"/>
      <c r="G30" s="68"/>
      <c r="H30" s="68"/>
      <c r="I30" s="62"/>
    </row>
    <row r="31" spans="1:9" x14ac:dyDescent="0.25">
      <c r="A31" s="60"/>
      <c r="B31" s="61"/>
      <c r="C31" s="61"/>
      <c r="D31" s="61"/>
      <c r="E31" s="61"/>
      <c r="F31" s="61"/>
      <c r="G31" s="61"/>
      <c r="H31" s="61"/>
      <c r="I31" s="62"/>
    </row>
    <row r="32" spans="1:9" ht="33" x14ac:dyDescent="0.25">
      <c r="A32" s="69" t="s">
        <v>72</v>
      </c>
      <c r="B32" s="70"/>
      <c r="C32" s="70"/>
      <c r="D32" s="70"/>
      <c r="E32" s="70"/>
      <c r="F32" s="70"/>
      <c r="G32" s="70"/>
      <c r="H32" s="70"/>
      <c r="I32" s="71"/>
    </row>
    <row r="33" spans="1:9" x14ac:dyDescent="0.25">
      <c r="A33" s="60"/>
      <c r="B33" s="61"/>
      <c r="C33" s="61"/>
      <c r="D33" s="61"/>
      <c r="E33" s="61"/>
      <c r="F33" s="61"/>
      <c r="G33" s="61"/>
      <c r="H33" s="61"/>
      <c r="I33" s="62"/>
    </row>
    <row r="34" spans="1:9" x14ac:dyDescent="0.25">
      <c r="A34" s="60"/>
      <c r="B34" s="61"/>
      <c r="C34" s="61"/>
      <c r="D34" s="61"/>
      <c r="E34" s="61"/>
      <c r="F34" s="61"/>
      <c r="G34" s="61"/>
      <c r="H34" s="61"/>
      <c r="I34" s="62"/>
    </row>
    <row r="35" spans="1:9" x14ac:dyDescent="0.25">
      <c r="A35" s="60"/>
      <c r="B35" s="61"/>
      <c r="C35" s="61"/>
      <c r="D35" s="61"/>
      <c r="E35" s="61"/>
      <c r="F35" s="61"/>
      <c r="G35" s="61"/>
      <c r="H35" s="61"/>
      <c r="I35" s="62"/>
    </row>
    <row r="36" spans="1:9" ht="15.75" x14ac:dyDescent="0.25">
      <c r="A36" s="72"/>
      <c r="B36" s="73"/>
      <c r="C36" s="73"/>
      <c r="D36" s="73"/>
      <c r="E36" s="73"/>
      <c r="F36" s="73"/>
      <c r="G36" s="73"/>
      <c r="H36" s="73"/>
      <c r="I36" s="74"/>
    </row>
    <row r="37" spans="1:9" x14ac:dyDescent="0.25">
      <c r="A37" s="60"/>
      <c r="B37" s="61"/>
      <c r="C37" s="61"/>
      <c r="D37" s="61"/>
      <c r="E37" s="61"/>
      <c r="F37" s="61"/>
      <c r="G37" s="61"/>
      <c r="H37" s="61"/>
      <c r="I37" s="62"/>
    </row>
    <row r="38" spans="1:9" x14ac:dyDescent="0.25">
      <c r="A38" s="60"/>
      <c r="B38" s="61"/>
      <c r="C38" s="61"/>
      <c r="D38" s="61"/>
      <c r="E38" s="61"/>
      <c r="F38" s="61"/>
      <c r="G38" s="61"/>
      <c r="H38" s="61"/>
      <c r="I38" s="62"/>
    </row>
    <row r="39" spans="1:9" x14ac:dyDescent="0.25">
      <c r="A39" s="60"/>
      <c r="B39" s="61"/>
      <c r="C39" s="61"/>
      <c r="D39" s="61"/>
      <c r="E39" s="61"/>
      <c r="F39" s="61"/>
      <c r="G39" s="61"/>
      <c r="H39" s="61"/>
      <c r="I39" s="62"/>
    </row>
    <row r="40" spans="1:9" x14ac:dyDescent="0.25">
      <c r="A40" s="60"/>
      <c r="B40" s="61"/>
      <c r="C40" s="61"/>
      <c r="D40" s="61"/>
      <c r="E40" s="61"/>
      <c r="F40" s="61"/>
      <c r="G40" s="61"/>
      <c r="H40" s="61"/>
      <c r="I40" s="62"/>
    </row>
    <row r="41" spans="1:9" x14ac:dyDescent="0.25">
      <c r="A41" s="60"/>
      <c r="B41" s="61"/>
      <c r="C41" s="61"/>
      <c r="D41" s="61"/>
      <c r="E41" s="61"/>
      <c r="F41" s="61"/>
      <c r="G41" s="61"/>
      <c r="H41" s="61"/>
      <c r="I41" s="62"/>
    </row>
    <row r="42" spans="1:9" x14ac:dyDescent="0.25">
      <c r="A42" s="60"/>
      <c r="B42" s="61"/>
      <c r="C42" s="61"/>
      <c r="D42" s="61"/>
      <c r="E42" s="61"/>
      <c r="F42" s="61"/>
      <c r="G42" s="61"/>
      <c r="H42" s="61"/>
      <c r="I42" s="62"/>
    </row>
    <row r="43" spans="1:9" x14ac:dyDescent="0.25">
      <c r="A43" s="60"/>
      <c r="B43" s="61"/>
      <c r="C43" s="61"/>
      <c r="D43" s="61"/>
      <c r="E43" s="61"/>
      <c r="F43" s="61"/>
      <c r="G43" s="61"/>
      <c r="H43" s="61"/>
      <c r="I43" s="62"/>
    </row>
    <row r="44" spans="1:9" x14ac:dyDescent="0.25">
      <c r="A44" s="60"/>
      <c r="B44" s="61"/>
      <c r="C44" s="61"/>
      <c r="D44" s="61"/>
      <c r="E44" s="61"/>
      <c r="F44" s="61"/>
      <c r="G44" s="61"/>
      <c r="H44" s="61"/>
      <c r="I44" s="62"/>
    </row>
    <row r="45" spans="1:9" x14ac:dyDescent="0.25">
      <c r="A45" s="60"/>
      <c r="B45" s="61"/>
      <c r="C45" s="61"/>
      <c r="D45" s="61"/>
      <c r="E45" s="61"/>
      <c r="F45" s="61"/>
      <c r="G45" s="61"/>
      <c r="H45" s="61"/>
      <c r="I45" s="62"/>
    </row>
    <row r="46" spans="1:9" ht="15.75" thickBot="1" x14ac:dyDescent="0.3">
      <c r="A46" s="63"/>
      <c r="B46" s="64"/>
      <c r="C46" s="64"/>
      <c r="D46" s="64"/>
      <c r="E46" s="64"/>
      <c r="F46" s="64"/>
      <c r="G46" s="64"/>
      <c r="H46" s="64"/>
      <c r="I46" s="65"/>
    </row>
  </sheetData>
  <mergeCells count="3">
    <mergeCell ref="B30:H30"/>
    <mergeCell ref="A32:I32"/>
    <mergeCell ref="A36:I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view="pageBreakPreview" zoomScale="57" zoomScaleNormal="60" zoomScaleSheetLayoutView="57" zoomScalePageLayoutView="30" workbookViewId="0">
      <pane ySplit="8" topLeftCell="A11" activePane="bottomLeft" state="frozen"/>
      <selection activeCell="E1" sqref="E1"/>
      <selection pane="bottomLeft" activeCell="V11" sqref="V11"/>
    </sheetView>
  </sheetViews>
  <sheetFormatPr baseColWidth="10" defaultColWidth="11.42578125" defaultRowHeight="17.25" x14ac:dyDescent="0.3"/>
  <cols>
    <col min="1" max="1" width="36.85546875" style="1" customWidth="1"/>
    <col min="2" max="2" width="42" style="1" customWidth="1"/>
    <col min="3" max="3" width="33.28515625" style="1" customWidth="1"/>
    <col min="4" max="4" width="13.5703125" style="11" customWidth="1"/>
    <col min="5" max="5" width="12.140625" style="12" customWidth="1"/>
    <col min="6" max="6" width="15.42578125" style="13" customWidth="1"/>
    <col min="7" max="7" width="15.28515625" style="13" bestFit="1" customWidth="1"/>
    <col min="8" max="8" width="16.5703125" style="1" hidden="1" customWidth="1"/>
    <col min="9" max="9" width="15" style="1" hidden="1" customWidth="1"/>
    <col min="10" max="10" width="16.28515625" style="1" customWidth="1"/>
    <col min="11" max="13" width="14" style="1" customWidth="1"/>
    <col min="14" max="14" width="15" style="12" customWidth="1"/>
    <col min="15" max="15" width="19" style="12" customWidth="1"/>
    <col min="16" max="16" width="9.85546875" style="12" hidden="1" customWidth="1"/>
    <col min="17" max="17" width="8" style="12" hidden="1" customWidth="1"/>
    <col min="18" max="18" width="10.140625" style="12" hidden="1" customWidth="1"/>
    <col min="19" max="19" width="4.140625" style="12" hidden="1" customWidth="1"/>
    <col min="20" max="20" width="15.85546875" style="12" customWidth="1"/>
    <col min="21" max="21" width="15.85546875" style="1" customWidth="1"/>
    <col min="22" max="22" width="15.5703125" style="1" customWidth="1"/>
    <col min="23" max="23" width="119.7109375" style="1" customWidth="1"/>
    <col min="24" max="24" width="39.5703125" style="13" customWidth="1"/>
    <col min="25" max="16384" width="11.42578125" style="1"/>
  </cols>
  <sheetData>
    <row r="1" spans="1:26" ht="30.75" customHeight="1" x14ac:dyDescent="0.3">
      <c r="A1" s="87"/>
      <c r="B1" s="88"/>
      <c r="C1" s="91" t="s">
        <v>0</v>
      </c>
      <c r="D1" s="91"/>
      <c r="E1" s="91"/>
      <c r="F1" s="91"/>
      <c r="G1" s="91"/>
      <c r="H1" s="91"/>
      <c r="I1" s="91"/>
      <c r="J1" s="91"/>
      <c r="K1" s="91"/>
      <c r="L1" s="91"/>
      <c r="M1" s="91"/>
      <c r="N1" s="91"/>
      <c r="O1" s="91"/>
      <c r="P1" s="91"/>
      <c r="Q1" s="91"/>
      <c r="R1" s="91"/>
      <c r="S1" s="91"/>
      <c r="T1" s="91"/>
      <c r="U1" s="91"/>
      <c r="V1" s="92"/>
      <c r="W1" s="85" t="s">
        <v>15</v>
      </c>
      <c r="X1" s="86"/>
    </row>
    <row r="2" spans="1:26" ht="30.75" customHeight="1" x14ac:dyDescent="0.3">
      <c r="A2" s="87"/>
      <c r="B2" s="88"/>
      <c r="C2" s="93"/>
      <c r="D2" s="93"/>
      <c r="E2" s="93"/>
      <c r="F2" s="93"/>
      <c r="G2" s="93"/>
      <c r="H2" s="93"/>
      <c r="I2" s="93"/>
      <c r="J2" s="93"/>
      <c r="K2" s="93"/>
      <c r="L2" s="93"/>
      <c r="M2" s="93"/>
      <c r="N2" s="93"/>
      <c r="O2" s="93"/>
      <c r="P2" s="93"/>
      <c r="Q2" s="93"/>
      <c r="R2" s="93"/>
      <c r="S2" s="93"/>
      <c r="T2" s="93"/>
      <c r="U2" s="93"/>
      <c r="V2" s="94"/>
      <c r="W2" s="85" t="s">
        <v>16</v>
      </c>
      <c r="X2" s="86"/>
    </row>
    <row r="3" spans="1:26" s="2" customFormat="1" ht="30.75" customHeight="1" x14ac:dyDescent="0.3">
      <c r="A3" s="89"/>
      <c r="B3" s="90"/>
      <c r="C3" s="95"/>
      <c r="D3" s="95"/>
      <c r="E3" s="95"/>
      <c r="F3" s="95"/>
      <c r="G3" s="95"/>
      <c r="H3" s="95"/>
      <c r="I3" s="95"/>
      <c r="J3" s="95"/>
      <c r="K3" s="95"/>
      <c r="L3" s="95"/>
      <c r="M3" s="95"/>
      <c r="N3" s="95"/>
      <c r="O3" s="95"/>
      <c r="P3" s="95"/>
      <c r="Q3" s="95"/>
      <c r="R3" s="95"/>
      <c r="S3" s="95"/>
      <c r="T3" s="95"/>
      <c r="U3" s="95"/>
      <c r="V3" s="96"/>
      <c r="W3" s="85" t="s">
        <v>17</v>
      </c>
      <c r="X3" s="86"/>
    </row>
    <row r="4" spans="1:26" s="2" customFormat="1" ht="13.15" customHeight="1" x14ac:dyDescent="0.3">
      <c r="A4" s="3"/>
      <c r="B4" s="3"/>
      <c r="C4" s="3"/>
      <c r="D4" s="3"/>
      <c r="E4" s="4"/>
      <c r="F4" s="3"/>
      <c r="G4" s="3"/>
      <c r="H4" s="3"/>
      <c r="I4" s="3"/>
      <c r="J4" s="3"/>
      <c r="K4" s="3"/>
      <c r="L4" s="3"/>
      <c r="M4" s="3"/>
      <c r="N4" s="4"/>
      <c r="O4" s="4"/>
      <c r="P4" s="4"/>
      <c r="Q4" s="4"/>
      <c r="R4" s="4"/>
      <c r="S4" s="4"/>
      <c r="T4" s="4"/>
      <c r="U4" s="3"/>
      <c r="V4" s="3"/>
      <c r="W4" s="3"/>
      <c r="X4" s="3"/>
    </row>
    <row r="5" spans="1:26" s="2" customFormat="1" ht="35.25" customHeight="1" x14ac:dyDescent="0.3">
      <c r="A5" s="82" t="s">
        <v>64</v>
      </c>
      <c r="B5" s="83"/>
      <c r="C5" s="83"/>
      <c r="D5" s="83"/>
      <c r="E5" s="83"/>
      <c r="F5" s="83"/>
      <c r="G5" s="83"/>
      <c r="H5" s="83"/>
      <c r="I5" s="83"/>
      <c r="J5" s="83"/>
      <c r="K5" s="83"/>
      <c r="L5" s="83"/>
      <c r="M5" s="83"/>
      <c r="N5" s="83"/>
      <c r="O5" s="83"/>
      <c r="P5" s="83"/>
      <c r="Q5" s="83"/>
      <c r="R5" s="83"/>
      <c r="S5" s="83"/>
      <c r="T5" s="83"/>
      <c r="U5" s="83"/>
      <c r="V5" s="83"/>
      <c r="W5" s="83"/>
      <c r="X5" s="84"/>
    </row>
    <row r="6" spans="1:26" x14ac:dyDescent="0.3">
      <c r="A6" s="3"/>
      <c r="B6" s="3"/>
      <c r="C6" s="3"/>
      <c r="D6" s="3"/>
      <c r="E6" s="4"/>
      <c r="F6" s="3"/>
      <c r="G6" s="3"/>
      <c r="H6" s="3"/>
      <c r="I6" s="3"/>
      <c r="J6" s="3"/>
      <c r="K6" s="3"/>
      <c r="L6" s="3"/>
      <c r="M6" s="3"/>
      <c r="N6" s="4"/>
      <c r="O6" s="4"/>
      <c r="P6" s="4"/>
      <c r="Q6" s="4"/>
      <c r="R6" s="4"/>
      <c r="S6" s="4"/>
      <c r="T6" s="4"/>
      <c r="U6" s="3"/>
      <c r="V6" s="3"/>
      <c r="W6" s="3"/>
      <c r="X6" s="3"/>
    </row>
    <row r="7" spans="1:26" ht="35.25" customHeight="1" x14ac:dyDescent="0.3">
      <c r="A7" s="75" t="s">
        <v>1</v>
      </c>
      <c r="B7" s="75" t="s">
        <v>2</v>
      </c>
      <c r="C7" s="75" t="s">
        <v>3</v>
      </c>
      <c r="D7" s="75" t="s">
        <v>4</v>
      </c>
      <c r="E7" s="75" t="s">
        <v>37</v>
      </c>
      <c r="F7" s="79" t="s">
        <v>42</v>
      </c>
      <c r="G7" s="80"/>
      <c r="H7" s="80"/>
      <c r="I7" s="81"/>
      <c r="J7" s="77" t="s">
        <v>49</v>
      </c>
      <c r="K7" s="78" t="s">
        <v>38</v>
      </c>
      <c r="L7" s="75" t="s">
        <v>39</v>
      </c>
      <c r="M7" s="78" t="s">
        <v>40</v>
      </c>
      <c r="N7" s="75" t="s">
        <v>41</v>
      </c>
      <c r="O7" s="75" t="s">
        <v>62</v>
      </c>
      <c r="P7" s="75" t="s">
        <v>5</v>
      </c>
      <c r="Q7" s="75"/>
      <c r="R7" s="75"/>
      <c r="S7" s="75"/>
      <c r="T7" s="75" t="s">
        <v>6</v>
      </c>
      <c r="U7" s="77" t="s">
        <v>7</v>
      </c>
      <c r="V7" s="77" t="s">
        <v>14</v>
      </c>
      <c r="W7" s="78" t="s">
        <v>87</v>
      </c>
      <c r="X7" s="75" t="s">
        <v>8</v>
      </c>
    </row>
    <row r="8" spans="1:26" ht="30.75" customHeight="1" x14ac:dyDescent="0.3">
      <c r="A8" s="76"/>
      <c r="B8" s="76"/>
      <c r="C8" s="76"/>
      <c r="D8" s="76"/>
      <c r="E8" s="76"/>
      <c r="F8" s="14" t="s">
        <v>9</v>
      </c>
      <c r="G8" s="14" t="s">
        <v>10</v>
      </c>
      <c r="H8" s="14" t="s">
        <v>11</v>
      </c>
      <c r="I8" s="14" t="s">
        <v>12</v>
      </c>
      <c r="J8" s="78"/>
      <c r="K8" s="99"/>
      <c r="L8" s="76"/>
      <c r="M8" s="99"/>
      <c r="N8" s="76"/>
      <c r="O8" s="76"/>
      <c r="P8" s="76" t="s">
        <v>9</v>
      </c>
      <c r="Q8" s="76" t="s">
        <v>10</v>
      </c>
      <c r="R8" s="76" t="s">
        <v>11</v>
      </c>
      <c r="S8" s="76" t="s">
        <v>12</v>
      </c>
      <c r="T8" s="76"/>
      <c r="U8" s="78"/>
      <c r="V8" s="78"/>
      <c r="W8" s="99"/>
      <c r="X8" s="76"/>
    </row>
    <row r="9" spans="1:26" ht="156.75" customHeight="1" x14ac:dyDescent="0.3">
      <c r="A9" s="100" t="s">
        <v>51</v>
      </c>
      <c r="B9" s="15" t="s">
        <v>18</v>
      </c>
      <c r="C9" s="26" t="s">
        <v>43</v>
      </c>
      <c r="D9" s="18" t="s">
        <v>34</v>
      </c>
      <c r="E9" s="18" t="s">
        <v>34</v>
      </c>
      <c r="F9" s="27" t="s">
        <v>63</v>
      </c>
      <c r="G9" s="27" t="s">
        <v>63</v>
      </c>
      <c r="H9" s="27"/>
      <c r="I9" s="28"/>
      <c r="J9" s="27" t="s">
        <v>63</v>
      </c>
      <c r="K9" s="28" t="str">
        <f>+G9</f>
        <v>No aplica</v>
      </c>
      <c r="L9" s="18" t="s">
        <v>34</v>
      </c>
      <c r="M9" s="27"/>
      <c r="N9" s="18" t="s">
        <v>50</v>
      </c>
      <c r="O9" s="18" t="s">
        <v>50</v>
      </c>
      <c r="P9" s="28"/>
      <c r="Q9" s="28"/>
      <c r="R9" s="28"/>
      <c r="S9" s="28"/>
      <c r="T9" s="18" t="s">
        <v>50</v>
      </c>
      <c r="U9" s="27" t="str">
        <f>+G9</f>
        <v>No aplica</v>
      </c>
      <c r="V9" s="28" t="s">
        <v>63</v>
      </c>
      <c r="W9" s="54" t="s">
        <v>65</v>
      </c>
      <c r="X9" s="55" t="s">
        <v>67</v>
      </c>
      <c r="Z9" s="5"/>
    </row>
    <row r="10" spans="1:26" ht="409.5" customHeight="1" x14ac:dyDescent="0.3">
      <c r="A10" s="100"/>
      <c r="B10" s="15" t="s">
        <v>19</v>
      </c>
      <c r="C10" s="26" t="s">
        <v>44</v>
      </c>
      <c r="D10" s="29">
        <v>0.31</v>
      </c>
      <c r="E10" s="34">
        <v>0.36</v>
      </c>
      <c r="F10" s="37">
        <v>0.1</v>
      </c>
      <c r="G10" s="43">
        <v>0.2</v>
      </c>
      <c r="H10" s="32"/>
      <c r="I10" s="28"/>
      <c r="J10" s="56">
        <f>+G10/E10</f>
        <v>0.55555555555555558</v>
      </c>
      <c r="K10" s="32">
        <f t="shared" ref="K10:K27" si="0">+G10</f>
        <v>0.2</v>
      </c>
      <c r="L10" s="21">
        <v>0.8</v>
      </c>
      <c r="M10" s="27"/>
      <c r="N10" s="29">
        <v>0.85</v>
      </c>
      <c r="O10" s="29">
        <v>0.89</v>
      </c>
      <c r="P10" s="28"/>
      <c r="Q10" s="28"/>
      <c r="R10" s="28"/>
      <c r="S10" s="28"/>
      <c r="T10" s="21">
        <v>0.89</v>
      </c>
      <c r="U10" s="27">
        <f t="shared" ref="U10:U27" si="1">+G10</f>
        <v>0.2</v>
      </c>
      <c r="V10" s="32">
        <f>+U10/T10</f>
        <v>0.22471910112359553</v>
      </c>
      <c r="W10" s="107" t="s">
        <v>73</v>
      </c>
      <c r="X10" s="55" t="s">
        <v>66</v>
      </c>
    </row>
    <row r="11" spans="1:26" ht="390.75" customHeight="1" x14ac:dyDescent="0.3">
      <c r="A11" s="100"/>
      <c r="B11" s="16" t="s">
        <v>45</v>
      </c>
      <c r="C11" s="26" t="s">
        <v>44</v>
      </c>
      <c r="D11" s="19">
        <v>1</v>
      </c>
      <c r="E11" s="19">
        <v>1</v>
      </c>
      <c r="F11" s="30" t="s">
        <v>63</v>
      </c>
      <c r="G11" s="44">
        <v>0.20177</v>
      </c>
      <c r="H11" s="45"/>
      <c r="I11" s="28"/>
      <c r="J11" s="56">
        <f>+G11/E11</f>
        <v>0.20177</v>
      </c>
      <c r="K11" s="28">
        <f t="shared" si="0"/>
        <v>0.20177</v>
      </c>
      <c r="L11" s="19">
        <v>1</v>
      </c>
      <c r="M11" s="27"/>
      <c r="N11" s="19">
        <v>1</v>
      </c>
      <c r="O11" s="19">
        <v>1</v>
      </c>
      <c r="P11" s="28"/>
      <c r="Q11" s="28"/>
      <c r="R11" s="28"/>
      <c r="S11" s="28"/>
      <c r="T11" s="19">
        <v>1</v>
      </c>
      <c r="U11" s="34">
        <f>+G11</f>
        <v>0.20177</v>
      </c>
      <c r="V11" s="32">
        <f>+U11/T11</f>
        <v>0.20177</v>
      </c>
      <c r="W11" s="108" t="s">
        <v>88</v>
      </c>
      <c r="X11" s="55" t="s">
        <v>68</v>
      </c>
    </row>
    <row r="12" spans="1:26" ht="339.75" customHeight="1" x14ac:dyDescent="0.3">
      <c r="A12" s="102" t="s">
        <v>52</v>
      </c>
      <c r="B12" s="16" t="s">
        <v>20</v>
      </c>
      <c r="C12" s="26" t="s">
        <v>44</v>
      </c>
      <c r="D12" s="20">
        <v>1200</v>
      </c>
      <c r="E12" s="20">
        <v>216</v>
      </c>
      <c r="F12" s="30" t="s">
        <v>63</v>
      </c>
      <c r="G12" s="30" t="s">
        <v>63</v>
      </c>
      <c r="H12" s="30"/>
      <c r="I12" s="32"/>
      <c r="J12" s="56" t="s">
        <v>63</v>
      </c>
      <c r="K12" s="28" t="str">
        <f t="shared" si="0"/>
        <v>No aplica</v>
      </c>
      <c r="L12" s="20">
        <v>179</v>
      </c>
      <c r="M12" s="27"/>
      <c r="N12" s="20">
        <v>179</v>
      </c>
      <c r="O12" s="20">
        <v>179</v>
      </c>
      <c r="P12" s="28"/>
      <c r="Q12" s="28"/>
      <c r="R12" s="28"/>
      <c r="S12" s="28"/>
      <c r="T12" s="20">
        <f>+SUM(E12+L12+N12+O12)</f>
        <v>753</v>
      </c>
      <c r="U12" s="27" t="str">
        <f t="shared" si="1"/>
        <v>No aplica</v>
      </c>
      <c r="V12" s="30" t="s">
        <v>63</v>
      </c>
      <c r="W12" s="49" t="s">
        <v>74</v>
      </c>
      <c r="X12" s="26" t="s">
        <v>58</v>
      </c>
    </row>
    <row r="13" spans="1:26" ht="323.25" customHeight="1" x14ac:dyDescent="0.3">
      <c r="A13" s="102"/>
      <c r="B13" s="16" t="s">
        <v>21</v>
      </c>
      <c r="C13" s="26" t="s">
        <v>44</v>
      </c>
      <c r="D13" s="20">
        <v>28998</v>
      </c>
      <c r="E13" s="20">
        <v>12000</v>
      </c>
      <c r="F13" s="30">
        <v>2560</v>
      </c>
      <c r="G13" s="31">
        <v>5527</v>
      </c>
      <c r="H13" s="31"/>
      <c r="I13" s="28"/>
      <c r="J13" s="56">
        <f>+G13/E13</f>
        <v>0.46058333333333334</v>
      </c>
      <c r="K13" s="28">
        <f t="shared" si="0"/>
        <v>5527</v>
      </c>
      <c r="L13" s="20">
        <v>13000</v>
      </c>
      <c r="M13" s="27"/>
      <c r="N13" s="20">
        <v>14500</v>
      </c>
      <c r="O13" s="20">
        <v>15500</v>
      </c>
      <c r="P13" s="28"/>
      <c r="Q13" s="28"/>
      <c r="R13" s="28"/>
      <c r="S13" s="28"/>
      <c r="T13" s="20">
        <f>+SUM(E13+L13+N13+O13)</f>
        <v>55000</v>
      </c>
      <c r="U13" s="27">
        <f t="shared" si="1"/>
        <v>5527</v>
      </c>
      <c r="V13" s="40">
        <f>+U13/T13</f>
        <v>0.10049090909090909</v>
      </c>
      <c r="W13" s="105" t="s">
        <v>75</v>
      </c>
      <c r="X13" s="26" t="s">
        <v>58</v>
      </c>
    </row>
    <row r="14" spans="1:26" ht="69" customHeight="1" x14ac:dyDescent="0.3">
      <c r="A14" s="102"/>
      <c r="B14" s="16" t="s">
        <v>22</v>
      </c>
      <c r="C14" s="26" t="s">
        <v>43</v>
      </c>
      <c r="D14" s="20" t="s">
        <v>35</v>
      </c>
      <c r="E14" s="20" t="s">
        <v>48</v>
      </c>
      <c r="F14" s="33" t="s">
        <v>63</v>
      </c>
      <c r="G14" s="33" t="s">
        <v>63</v>
      </c>
      <c r="H14" s="33"/>
      <c r="I14" s="28"/>
      <c r="J14" s="56" t="s">
        <v>63</v>
      </c>
      <c r="K14" s="28" t="str">
        <f t="shared" si="0"/>
        <v>No aplica</v>
      </c>
      <c r="L14" s="24">
        <v>0.9</v>
      </c>
      <c r="M14" s="27"/>
      <c r="N14" s="24">
        <v>0.9</v>
      </c>
      <c r="O14" s="24">
        <v>0.91</v>
      </c>
      <c r="P14" s="28"/>
      <c r="Q14" s="28"/>
      <c r="R14" s="28"/>
      <c r="S14" s="28"/>
      <c r="T14" s="24">
        <v>0.91</v>
      </c>
      <c r="U14" s="27" t="str">
        <f t="shared" si="1"/>
        <v>No aplica</v>
      </c>
      <c r="V14" s="33" t="s">
        <v>63</v>
      </c>
      <c r="W14" s="105"/>
      <c r="X14" s="26" t="s">
        <v>58</v>
      </c>
    </row>
    <row r="15" spans="1:26" ht="409.5" customHeight="1" x14ac:dyDescent="0.3">
      <c r="A15" s="102" t="s">
        <v>53</v>
      </c>
      <c r="B15" s="16" t="s">
        <v>23</v>
      </c>
      <c r="C15" s="26" t="s">
        <v>44</v>
      </c>
      <c r="D15" s="20">
        <v>0</v>
      </c>
      <c r="E15" s="20">
        <v>3500</v>
      </c>
      <c r="F15" s="30" t="s">
        <v>63</v>
      </c>
      <c r="G15" s="30" t="s">
        <v>63</v>
      </c>
      <c r="H15" s="30"/>
      <c r="I15" s="28"/>
      <c r="J15" s="56" t="s">
        <v>63</v>
      </c>
      <c r="K15" s="28" t="str">
        <f t="shared" si="0"/>
        <v>No aplica</v>
      </c>
      <c r="L15" s="16">
        <v>5000</v>
      </c>
      <c r="M15" s="27"/>
      <c r="N15" s="20">
        <v>17000</v>
      </c>
      <c r="O15" s="20">
        <v>8500</v>
      </c>
      <c r="P15" s="28"/>
      <c r="Q15" s="28"/>
      <c r="R15" s="28"/>
      <c r="S15" s="28"/>
      <c r="T15" s="20">
        <f t="shared" ref="T15:T26" si="2">+SUM(E15+L15+N15+O15)</f>
        <v>34000</v>
      </c>
      <c r="U15" s="27" t="str">
        <f t="shared" si="1"/>
        <v>No aplica</v>
      </c>
      <c r="V15" s="33" t="s">
        <v>63</v>
      </c>
      <c r="W15" s="47" t="s">
        <v>76</v>
      </c>
      <c r="X15" s="26" t="s">
        <v>58</v>
      </c>
    </row>
    <row r="16" spans="1:26" ht="409.5" x14ac:dyDescent="0.3">
      <c r="A16" s="102"/>
      <c r="B16" s="17" t="s">
        <v>24</v>
      </c>
      <c r="C16" s="26" t="s">
        <v>44</v>
      </c>
      <c r="D16" s="20">
        <v>1160</v>
      </c>
      <c r="E16" s="20">
        <v>680</v>
      </c>
      <c r="F16" s="30" t="s">
        <v>63</v>
      </c>
      <c r="G16" s="30" t="s">
        <v>63</v>
      </c>
      <c r="H16" s="30"/>
      <c r="I16" s="28"/>
      <c r="J16" s="56" t="s">
        <v>63</v>
      </c>
      <c r="K16" s="28" t="str">
        <f t="shared" si="0"/>
        <v>No aplica</v>
      </c>
      <c r="L16" s="16">
        <v>600</v>
      </c>
      <c r="M16" s="27"/>
      <c r="N16" s="20">
        <v>580</v>
      </c>
      <c r="O16" s="20">
        <v>580</v>
      </c>
      <c r="P16" s="28"/>
      <c r="Q16" s="28"/>
      <c r="R16" s="28"/>
      <c r="S16" s="28"/>
      <c r="T16" s="20">
        <f t="shared" si="2"/>
        <v>2440</v>
      </c>
      <c r="U16" s="27" t="str">
        <f t="shared" si="1"/>
        <v>No aplica</v>
      </c>
      <c r="V16" s="33" t="s">
        <v>63</v>
      </c>
      <c r="W16" s="47" t="s">
        <v>77</v>
      </c>
      <c r="X16" s="26" t="s">
        <v>59</v>
      </c>
    </row>
    <row r="17" spans="1:24" ht="361.5" customHeight="1" x14ac:dyDescent="0.3">
      <c r="A17" s="102"/>
      <c r="B17" s="16" t="s">
        <v>25</v>
      </c>
      <c r="C17" s="26" t="s">
        <v>44</v>
      </c>
      <c r="D17" s="20">
        <v>3492</v>
      </c>
      <c r="E17" s="20">
        <v>930</v>
      </c>
      <c r="F17" s="30" t="s">
        <v>63</v>
      </c>
      <c r="G17" s="46">
        <v>150</v>
      </c>
      <c r="H17" s="46"/>
      <c r="I17" s="28"/>
      <c r="J17" s="56">
        <f t="shared" ref="J11:J27" si="3">+G17/E17</f>
        <v>0.16129032258064516</v>
      </c>
      <c r="K17" s="28">
        <f t="shared" si="0"/>
        <v>150</v>
      </c>
      <c r="L17" s="16">
        <v>920</v>
      </c>
      <c r="M17" s="34"/>
      <c r="N17" s="20">
        <v>920</v>
      </c>
      <c r="O17" s="20">
        <v>920</v>
      </c>
      <c r="P17" s="32"/>
      <c r="Q17" s="32"/>
      <c r="R17" s="32"/>
      <c r="S17" s="32"/>
      <c r="T17" s="20">
        <f t="shared" si="2"/>
        <v>3690</v>
      </c>
      <c r="U17" s="27">
        <f t="shared" si="1"/>
        <v>150</v>
      </c>
      <c r="V17" s="66">
        <f>+U17/T17</f>
        <v>4.065040650406504E-2</v>
      </c>
      <c r="W17" s="50" t="s">
        <v>78</v>
      </c>
      <c r="X17" s="104" t="s">
        <v>58</v>
      </c>
    </row>
    <row r="18" spans="1:24" ht="189" customHeight="1" x14ac:dyDescent="0.3">
      <c r="A18" s="102"/>
      <c r="B18" s="16" t="s">
        <v>46</v>
      </c>
      <c r="C18" s="26" t="s">
        <v>44</v>
      </c>
      <c r="D18" s="20">
        <f>148+179</f>
        <v>327</v>
      </c>
      <c r="E18" s="20">
        <v>200</v>
      </c>
      <c r="F18" s="30" t="s">
        <v>63</v>
      </c>
      <c r="G18" s="30" t="s">
        <v>63</v>
      </c>
      <c r="H18" s="30"/>
      <c r="I18" s="28"/>
      <c r="J18" s="56" t="s">
        <v>63</v>
      </c>
      <c r="K18" s="28" t="str">
        <f t="shared" si="0"/>
        <v>No aplica</v>
      </c>
      <c r="L18" s="22">
        <v>200</v>
      </c>
      <c r="M18" s="27"/>
      <c r="N18" s="20">
        <v>200</v>
      </c>
      <c r="O18" s="20">
        <v>200</v>
      </c>
      <c r="P18" s="28"/>
      <c r="Q18" s="28"/>
      <c r="R18" s="28"/>
      <c r="S18" s="28"/>
      <c r="T18" s="20">
        <f t="shared" si="2"/>
        <v>800</v>
      </c>
      <c r="U18" s="27" t="str">
        <f t="shared" si="1"/>
        <v>No aplica</v>
      </c>
      <c r="V18" s="30" t="s">
        <v>63</v>
      </c>
      <c r="W18" s="51" t="s">
        <v>79</v>
      </c>
      <c r="X18" s="104"/>
    </row>
    <row r="19" spans="1:24" ht="237" customHeight="1" x14ac:dyDescent="0.3">
      <c r="A19" s="100" t="s">
        <v>54</v>
      </c>
      <c r="B19" s="16" t="s">
        <v>26</v>
      </c>
      <c r="C19" s="26" t="s">
        <v>44</v>
      </c>
      <c r="D19" s="20">
        <v>4000</v>
      </c>
      <c r="E19" s="20">
        <v>600</v>
      </c>
      <c r="F19" s="30" t="s">
        <v>63</v>
      </c>
      <c r="G19" s="30" t="s">
        <v>63</v>
      </c>
      <c r="H19" s="30"/>
      <c r="I19" s="27"/>
      <c r="J19" s="56" t="s">
        <v>63</v>
      </c>
      <c r="K19" s="28" t="str">
        <f t="shared" si="0"/>
        <v>No aplica</v>
      </c>
      <c r="L19" s="22">
        <v>1500</v>
      </c>
      <c r="M19" s="27"/>
      <c r="N19" s="20">
        <v>1500</v>
      </c>
      <c r="O19" s="20">
        <v>600</v>
      </c>
      <c r="P19" s="28"/>
      <c r="Q19" s="28"/>
      <c r="R19" s="28"/>
      <c r="S19" s="28"/>
      <c r="T19" s="20">
        <f t="shared" si="2"/>
        <v>4200</v>
      </c>
      <c r="U19" s="27" t="str">
        <f t="shared" si="1"/>
        <v>No aplica</v>
      </c>
      <c r="V19" s="30" t="s">
        <v>63</v>
      </c>
      <c r="W19" s="106" t="s">
        <v>80</v>
      </c>
      <c r="X19" s="104" t="s">
        <v>60</v>
      </c>
    </row>
    <row r="20" spans="1:24" ht="186.75" customHeight="1" x14ac:dyDescent="0.3">
      <c r="A20" s="100"/>
      <c r="B20" s="16" t="s">
        <v>27</v>
      </c>
      <c r="C20" s="26" t="s">
        <v>44</v>
      </c>
      <c r="D20" s="20">
        <v>5390</v>
      </c>
      <c r="E20" s="20">
        <v>479</v>
      </c>
      <c r="F20" s="35" t="s">
        <v>63</v>
      </c>
      <c r="G20" s="35" t="s">
        <v>63</v>
      </c>
      <c r="H20" s="35"/>
      <c r="I20" s="27"/>
      <c r="J20" s="56" t="s">
        <v>63</v>
      </c>
      <c r="K20" s="28" t="str">
        <f t="shared" si="0"/>
        <v>No aplica</v>
      </c>
      <c r="L20" s="22">
        <v>410</v>
      </c>
      <c r="M20" s="32"/>
      <c r="N20" s="20">
        <v>410</v>
      </c>
      <c r="O20" s="20">
        <v>410</v>
      </c>
      <c r="P20" s="28"/>
      <c r="Q20" s="28"/>
      <c r="R20" s="28"/>
      <c r="S20" s="28"/>
      <c r="T20" s="20">
        <f t="shared" si="2"/>
        <v>1709</v>
      </c>
      <c r="U20" s="27" t="str">
        <f t="shared" si="1"/>
        <v>No aplica</v>
      </c>
      <c r="V20" s="30" t="s">
        <v>63</v>
      </c>
      <c r="W20" s="106"/>
      <c r="X20" s="104"/>
    </row>
    <row r="21" spans="1:24" ht="288.75" customHeight="1" x14ac:dyDescent="0.3">
      <c r="A21" s="100"/>
      <c r="B21" s="16" t="s">
        <v>28</v>
      </c>
      <c r="C21" s="26" t="s">
        <v>44</v>
      </c>
      <c r="D21" s="20">
        <v>1720</v>
      </c>
      <c r="E21" s="20">
        <v>500</v>
      </c>
      <c r="F21" s="30">
        <v>70</v>
      </c>
      <c r="G21" s="30">
        <v>160</v>
      </c>
      <c r="H21" s="27"/>
      <c r="I21" s="27"/>
      <c r="J21" s="56">
        <f t="shared" si="3"/>
        <v>0.32</v>
      </c>
      <c r="K21" s="28">
        <f t="shared" si="0"/>
        <v>160</v>
      </c>
      <c r="L21" s="22">
        <v>520</v>
      </c>
      <c r="M21" s="27"/>
      <c r="N21" s="20">
        <v>530</v>
      </c>
      <c r="O21" s="20">
        <v>550</v>
      </c>
      <c r="P21" s="28"/>
      <c r="Q21" s="28"/>
      <c r="R21" s="28"/>
      <c r="S21" s="28"/>
      <c r="T21" s="20">
        <f t="shared" si="2"/>
        <v>2100</v>
      </c>
      <c r="U21" s="27">
        <f t="shared" si="1"/>
        <v>160</v>
      </c>
      <c r="V21" s="41">
        <f>+U21/T21</f>
        <v>7.6190476190476197E-2</v>
      </c>
      <c r="W21" s="48" t="s">
        <v>81</v>
      </c>
      <c r="X21" s="26" t="s">
        <v>60</v>
      </c>
    </row>
    <row r="22" spans="1:24" ht="303" customHeight="1" x14ac:dyDescent="0.3">
      <c r="A22" s="100"/>
      <c r="B22" s="16" t="s">
        <v>29</v>
      </c>
      <c r="C22" s="26" t="s">
        <v>44</v>
      </c>
      <c r="D22" s="20">
        <v>25</v>
      </c>
      <c r="E22" s="20">
        <v>11</v>
      </c>
      <c r="F22" s="30" t="s">
        <v>63</v>
      </c>
      <c r="G22" s="30" t="s">
        <v>63</v>
      </c>
      <c r="H22" s="30"/>
      <c r="I22" s="27"/>
      <c r="J22" s="56" t="s">
        <v>63</v>
      </c>
      <c r="K22" s="28" t="str">
        <f t="shared" si="0"/>
        <v>No aplica</v>
      </c>
      <c r="L22" s="22">
        <v>14</v>
      </c>
      <c r="M22" s="27"/>
      <c r="N22" s="20">
        <v>16</v>
      </c>
      <c r="O22" s="20">
        <v>18</v>
      </c>
      <c r="P22" s="28"/>
      <c r="Q22" s="28"/>
      <c r="R22" s="28"/>
      <c r="S22" s="28"/>
      <c r="T22" s="20">
        <f t="shared" si="2"/>
        <v>59</v>
      </c>
      <c r="U22" s="27" t="str">
        <f t="shared" si="1"/>
        <v>No aplica</v>
      </c>
      <c r="V22" s="30" t="s">
        <v>63</v>
      </c>
      <c r="W22" s="52" t="s">
        <v>82</v>
      </c>
      <c r="X22" s="26" t="s">
        <v>60</v>
      </c>
    </row>
    <row r="23" spans="1:24" ht="408.75" customHeight="1" x14ac:dyDescent="0.3">
      <c r="A23" s="103" t="s">
        <v>55</v>
      </c>
      <c r="B23" s="15" t="s">
        <v>47</v>
      </c>
      <c r="C23" s="26" t="s">
        <v>44</v>
      </c>
      <c r="D23" s="20" t="s">
        <v>36</v>
      </c>
      <c r="E23" s="20">
        <v>25</v>
      </c>
      <c r="F23" s="38">
        <v>1</v>
      </c>
      <c r="G23" s="30">
        <v>11</v>
      </c>
      <c r="H23" s="27"/>
      <c r="I23" s="27"/>
      <c r="J23" s="56">
        <f t="shared" si="3"/>
        <v>0.44</v>
      </c>
      <c r="K23" s="28">
        <f t="shared" si="0"/>
        <v>11</v>
      </c>
      <c r="L23" s="16">
        <v>30</v>
      </c>
      <c r="M23" s="27"/>
      <c r="N23" s="20">
        <v>35</v>
      </c>
      <c r="O23" s="20">
        <v>35</v>
      </c>
      <c r="P23" s="28"/>
      <c r="Q23" s="28"/>
      <c r="R23" s="28"/>
      <c r="S23" s="28"/>
      <c r="T23" s="20">
        <f t="shared" si="2"/>
        <v>125</v>
      </c>
      <c r="U23" s="27">
        <f t="shared" si="1"/>
        <v>11</v>
      </c>
      <c r="V23" s="39">
        <f>+U23/T23</f>
        <v>8.7999999999999995E-2</v>
      </c>
      <c r="W23" s="53" t="s">
        <v>83</v>
      </c>
      <c r="X23" s="26" t="s">
        <v>59</v>
      </c>
    </row>
    <row r="24" spans="1:24" ht="228.75" customHeight="1" x14ac:dyDescent="0.3">
      <c r="A24" s="103"/>
      <c r="B24" s="15" t="s">
        <v>30</v>
      </c>
      <c r="C24" s="26" t="s">
        <v>44</v>
      </c>
      <c r="D24" s="20">
        <v>84</v>
      </c>
      <c r="E24" s="20">
        <v>10</v>
      </c>
      <c r="F24" s="30" t="s">
        <v>63</v>
      </c>
      <c r="G24" s="30" t="s">
        <v>63</v>
      </c>
      <c r="H24" s="30"/>
      <c r="I24" s="27"/>
      <c r="J24" s="56" t="s">
        <v>63</v>
      </c>
      <c r="K24" s="28" t="str">
        <f t="shared" si="0"/>
        <v>No aplica</v>
      </c>
      <c r="L24" s="25">
        <v>30</v>
      </c>
      <c r="M24" s="27"/>
      <c r="N24" s="20">
        <v>20</v>
      </c>
      <c r="O24" s="20">
        <v>40</v>
      </c>
      <c r="P24" s="28"/>
      <c r="Q24" s="28"/>
      <c r="R24" s="28"/>
      <c r="S24" s="28"/>
      <c r="T24" s="20">
        <f t="shared" si="2"/>
        <v>100</v>
      </c>
      <c r="U24" s="27" t="str">
        <f t="shared" si="1"/>
        <v>No aplica</v>
      </c>
      <c r="V24" s="30" t="s">
        <v>63</v>
      </c>
      <c r="W24" s="67" t="s">
        <v>84</v>
      </c>
      <c r="X24" s="26" t="s">
        <v>59</v>
      </c>
    </row>
    <row r="25" spans="1:24" ht="164.25" customHeight="1" x14ac:dyDescent="0.3">
      <c r="A25" s="101" t="s">
        <v>56</v>
      </c>
      <c r="B25" s="16" t="s">
        <v>31</v>
      </c>
      <c r="C25" s="26" t="s">
        <v>44</v>
      </c>
      <c r="D25" s="20">
        <v>84</v>
      </c>
      <c r="E25" s="20">
        <v>10</v>
      </c>
      <c r="F25" s="30" t="s">
        <v>63</v>
      </c>
      <c r="G25" s="30">
        <v>6</v>
      </c>
      <c r="H25" s="30"/>
      <c r="I25" s="27"/>
      <c r="J25" s="56">
        <f t="shared" si="3"/>
        <v>0.6</v>
      </c>
      <c r="K25" s="28">
        <f t="shared" si="0"/>
        <v>6</v>
      </c>
      <c r="L25" s="23">
        <v>20</v>
      </c>
      <c r="M25" s="27"/>
      <c r="N25" s="20">
        <v>30</v>
      </c>
      <c r="O25" s="20">
        <v>66</v>
      </c>
      <c r="P25" s="28"/>
      <c r="Q25" s="28"/>
      <c r="R25" s="28"/>
      <c r="S25" s="28"/>
      <c r="T25" s="20">
        <f t="shared" si="2"/>
        <v>126</v>
      </c>
      <c r="U25" s="27">
        <f t="shared" si="1"/>
        <v>6</v>
      </c>
      <c r="V25" s="37">
        <f>+U25/T25</f>
        <v>4.7619047619047616E-2</v>
      </c>
      <c r="W25" s="67" t="s">
        <v>71</v>
      </c>
      <c r="X25" s="104" t="s">
        <v>61</v>
      </c>
    </row>
    <row r="26" spans="1:24" ht="356.25" customHeight="1" x14ac:dyDescent="0.3">
      <c r="A26" s="101"/>
      <c r="B26" s="16" t="s">
        <v>32</v>
      </c>
      <c r="C26" s="26" t="s">
        <v>44</v>
      </c>
      <c r="D26" s="20">
        <v>20</v>
      </c>
      <c r="E26" s="20">
        <v>4</v>
      </c>
      <c r="F26" s="30" t="s">
        <v>63</v>
      </c>
      <c r="G26" s="30" t="s">
        <v>63</v>
      </c>
      <c r="H26" s="30"/>
      <c r="I26" s="30"/>
      <c r="J26" s="56" t="s">
        <v>63</v>
      </c>
      <c r="K26" s="28" t="str">
        <f t="shared" si="0"/>
        <v>No aplica</v>
      </c>
      <c r="L26" s="16">
        <v>7</v>
      </c>
      <c r="M26" s="27"/>
      <c r="N26" s="20">
        <v>7</v>
      </c>
      <c r="O26" s="20">
        <v>7</v>
      </c>
      <c r="P26" s="28"/>
      <c r="Q26" s="28"/>
      <c r="R26" s="28"/>
      <c r="S26" s="28"/>
      <c r="T26" s="20">
        <f t="shared" si="2"/>
        <v>25</v>
      </c>
      <c r="U26" s="27" t="str">
        <f t="shared" si="1"/>
        <v>No aplica</v>
      </c>
      <c r="V26" s="30" t="s">
        <v>63</v>
      </c>
      <c r="W26" s="67" t="s">
        <v>85</v>
      </c>
      <c r="X26" s="104"/>
    </row>
    <row r="27" spans="1:24" ht="409.5" x14ac:dyDescent="0.3">
      <c r="A27" s="42" t="s">
        <v>57</v>
      </c>
      <c r="B27" s="16" t="s">
        <v>33</v>
      </c>
      <c r="C27" s="26" t="s">
        <v>44</v>
      </c>
      <c r="D27" s="34">
        <v>1</v>
      </c>
      <c r="E27" s="34">
        <v>1</v>
      </c>
      <c r="F27" s="36">
        <v>0.77500000000000002</v>
      </c>
      <c r="G27" s="36">
        <v>0.83009999999999995</v>
      </c>
      <c r="H27" s="34"/>
      <c r="I27" s="27"/>
      <c r="J27" s="56">
        <f t="shared" si="3"/>
        <v>0.83009999999999995</v>
      </c>
      <c r="K27" s="28">
        <f t="shared" si="0"/>
        <v>0.83009999999999995</v>
      </c>
      <c r="L27" s="32">
        <v>1</v>
      </c>
      <c r="M27" s="27"/>
      <c r="N27" s="34">
        <v>1</v>
      </c>
      <c r="O27" s="34">
        <v>1</v>
      </c>
      <c r="P27" s="28"/>
      <c r="Q27" s="28"/>
      <c r="R27" s="28"/>
      <c r="S27" s="28"/>
      <c r="T27" s="32">
        <v>1</v>
      </c>
      <c r="U27" s="27">
        <f t="shared" si="1"/>
        <v>0.83009999999999995</v>
      </c>
      <c r="V27" s="39">
        <f>+U27/T27</f>
        <v>0.83009999999999995</v>
      </c>
      <c r="W27" s="53" t="s">
        <v>86</v>
      </c>
      <c r="X27" s="26" t="s">
        <v>69</v>
      </c>
    </row>
    <row r="28" spans="1:24" ht="15" customHeight="1" x14ac:dyDescent="0.3">
      <c r="A28" s="6"/>
      <c r="B28" s="7"/>
      <c r="C28" s="7"/>
      <c r="D28" s="8"/>
      <c r="E28" s="9"/>
      <c r="F28" s="10"/>
      <c r="G28" s="10"/>
      <c r="H28" s="10"/>
      <c r="I28" s="10"/>
      <c r="J28" s="10"/>
      <c r="K28" s="10"/>
      <c r="L28" s="10"/>
      <c r="M28" s="10"/>
      <c r="N28" s="9"/>
      <c r="O28" s="9"/>
      <c r="P28" s="9"/>
      <c r="Q28" s="9"/>
      <c r="R28" s="9"/>
      <c r="S28" s="9"/>
      <c r="T28" s="9"/>
      <c r="U28" s="10"/>
      <c r="V28" s="10"/>
      <c r="W28" s="10"/>
      <c r="X28" s="8"/>
    </row>
    <row r="29" spans="1:24" ht="37.5" customHeight="1" x14ac:dyDescent="0.3">
      <c r="A29" s="97" t="s">
        <v>70</v>
      </c>
      <c r="B29" s="98"/>
      <c r="C29" s="98"/>
      <c r="D29" s="98"/>
      <c r="E29" s="98"/>
      <c r="F29" s="98"/>
      <c r="G29" s="98"/>
      <c r="H29" s="98"/>
      <c r="I29" s="98"/>
      <c r="J29" s="98"/>
      <c r="K29" s="98"/>
      <c r="L29" s="98"/>
      <c r="M29" s="98"/>
      <c r="N29" s="98"/>
      <c r="O29" s="98"/>
      <c r="P29" s="98"/>
      <c r="Q29" s="98"/>
      <c r="R29" s="98"/>
      <c r="S29" s="98"/>
      <c r="T29" s="98"/>
      <c r="U29" s="98"/>
      <c r="V29" s="98"/>
      <c r="W29" s="98"/>
      <c r="X29" s="98"/>
    </row>
    <row r="30" spans="1:24" ht="61.5" customHeight="1" x14ac:dyDescent="0.3">
      <c r="A30" s="97" t="s">
        <v>13</v>
      </c>
      <c r="B30" s="98"/>
      <c r="C30" s="98"/>
      <c r="D30" s="98"/>
      <c r="E30" s="98"/>
      <c r="F30" s="98"/>
      <c r="G30" s="98"/>
      <c r="H30" s="98"/>
      <c r="I30" s="98"/>
      <c r="J30" s="98"/>
      <c r="K30" s="98"/>
      <c r="L30" s="98"/>
      <c r="M30" s="98"/>
      <c r="N30" s="98"/>
      <c r="O30" s="98"/>
      <c r="P30" s="98"/>
      <c r="Q30" s="98"/>
      <c r="R30" s="98"/>
      <c r="S30" s="98"/>
      <c r="T30" s="98"/>
      <c r="U30" s="98"/>
      <c r="V30" s="98"/>
      <c r="W30" s="98"/>
      <c r="X30" s="98"/>
    </row>
  </sheetData>
  <mergeCells count="40">
    <mergeCell ref="X17:X18"/>
    <mergeCell ref="X19:X20"/>
    <mergeCell ref="X25:X26"/>
    <mergeCell ref="W13:W14"/>
    <mergeCell ref="W19:W20"/>
    <mergeCell ref="A9:A11"/>
    <mergeCell ref="A25:A26"/>
    <mergeCell ref="A12:A14"/>
    <mergeCell ref="A15:A18"/>
    <mergeCell ref="A19:A22"/>
    <mergeCell ref="A23:A24"/>
    <mergeCell ref="A29:X29"/>
    <mergeCell ref="A30:X30"/>
    <mergeCell ref="V7:V8"/>
    <mergeCell ref="W7:W8"/>
    <mergeCell ref="X7:X8"/>
    <mergeCell ref="P7:P8"/>
    <mergeCell ref="Q7:Q8"/>
    <mergeCell ref="R7:R8"/>
    <mergeCell ref="S7:S8"/>
    <mergeCell ref="T7:T8"/>
    <mergeCell ref="U7:U8"/>
    <mergeCell ref="K7:K8"/>
    <mergeCell ref="L7:L8"/>
    <mergeCell ref="M7:M8"/>
    <mergeCell ref="N7:N8"/>
    <mergeCell ref="O7:O8"/>
    <mergeCell ref="E7:E8"/>
    <mergeCell ref="J7:J8"/>
    <mergeCell ref="F7:I7"/>
    <mergeCell ref="A5:X5"/>
    <mergeCell ref="W1:X1"/>
    <mergeCell ref="W2:X2"/>
    <mergeCell ref="W3:X3"/>
    <mergeCell ref="A7:A8"/>
    <mergeCell ref="B7:B8"/>
    <mergeCell ref="C7:C8"/>
    <mergeCell ref="D7:D8"/>
    <mergeCell ref="A1:B3"/>
    <mergeCell ref="C1:V3"/>
  </mergeCells>
  <printOptions horizontalCentered="1"/>
  <pageMargins left="0.43307086614173229" right="0.43307086614173229" top="0.74803149606299213" bottom="0.55118110236220474" header="0.31496062992125984" footer="0.11811023622047245"/>
  <pageSetup scale="24" fitToHeight="2" orientation="landscape" r:id="rId1"/>
  <headerFooter differentFirst="1">
    <oddFooter>&amp;RPágina &amp;P de &amp;N</oddFooter>
  </headerFooter>
  <rowBreaks count="2" manualBreakCount="2">
    <brk id="15" max="24" man="1"/>
    <brk id="2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PEI</vt:lpstr>
      <vt:lpstr>'Seguimiento PEI'!Área_de_impresión</vt:lpstr>
      <vt:lpstr>'Seguimiento PEI'!Títulos_a_imprimir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Diana Paola Yate Virgues</cp:lastModifiedBy>
  <cp:lastPrinted>2017-11-01T14:27:39Z</cp:lastPrinted>
  <dcterms:created xsi:type="dcterms:W3CDTF">2017-10-30T16:47:48Z</dcterms:created>
  <dcterms:modified xsi:type="dcterms:W3CDTF">2019-11-16T16:24:49Z</dcterms:modified>
</cp:coreProperties>
</file>