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rodrig\Desktop\COMDIR 14 (20-05-19)\"/>
    </mc:Choice>
  </mc:AlternateContent>
  <bookViews>
    <workbookView xWindow="0" yWindow="0" windowWidth="15360" windowHeight="5052" activeTab="4"/>
  </bookViews>
  <sheets>
    <sheet name="Portada" sheetId="2" r:id="rId1"/>
    <sheet name="Seguimiento PAI 1er trimestre" sheetId="1" state="hidden" r:id="rId2"/>
    <sheet name="Seguimiento PAI 2do trimestre " sheetId="8" state="hidden" r:id="rId3"/>
    <sheet name="Seguimiento PAI 3r trimestre" sheetId="3" state="hidden" r:id="rId4"/>
    <sheet name="Seguimiento PAI 1er trimestre 1" sheetId="9" r:id="rId5"/>
  </sheets>
  <definedNames>
    <definedName name="_xlnm._FilterDatabase" localSheetId="4" hidden="1">'Seguimiento PAI 1er trimestre 1'!$A$10:$CI$66</definedName>
    <definedName name="_xlnm._FilterDatabase" localSheetId="3" hidden="1">'Seguimiento PAI 3r trimestre'!$A$10:$CI$71</definedName>
    <definedName name="_xlnm.Print_Area" localSheetId="1">'Seguimiento PAI 1er trimestre'!$A$1:$O$75</definedName>
    <definedName name="_xlnm.Print_Area" localSheetId="4">'Seguimiento PAI 1er trimestre 1'!$A$1:$O$71</definedName>
    <definedName name="_xlnm.Print_Area" localSheetId="2">'Seguimiento PAI 2do trimestre '!$A$1:$O$75</definedName>
    <definedName name="_xlnm.Print_Area" localSheetId="3">'Seguimiento PAI 3r trimestre'!$A$1:$O$75</definedName>
    <definedName name="_xlnm.Print_Titles" localSheetId="1">'Seguimiento PAI 1er trimestre'!$1:$9</definedName>
    <definedName name="_xlnm.Print_Titles" localSheetId="4">'Seguimiento PAI 1er trimestre 1'!$1:$9</definedName>
    <definedName name="_xlnm.Print_Titles" localSheetId="2">'Seguimiento PAI 2do trimestre '!$1:$9</definedName>
    <definedName name="_xlnm.Print_Titles" localSheetId="3">'Seguimiento PAI 3r trimestre'!$1:$9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N47" i="9" l="1"/>
  <c r="N49" i="9" l="1"/>
  <c r="N41" i="9" l="1"/>
  <c r="N34" i="9" l="1"/>
  <c r="N13" i="9" l="1"/>
  <c r="M12" i="9" l="1"/>
  <c r="M13" i="9"/>
  <c r="M14" i="9"/>
  <c r="N14" i="9"/>
  <c r="M15" i="9"/>
  <c r="M16" i="9"/>
  <c r="M17" i="9"/>
  <c r="M18" i="9"/>
  <c r="M19" i="9"/>
  <c r="M20" i="9"/>
  <c r="M21" i="9"/>
  <c r="M22" i="9"/>
  <c r="N22" i="9"/>
  <c r="M23" i="9"/>
  <c r="M24" i="9"/>
  <c r="M25" i="9"/>
  <c r="M26" i="9"/>
  <c r="M27" i="9"/>
  <c r="M28" i="9"/>
  <c r="M29" i="9"/>
  <c r="M30" i="9"/>
  <c r="M31" i="9"/>
  <c r="M32" i="9"/>
  <c r="M33" i="9"/>
  <c r="M34" i="9"/>
  <c r="M35" i="9"/>
  <c r="M36" i="9"/>
  <c r="M37" i="9"/>
  <c r="N37" i="9"/>
  <c r="M38" i="9"/>
  <c r="N38" i="9"/>
  <c r="M39" i="9"/>
  <c r="M40" i="9"/>
  <c r="M41" i="9"/>
  <c r="M43" i="9"/>
  <c r="M44" i="9"/>
  <c r="N44" i="9"/>
  <c r="M45" i="9"/>
  <c r="N45" i="9"/>
  <c r="M46" i="9"/>
  <c r="N46" i="9"/>
  <c r="M47" i="9"/>
  <c r="M48" i="9"/>
  <c r="N48" i="9"/>
  <c r="M49" i="9"/>
  <c r="M50" i="9"/>
  <c r="N50" i="9"/>
  <c r="M51" i="9"/>
  <c r="N51" i="9"/>
  <c r="M52" i="9"/>
  <c r="N52" i="9"/>
  <c r="M54" i="9"/>
  <c r="N54" i="9"/>
  <c r="M55" i="9"/>
  <c r="N55" i="9"/>
  <c r="M56" i="9"/>
  <c r="N56" i="9"/>
  <c r="M57" i="9"/>
  <c r="N57" i="9"/>
  <c r="M58" i="9"/>
  <c r="N58" i="9"/>
  <c r="M59" i="9"/>
  <c r="N59" i="9"/>
  <c r="M60" i="9"/>
  <c r="M61" i="9"/>
  <c r="N61" i="9"/>
  <c r="M62" i="9"/>
  <c r="N62" i="9"/>
  <c r="M63" i="9"/>
  <c r="N63" i="9"/>
  <c r="M64" i="9"/>
  <c r="N64" i="9"/>
  <c r="M65" i="9"/>
  <c r="N65" i="9"/>
  <c r="M66" i="9"/>
  <c r="N66" i="9"/>
  <c r="M11" i="9"/>
  <c r="M71" i="8" l="1"/>
  <c r="M70" i="8"/>
  <c r="N70" i="8" s="1"/>
  <c r="M69" i="8"/>
  <c r="N69" i="8" s="1"/>
  <c r="N68" i="8"/>
  <c r="M68" i="8"/>
  <c r="M67" i="8"/>
  <c r="N67" i="8" s="1"/>
  <c r="M66" i="8"/>
  <c r="N66" i="8" s="1"/>
  <c r="M65" i="8"/>
  <c r="N65" i="8" s="1"/>
  <c r="N64" i="8"/>
  <c r="M64" i="8"/>
  <c r="M63" i="8"/>
  <c r="N63" i="8" s="1"/>
  <c r="M62" i="8"/>
  <c r="N62" i="8" s="1"/>
  <c r="M61" i="8"/>
  <c r="N61" i="8" s="1"/>
  <c r="N60" i="8"/>
  <c r="M60" i="8"/>
  <c r="M59" i="8"/>
  <c r="N59" i="8" s="1"/>
  <c r="M58" i="8"/>
  <c r="M57" i="8"/>
  <c r="N57" i="8" s="1"/>
  <c r="M56" i="8"/>
  <c r="N55" i="8"/>
  <c r="M55" i="8"/>
  <c r="M54" i="8"/>
  <c r="N54" i="8" s="1"/>
  <c r="M53" i="8"/>
  <c r="N53" i="8" s="1"/>
  <c r="M52" i="8"/>
  <c r="N52" i="8" s="1"/>
  <c r="N51" i="8"/>
  <c r="M51" i="8"/>
  <c r="M50" i="8"/>
  <c r="N50" i="8" s="1"/>
  <c r="M49" i="8"/>
  <c r="N49" i="8" s="1"/>
  <c r="M48" i="8"/>
  <c r="N48" i="8" s="1"/>
  <c r="N47" i="8"/>
  <c r="M47" i="8"/>
  <c r="M46" i="8"/>
  <c r="M45" i="8"/>
  <c r="N45" i="8" s="1"/>
  <c r="M44" i="8"/>
  <c r="N44" i="8" s="1"/>
  <c r="M43" i="8"/>
  <c r="N43" i="8" s="1"/>
  <c r="M42" i="8"/>
  <c r="M41" i="8"/>
  <c r="M40" i="8"/>
  <c r="N39" i="8"/>
  <c r="M39" i="8"/>
  <c r="M38" i="8"/>
  <c r="N38" i="8" s="1"/>
  <c r="M37" i="8"/>
  <c r="M36" i="8"/>
  <c r="N36" i="8" s="1"/>
  <c r="M35" i="8"/>
  <c r="M34" i="8"/>
  <c r="M33" i="8"/>
  <c r="M32" i="8"/>
  <c r="M31" i="8"/>
  <c r="M30" i="8"/>
  <c r="K30" i="8"/>
  <c r="M29" i="8"/>
  <c r="N29" i="8" s="1"/>
  <c r="K29" i="8"/>
  <c r="I29" i="8"/>
  <c r="F28" i="8"/>
  <c r="M28" i="8" s="1"/>
  <c r="N28" i="8" s="1"/>
  <c r="M27" i="8"/>
  <c r="N27" i="8" s="1"/>
  <c r="N26" i="8"/>
  <c r="M26" i="8"/>
  <c r="G26" i="8"/>
  <c r="M25" i="8"/>
  <c r="N24" i="8"/>
  <c r="M24" i="8"/>
  <c r="M23" i="8"/>
  <c r="N23" i="8" s="1"/>
  <c r="M22" i="8"/>
  <c r="N21" i="8"/>
  <c r="M21" i="8"/>
  <c r="M20" i="8"/>
  <c r="M19" i="8"/>
  <c r="M18" i="8"/>
  <c r="M16" i="8"/>
  <c r="M15" i="8"/>
  <c r="M14" i="8"/>
  <c r="N14" i="8" s="1"/>
  <c r="M13" i="8"/>
  <c r="M12" i="8"/>
  <c r="M11" i="8"/>
  <c r="M71" i="3" l="1"/>
  <c r="M70" i="3"/>
  <c r="N70" i="3" s="1"/>
  <c r="M69" i="3"/>
  <c r="N69" i="3" s="1"/>
  <c r="M68" i="3"/>
  <c r="N68" i="3" s="1"/>
  <c r="M67" i="3"/>
  <c r="N67" i="3" s="1"/>
  <c r="M66" i="3"/>
  <c r="N66" i="3" s="1"/>
  <c r="M65" i="3"/>
  <c r="N65" i="3" s="1"/>
  <c r="M64" i="3"/>
  <c r="N64" i="3" s="1"/>
  <c r="M63" i="3"/>
  <c r="N63" i="3" s="1"/>
  <c r="M62" i="3"/>
  <c r="N62" i="3" s="1"/>
  <c r="M61" i="3"/>
  <c r="N61" i="3" s="1"/>
  <c r="M60" i="3"/>
  <c r="N60" i="3" s="1"/>
  <c r="M59" i="3"/>
  <c r="N59" i="3" s="1"/>
  <c r="M58" i="3"/>
  <c r="M57" i="3"/>
  <c r="N57" i="3" s="1"/>
  <c r="M56" i="3"/>
  <c r="M55" i="3"/>
  <c r="N55" i="3" s="1"/>
  <c r="M54" i="3"/>
  <c r="N54" i="3" s="1"/>
  <c r="M53" i="3"/>
  <c r="N53" i="3" s="1"/>
  <c r="M52" i="3"/>
  <c r="N52" i="3" s="1"/>
  <c r="M51" i="3"/>
  <c r="N51" i="3" s="1"/>
  <c r="M50" i="3"/>
  <c r="N50" i="3" s="1"/>
  <c r="M49" i="3"/>
  <c r="N49" i="3" s="1"/>
  <c r="M48" i="3"/>
  <c r="N48" i="3" s="1"/>
  <c r="M47" i="3"/>
  <c r="N47" i="3" s="1"/>
  <c r="M46" i="3"/>
  <c r="M45" i="3"/>
  <c r="N45" i="3" s="1"/>
  <c r="M44" i="3"/>
  <c r="N44" i="3" s="1"/>
  <c r="M43" i="3"/>
  <c r="N43" i="3" s="1"/>
  <c r="M42" i="3"/>
  <c r="M41" i="3"/>
  <c r="M40" i="3"/>
  <c r="M39" i="3"/>
  <c r="N39" i="3" s="1"/>
  <c r="M38" i="3"/>
  <c r="N38" i="3" s="1"/>
  <c r="M37" i="3"/>
  <c r="M36" i="3"/>
  <c r="N36" i="3" s="1"/>
  <c r="M35" i="3"/>
  <c r="M34" i="3"/>
  <c r="M33" i="3"/>
  <c r="M32" i="3"/>
  <c r="M31" i="3"/>
  <c r="M30" i="3"/>
  <c r="K30" i="3"/>
  <c r="M29" i="3"/>
  <c r="N29" i="3" s="1"/>
  <c r="K29" i="3"/>
  <c r="I29" i="3"/>
  <c r="F28" i="3"/>
  <c r="M28" i="3" s="1"/>
  <c r="N28" i="3" s="1"/>
  <c r="M27" i="3"/>
  <c r="N27" i="3" s="1"/>
  <c r="M26" i="3"/>
  <c r="N26" i="3" s="1"/>
  <c r="G26" i="3"/>
  <c r="M25" i="3"/>
  <c r="M24" i="3"/>
  <c r="N24" i="3" s="1"/>
  <c r="M23" i="3"/>
  <c r="N23" i="3" s="1"/>
  <c r="M22" i="3"/>
  <c r="M21" i="3"/>
  <c r="N21" i="3" s="1"/>
  <c r="M20" i="3"/>
  <c r="M19" i="3"/>
  <c r="M18" i="3"/>
  <c r="M16" i="3"/>
  <c r="M15" i="3"/>
  <c r="M14" i="3"/>
  <c r="N14" i="3" s="1"/>
  <c r="M13" i="3"/>
  <c r="M12" i="3"/>
  <c r="M11" i="3"/>
  <c r="F28" i="1" l="1"/>
  <c r="M33" i="1" l="1"/>
  <c r="M34" i="1"/>
  <c r="M35" i="1"/>
  <c r="M36" i="1"/>
  <c r="N36" i="1" s="1"/>
  <c r="M68" i="1"/>
  <c r="N68" i="1" s="1"/>
  <c r="M67" i="1"/>
  <c r="N67" i="1" s="1"/>
  <c r="M21" i="1"/>
  <c r="N21" i="1" s="1"/>
  <c r="M12" i="1"/>
  <c r="M13" i="1"/>
  <c r="M14" i="1"/>
  <c r="N14" i="1" s="1"/>
  <c r="M15" i="1"/>
  <c r="M16" i="1"/>
  <c r="M18" i="1"/>
  <c r="M19" i="1"/>
  <c r="M20" i="1"/>
  <c r="M22" i="1"/>
  <c r="M23" i="1"/>
  <c r="N23" i="1" s="1"/>
  <c r="M24" i="1"/>
  <c r="N24" i="1" s="1"/>
  <c r="M25" i="1"/>
  <c r="M26" i="1"/>
  <c r="N26" i="1" s="1"/>
  <c r="M27" i="1"/>
  <c r="N27" i="1" s="1"/>
  <c r="M28" i="1"/>
  <c r="N28" i="1" s="1"/>
  <c r="M29" i="1"/>
  <c r="N29" i="1" s="1"/>
  <c r="M30" i="1"/>
  <c r="M31" i="1"/>
  <c r="M32" i="1"/>
  <c r="M37" i="1"/>
  <c r="M38" i="1"/>
  <c r="N38" i="1" s="1"/>
  <c r="M39" i="1"/>
  <c r="N39" i="1" s="1"/>
  <c r="M40" i="1"/>
  <c r="M41" i="1"/>
  <c r="M42" i="1"/>
  <c r="M43" i="1"/>
  <c r="N43" i="1" s="1"/>
  <c r="M44" i="1"/>
  <c r="N44" i="1" s="1"/>
  <c r="M45" i="1"/>
  <c r="N45" i="1" s="1"/>
  <c r="M46" i="1"/>
  <c r="M47" i="1"/>
  <c r="N47" i="1" s="1"/>
  <c r="M48" i="1"/>
  <c r="N48" i="1" s="1"/>
  <c r="M49" i="1"/>
  <c r="N49" i="1" s="1"/>
  <c r="M50" i="1"/>
  <c r="N50" i="1" s="1"/>
  <c r="M51" i="1"/>
  <c r="N51" i="1" s="1"/>
  <c r="M52" i="1"/>
  <c r="N52" i="1" s="1"/>
  <c r="M53" i="1"/>
  <c r="N53" i="1" s="1"/>
  <c r="M54" i="1"/>
  <c r="N54" i="1" s="1"/>
  <c r="M55" i="1"/>
  <c r="N55" i="1" s="1"/>
  <c r="M56" i="1"/>
  <c r="M57" i="1"/>
  <c r="N57" i="1" s="1"/>
  <c r="M58" i="1"/>
  <c r="M59" i="1"/>
  <c r="N59" i="1" s="1"/>
  <c r="M60" i="1"/>
  <c r="N60" i="1" s="1"/>
  <c r="M61" i="1"/>
  <c r="N61" i="1" s="1"/>
  <c r="M62" i="1"/>
  <c r="N62" i="1" s="1"/>
  <c r="M63" i="1"/>
  <c r="N63" i="1" s="1"/>
  <c r="M64" i="1"/>
  <c r="N64" i="1" s="1"/>
  <c r="M65" i="1"/>
  <c r="N65" i="1" s="1"/>
  <c r="M66" i="1"/>
  <c r="N66" i="1" s="1"/>
  <c r="M69" i="1"/>
  <c r="N69" i="1" s="1"/>
  <c r="M70" i="1"/>
  <c r="N70" i="1" s="1"/>
  <c r="M71" i="1"/>
  <c r="M11" i="1"/>
  <c r="K30" i="1" l="1"/>
  <c r="K29" i="1" l="1"/>
  <c r="I29" i="1"/>
  <c r="G26" i="1"/>
</calcChain>
</file>

<file path=xl/sharedStrings.xml><?xml version="1.0" encoding="utf-8"?>
<sst xmlns="http://schemas.openxmlformats.org/spreadsheetml/2006/main" count="1125" uniqueCount="306">
  <si>
    <t>Objetivo estratégico</t>
  </si>
  <si>
    <t>Programa estratégico</t>
  </si>
  <si>
    <t>Área responsable</t>
  </si>
  <si>
    <t>Mejorar la calidad y el impacto de la investigación y la transferencia de conocimiento y tecnología</t>
  </si>
  <si>
    <t>Formación de capital humano para la CTeI a nivel de Doctorado y Maestría</t>
  </si>
  <si>
    <t>Dirección de Fomento a la Investigación</t>
  </si>
  <si>
    <t>Incremento de la visibilidad e impacto de las publicaciones científicas colombianas</t>
  </si>
  <si>
    <t>Consolidación de modelos cienciométricos para los actores del SNCTI</t>
  </si>
  <si>
    <t>* Los resultados  de la meta estratégica son acumulados y reportados de acuerdo con la frecuencia de medición definida en la hoja de vida del indicador</t>
  </si>
  <si>
    <t xml:space="preserve">** Los resultados de la meta del programa se reportan de acuerdo a los tiempos establecidos en la planeación estratégica </t>
  </si>
  <si>
    <t>Avance de meta del programa **</t>
  </si>
  <si>
    <t>Fomento al desarrollo de programas y proyectos de generación de conocimiento en CTeI</t>
  </si>
  <si>
    <t>Promover el desarrollo tecnológico y la innovación como motor de crecimiento empresarial y del emprendimiento</t>
  </si>
  <si>
    <t>Alianzas para la Innovación</t>
  </si>
  <si>
    <t>Apoyo en I+D+i en el Sector Productivo</t>
  </si>
  <si>
    <t>Programa TIC</t>
  </si>
  <si>
    <t>Dirección de Desarrollo Tecnológico e Innovación</t>
  </si>
  <si>
    <t>Desarrollo de capacidades de transferencia tecnológica</t>
  </si>
  <si>
    <t>Brigada de patentes y fondo de protección de patentes</t>
  </si>
  <si>
    <t>Generar una cultura que valore y gestione el conocimiento y la innovación</t>
  </si>
  <si>
    <t>Centros de ciencia</t>
  </si>
  <si>
    <t>Atrévete (A Ciencia Cierta - Ideas para el Cambio)</t>
  </si>
  <si>
    <t>Difusión - (todo es ciencia)</t>
  </si>
  <si>
    <t>Dirección de Mentalidad y Cultura para la CTeI</t>
  </si>
  <si>
    <t>Ondas</t>
  </si>
  <si>
    <t>Articulación de oferta y demanda para recurso humano de alto nivel</t>
  </si>
  <si>
    <r>
      <rPr>
        <b/>
        <sz val="14"/>
        <color theme="1"/>
        <rFont val="Segoe UI"/>
        <family val="2"/>
      </rPr>
      <t>CÓDIGO:</t>
    </r>
    <r>
      <rPr>
        <sz val="14"/>
        <color theme="1"/>
        <rFont val="Segoe UI"/>
        <family val="2"/>
      </rPr>
      <t xml:space="preserve"> G101PR01F06</t>
    </r>
  </si>
  <si>
    <t>Meta anual del programa</t>
  </si>
  <si>
    <t>Resultados trimestrales meta programatica</t>
  </si>
  <si>
    <t>Meta T1</t>
  </si>
  <si>
    <t>Resultado T1</t>
  </si>
  <si>
    <t>Meta T2</t>
  </si>
  <si>
    <t>Resultado T2</t>
  </si>
  <si>
    <t>Meta T3</t>
  </si>
  <si>
    <t>Resultado T3</t>
  </si>
  <si>
    <t>Meta T4</t>
  </si>
  <si>
    <t>Resultado T4</t>
  </si>
  <si>
    <t xml:space="preserve">***No aplica. No se programa meta para el período por planeación de actividades.
</t>
  </si>
  <si>
    <t>**** Metodológicamente, se calcula de acuerdo a lo establecido en la  Guía de Planeación y Seguimiento Estratégico G101PR01G01 (publicada en GINA) Numeral 8.3.</t>
  </si>
  <si>
    <r>
      <t xml:space="preserve">Período de seguimiento: </t>
    </r>
    <r>
      <rPr>
        <b/>
        <u/>
        <sz val="16"/>
        <rFont val="Segoe UI"/>
        <family val="2"/>
      </rPr>
      <t>Primer trimestre de 2018</t>
    </r>
  </si>
  <si>
    <r>
      <rPr>
        <b/>
        <sz val="11"/>
        <color theme="1"/>
        <rFont val="Segoe UI"/>
        <family val="2"/>
      </rPr>
      <t>FECHA:</t>
    </r>
    <r>
      <rPr>
        <sz val="11"/>
        <color theme="1"/>
        <rFont val="Segoe UI"/>
        <family val="2"/>
      </rPr>
      <t xml:space="preserve"> 2017-11-01</t>
    </r>
  </si>
  <si>
    <r>
      <rPr>
        <b/>
        <sz val="11"/>
        <rFont val="Segoe UI"/>
        <family val="2"/>
      </rPr>
      <t xml:space="preserve">VERSIÓN: </t>
    </r>
    <r>
      <rPr>
        <sz val="11"/>
        <rFont val="Segoe UI"/>
        <family val="2"/>
      </rPr>
      <t>08</t>
    </r>
  </si>
  <si>
    <t>Sistemas de Innovación Empresarial</t>
  </si>
  <si>
    <t xml:space="preserve">Jóvenes investigadores </t>
  </si>
  <si>
    <r>
      <rPr>
        <b/>
        <sz val="11"/>
        <rFont val="Segoe UI"/>
        <family val="2"/>
      </rPr>
      <t xml:space="preserve">200 </t>
    </r>
    <r>
      <rPr>
        <sz val="11"/>
        <rFont val="Segoe UI"/>
        <family val="2"/>
      </rPr>
      <t>estancias posdoctorales</t>
    </r>
  </si>
  <si>
    <r>
      <rPr>
        <b/>
        <sz val="11"/>
        <color theme="1"/>
        <rFont val="Segoe UI"/>
        <family val="2"/>
      </rPr>
      <t xml:space="preserve">1.300 </t>
    </r>
    <r>
      <rPr>
        <sz val="11"/>
        <color theme="1"/>
        <rFont val="Segoe UI"/>
        <family val="2"/>
      </rPr>
      <t>becas para la formación de maestría y doctorado nacional y exterior financiados por Colciencias y otras entidades</t>
    </r>
  </si>
  <si>
    <r>
      <t xml:space="preserve">Incremento del </t>
    </r>
    <r>
      <rPr>
        <b/>
        <sz val="11"/>
        <rFont val="Segoe UI"/>
        <family val="2"/>
      </rPr>
      <t>25%</t>
    </r>
    <r>
      <rPr>
        <sz val="11"/>
        <rFont val="Segoe UI"/>
        <family val="2"/>
      </rPr>
      <t xml:space="preserve"> del valor del H5 para las revistas nacionales indexadas</t>
    </r>
  </si>
  <si>
    <r>
      <rPr>
        <b/>
        <sz val="11"/>
        <color theme="1"/>
        <rFont val="Segoe UI"/>
        <family val="2"/>
      </rPr>
      <t>13.400</t>
    </r>
    <r>
      <rPr>
        <sz val="11"/>
        <color theme="1"/>
        <rFont val="Segoe UI"/>
        <family val="2"/>
      </rPr>
      <t xml:space="preserve"> artículos científicos publicados en revistas científicas especializadas por investigadores colombianos</t>
    </r>
  </si>
  <si>
    <r>
      <t xml:space="preserve">
</t>
    </r>
    <r>
      <rPr>
        <b/>
        <sz val="11"/>
        <color theme="1"/>
        <rFont val="Segoe UI"/>
        <family val="2"/>
      </rPr>
      <t>1</t>
    </r>
    <r>
      <rPr>
        <sz val="11"/>
        <color theme="1"/>
        <rFont val="Segoe UI"/>
        <family val="2"/>
      </rPr>
      <t xml:space="preserve">  modelo cienciométricos actualizado al SNCTI</t>
    </r>
  </si>
  <si>
    <r>
      <rPr>
        <b/>
        <sz val="11"/>
        <color theme="1"/>
        <rFont val="Segoe UI"/>
        <family val="2"/>
      </rPr>
      <t>262</t>
    </r>
    <r>
      <rPr>
        <sz val="11"/>
        <color theme="1"/>
        <rFont val="Segoe UI"/>
        <family val="2"/>
      </rPr>
      <t xml:space="preserve"> proyectos de investigación apoyados</t>
    </r>
  </si>
  <si>
    <r>
      <rPr>
        <b/>
        <sz val="11"/>
        <color theme="1"/>
        <rFont val="Segoe UI"/>
        <family val="2"/>
      </rPr>
      <t xml:space="preserve">880 </t>
    </r>
    <r>
      <rPr>
        <sz val="11"/>
        <color theme="1"/>
        <rFont val="Segoe UI"/>
        <family val="2"/>
      </rPr>
      <t>empresas apoyadas en procesos de innovación por Colciencias</t>
    </r>
  </si>
  <si>
    <r>
      <rPr>
        <b/>
        <sz val="11"/>
        <color theme="1"/>
        <rFont val="Segoe UI"/>
        <family val="2"/>
      </rPr>
      <t>261</t>
    </r>
    <r>
      <rPr>
        <sz val="11"/>
        <color theme="1"/>
        <rFont val="Segoe UI"/>
        <family val="2"/>
      </rPr>
      <t xml:space="preserve"> empresas apoyadas en procesos de innovación por Colciencias</t>
    </r>
  </si>
  <si>
    <r>
      <rPr>
        <b/>
        <sz val="11"/>
        <color theme="1"/>
        <rFont val="Segoe UI"/>
        <family val="2"/>
      </rPr>
      <t>68</t>
    </r>
    <r>
      <rPr>
        <sz val="11"/>
        <color theme="1"/>
        <rFont val="Segoe UI"/>
        <family val="2"/>
      </rPr>
      <t xml:space="preserve"> empresas apoyadas en procesos de innovación por Colciencias</t>
    </r>
  </si>
  <si>
    <r>
      <rPr>
        <b/>
        <sz val="11"/>
        <color theme="1"/>
        <rFont val="Segoe UI"/>
        <family val="2"/>
      </rPr>
      <t xml:space="preserve">104 </t>
    </r>
    <r>
      <rPr>
        <sz val="11"/>
        <color theme="1"/>
        <rFont val="Segoe UI"/>
        <family val="2"/>
      </rPr>
      <t>empresas apoyadas en procesos de innovación por Colciencias</t>
    </r>
  </si>
  <si>
    <r>
      <rPr>
        <b/>
        <sz val="11"/>
        <color theme="1"/>
        <rFont val="Segoe UI"/>
        <family val="2"/>
      </rPr>
      <t xml:space="preserve">17 </t>
    </r>
    <r>
      <rPr>
        <sz val="11"/>
        <color theme="1"/>
        <rFont val="Segoe UI"/>
        <family val="2"/>
      </rPr>
      <t>licenciamientos tecnológicos apoyados</t>
    </r>
  </si>
  <si>
    <r>
      <rPr>
        <b/>
        <sz val="11"/>
        <color theme="1"/>
        <rFont val="Segoe UI"/>
        <family val="2"/>
      </rPr>
      <t xml:space="preserve">600 </t>
    </r>
    <r>
      <rPr>
        <sz val="11"/>
        <color theme="1"/>
        <rFont val="Segoe UI"/>
        <family val="2"/>
      </rPr>
      <t>registros de patentes solicitadas por residentes en oficina nacional y PCT</t>
    </r>
  </si>
  <si>
    <r>
      <rPr>
        <b/>
        <sz val="11"/>
        <color theme="1"/>
        <rFont val="Segoe UI"/>
        <family val="2"/>
      </rPr>
      <t>30.000</t>
    </r>
    <r>
      <rPr>
        <sz val="11"/>
        <color theme="1"/>
        <rFont val="Segoe UI"/>
        <family val="2"/>
      </rPr>
      <t xml:space="preserve"> personas sensibilizadas a través de estrategias enfocadas en el uso, apropiación y utilidad de la CTeI</t>
    </r>
  </si>
  <si>
    <r>
      <rPr>
        <b/>
        <sz val="11"/>
        <color theme="1"/>
        <rFont val="Segoe UI"/>
        <family val="2"/>
      </rPr>
      <t xml:space="preserve">3.740 </t>
    </r>
    <r>
      <rPr>
        <sz val="11"/>
        <color theme="1"/>
        <rFont val="Segoe UI"/>
        <family val="2"/>
      </rPr>
      <t>Personas sensibilizadas a través de estrategias enfocadas en el uso, apropiación y utilidad de la CTeI</t>
    </r>
  </si>
  <si>
    <r>
      <rPr>
        <b/>
        <sz val="11"/>
        <color theme="1"/>
        <rFont val="Segoe UI"/>
        <family val="2"/>
      </rPr>
      <t>100%</t>
    </r>
    <r>
      <rPr>
        <sz val="11"/>
        <color theme="1"/>
        <rFont val="Segoe UI"/>
        <family val="2"/>
      </rPr>
      <t xml:space="preserve"> de cumplimiento de los requisitos de transparencia en Colciencias</t>
    </r>
  </si>
  <si>
    <r>
      <rPr>
        <b/>
        <sz val="11"/>
        <color theme="1"/>
        <rFont val="Segoe UI"/>
        <family val="2"/>
      </rPr>
      <t xml:space="preserve"> 1.627.870 </t>
    </r>
    <r>
      <rPr>
        <sz val="11"/>
        <color theme="1"/>
        <rFont val="Segoe UI"/>
        <family val="2"/>
      </rPr>
      <t>personas sensibilizadas a través de estrategias enfocadas en el uso, apropiación y utilidad de la CTeI</t>
    </r>
  </si>
  <si>
    <r>
      <rPr>
        <b/>
        <sz val="11"/>
        <color theme="1"/>
        <rFont val="Segoe UI"/>
        <family val="2"/>
      </rPr>
      <t>193.000</t>
    </r>
    <r>
      <rPr>
        <sz val="11"/>
        <color theme="1"/>
        <rFont val="Segoe UI"/>
        <family val="2"/>
      </rPr>
      <t xml:space="preserve"> niños y jóvenes apoyados en procesos de vocación científica</t>
    </r>
  </si>
  <si>
    <r>
      <rPr>
        <b/>
        <sz val="11"/>
        <color theme="1"/>
        <rFont val="Segoe UI"/>
        <family val="2"/>
      </rPr>
      <t>5.753</t>
    </r>
    <r>
      <rPr>
        <sz val="11"/>
        <color theme="1"/>
        <rFont val="Segoe UI"/>
        <family val="2"/>
      </rPr>
      <t xml:space="preserve"> niños y jóvenes apoyados en procesos de vocación científica</t>
    </r>
  </si>
  <si>
    <t>No aplica</t>
  </si>
  <si>
    <t>Beneficios Tributarios  para CTeI</t>
  </si>
  <si>
    <t>100% de asignación del cupo disponible para beneficios tributarios por inversión"</t>
  </si>
  <si>
    <t>150 empresas apoyadas empresas en procesos de innovación</t>
  </si>
  <si>
    <t>Pacto por la Innovación</t>
  </si>
  <si>
    <t>Diseño y evaluación de políticas de CTeI</t>
  </si>
  <si>
    <t>Desarrollo de capacidades para diseño y evaluación de políticas en los actores del Sistema Nacional</t>
  </si>
  <si>
    <t>Subdirección General</t>
  </si>
  <si>
    <t>80 empresas apoyadas empresas en procesos de innovación</t>
  </si>
  <si>
    <t>2 política CTeI aprobadas</t>
  </si>
  <si>
    <t>2 acciones de fortalecimiento de capacidades desarrolladas</t>
  </si>
  <si>
    <t>Capacidades para la formulación y estructuración de proyectos en CTeI</t>
  </si>
  <si>
    <t xml:space="preserve"> Fortalecer la viabilización y aprobación de proyectos formulados para ser financiados por el FCTeI</t>
  </si>
  <si>
    <t>33 departamentos que han hecho uso de las herramientas de apoyo a la estructuración de proyectos ofrecidas</t>
  </si>
  <si>
    <t>33  Planes y acuerdos acompañados</t>
  </si>
  <si>
    <t xml:space="preserve">
70% de recursos aprobados del FCTeI del SGR</t>
  </si>
  <si>
    <t>Participación en escenarios internacionales estratégicos con miras a promover el avance de la CTeI</t>
  </si>
  <si>
    <t>7 alianzas estratégicas internacionales en términos de recursos y capital político</t>
  </si>
  <si>
    <t>Promoción de la circulación de conocimiento y prácticas innovadoras en un escenario global</t>
  </si>
  <si>
    <t>18 Proyectos de investigación de CTeI fortalecidos mediante el apoyo a la movilidad académica</t>
  </si>
  <si>
    <t>Gestión Territorial</t>
  </si>
  <si>
    <t>Gestión de recursos técnicos y financieros de cooperación internacional para CTeI</t>
  </si>
  <si>
    <t>2 alianzas estratégicas internacionales en términos de recursos y capital político</t>
  </si>
  <si>
    <t>Desarrollar un sistema e institucionalidad habilitante para la CTeI</t>
  </si>
  <si>
    <t>Desarrollar proyectos estratégicos y de impacto en CTeI a través de la articulación de recursos de la nación, los departamentos y otros actores</t>
  </si>
  <si>
    <t>Generar vínculos entre los actores del SNCTI y actores internacionales estratégicos</t>
  </si>
  <si>
    <t>Equipo de Internacionalización</t>
  </si>
  <si>
    <t>Cultura y comunicación de cara al ciudadano</t>
  </si>
  <si>
    <t>85% de satisfacción de usuarios</t>
  </si>
  <si>
    <t>100% de cumplimiento de los requisitos de transparencia en Colciencias</t>
  </si>
  <si>
    <t>100% de cumplimiento de los requisitos de gobierno en línea en Colciencias</t>
  </si>
  <si>
    <t>Comunicamos lo que hacemos</t>
  </si>
  <si>
    <t xml:space="preserve">100% de programas estratégicos priorizados comunicados </t>
  </si>
  <si>
    <t xml:space="preserve">
100% de cumplimiento de los requisitos de transparencia en Colciencias</t>
  </si>
  <si>
    <t>100% de cumplimiento de los requisitos de GEL en Colciencias</t>
  </si>
  <si>
    <t xml:space="preserve">
2.208.400  personas sensibilizadas a través de estrategias enfocadas en el uso, apropiación y utilidad de la CTeI</t>
  </si>
  <si>
    <t>Talento humano competente, innovador y motivado</t>
  </si>
  <si>
    <t>3 puntos de incremento en la calificación de cultura organizacional</t>
  </si>
  <si>
    <t>Cero improvisación</t>
  </si>
  <si>
    <t>100% de oportunidad en el cumplimiento de fechas programadas para la formulación, seguimiento y evaluación de los planes institucionales</t>
  </si>
  <si>
    <t>100% de cumplimiento de los requisitos de transparencia en Colciencias - OAP</t>
  </si>
  <si>
    <t>100% de cumplimiento de los requisitos de gobierno en línea en Colciencias - OAP</t>
  </si>
  <si>
    <t>100% de cumplimiento de los requisitos de transparencia en Colciencias - Control Interno</t>
  </si>
  <si>
    <t>100% de cumplimiento de los requisitos de transparencia en Colciencias - SEGEL</t>
  </si>
  <si>
    <t>Más fácil, menos pasos</t>
  </si>
  <si>
    <t>65% nivel de madurez del Sistema de Gestión de Calidad</t>
  </si>
  <si>
    <t>Gestión documental</t>
  </si>
  <si>
    <t>100% implementación del Programa de Gestión Documental</t>
  </si>
  <si>
    <t>Colciencias sostenible para todos</t>
  </si>
  <si>
    <t>El Fondo Francisco José de Caldas (FFJC), instrumento efectivo en la canalización de recursos</t>
  </si>
  <si>
    <t>100% de optimización del proceso de contratación derivada del FFJC (integración MGI-ORFEO)</t>
  </si>
  <si>
    <t>Gestión e Infraestructura de TI</t>
  </si>
  <si>
    <t xml:space="preserve">100% de avance en el desarrollo del nuevo sistema integrado de información </t>
  </si>
  <si>
    <t>Colombia BIO</t>
  </si>
  <si>
    <t>250.000  nuevos registros de especies en el Global Biodiversity Information Facility (GBIF) aportadas por Colombia</t>
  </si>
  <si>
    <t xml:space="preserve">
9 expediciones</t>
  </si>
  <si>
    <t xml:space="preserve">
56 proyectos de investigación apoyados</t>
  </si>
  <si>
    <t>Convertir a COLCIENCIAS en Ágil, Transparente y Moderna - ATM</t>
  </si>
  <si>
    <t>Propiciar condiciones para conocer valorar conservar y aprovechar nuestra biodiversidad</t>
  </si>
  <si>
    <t>Secretaría General</t>
  </si>
  <si>
    <t>Equipo de Comunicaciones</t>
  </si>
  <si>
    <t>Oficina Asesora de Planeación</t>
  </si>
  <si>
    <t>Oficina de Control Interno</t>
  </si>
  <si>
    <t>Dirección Administrativa y Financiera</t>
  </si>
  <si>
    <t>Oficina de Tecnología de Información</t>
  </si>
  <si>
    <t>Dirección General</t>
  </si>
  <si>
    <t>100% cumplimiento en la reducción de tiempos, requisitos o documentos en procedimientos seleccionados</t>
  </si>
  <si>
    <t>100% de avance en el plan de racionalización de trámites</t>
  </si>
  <si>
    <t xml:space="preserve">MATRIZ DE SEGUIMIENTO AL PLAN DE ACCIÓN INSTITUCIONAL </t>
  </si>
  <si>
    <t>Resumen de la gestión a 31 de marzo de 2018</t>
  </si>
  <si>
    <t>Respecto a la Convocatoria de formación para estudios de maestría y doctorado en el exterior COLFUTURO,  su apertura se dió el 9 de enero de 2018 y el cierre 28 de febrero. Durante el mes de marzo de 2.018, se inició el proceso de  está adelantando el proceso de evaluación de la convocatoria del Programa Crédito Beca, a la cual se presentaronun total 2.837 aspirantes. En esa línea, en este período se suscribió el Convenio de aportes entre COLCIENCIAS y el Fondo Francisco José de Caldas, a través del cual se financiará la cohorte de los beneficiarios de esta convocatoria. 
La Convocatoria para la conformación de un banco de candidatos elegibles para estudios en el exterior Colciencias - Fulbright, cuyo propósito es apoyar la formación de alto nivel de profesionales e investigadores colombianos que deseen realizar programas de doctorado en los Estados Unidos, en universidades que se encuentren en el Academic Ranking of World University – ARWU – Ranking General de Shanghái 2017, abrió el pasado 15 de febrero y su fecha de cierre será el próximo 15 de mayo. Para la apertura de la convocatoria se envió una carta de intención a Fullbright Colombia, donde se explica el mecanismo a través del cual se asegurará la disponibilidad de recursos para la cohorte.
Sumado a lo anterior, en este período se adelantaron conversaciones con LASPAU y Fulbright para definir el esquema de operación para la cohorte 2019. 
Frente a la formación de capital humano de alto nivel para las regiones, el pasado 22 de marzo se dió apertura a las convocatorias de los Departamento del Atlántico y la Guajira. El presupuesto asociado por departamento es de $17.041.044.800 y $19.241.950.000 respectivamente. El cierre de las dos convocatorias, se llevará a cabo el 30 de junio de 2018.</t>
  </si>
  <si>
    <t>En este período se avanzó en la gestión del requerimiento a la Oficina de Tecnologías de la Información, para el registro de la información tanto de doctores como de Instituciones, para conformación del portafolio de los becarios para postdoctorado, en el marco de la convocatoria de Estancias Posdoctorales 2018, cuya apertura se realizara en segundo semestre de la vigencia.</t>
  </si>
  <si>
    <t xml:space="preserve">En primer trimestre de 2018, se elaboró el documento de análisis de los resultados de la Convocatoria 768 para Indexación de Revistas Científicas Colombianas Especializadas. En este consignó los antecedentes de dicha Convocatoria y también se realizó una descripción detallada del procedimiento y la obtención de los resultados. Así mismo, se expuso un análisis de datos; las conclusiones y algunas recomendaciones para próximas convocatorias de indexación de revistas científicas nacionales. </t>
  </si>
  <si>
    <t>A 31 de marzo de 2018, se registraron 1.959 artículos, valor que alcanza apenas el 70% la meta establecida. El comportamiento puede asociarse a la tendencia de publicación en el primer trimestre por parte por colombianos en revistas científicas de alto impactos incluidas en SCOPUS y Publindex. Es importante anotar que esta medición es un conteo de los artículos publicados en SCopus y el aumento o disminución de los mismos no obedece a una gestión directa de la entidad.
El balance por áreas de conocimiento de los artículos registrados, es la siguiente: el 14% de total de los artículos está relacionado con Medicina;  el 9,5% con Ingeniería; con el 9% Agricultura y Ciencias Biológicas; 6,6 % Física y Astronomía; 5,5% Química; 5,3% Bioquímica, genética y biología molecular y Ciencias del medio ambiente; 5,2 % Ciencias sociales y 5,1% Ciencias de la computación. Vale resaltar que en la clasificación, Scopus utiliza 27 áreas temáticas, en las cuales las revistas al estar multicategorizadas genera que un mismo artículo puede estar contabilizado en más de un área temática.
Por otro parte, en este período se inició la revisión del modelo de reconocimiento de grupos de investigación e investigadores, partiendo de la elaboración de un documento de análisis de la convocatoria 781 de 2017, en la cual se presenta información en una ventana de observación comprendida entre el 1 de enero de 2012 y el 31 de diciembre de 2016, a partir de los datos registrados por las investigadores de los cuales 1.976.092 cumpliern con los criterios de existencia y calidad. De los productos mencionados la mayor proporción se concentró en los asociados a la Apropiación Social del Conocimiento, seguido por los productos de Formación de Recurso Humano. En tercer lugar se ubican los productos de Nuevo Conocimiento correspondientes en su mayoría artículos de investigación. 
Teniendo en cuenta las condiciones para los investigadores, se realizó el proceso de validación de las condiciones de las personas registradas en el aplicativo CvLAC, que autorizaron el uso de la información y fueron avaladas por las instituciones. En el conteo básico de las hojas de vida de investigadores se presentaron un total de 73.147 currículos certificados y avalados por al menos una institución; de manera que con este número de registros llevó a cabo la categorización así: Investigador Senior 1.707; Asociado 3.595; Junior 7.595; Estudiante de Doctorado 5.860; Estudiante de Maestría o especialidad clínica  6.269; Estudiante de Pregrado 3.799; Joven Investigador 247; Integrante Vinculado con Doctorado 4.010; Integrante Vinculado con Maestría o Especialidad clínica 17.355; Integrante Vinculado con Especialización 3.562; Integrante Vinculado con Pregrado 9.596; Integrante Vinculado 9.184 y Sin Categoría 229.
Frente a la Ventanilla Abierta para el reconocimiento de actores del SNCTI (Nueva Política) centros de investigación, en el primer trimestre se radicaron 6 solicitudes para el reconocimiento de centros de investigación. Todas las solicitudes cumplieron con los requisitos mínimos y se encuentran en proceso de evaluación. Una de las solicitudes tramitadas, correspondió al Instituto Nacional de Salud que al ser instituto público obtendrá el reconocimiento de manera automática sin necesidad de pasar por la evaluación mencionada.</t>
  </si>
  <si>
    <t>El registro de apoyo a proyectos de investigación por cuenta de la Dirección de Fomento a la Investigación se llevará a cabo en tercer trimestre; no obstante se han adelantes las siguientes por convocatoria así:
a) Convocatoria regional para el fortalecimiento de capacidades I+D+i y su contribucion al cierre de brechas tecnologicas en el departamento de Antioquia, Occidente: esta convocatoria busca Identificar proyectos que, en el corto plazo, permitan cerrar brechas tecnológicas,obteniendo productos innovadores y con alto valor agregado; así como promover la articulación de grupos de investigación que han realizado investigaciones recientes para que continúen sus procesos en alianza con otros actores, logrando mejorar la productividad y competitividad del rubro productivo. Se dió apertura el pasado 02 de marzo y cerrará el próximo 02 de mayo.
b) Convocatoria para fortalecimiento de las capacidades de investigación del departamento de Nariño a través de la financiación de proyectos en CTeI: esta convocatoria busca  fortalecer e impulsar las capacidades científicas en la cual se sustenten la I+D y los procesos de transformación tecnológica en los focos Ambiente y Agropecuario Agroindustrial para el departamento de Nariño. En este período, se elaboró el borrador de los términos de referencia de la convocatoria y estos se encuentran en proceso de revisión por parte de la Gobernación de Nariño.
c) Convocatoria Regional para proyectos de I+D con el fin de fortalecer y aplicar conocimiento en la formación virtual en el Departamento De Antioquia, Occidente: el propósito de esta convocatoria es contribuir a la generación de conocimiento a través de la ejecución de proyectos  de investigación con desarrollos tecnológicos funcionales, que atiendan problemáticas de formación virtual para la educación  en Antioquia. La apertura se llevó a cabo el pasado 1 de marzo y se cerrará el proxímo 15 de mayo. Se espera financiar 27 proyectos con este instrumento.
d) Convocatoria Ecosistema Científica: busca contribuir al mejoramiento de la calidad de las Instituciones de Educación Superior colombianas participantes, a partir de la conformación de alianzas que impulsen el desarrollo regional y respondan a los retos del desarrollo social y productivo del país, mediante la financiación de programas de I+D+i en los focos estratégicos establecidos, con resultados perdurables y sostenibles en el tiempo. 
Durante el primer trimestre de 2018, se sesionó el primer comité técnico interinstitucional en donde se revisó la preparación Misión Banco Mundial, Cronograma y metodología evaluación convocatoria 792; así como el estado de la firma los contratos derivados de las 4 alianzas financiables de la primera fase, produto de la convocatoria 778.
El 15 de febrero cumpliendo cronograma, establecido en los términos de referencia,  cerró la segunda fase convocatoria,  con un total de 20 propuestas de programas en los 5 focos estratégicos distribuidos así: Energía Sostenible: 7; Alimentos: 6; Sociedad: 3; Bioeconomía: 3; Salud: 1.
e) Convocatoria para Proyectos de Ciencia, Tecnología e Innovación en Salud 2018: su propósito es contribuir a la solución de los retos en salud del país mediante la financiación de proyectos de investigación científica, desarrollo tecnológico e innovación de alto impacto, así como del fortalecimiento de las capacidades nacionales y regionales de CTeI en Salud a través del apoyo a la formación de doctores. La convocatoria abrió el pasado 12 de marzo y cerrará el próximo 16 de mayo. Se han destinado $22.437.201.970 para la financiación de 45 proyectos de investigación.
f) Proyectos de CTeI y su contribución a los retos del país: su objetivo es fomentar la generación de conocimiento a través de proyectos de CTeI que afronten
retos de país, que estimulen la formación de capital humano a nivel de doctorado y deriven en productos con potencial de transferencia de resultados a diferentes grupos de interés. En este período se elaboraron los términos de referencia y fueron presentados ante las instancias de decisión pertinentes. Se dió apertura a la convocatoria el pasado 16 de marzo y su cierre se llevará a cabo el próximo 23 de mayo. Los recursos para la financiación de proyectos son del orden de $26.500.000.000.
g) Convocatoria 791 Reino Unido: a través de este instrumento se financian proyectos de investigación aplicada e interdisciplinar, con un componente de intervención y de apropiación social con coinvestigadores de UK relacionados con temáticas de paz en el marco de la estrategia institucional con los Británicos formalizada a través del Fondo Newton. En el primer trimestre de la vigencia, se realizó la búsqueda de los pares evaluadores de las 35 propuestas que fueron inscritas y aprobadas por parte de Colciencias (Colombia) y Research Councíl UK y Newton Fund (Reino Unido). Los proyectos serán evaluados por expertos de ambos países y la decisión del banco de elegibles se tomará de común acuerdo entre las dos partes. 
h) Invitación a presentar propuesta para trabajar en alianza con las comunidades indigenas en temas relacionados en plantas medicinales: durante este período se elaboraron los términos para hacer la invitación, en alianza con comunidades indígenas, se  obtuvieron los Certificados de Disponibilidad de Recursos – CDR´s y se presentaron al comité de la Dirección de fomento a la Investigación y fueron recomendados para seguir con el proceso.
i) Invitación a presentar propuesta para desarrollar una herramienta de modelamiento y/o optimización para la introducción de gas natural a pequeña escala en distintos sectores de consumo final de energía en Colombia (Energía y Minería): su propósito es contribuir desde la investigación científica a la solución de problemáticas asociadas al uso adecuado y eficiente de los recursos energéticos del país, a través del desarrollo de una herramienta de modelamiento y/u optimización para la introducción de procesos de licuefacción de gas natural. La invitación fuer publicada el pasado 05 de marzo. el cierre se llevará aca 
j) Invitación a presentar propuesta para el Fortalecimiento del Portafolio I+D+i  en Seguridad y Defensa: en primer trimestre de 2018, se elaboraron las condiciones de la Invitación en conjunto con el equipo técnico de la Dirección de Ciencia y Tecnología de la Armada Nacional. Estos condiciones fueron aprobadas en el Comité Conjunto de Administración del Convenio 877 de 2017.
 k) Segunda fase convocatoria para conformar las ternas del Consejo Nacional de Bioética: en el período se presentó una adenda, para ampliar cronograma, dado el número de propuestas presentadas. Su cierre se dará el próximo 01 de junio.
Respecto a la información científica especializada, durante el primer trimestre se inició el trámite para el pago a Elsevier, con el propósito de garantizar el acceso de las diferentes instituciones de educación superior  a contenidos digitales con mayor relevancia ypertinencia generadoras de valor  en los procesos de investigación y producción científica del país.</t>
  </si>
  <si>
    <t>Con respecto a la "Invitación para apoyar empresas beneficiadas de Alianzas para la innovación para el desarrollo de proyectos o prototipos", a 31 de marzo de la vigencia, se encuentra en la fase de convocatoria a las empresas beneficiarias. La convocatoria de empresas está a cargo de cada una de las cámaras que componen 7 de las 8 Alianzas regionales Queda pendiente la adhesión de Cámara de Comercio de Bogotá. La inscripción de las empresas se realiza mediante el link http://inscripcion.alianzasparalainnovacion.co/, y la elección definitiva se realiza en un comité técnico ejecutivo con la Cámara Coordinadora de la Alianza, Confecámaras y Colciencias. Al finalizar el primer trimestre el estado de las convocatorias es en siguiente:
-Alianza Andino Amazónica: apertura 05 de marzo de 2018 - convocatoria abierta
-Alianza Caribe: apertura 02 de abril
-Alianza Eje Cafetero: apertura 28 de febrero de 2018 - cierre 30 de marzo de 2018
-Alianza Llanos: apertura 02 de marzo de 2018- convocatoria abierta 
-Alianza Pacífico: apertura 07 de marzo de 2018 - convocatoria abierta
-Alianza Santanderes y Boyacá:
- Barrancabermeja: apertura 28 de febrero de 2018 - cierre 28 de marzo de 2018
- Bucaramanga: apertura 01 de marzo de 2018 - cierre 09 de marzo de 2018
- Cúcuta: apertura 07 de marzo de 2018- cierre 31 de marzo de 2018
- Duitama: 02 de marzo de 2018 - cierre 31 de marzo de 2018
- Pamplona: 05 de marzo de 2018 - cierre 28 de marzo de 2018
- Tunja: 02 de marzo de 2018 - cierre 23 de marzo de 2018
-Alianza Tolima-Huila-Cundinamarca: apertura no especificada - convocatoria abierta</t>
  </si>
  <si>
    <t xml:space="preserve">En cuanto a la implementación de la estrategia de Sistemas de Innovación, en el primer trimestre de 2018, se dió apertura a cinco convocatorias para la selección de empresas beneficiarias del programa de Sistemas de Innovación a través de las Cámaras de Comercio en las ciudades de Barranquilla, Bucaramanga, Cali y Eje Cafetero Empresarial.
De igual manera se abrieron las convocatorias para Boyacá y Cundinamarca tanto para la selección de entidades asesoras ara prestar servicios de asesoría con el objetivo de impulsar la creación de Sistemas de Innovación, como la selección de empresas beneficiarias para el desarrollo de capacidades en los componentes clave que impulsan la innovación empresarial para la creación y/o consolidación de sistemas básicos de innovación.
Por lo que refiere a la Gestión Territorial de Sistemas de Innovación, en el período, se actualizó el Proyecto Oferta Colciencias de Innovación Empresarial, teniendo en cuenta las observaciones realizadas en diferentes sesiones del OCAD y mesas técnicas realizadas, en el marco del Sistema General de Regalías. Los cambios implicaron la inclusión de un numeral asociado al “Proceso de cofinanciación de prototipos (Módulo sistemas de Innovación)” en el cual se señaló el proceso para la estimación de presupuestos de inversión y aprobación de los mismos. De igual manera se modificó el capítulo asociado a los términos de referencia y  la adhesión de un anexo relacionado con caracterización de proyectos financiados por Colciencias y los montos promedios desde el año 2007 a 2017.
</t>
  </si>
  <si>
    <t>En el primer trimestre de 2018, con respecto al apoyo de los proyectos de I+D+i se resalta las gestiones que a continuación se mencionan:
a) Convocatoria de brechas tecnológicas: su objetivo es cofinanciar proyectos de cierre de brechas tecnológicas que partan de la identificación previa de demandas y ejercicios de prospectiva o roadmap, para las empresas en alianza con Centros de Desarrollo Tecnológico y Centros de Innovación y Productividad. En el período se revisó el informe de brechas realizado en 2017, como base para estructurar los términos de referencia de la convocatoria. Este documento fue presentado ante la Subdirección General para ser revisado en un Taller de Diseño y Seguimiento (TDS), en el cual sutieron algunas observaciones que fueron subsanadas.
b) Clúster Proteína Blanca Valle del Cauca: esta iniciativa apoya a proyectos enfocados en el cierre de brechas tecnológicas que partan de la identificación previa de demandas mediante un ejercicio de roadmap tecnológico, para el clúster de proteína blanca del Valle del Cauca. En el período analizado se realizó la revisión de plan operativo del proyecto con el Centro de Innovación "Reddi" de la Cámara de Comercio de Cali.
c) Línea de Crédito Bancoldex: En esta iniciativa, se avanzó en la realización de las mesas de trabajo con Bancóldex, en las cuales se decidió llevar cabo la convocatoria COFINANCIACIÓN LÍNEA DE CRÉDITO COLCIENCIAS- BANCOLDEX, para la cual se definieron requisitos y criterios para acceder a la línea de crédito y al incentivo a la innovación.  Se presentó una primera versión de términos de referencia en TDS y se consolidó la última versión de los mismos para ser presentados y aprobados en Comité del SENA, en el segundo trimestre de la vigencia.
d) Fortalecimiento TECNOPARQUES SENA: se definió el mecanismo a través de la cual se implementará esta estrategia.  Se partió de la necesidad de contratar una firma que realice un diagnóstico y plan de acción para los Tecnoparques del SENA, con el fin de fortalecer sus capacidades en CTeI y revisar la posibilidad de convertirse en Centros de Innovación y Productividad. En este período también se construyó la versión preliminar de la invitación a presentar propuesta a partir de un diagnóstico inicial de TECNOPARQUES elaborado por el SENA.
e) I+D BIO: Se avanzó en el seguimiento técnico y financiero de las iniciativas a cargo del programa nacional de Biotecnología referentes a Portafolio 100, Institutional Links y Programas Estratégicos.
Acerca de la Ventanilla Abierta para el reconocimiento de actores del SNCTeI de la Dirección de  Desarrollo Tecnológico e Innovación, en primer trimestre de 2018 fueron reconocidas 6 unidades de I+D+i: CIDEI, Centro de Productividad y  Competitividad de Oriente,  Corporación Centro de Desarrollo Tencológico del Gas, Corporación Centro de Investigación y Desarrollo de los Llanos CEINDETEC, Centro de Innovación y Tecnología ICP de Ecopetrol, Acerías de Colombia.</t>
  </si>
  <si>
    <t>En primer trimestre de 2018 se lograron constituir 3 spinn off, (empresas  de base tenológica de origenuniversitario), lograndoo así el 100% de la meta establecida para el período. Vale resaltar que la distribución geográfica de las spinn off, da cuenta de 2 econstituidas en el departamento de Antioquia y 1 ubicada en Bogotá Disitrito Capital.
Con respecto al Apoyo a Oficinas de Transferencia Regionales y Universitarias, en el período analizado, se trabajó en la conformación legal de la Red de Oficinas de Transferencia de Resultados de Investigación-OTRI. También se relizaron sesiones virtuales semanales con las OTRI regionales, dando como resultado un documento final de estatutos y modelo de gobernanza de la red “JOINN- Red Nacional de OTRI” el cual se someterá a la revisión de los operadores regionales (Cámaras de Comercio y Corporaciones) para aprobación definitiva. También, se dió por terminado el piloto asociado al portafolio de tecnologías y servicios para la red con la asesoría de la firma Creative Lab. De este trabajo se dieron las siguientes conclusiones para la estrategia de red de OTRI:
a) El propósito de la red es el de potencializar el ecosistema de Ciencia Tecnología e Innovación del país, gracias a la prestación de servicios que permitan a sus integrantes resolver problemas de la industria.
b) Es necesario entender la red como un conjunto de beneficios para sus miembros en las siguientes familias: economías de escala, mayor competitividad, menores costos de servicios, búsquedas conjuntas que beneficia al grupo y disminuye los costos individuales, facilidad de acceso para los clientes, incremento de la productividad y mayor integración de la cadena.
c) Debe realizarse un liderazgo conjunto durante el tiempo que se considere pertinente para que cada uno de los ejes estratégicos arroje resultados tangibles y mientras se logre estructurar el modelo de gobernanza para la red.
d) Establecer enfoque frente a la ejecución de las acciones futuras que permitan garantizar que el aporte estratégico sea potente de acuerdo a la experticia de cada OTRI fundadora.</t>
  </si>
  <si>
    <t xml:space="preserve">A primer trimestre de 2018, se reportaron dos empresas en procesos de innovación como producto del seguimiento a la contratación de la convocatoria para cofinanciar proyectos de investigación aplicada, desarrollo tecnológico e innovación con TIC en sectores estrategicos (agroindustria, salud, turismo, energía &amp; hidrocarburos, gobierno, justicia y defensa) orientados al mejoramiento de la productividad y competitividad del sector TIC.  Con esto, se cumple el 100% de la meta establecidas para el período. Las empresas son de origen de los departamentos de Risaralda y Atlántico y los procesos de innovación que se fomentan,, dan cuenta de la generación de soluciones innovadoras.
Con relación a la convocatoria para la formación de ciudadanos en ciencia de datos, esta cerró el pasado 02 de marzo. Los resultados del primer y segundo corte, dieron cuenta de 171 y 159 elegibles del banco  definitivo y preliminar respectivo. El banco definitivo de la segundo corte, será publicado en el mes de abril de 2018.
Frente a la estrategia de "INCUBA TI", cuya  apertura se dió en 2017 y los resultadon registraron 35 iniciativas, el avance a primer trimestre de 2018 muestra que los beneficiarios se encuentran en fase de entrenamiento con la finalidad de que los empresarios y emprendedores creen  nuevas empresas en el sector TI.
Con referencia a la convocatoria de formación especializada y certificación en competencias para desarrollo de tecnologías de información en la ciudad de Bogotá D.C, en primer triesmtre de 2018, se elaboraron los términos de referencia  y la apertura se llevó a cabo el pasado 20 de marzo. Su ejecución esta a cargo de FEDESOFT.
</t>
  </si>
  <si>
    <t>Para los meses de enero y febrero de 2018, se reportaron desde la Superintendencia de Industria y Comercio (SIC) un total de 52 registros de patentes solicitadas por residentes en oficina nacional y PCT. la distribución porcentual por departamento es la siguiente: Antioquia 25%; Bogotá 19%; Santander 12%;  Valle del Cauca 10%: Cauca 6%; Atlántico, Cundinamarca, Bolivar y Tolima cada uno con un 4%, Boyacá, Caldas, Chocó, Huila, Quindio, Risaralda y la Guajira cada un con 2%..
Por lo anterior, se cumple en un 73% la meta establecida para el período. No obstante vale señalar que finalizando el mes de abril, se emitirá el dato definitivo  con corte a 31 de marzo.
También se señala que los resultados del indicador, dan cuenta de esfuerzo conjunto entre Colciencias y la SIC y su comportamiento depende de  la demanda de solicitudes por parte de los actores del SNCTeI. Adicionalmente, hay que  tener en cuenta que la  SIC recibe nformación adicional sobre la cual Colciencias no tiene gestión directa, lo que dificulta estimaciones o proyecciones de metas. 
Por lo que refiere a la convocatoria para apoyar el alistamiento y la presentación de patentes por las vías nacional e internacional, en el período analizado se avanzó junto con la SIC enla construcción del os términos de referencia. Su apertura se preveé para mayo de la vigencia.
En lo que respecta al estudio de resultados e impacto de las solicitudes de patentes apoyadas por Colciencias, e a marzo 31 de 2018 se avanzó en la estructuración los aspectos mínimos que se esperan que contenga el resultado de este documento, lo que incluyó: resultados de los análisis econométrico y bibliométrico, resultados y conclusiones del estudio cualitativo y resultados y conclusiones del análisis costo- beneficio.</t>
  </si>
  <si>
    <t>En primer trimestre de 2018, frente a la convocatoria de Fortalecimiento en la producción de proyectos museológicos para la Apropiación Social de CTeI desarrollados por Centros de Ciencia, se adelantó la eaboración de los términos de referencia y anexos respectiva. Se proyectó dar apertura en el mes de abril de la vigencia.
Con relación a la gestión territorial de los Centros de Ciencia, en el primer trimestre se acompañaron las Jornadas de asistencia técnica regional y verificación programadas por la Secretaría Técnica del Fondo de CTeI del Sistema General de Regalías para la Región Centro Sur, Llanos, Centro Oriente y Caribe.
Respecto a las Comunidades de Centros de Ciencia, en el período analizado se llevaron a cabo los lineamientos metodológicos para el segundo encuentro nacional de Centros de Ciencia, evento que busca socializar experiencias nacionales e internacionales  enfocadas en museología para CTeI con enfoque social y participativo para así favorecer las prácticas museológicas y museográficas, con el objetivo de evidenciar a los Centros de Ciencia como agentes de cambio.
En cuanto al fortalecimiento de la relación entre Centros de Ciencia y el Sector Privado, se realizó un avance técnico con el fin de describir las necesidades sectoriales a la luz de beneficios tributarios para la realización de un convenio en II semestre 2018.
Frente a la Convocatoria de reconocimiento de actores del SNCTI Centros de Ciencia, en primer trimestre de 2018 se recibieron 03 soliccitudes de reconocimiento, de las cuales  1 se encuentra en estado de evaluación,  la siguiente en radicación y la última se encuentra en proceso de diligenciamiento.</t>
  </si>
  <si>
    <t xml:space="preserve">En primer trimestre de la vigencia, se reportaron 2.714 personas sensibilzadas, alcanzando así el 100% de la meta establecida para el período. El dato logrado se dió en términos del desarrollo de la convocatoria de "Ideas para el Cambio" a través de la interacción de los ususarios con la plataforma www.ideasparaelcambio.gov.co. Las diferentes convocatorias que se han realizado y los resultados de los procesos de Apropiación Social de la CTeI en la implementación de soluciones de ciencia y tecnología  en diferentes zonas de nuestro país. Las 1.364 personas adicionales se lograron a través  de la movilidad de los contenidos que se han gestionado desde el equipo de trabajo y que han sido de interés para las comunidades del país.
Con relación al Concurso "A Ciencia Cierta 4ta versión",  en el período analizado. se participó del taller de intercambio de experiencias que se realiza en Boyacá con las tres comunidades y empresario beneficiarios de A Ciencia Cierta Bio de este departamento, evento al que asisten diferentes entidades públicas, universidades y grupos étnicos, para compartir e intercambiar conocimientos y buenas prácticas. Se aprovecha este espacio para hacer seguimiento al desarrollo de los procesos de apropiación social de CTeI en cada una de las experiencias.
A partir del éxito de esta iniciativa, se postuló el concurso al  Premio de Servicio Público de las Naciones Unidas, cuyo propósito es premiar los logros creativos y las contribuciones de las instituciones de servicio público que conducen a una administración pública más eficaz y sensible en los países de todo el mundo.
Frente a proyectos espeeciales, en el trimestre se  presentó y aprobó el proyecto entre comunidades indígenas del Cauca y una institución de educación superior, para el desarrollo de procesos de apropiación social de CTeI. El proyecto se formallizó a través de un convenio enmarcado en lo establecido en la Comisión Mixta de Mesa de Comunicaciones CRIC, la cual opera a propósito de la Minga 2017 y los acuerdos derivados de la misma el 4 de noviembre de 2017 entre el Gobierno Nacional y los Pueblos Indígenas, en la vereda Monterilla de Caldono, Cauca, Resguardo Las Mercedes, específicamente en los temas relacionados con el sector tecnologías de la información y las comunicaciones, se define entre el CRIC y el Instituto de Estudios y Relaciones Internacionales IEPRI de la Universidad Nacional de Colombia, el proyecto denominado Observatorio de Medios CRIC-IEPRI, con el fin de estudiar y definir la manera adecuada de interrelacionarse desde la información que se genera desde las comunidades indígenas y los medios de comunicación, para que se facilite su adecuada interpretación y emisión de la misma hacia el resto de la sociedad colombiana.
En lo que refiere a la actualización de la Estrategia Nacional de Apropiación Social de CTeI,  en el período se avanzó en el proceso de balance y ruta para la actualización del documento se presentó el documento con la metodología para la construcción de los lineamientos de Innovación Social en CTeI con las fases, actores y cronograma del proceso.
También en este período, se presentó el documento con la metodología para la construcción de los lineamientos de Innovación Social en CTeI con las fases, actores y cronograma del proceso.
Acerca del redimensionamiento del CENDOC, el el primer trimestre de 2018 se construyó el plan de acción  que sirvió de base para la construcción de los objetivos concertados. De igual manera se iniciaron mesas de trabajo con el Ministerio de Educación para conocer el estado actual del Sistama Nacional de Acceso Abierto SNAAC y se diseñó la primera propuesta SNAAC MEN -COLCIENCIAS. Sumado a esto, se definieron los primeros lineamientos de metadatos para la Red Nacional de Información Científica.
 </t>
  </si>
  <si>
    <t xml:space="preserve">A primer trimestre de 2018, se reportan 603.251 personas sensiblizadas a través de estrategias enfozadas en el uso, apropiación y utilidad, por cuenta de las iniciativas de Contenidos Multiformato, Activaciones Regionales, Estrategia Digital TEC. Con esta cifra se cumple la meta al 100%. Vale resaltar que las 399.251 personas adicionales sensibilizadas se aducen principalmente a la emisión de contenidos en tres canales de televisión pública diferentes, en el portal web de Todo Es Ciencia y en sus redes sociales, sumado a la presentación del documental "la tierra del agua" de la serie Colombia Bio en el Jardín Botánico (aporte de 580.372 delos 603.251 personas registradas).
Con relación a las activaciones regionales, en el trimestre se desarrollaron dos Rutas de la Ciencia en Villa de Leyva (con la preparadora de fósiles Mary Luz Parra) y Sabaneta (con el innovador social Felipe Betancur), ambas con lleno total de los espacios en que fueron realizadas (585 estudiantes para las dos Rutas). Además, se dió inicio a la difusión de los tres capítulos audiovisuales producidos para cada una de las tres Rutas desarrolladas en el último trimestre de 2017, logrando 1.482 visitas en la página web de Todo es Ciencia y un total de 8.477 reproducciones en todas las redes sociales. El impacto total, tanto presencial como en redes, de personas sensibilizadas con estas activaciones regionales, fue de 10.544.
Con relación a la estrategia Digital TEC a través de la cual se divulgan las acciones realizadas desde el programa Difusión (Todo es Ciencia) en redes sociales, durante este periodo, y debido al cambio de algoritmo de Facebook, en el que se obliga a pagar cada vez más para que los contenidos lleguen a más gente, el tráfico web se redujo notablemente con 5.603 usuarios únicos y 9.779 visitas a la página.  
Sumado  a lo anterior, la gestión de la estrategia incluyó la formalización de la alianza con la Universidad Pedagógica y la Universidad del Norte para el intercambio de contenidos y el fortalecimiento de la estrategia digital a través de la sinergia en redes sociales y se presentó el plan de trabajo para la sección de Opinión que contará con entregas periódicas de periodistas y columnistas sobre temas de CTeI. 
</t>
  </si>
  <si>
    <t>En primer trimestre de 2018, se registraron un total de 3.000 niños y jóvenes apoyados en procesos de vocación científica, logrando así el 100% de la meta configurada para este período. La cifra reportada hace parte de la gestión realizada desde la iniciativa de gestión territorial del Programa Ondas en el departamento del Cauca. La caracterización del acompañamiento en este departamento, da cuenta del apoyo a 595 niños indígenas, 139 instituciones, 128 grupos de investigación y 280 maestros. Los recursos hacen parte del SGR de la región.
También desde la iniciativa de gestión territorial en el período analizado see continuó con el acompañamiento técnico al equipo del departamento de Huila para la formulación de la propuesta de implementación de Ondas en  2018 y se elaboraron los términos de referencia para la suscripción del convenio con la Universidad Surcolombiana.
Desde el componente de .Seguimiento a la formulación e implementación del Programa Ondas a través del Sistema General de Regalías, Colciencias participó en las mesas técnicas zona Llanos, revisión del proyecto Tipo de Ondas presentado por el departamento de Arauca, y proyecto de vocación del departamento de Guaviare. Así mismo, se revisó y realizzó asistencia técnica al Proyecto Tipo formulado por el Departamento de Nariño.
Con relación a la estrategias de fortalecimiento Ondas, a 31 de marzo se  elaboró el primer borrador de los Lineamientos de la Estrategia de Apropiación Social  de la Ciencia, la Tecnología y la Innovación en el Programa Ondas.
En este trimestre también, se elaboró el plan de trabajo y el cronograma para la para la ejecución de los Encuentros Regionales y nacional Ondas “Yo amo la ciencia” 2018. Además, se realizó el documento de la convocatoria para la inscripción de los grupos de investigación que participaran en los encuentros regionales.
Sumado a lo anterior, el Programa Ondas participó con un (1) grupo de investigación juvenil, en el 4° Campamento Latinoamericano de Ciencias, celebrado  en Arequita, ciudad de Minas, Departamento de Lavalleja, Uruguay, del 5 al 11 de marzo de 2018.
Con respecto a los lineamientos pedagógicos y metodológicos, del programa, en el período se llevó a cabo el ajuste y edición pedagógica de los lineamientos y las acciones correspondientes a la planeación de la estrategia de socialización y apropiación de los mismos. Como producto se obtuvo el “Documento metodológico con la estrategia de socialización y apropiación de lineamientos 2018, con plan de trabajo en regiones”.
Frente a la implementación de la Comunidad Ondas,  el primer trimestre se realizó el acompañamiento a las entidades territoriales en el uso de las plataformas (Comunidad y SIO), el desarrollo del proceso de contratación para el soporte, mantenimiento y sostenibilidad de las plataformas y el diseño de la estrategia de socialización y apropiación.
En cuanto a Proyectos especiales, en el período analizado, se llevó a cabo el diseño de las estrategias de Nasa Globe y de movilización denominada "Cracks de la Ciencia". También se gestionó la consecución de aliados y las aprobaciones antes las instancias de decisión respectivas.</t>
  </si>
  <si>
    <t>Con relación a la Convocatoria Jóvenes Investigadores e Innovadores,  31 de marzo de 2018 se elaboraron los términos de referencia  y se espera aprobación del contenido por parte del Comité de Subdirección. La apertura de la convocatoria esta programada para el mes de abril y apoya´ra cerca de 315 jóvenes investigadores.
Respecto a la Convocatoria en  Alianza con el  Sena, el pasado 23 de marzo se dió apertura al cuarto corte de  a la misma  y se espera apoyar 146 jóvenes estudiantes en modalidades técnica y tecnológica.
Alineado a lo anterior, para la Convocatoria de Jóvenes Investigadores e Innovadores en Medicina se prepararon los términos de referencia y ser presentaron para aprobación ante las instancias de decisión respectivas.  Su apertura esta prevista para el mes de abril de 2018.
En lo que respecta al Sistema de Mapeo iniciativas de país, en el primer trimestre se definió la ruta metodológica a seguir para el mapeo de iniciativas de CTeI dirigidas a niños y jóvenes junto con la firma consultora "Sistemas Especializados de Información.SEI".
Desde la estrategia de gestión territorial del programa jóvenes investigadores, en el período analizado se llevó a cabo la aprobación de la iniciativa de Nexo Global para el departamento de Caldas. Esta misma iniciativa fue presentada a la secretaría técnica por parte del Departamento de Huila.  Así mismo, se socializó el proyecto Jóvenes Investigadores e Innovadores en la Mesa Técnica Regional realizada en Villavicencio por parte de la Gobernación de Vaupés.
Frente a la Comunidad de Jóvenes Investigadores e Innovadores se adelantó la propuesta conceptual y metodológica para la creación de la comunidad de jóvenes investigadores, en la que se incluye la organización del Primer Encuentro Nacional de Jóvenes Investigadores que busca reunir a los beneficiarios de las distintas cohortes del programa. Adicionalmente, se iniciaron los procesos logísticos del del primer encuentro nacional de Jóvenes Investigadores e Innovadores.
Para finalizar, enlo que atañe al Fortalecimiento I+D jóvenes alianza SENA, en primer trimestre de 2018, se llevó a cabo la construcción de la propuesta de formación en gestión de la innovación dirigida a instructores y aprendices del SENA.</t>
  </si>
  <si>
    <t>A primer trimestre de 2018, con la relación a la convocatoria para el registro de proyectos que aspiran a obtener beneficios tributarios por inversión en CTeI (ventanilla abierta), se llevaron al preconsejo un total de 8 proyectos evaluados en el primer corte de la convocatoria 786, de los cuales 6 proyectos tuvieron concepto positivo por un valor de $ 4.556 millones de pesos. Estos proyectos serán decididos en la sesión del Consejo Nacional de Beneficios Tributarios en el mes de abril de la vigencia.
Acerca de la convocatoria para el registro de propuestas que accederán a los beneficios tributarios de Ingresos No Constitutivos de Renta y Exención del IVA, durante el período analizado, se recibieron 13 de las solicitudes de las cuales 3 correspondieron a ingresos no constituvos y 10 a exenciones de IVA.
También en primer trimestre se definió la estrategia de los términos de referencia para realizar el seguimiento a los proyectos que han accedido a Beneficios Tributarios.</t>
  </si>
  <si>
    <t>Desde la Dirección de Desarrollo Tecnológico e Innovación, se tiene previsto  implementar las iniciativas de Pactos por la Innovación y Sostenibilidad de los mismos, para el tercer y cuatro trimestre de la vigencia 2018.</t>
  </si>
  <si>
    <t>A 31 de marzo de 2018, con relación a la iniciaitiva de liderar y coordinar un amplio debate nacional sobre el papel de la CTeI en el futuro del país, se obtuvieron  los datos preliminarios de la Consulta Ciudadana "Qué camino cogemos". Según el informe generado por la Universidad EAFIT a partir de las bases de datos por la firma encargada de aplicar la encuesta, cerca de 400 mil personas participó en la consulta de las cuales el 86% corresponden a ciudadanos, 7,1% investigadores y 6,9% a empresarios Frente a las descriptivas de los datos, y que son comunes a los tres grupos, donde más igualdad hay en la participación es en el grupo de Ciudadanos (51% hombres, 47% mujeres), luego con un poco menos se encuentra los Investigadores (61% vs 39%) y por último con una baja participación de las mujeres se encuentra los empresarios (76% hombres, 24% mujeres). 
En cuanto a la participación por edad, el único grupo con participación de niños y adolescentes fueron los ciudadanos, dado que es poco probable que una persona con 20 años o menos se tenga un cargo de investigador o empresario. Para las edades de 20-30 años, nuevamente los ciudadanos presentaron una mayor participación (43%), más del doble de los empresarios (17%), y por mucho más a los Investigadores (8.6%).
En cuanto a la participación por departamentos, por mucho Bogotá dominó en todos los grupos, seguido por Antioquia en participación. Con mucho menos proporción se encuentra el Valle del Cauca y el resto de Cundinamarca. Para los demás departamentos, las participaciones  en su mayoría fueron menores al 1%. 
En cuanto a los ODS seleccionados, sobrasalieron en la consulta: a)  Garantizar una educación inclusiva, equitativa y de calidad, b) Disponibilidad de agua y el saneamiento para todos, c)  Garantizar una vida sana y d) Promover el crecimiento económico inclusivo y sostenible. Lo que se apreció, es que tanto los encuestados, mostraron mayor preocupación por ODS que parecen ser más tangibles o de acciones de más fácil observación y control, probablemente porque sienten que pueden sentir los beneficios de una manera más directa.
Con relación del informe de ODS, que constituye un elemento importante para el Libro Verde, y que fue generado por Elsevier; desde la Unidad de Diseño y Evaluación de Política (UDEP) se reportaron algunas observaciones a la firma, que incluyen aspesctos como: ajuste de la ventana de observación, producción de una versión ejecutiva del informe y algunas de modificaciones de forma.
En lo que respecta, a la formulación de la Política Nacional de Ciencia Abierta, durante el primer trimestre de la vigencia, se trabajó en dos frentes: 1) estructura y 2) contenido del documento de política. Frente a la estructura, se estableció la estructura del documento y el mapa de trabajo para la formulación de la política. Desde el contenido, se conceptualizó los componentes, el elemento habilitador y los principios de la política.</t>
  </si>
  <si>
    <t>Desde la Unidad de Diseño y Evaluación de Política, se tiene previsto  implementar las iniciativas de Generaración de capacidades entre actores del SNCTI para la formulación de políticas con enfoque transformador y Consorcio Política de Innovación para la Transformación - TIPC, para el tercer y cuatro trimestre de la vigencia 2018.</t>
  </si>
  <si>
    <t>En el primer trimestre de 2018, como estrategia para fortalecer las capacidades en formulación y estructuración de proyectos de CTeI y consolidar la Red de Estructuradores, en el marco del acuerdo de cooperación firmado entre Colciencias y el British Council se llevaron a cabo 6 talleres teórico-prácticos, que buscan
brindar herramientas metodológicas y conceptuales a los asistentes, que les permita generar y mejorar las destrezas y conocimientos para una adecuada formulación y estructuración de proyectos de CTeI. Los talleres se realizaron en 6 regiones definidas para dar cobertura a los 33 departamentos que han hecho uso de las herramientas de apoyo en la estructuración de proyectos, logrando así el 100% de la meta establecida para el período.
Los resultados de los talleres dan cuenta de un total de 1.475 personas inscritas, de las cuales el 25% correspondieron a participantes en la ciudad de Bogotá, el 14% del departamento de Antioquia y el 14% del departamento del Valle del Cauca. El porcentaje restante se distribuyó entre los 31 departamentos restantes.</t>
  </si>
  <si>
    <t xml:space="preserve">A 31 de marzo de de 2018, llevaron a cabo 7 jornadas de asistencia técnica regional para fortalecer la elaboración de proyectos formulados en 6 (2 jornadas en la región Centro Oriente) regiones del país, contando con la participación de 24 departamentos, revisando 81 proyectos y contando con la participación de aproximadamente 215 asistentes. </t>
  </si>
  <si>
    <t>Con el fin de hacer seguimiento a los compromisos de la Cumbre Iberoamericana, en primer trimestre de 2018, se realizó la Reunión de la Comisión para la Agenda Iberoamericana de Cooperación en Ciencia, Tecnología e Innovación en Ciudad de México, con la participación de Colombia, México, El Salvador, España, Guatemala y Panamá.  En este evento, se revisó  la hoja de ruta y de los resultados de la anterior Reunión de la Comisión para la Agenda Iberoamericana de cooperación en CTI (Ciudad de Guatemala, 7 marzo 2017). Avances y principales desafíos.
En este período también, se ratificó el compromiso adquirido por Colombia en el marco de la Reunión de Altos Oficiales del mes de octubre de 2017 en San Salvador, para la realización del taller "Intercambio de experiencias para el fortalecimiento de la innovación y las infraestructuras de investigación en el marco de CELAC - UE". 
Frente al desarrollo de compromisos en el marco de la OEA como presidente de la Comisión Interamericana de Ciencia y Tecnología (COMCYT), en el marco de los compromisos adquiridos en la V Reunión de Ministros y Altas Autoridades en Ciencia y Tecnología - REMCyT Colciencias ha realizado seguimiento a los Grupos de Trabajo como Presidente Pro-témpore de la Comisión Interamericana de Ciencia y Tecnología - COMCyT. Dicho seguimiento ha implicado velar porque cada uno de los cuatro grupos (Innovación, Educación y Recursos Humanos, Infraestructura Nacional de la Calidad, Desarrollo Tecnológico) continúe con la implementación del Plan de Acción de Guatemala y con la inclusión, de forma transversal, de las Tecnologías Transformadoras. 
Colciencias en su rol de coordinador de los Puntos Nacionales de Contacto (NCP por sus siglas en inglés) ha venido trabajando con la comunidad científica y los NCP temáticos en la identificación de grupos de investigación, profesores, estudiantes y universidades que estén interesadas en generar redes de cooperación a través de la participación en Horizonte 2020. Este esfuerzo va encaminado a la generación de capacidades a través del conocimiento del programa y de los planes de trabajo para las áreas priorizadas.</t>
  </si>
  <si>
    <t xml:space="preserve"> En el marco de la relación bilateral con Francia y Alemania se desarrollan programas como ECOSNORD con Francia y otros con BMBF y DAAD con Alemania, para apoyar la movilidad de investigadores en el marco de proyectos de investigación. Adicionalmente, como parte de este proceso, se desarrollarán los Comités de ECOSNORD y de los Programas Regionales MATH-AmSud y STIC AmSud, en los cuales se seleccionan los proyectos cuyas movilidades se van a apoyar.
En el primer trimestre de 2018, la convocatoria de Movilidad Internacional con Europa fue aprobada mediante el Comité de Subdirección y fue publicada el pasado 5 de marzo de acuerdo con el cronograma establecido. De igual forma, el Programa de ECOS-Nord publicó su convocatoria, por lo tanto actualmente los dos mecanismose encuentran abiertas para recibir las postulaciones tanto para Colombia, como para el capítulo de Francia.</t>
  </si>
  <si>
    <t>En el primer trimestre de 2018 y como parte de la gestión de alianzas internacionales con recursos de contrapartida para apalancar recursos adicionales, se están impulsando dos alianzas para promover y fortalecer los programas de la entidad. La primera es un posible Memorando de Entendimiento con la Corporación Internacional del Código de Barras de la Vida (International Barcode of Life -iBOL- Corporation) con sede en Ontario, Canadá, con el objetivo de vincular a Colciencias, a través del Programa Colombia BIO, como nodo nacional de iBOL para participar en programas de investigación de iBOL y beneficiarse de las instalaciones que proporciona a los investigadores de códigos de barras de ADN la secuenciación y/o el soporte informático necesario para identificar especies de manera rápida y precisa. La segunda, es el diseño de una convocatoria para “conformar un banco de elegibles en el marco programa CYTED – IBEROEKA entre Colombia y España para el desarrollo de proyectos en tecnologías de la información altamente innovadores”, que será el resultado de la alianza entre Colciencias, MinTIC Colombia y el Centro para el Desarrollo Tecnológico Industrial de España -CDTI-.
Los resultados de estas alianzas se lograrán en el cuarto trimestre de la vigencia.</t>
  </si>
  <si>
    <t xml:space="preserve">A primer trimestre de la vigencia 2018, se han comunicado el 20% de los programas estratégicos priorizados para la vigencia. 
Las campañas de comunicación que dan cuenta al indicador abarcan los siguientes programas: Formación de capital humano para la CTeI a nivel de Doctorado y Maestría; Articulación de oferta y demanda para recurso humano de alto nivel, Fomento al desarrollo de programas y proyectos de generación de conocimiento en CTeI, Sistemas de Innovación Empresarial y Brigada de patentes.
Sumando a lo anterior, se adelantaron las acciones correspondientes a la difusión de los programas estratégicos de la entidad, reflejados en 20 campañas de comunicación, las cuales fueron el resultado del análisis y conceptualización de los temas, cumpliendo lo planteado el período.
Para este mismo período,  se realizó seguimiento y se mantuvo el cumplimiento de los 7 requisitos del índice de ITEP a cargo del programa, logrando así el 100% de cumplimiento de la meta de los requisitos de transparencia. Esta gestión se enfoca en la generación de condiciones institucionales para divulgación de información que inlcuye: la creación de lineamientos internos para la divulgación de la información pública,  el tratamiento especial a entrega de información especifica, así como la documentación de los criterios de publicación de la información, en el marco legal aplicable. 
En esta linea, frente al componente de modernidad a 31 de marzo de de 2018 se evidencia un cumplimiento del 89% de los requisitos asignados al Equipo de Comunicaciones en el componente de Gobierno en Línea, con un total de 7 requisitos cumplidos de 8 asignados.  Se han venido realizando las acciones necesarias para el mantenimiento del indicador. En este sentido, se ha publicado la información básica y la establecida en la Ley de Transparencia y Acceso a la Información púbica, ley 1712 de 2014, en diversos formatos. Así mismo, se mantiene actualizada la información que se publica en las plataformas digitales.
Con relación al desarrollo del ecosistema digital a través del portal web, en este período se registraron un total de 2.425. 444 visitas en la página de la Entidad. Vale destacar que este comportamiento se debió principalmente a la socialización del Plan Anual de Convocatorias y la consulta del mismo, así como de algunas convocatorias que dieron apertura en el primer trimestre de la vigencia.
Por su parte, el desarrollo de ecosistema digital a través de redes sociales, mostró en el período el siguiente parte:  62.571 interacciones en Facebook, 34.094 interacciones en Twitter y  23.397 interacciones en Youtube. En las dos primeras redes se presentó un comportamiento menor al esperado, asociado  principalmente a la rotación de personal del área y por la baja en las publicaciones al finalizar el mes de enero de 2018.
En este período también, se desarrollaron 2 campañas de comunicación interna que incluyen: a). Campaña "Ser Comunidad Colciencias es": con el objetivo de fortalecer la cultura organizacional y el sentido de pertenencia de los colaboradores, se realiza una campaña enfocada en destacar lo que es la Comunidad Colciencias y cuáles son sus características. b) Campaña PMO: el objetivo de esta campaña fue fortalecer la cultura de gestión de proyectos en la Entidad.
Así mismo, en el primer trimestre de 2018 se llevaron a cabo 20 eventos en distintas ciudades del país, que fueron apoyados desde el área de comunicaciones para áreas como: Dirección general, fomento, innovación, mentalidad y cultura e internacionalización.
En cuanto al relacionamiento con medios de comunicación, en el período se lograron 646 menciones positivas. Frente a las categorías de educación, innovación y científicas la línea de registros varió, en algunos casos subió, en otros se mantuvo y en otros bajó: educación ( febrero 159 , marzo 65 ) innovación ( febrero 18, marzo 14) y científicas (febrero 106, marzo 99) . Los medios más destacados del trimestre son principales nacionales como ADN, Hoy Diario del Magdalena, Revista Semana.  Los temas más destacados del mes que tuvieron gran acogida en medios nacionales y locales fueron los eventos de las expediciones de Apaporis y Boyacá – Kew.
</t>
  </si>
  <si>
    <t>Aunque para alcanzar el cumplimiento de los requisitos relacionados con Norma ISO 9001:2015 para el primer trimestre de 2018 no se asoció meta programática, sin embargo se relacionan algunos avances como la formulación del plan para el fortalecimiento de competencia de los líderes de calidad para la vigencia 2018, con un total de 10 ejercicios programados, de los cuales se ejecutaron entre febrero y marzo de 2018. En promedio a estos ejercicios asistieron 31 colaboradores, lo cual representa una cobertura del 91%, frente a los invitados a cada sesión.
Frente a la optimización de procesos y procedimientos, en el trimestre no se presentan avances en el indicador; sin embargo durante este período se realizó la revisión de indicadores de procesos los cuales están alineados con el Plan de acción institucional.
En cuanto al  plan de racionalización de trámites, en el primer trimestre de 2018, se consolidó el  Plan de Anticorrupción  y Atención al Ciudadano,cuyos componentes fueron concertados con las áreas técnicas, previo a la presentación el el Comité de Gestión y Desemepeño Institucional, donde se aprobaron las siguientes trámites: Calificación de proyectos que aspiran a obtener beneficios tributarios, certificación de ingresos no constitutivos de ganancia ocasional y reconocimiento de actores del Sistema Nacional de Ciencia Tecnología e Innovación.
Con relación al plan de optimización de procesos, este fue acordado con las diferentes áreas y posteriormente aprobada en Comité de Gestión y Desemepeño Institucional el pasado 21 de marzo de 2018. Dentro de las actividades de optimización planificadas se encuentran: procedimientos Gestión Contractual, procedimientos Gestión Territorial, Proceso Gestión de Mentalidad y Cultura, Proceso de Gestión de la Información, Proceso de Gestión de Talento Humano.
Aunque  en el primer trimestre el plan de racionalización de trámites no tiene resultados asociados, si se presentan avances como revisión y actualización de la guía para la gestión del riesgo la cual fue publicada en GINA y la página WEB de la entidad el 2 de marzo de 2018. Con corte al 30 de marzo se han aprobado los riesgos correspondientes a los siguientes procesos: (Gestión Orientación y Planeación Institucional, Gestión de Procesos, Cooperación Internacional, Comunicaciones, Convocatorias, Territorial, Innovación,Fortalecimiento de Capacidades para el CTeI, Capital Humano, Mentalidad y Cultura, Gestión de la Información, Talento Humano,Documental, Jurídica). 
Con respecto al cumplimiento de los requisitos de transparencia, con corte al primer trimestre de 2018, se evidenció el cumplimiento de 4 requisitos de los 4 asignados al equipo calidad de la Oficina Asesora de Planeación, resultado que logra un cumplimiento del 100%, de la meta esperada. Para mantener el cumplimiento de estos requisitos, se realizó seguimiento a la disponibilidad de los trámites de Colciencias en la página web de la Entidad, verificando que se contara la información requerida por el ciudadano y las especificaciones establecidas por la Función Pública.  Se ha mantenido el monitoreo a la plataforma "No más filas", a fin de garantizar que efectivamente los trámites de Colciencias quedan disponibles en esta nueva plataforma. La entidad cuenta con 8 trámites y 1 OPA, inscritos en el SUIT, de los cuales 7 son totalmente en línea y 1 es parcialmente en línea, sobre los cuales, para la vigencia 2018 se planifican tres acciones de racionalización.
Con corte al primer trimestre de 2018, en cuanto a los requisitos de Gobierno en Línea, se mantuvo el cumplimiento del 78% respecto a una meta planificada del 78%, con 7 requisitos cumplidos de los 9 aplicables lo cual representa un cumplimiento satisfactorio de acuerdo con lo programado para el período.</t>
  </si>
  <si>
    <t>Plan de Acción Institucional 2018</t>
  </si>
  <si>
    <t>%  de cumplimiento de meta del programa 2018****</t>
  </si>
  <si>
    <t xml:space="preserve">Para el primer trimestre de 2018, se consolidó la matriz de hitos de la planeación en la cual se muestra la relación mensual de los productos que realiza la Oficina Asesora de Planeación, cuyo cumplimiento depende del trabajo articulado y apoyo de las diferentes dependencias de Colciencias.   Este ejercicio ha permitido consolidar el modelo de planeación integral garantizando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Para el primer trimestre, se observó un cumplimiento del 100% de hitos conforme lo programado (20 hitos programados para el período). Se cumplió la tendencia esperada y  en términos de lograr las actividades enmarcadas en el proceso de planeación institucional y del quehacer de la Oficina Asesora de Planeación de Colciencias.
Vale destacar los siguientes hitos, en el marco del cumplimiento de lo establecido en la Ley 1474 de 2011: a) Aprobación de la planeación institucional: Plan de Acción Institucional 2018, Plan Anual de Inversiones 2018, Plan Anticorrupción y de Atención al Ciudadano 2018, Plan Anual de Adquisiciones 2018 y Plan Anual de Convocatorias. Este último fue aprobado en el mes de febrero, dado que la norma no genera obligatoriedad en su publicación; sin embargo por ser un instrumento por excelencia a través de cual se consigna la oferta institucional este fue publicado inmediatamente se generó su aprobación. b) Construcción de los seguimientos a los planes antes mencionados, cuyo contenido fue socializado ante las instancias pertinentes.
Con relación a la estrategia ""Socializar, capacitar y apropiar"", durante el primer trimestre de 2018, los equipos que hacen parte de la OAP realizaron la proyección y consolidación de las actividades de capacitación, asesoría y acompañamiento técnico a ejecutar en la vigencia, a fin de abordar cada una de las siguientes líneas: a) Planeación estratégica, b) Gestión de la Calidad, c) Gestión de la Información y d) Planificación y seguimiento a proyectos bajo metodología PMO.
En total se planificaron de 34 actividades, de las cuales, con corte al 26 de marzo de 2018 se ejecutaron 12, lo cual representa un avance del 35% en la estrategia. La cobertura de los ejercicios ejecutados evidencia una asistencia del 91% de los invitados con un promedio de asistentes de 68 asistentes, siendo los ejercicios de mayor cobertura los relacionados con el adecuado reporte de tareas en el módulo de planes de GINA.
 Frente al monitoreo permanente a la gestión de la Entidad que realiza la Oficina de Planeación, en la vigencia se llevaron a cabo  la actualización de la Ficha Técnica Indicadores Estratégicos, así como como las consultas del BSC 2017 y 2018, dashboard, cargue de indicadores para la la vigencia.
Frente al fortalecimiento operaciones estadísticas de Colciencias, a la fecha se llevó a cabo la actualización del plan den normalización de bases de datos. De igual manera, para 2018 se crearon los indicadores programáticos y estratégicos, sobre los cuales se verificó los formatos de soporte respectivo, para el reporte de los responsables.
Adicionalmente, en este período con respecto al apoyo a la producción y difusión de estadísticas nacionales de CTeI, se realizó la actualización de los tableros en Tableau para las tipologías de grupos- investigadores y producción-publindex.
Acerca del apoyo a la implementación de la PMO, en el primer trimestre de 2018 se trabajó conjuntamente con las áreas técnicas, el diseño correspondiente a los mecanismos de asignación de recursos a saber: invitaciones y convocatorias. Para la construcción de dichos flujos se realizaron 12 reuniones de trabajo colaborativo con las áreas técnicas entre el 27 de febrero y el 6 marzo con la participación de 29 personas. Así mismo, se elaboró el plan de comunicaciones, se definió la imagen dentro de la campaña “Ser comunidad Colciencias es gestionar proyectos” el cual fue remitido por correo electrónico a todos los funcionarios el 21 de marzo de 2018, con el asunto “pequeños cambios, grandes transformaciones”.
Con referencia a los requisitos de transparencia, para el primer trimestre de vigencia 2018, se evidenció el cumplimiento del 100% de los requisitos asignados a la Oficina Asesora de Planeación en el componente del índice de Transparencia de Entidades Públicas (ITEP), con un total de 147 requisitos cumplidos de 147 asignados. El resultado obtenido permite lograr la meta planificada para el trimestre, sin embargo se requiere asegurar que para la vigencia se formule una nueva campaña de promoción de transparencia y lucha contra la corrupción,  así como implementar estrategias que permitan mantener el cumplimiento de los siguientes aspectos: a)  Implementación y seguimiento al Plan de Participación Ciudadana 2018 y b)  Planificación, ejecución y seguimiento a la rendición de cuentas vigencia 2017.
En primer trimestre de 2018, también se logró un cumplimiento del 90% en los requisitos de Gobierno en Línea, registrando la implementación de 9 de los 10 requisitos a cargo de la OAP. Queda pendiente la implementación de los procesos y herramientas que facilitan el consumo, análisis, uso y aprovechamiento de los componentes de información.
Desde la Oficina de Control Interno, con el fin de contribuir a una Colciencias más Transparente,  se mantuvieron y actualizaron los 8 requisitos asignados, logrando así un cumplimiento del 100% frente a la meta del período y la vigencia.
Por otra parte, en cumplimiento del Plan de Auditorias de la Oficina de Control Interno, y conforme lo programado para el primer trimestre de 2018, se generaron 07 informes de auditoría, superando así la meta para el período (6 informes): a) Informe de Auditoria al Proceso de Gestión de Talento Humano, b) Informe de Evaluación por Dependencias, c) Informe Pormenorizado de Control Interno, d) Informe de Seguimiento Evaluación Sistema de Control Interno Contable, e) Seguimiento Austeridad del Gasto, f) Seguimiento al Plan de Acción Vigencia 2017 y g)  Seguimiento Plan de Mejora Archivístico.
También en este período, dando cumplimiento a las normas establecidas por la Secretaria de Transparencia de la Presidencia de la República, se cumplió con el Seguimiento y Evaluación del Plan Anticorrupción y de Atención al Ciudadano y del Seguimiento al mapa de Riesgos de Corrupción, con corte al 31 de Diciembre de 2017, el cual fue publicado el día 16 de enero de 2018, cumpliendo el plazo establecido en la norma.
Desde la gestión realizada por la Secretaría General, en el primer trimestre de 2018, esta dependencia llevó a cabo la vigilancia y control de los contratos suscritos al interior de la organización con la designación de supervisores o interventores según sea el caso.
En complemento se han tomado actualizado y/o creado documentos entre los que se incluyen: Manual de contratación y supervisión, procedimiento de supervisión, circulares internas entre otras.
También se iniciaron los trámites para la adopción de la Política de Defensa Judicial conforme a los lineamientos establecidos en el Modelo Integrado de Planeación y Gestión.
Frente al cumplimiento de los requisitos de transparencia a cargo de la Secretaría General, en el período se dió cumplimiento al 99% de los requisitos de ITEP (88 de 89 requisitos). Queda pendiente dar respuesta al Mapa de las personas que responden las denuncias, asociado a las condiciones institucionales del sistema de PQRSD.
</t>
  </si>
  <si>
    <t>Para el primer trimestre de 2018, se avanzó en un 84% en la implementación del programa de gestión documental, representado a través de la implementación del  sistema integrado de conservación SIC de Colciencias y del avance en las tablas de valoración documental .
En el marco del indicador de cumplimiento de los requisitos de transparencia, se tienen estipulados diez (10) requisitos, los cuales se encuentran todos en el ítem de cumplimiento al 100%.
Durante el primer trimestre del 2018, se dió continuidad con la actualización de los inventarios de los archivos de gestión y central de Colciencias, y se actualizó el avance en cuanto a la mesa técnica realizada con el Archivo General de la Nación dentro del proceso de convalidación de las TRD. En esa línea, se realizó el inventario de 722 cajas X-200, con un total de 14300 carpetas, correspondientes a la documentacion ubicada en el archivo central</t>
  </si>
  <si>
    <t>En primer trimestre de 2018, se mantuvó el cumplimiento de los tres requisitos de transparencia relacionados con la información de gestión financiera en el sitio web. Es decir se ha dado cumplimiento al 100% de los requisitos que le atañen al área financiera. Dicho cumplimiento se da de conformidad en lo establecido en la Ley de Transparencia y demás regulación asociada.
En el período se mantienen al 100% los requisitos asociados al cumplimiento de la estrategia de Gobierno en Línea. Esta gestión se debió a la definición de la responsabilidad de la recolección de residuos reciclables y RAEE’s a través de gestores externo que tiene la Administración del Edificio en el que se ubica Colciencias.También en primer trimestre de la vigencia, se formuló el cronograma de implementación del Sistema de Gestión Ambiental y se solicitaron los soportes de la disposición final de residuos peligrosos a OTIC y Apoyo Logístico.
De igual manera, en este período, desde la Dirección Administrativa y Financiera se obtuvieron los siguientes avances frente a las actividades pactadas para realizar buenas prácticas que permitan la conservación de los activos de Colciencias y que impacten positivamente con el medio ambiente:  a) Elaboración del cronograma de baja de bienes y actualización de inventarios, b) Formulación del plan de depuración de activos y c) Registro del plan de mantenimiento bienes muebles e inmuebles.</t>
  </si>
  <si>
    <t>En el primer trimestre de 2018, se inició el proceso de integración del sistema ORFEO con el MGI con el fin de simplificar pasos en el procedimiento de solicitud de convenios derivados y modificaciones de los mismos, por tal motivo de manera conjunta con el personal de la oficina de Tic se trazó un cronograma de trabajo y  se determinaron los eventos que se deben suprimir para hacer el proceso de integración MGI-ORFEO más eficiente, dado que esta es una actividad definida como un desarrollo de alto impacto  desde la Secretaria General y las Áreas Técnicas. Por lo anterior, para este período se muestra un avance del 5%, es decir se cumplió en un 20% la meta establecida para el período, dado que las actividades programadas se centraron básicamente en la concertación con los involucrados.</t>
  </si>
  <si>
    <t>En primer trimestre de 2018, se evidenció un avance del 83% en el desarrollo del nuevo sistema integrado de información frente al 85% establecida como meta para el período. La diferencia de dos puntos porcentuales se debe principalmente a que las actividades de pruebas unitarias y refactoring presentan un atraso general de 12 días en el cronograma; para lo cual Tecnocom deberá presentar  un plan que permitan cumplir con las fechas pactadas de entrega a  Colciencias. Esto no implica más recursos, pero si la contratación de perfiles altos para lograr una coordinación y solución de incidencias más eficaz entre el equipo de desarrollo que se encuentra en España y el equipo Colombia.
 En cuanto el cumplimiento de los requisitos de transparencia, en el primer trimestre de 2018, se evidenció un cumplimiento del 100% de los requisitos asignados a la Oficina TIC en el componente del índice de Transparencia de Entidades Públicas (ITEP), con un total de 5 requisitos cumplidos de los 5 requisitos asignados, frente a una meta planificada del 100%. La gestión asociada dió cuenta de la divulgación en el portal de Colciencias los set de datos publicados en el portal de datos del estado colombiano en el último trimestre de 2017.  En lo relacionado con el inventario de activos de información, el área de Gestión Documental avanzó en la actualización de los activos de información conforme a las Tablas de Retención Documental (TRD) que se encuentran en proceso de convalidación en el Archivo General de la Nación.
Desde el cumplimiento de los requisitos de Gobierno en Línea, en primer trimestre de la vigencia se avanzó en un 84% los compromisos, logrando asì un 100% de cumplimiento respecto a la meta establecida para el período. La gestión se enfocó en los siguientes aspectos: el  modelo de seguridad y privacidad de la información  y el desarrollo de la Arquitectura Empresarial para la Gestión de TI.
Respecto a la dotación tecnológica, se resalta la gestión e interés de la Oficina TIC en establecer las medidas necesarias para garantizar el correcto funcionamiento de la plataforma tecnológica que soporta los sistemas de información de la Entidad, adquiriendo licenciamiento para la ayuda de las actividades diarias de todos los funcionarios. En temas de contratación la Oficina TIC para la dotación tecnológica, en el trimestre se cumplieron con las fechas establecidas y buscamos aportar de esta manera a la correcta ejecución del presupuesto de la actual vigencia. Por otro lado adquirió la herramientas necesarias para garantizar el avance de las políticas publicas en cuanto a tecnología y las cuales la Entidad debe cumplir.
En lo que refiere al Modelo de Gestión de Seguridad y Privacidad de la Información, en el primer trimestre se ejecutaron 8 actividades de las 8 que se tenían previstas, como siguen: a) Realización del diagnóstico del MSPI, b) Revisión de la documentación, c) Actualización de la metodología de riesgos, c) Elaboración de informe de activos de información, d) Informe de tratamiento de riesgos, e) Elaboración de plan de entrenamiento y sensibilización de SGSI, f) Seguimiento de controles de seguridad física y g) Elaboración de declaración de aplicabilidad.</t>
  </si>
  <si>
    <t>En el periodo comprendido entre el 1 de enero y 31 de marzo de 2018, se indexaron al Sistema de Información sobre Biodiversidad (SiB Colombia), un total de 12.870 registros, frente a los 4.000 esperados para este periodo de tiempo. En este sentido, se debe considerar que el cumplimiento de la meta está asociado a la contribución en la incorporación de los datos por parte de entidades tales como el Instituto de Investigaciones Ambientales del Pacifico John Von Neumann (IIAP), la Corporación para el desarrollo sostenible del área de manejo especial La Macarena - CORMACARENA, la Secretaría Distrital de Ambiente, la Corporación CORPOGEN, la Fundación Orinoquia Biodiversa (FOB), la Fundación Centro para la Investigación en Sistemas Sostenibles de Producción Agropecuaria "CIPAV", el Patrimonio Natural Fondo para la Biodiversidad y Áreas Protegidas "Patrimonio Natural", la Asociación para el estudio y conservación de las aves acuáticas en Colombia.
También para este trimestre, se llevaron a cabo un total de 3 expediciones de las 5 comprometidas para el primer semestre de 2018, logrando el 60% de la meta establecida para el período. Las expediciones que se realizaron de manera exitosa corresponden en orden cronológico a: Apaporis, Boyacá y Chingaza. La Expedición Apaporis se realizó en dos puntos clave de la zona como el Cerro la Campana y el Raudal de Jirijirimo, mientras que la de Boyacá tuvo en cuenta zonas tales como la Serranía de las Quinchas y el páramo de Chiscas; finalmente Chingaza se enfocó en dos salidas de campo llevadas en San Juanito y Medina.
Las razones por las cuales no fue posible llevar a cabo las 2 expediciones restantes que fueron planeadas en el corresponden a lo siguiente: para el caso de la Expedición en Sumapaz, tanto Colciencias como el Instituto Humboldt, se encuentra en conversaciones con el Batallón de Alta montaña de la zona, como un actor indispensable para el desarrollo de la Expedición, en este sentido es necesario coordinar inicialmente la participación del Ejército Nacional en dicha salida de campo; posteriormente será posible desarrollarla. Con relación a la Expedición en el PNN Los Nevados, CORPOGEN informó a Colciencias que dicha salida se realizará a mediados de este año (junio), lo anterior con el fin de garantizar la participación de todos los actores involucrados (Universidad de los Andes y Universidad Javeriana). Según el comportamiento del indicador y frente a una diferencia en la tendencia esperada considerando los aspectos mencionados anteriormente, si bien no fueron ejecutadas el total de las expediciones en este periodo, se sigue garantizando el cumplimiento de la meta global de Colombia BIO por medio de los trámites realizados hasta la fecha y considerando las etapas de negociación con diferentes aliados para asegurar su correcta ejecución durante este año.
Con relación al fortalecimiento de colecciones, en  el  período analizado se continuó con la ejecución del Convenio Especial de Cooperación que fue suscrito con el Instituto de Ciencias Naturales de la Universidad Nacional y en paralelo se apoyó el proceso de difusión por medio de la oficina de Comunicaciones de Colciencias, relacionado con el Fortalecimiento de Colecciones a nivel nacional, en el marco del Convenio con el Instituto Humboldt.
En lo que refiere a la gestión regional, desde el Programa Bio se han realizado acciones para dinamizar la presentación de proyectos ya incluidos en los PAED departamentales. De igual manera, se han implementado gestiones con los departamentos de: Nariño, Valle del Cauca y Vichada. Se ha participado en mesas de trabajo y se ha realizado retroalimentación técnica con miras a agilizar la formulación y presentación de los proyectos, sin embargo, la necesidad de actualizar requisitos por cambio de año, así como por las observaciones de la Secretaría Técnica, han retrazado en proceso de presentación.
Frente a la Convocatoria I + D Boyacá, el pasado 23 de marzo se dió el cierre, posterior a la ampliación de plazo (adenda) realizada para garantizar el incremento de participación de proyectos de investigación. Se registraron 37 propuestas inscritas.
Por su parte, la Convocatoria Innovación Boyacá, cerró finalizando marzo, desde la cual se registraron 13 propuestas inscritas. Se iniciara el proceso de verificación de requisitos y evaluación en el mes de abril.
El pasado 26 de febrero se dió apertura a la convocatoria de Cundinamarca para proyectos de I+D, la cual quedó numerada con el número 802. Se encuentra abierta hasta el 4 de mayo de 2018.</t>
  </si>
  <si>
    <t>Frente a la iniciativa de "Relacionamiento con el Ciudadano" a cargo del área de Centro de Contacto se implementó a través de la encuesta de satisfacción, en primer trimestre de 2018, una vez diligenicada dicha encuesta en el mes de diciembre de 2017, se realizó su análisis y los resultados dan cuenta de un total de 141 comentarios en los que cabe destacar algunas oportunidades de mejora entre las que se encuentra: falta de claridad en la encuesta (1 comentario) , términos de Referencia confusos (4 comentarios), Poco cálidos (7 comentarios), Falta de transparencia (9 comentarios), trámites largos ( 9 comentarios), presupuesto insuficiente ( 11 comentarioso), Problema Scienti (18 comentarios), Falta de conocimiento de los temas (19) , Felicitaciones (19) y sugerencias (19).
El informe producto de la gestión antes mencionada, fue remitido tanto a la Secretaría General como a la Oficina Asesora de Planeación para su revisión y a la vez coordinar con estas dependencias una mesa de trabajo para generar acciones de mejora que impacten a toda la entidad.
Se realizó reunión con la oficina de sistemas para definir los nuevos ajustes que se requieren para el primer semestre de 2018, para lo cual se levantó acta que se adjunta y donde se evidencias los ajustes solicitados.
Con relación al monitoreo y seguimiento a PQRDS, en el primer trimestre de la vigencia, se recibieron 19.339, de las cuales el 88% se tramitó a través del centro de contacto y el 12% por las áreas técnicas. Los canales de mayor volumen de PQRDS correspondieron al canal telefónico con una participación del 42%, seguido por correo electrónico que contribuyó con un 35%. El reporte se encuentra publicado en la página web de la Entidad.
Los requisitos de transparencia por parte del programa dan cuenta de un cumplimiento del 100% de los requisitos asignados al Equipo de Atención al Ciudadano en el componente del índice de Transparencia de Entidades Públicas (ITEP), con un total de 37 requisitos cumplidos de 37 asignados, resultado que permite cumplir la meta para el perÍodo.
El resultado obtenido se logra gracias a la puesta en operación de la solución unificada de recepción de PQRDS, sobre la cual se encontraba pendiente habilitar en el sitio web el mecanismo para su seguimiento en tiempo real por parte del Ciudadano y demás partes interesadas.
Frente a los requisitos de Gobierno en Línea en primer trimestre de 2018, se mantiene el cumplimiento del 100%  de la meta establecida para la vigencia. Los resultados se han dado en términos del desarrollo de aspectos como: la evaluación de la satisfacción de los usuarios, habilitación de canales de atención PQRS a través de tecnologías móviles y la definición de una estructura para la atención al ciudadano en la Entidad.</t>
  </si>
  <si>
    <t>A primer trimestre de 2018, se realizaron los estudios previos para el proceso de contratación de la firma que orientará el ejercicio de sostenibilidad del proceso de transformación cultural y organizacional en Colciencias, para la vigencia 2018. Por lo anterior, no se reportó avance en el número de puntos de calificación de la cultura organizacional.
En cuanto al cumplimiento de requisitos de transparencia, en el período se dió  cumplimiento en un  99% frente a la meta del trimestre, principalmente al cumplimiento parcial de 1 requisitos de los 86 a cargo del área de talento humano, que corresponde a la Socialización del Código de Ética.
También en este período, se realizó el nombramiento de 10 funcionarios en cargos de libre nombramiento y remoción, cada uno con sus respectivos actos administrativos. 
 Dentro de los componentes del Sistema de Gestión del Talento Humano se encuentran los programas de Bienestar e incentivos, capacitación y Seguridad y salud en el Trabajo, obteniendo los siguiente avances durante el primer trimestre:
- Programa de Bienestar e Incentivos: se evaluaron las actividades realizadas durante el 2017, mediante una encuesta virtual de necesidades e intereses de los funcionarios donde participaron 82 servidores, en su mayoria personal de planta.
- Capacitación: se llev{o a cabo el diagnóstico de capacitación  y aprtir de esto, se consolidaron 33 actividades para fortalecer las competencias técnicas, las cuales serán implementadas con talleristas internos, extenos y aliados estratégicos.
-  Sistema de Gestión de seguridad y salud en el trabajo: se realizó diagnóstico del sistema a través del modelo de evaluación establecido por positiva ARL. El resultado de implementación del sistema de gestión en la entidad arrojó un 78.6%  de cumplimiento. Para lograr los requisitos restantes, se elaboró el plan de trabajo de seguridad y salud en el trabajo proyectado para la vigencia 2018 ,el cual fue presentado ante el Comité de Gestión y Desempeño Institucional  y ante el Comité Paritario de Seguridad y Salud en el trabajo de la entidad COPASST.
- Teletrabajo: se prorrogó el plan piloto para segundo trimestre de la vigencia. Una vez finalizado el periodo de prueba se procederá a presentar ante el Comité de Gestión y Desempeño los resultados sobre los indicadores de productividad, rentabilidad, calidad de vida laboral y clima organizacional.</t>
  </si>
  <si>
    <t>Resumen de la gestión a 30 de septiembre de 2018</t>
  </si>
  <si>
    <t>Resumen de la gestión a 30 de junio de 2018</t>
  </si>
  <si>
    <t>En el  segundo trimestre se presentaron 1.516 envíos,  353 atendieron la encuesta, es decir un 23%, donde se obtuvo resultado general de 87,5% de satisfacción. Los encuestados respondieron que su mayor interés en cuanto a la calidad del servicio considera mas importante el cumplimiento en los tiempos de respuesta con un 77% seguido por conocimiento de los temas con un 76%.
Basados en lo anterior, el resultado para el semestre 2 del presente año nos muestra una satisfacción del servicio de la entidad del 84%, se evidencia un incremento de 8 puntos porcentuales respecto con la ultima medición del semestre 2 de 2017.
Actualmente el manual se encuentra actualizado con la versión 9 donde los procedimientos y protocolos hacen referencia a las directrices a seguir en temas relacionados con la atención a los requerimientos de los ciudadanos.
Durante el segundo trimestre se realizaron capacitaciones al equipo de centro de contacto referente a Régimen de protección de datos personales, proceso de gestión de PQRDS dictadas por el programa nacional de servicio al ciudadano (PNSC), la función pública realizó un taller sobre accesos a la información y peticiones verbales, al interior de la entidad se realizaron 2 capacitaciones que buscan desarrollar capacidades de servicio no solo en el equipo de centro de contacto sino de los demás colaboradores. Se llevó a cabo taller llamado “Un servicio fuera de serie” dictado por programa nacional de servicio al ciudadano y manejo de documentos (oficios y memorandos) a través de ORFEO dictado por gestión documental con apoyo de la Oficina TIC y Centro de Contacto.
El módulo de PQRDS que funciona bajo ORFEO, se ha venido actualizando constantemente lo que ha permitido un funcionamiento más fácil y eficiente, se anexan las actas que dan cuenta de los avances.
Durante los meses de abril,mayo y junio se recibieron 7.351, 10.392 y 7.432 respectivamente para un total de 25.175 donde el canal telefónico fue el de mayor volumen 47,8% de solicitudes seguido por el correo electrónico 34,8% del total de PQRDS (Peticiones, quejas, reclamos, denuncias o sugerencias). 
En cuanto al tema de Colciencias transparente se mantiene el 100% de los requisitos, se da cumplimiento de los requisitos de gobierno en línea la cual se puede verificar en la  plantilla la cual da cuenta de los indicadores cumplidos al 100% para el cuatrienio 2015-2018.</t>
  </si>
  <si>
    <t xml:space="preserve">Para los programas estratégicos priorizados en el segundo trimestre, se destaca principalmente el lanzamiento de la plataforma "Ciencia en Cifras",  gestión realizada por la oficina de comunicaciones en el desarrollo de piezas gráficas, videos y sesiones en vivo para dar a conocer la plataforma al público objetivo.  De los 28 programas se realizaron 18 acciones de divulgación las cuales abarcan 14 programas estratégicos priorizados dando como resultado un avance del 50% con respecto a la meta anual.
En cuanto a la gestión de comunicación interna tuvo cumplimiento del 100% dado que se programaron 3 campañas dando cumplimiento a las 3,"Usemos protección, actuemos con precaución", cuyo objetivo es la importancia de la seguridad informática, Campaña "Ponte mosca": su objetivo es dar a conocer los programas de Seguridad y Salud en el Trabajo, Campaña "¡Toma partido por el planeta!": el objetivo de la campaña es incentivar una cultura medioambiental interna.
Para ecosistema digital se cumplió con la meta por encima de lo planeado en el trimestre, lo anterior obedece a que en este periodo del año se abrieron 14 convocatorias, la cual tuvo 1.403.423  visitas, correspondiente al (43,78 %), se implementó la plataforma de la Ciencia en Cifras y el Libro Verde 2030, se desarrolló la campaña CTeI en evolución y se divulgaron a través de la web los casos de éxito de los beneficiarios. Todas estas acciones contribuyeron al incremento en el número de visitas al portal web. 
En cuanto a las redes sociales se tuvieron las siguientes interacciones facebook 87,533, Twitter 51,854, youtube se lograron 287,202 reproducciones mas que el trimestre pasado, además se han apoyado las publicaciones con recursos gráficos y audiovisuales lo que ha permitido aumentar la cifra de interacción y seguidores en las de redes sociales.
Como conclusión a todas estas iniciativas se logró sensibilizar 992.194 entre redes sociales, página web Colciencias y Semana.com. La cifra está por debajo de lo planificado pero se debe tener en cuenta que el contrato de publicaciones en semana inició a finales de enero. 
Los eventos realizados durante el segundo trimestre del 2018 se cubrieron, estructuraron y coordinaron escenarios y/o eventos de las direcciones estratégicas de la Entidad, asimismo se desarrollaron planes de acción para especificar las tareas claves y responsabilidades del equipo con el fin de lograr una correcta ejecución y cubrimiento de los eventos programados, para cada se mantuvo comunicación con los aliados externos para garantizar la ejecución y cumplimiento de los propósitos de cada escenario.
Para el segundo trimestre se planeó 1000 menciones positivas , de las cuales se realizaron 883, aunque faltó 1,1% para cumplir la meta trimestral, no afecta la meta final debido a que tiene un avance a la fecha de del 53%. Las actividades más importantes de relacionamiento con los medios fueron la creación de la edición especial de la revista Semana con la cual impactamos a 27.079 usuarios únicos, el Inside con la República y el taller de periodistas para el lanzamiento de la plataforma La Ciencia en Cifras.
Se permitió poner a disposición de los usuarios, la información verificable para cumplir con el objetivo de transparencia,  logrando así el 100% de cumplimiento de la meta de los requisitos de transparencia. Esta gestión se enfoca en la generación de condiciones institucionales para divulgación de información que inlcuye: la creación de lineamientos internos para la divulgación de la información pública,  el tratamiento especial a entrega de información especifica, así como la documentación de los criterios de publicación de la información, en el marco legal aplicable. </t>
  </si>
  <si>
    <t>Para el proceso de sostenibilidad de transformación cultural y organizacional en la Entidad, se ajustaron los estudios previos, a través de reuniones con SEGEL, y con el comité de personal, posterior a la firma de estudios previos se llevó a comité de contratación donde se aprobó y se inició la publicación de la menor cuantía en el SECOP II, logrando así la meta propuesta correspondiente al 1,5%.
Teniendo en cuenta las actividades contempladas para dar cumplimiento a la Iniciativa estratégica: “LA MOTIVACION NOS HACE MAS PRODUCTIVOS” se adjuntan los soportes de ejecución de las actividades contenidas en los siguientes programas:
Plan de capacitación institucional
Programa de bienestar e incentivos
Plan de trabajo del Sistema de Gestión de  seguridad y salud en el trabajo
Informe resultados Prueba Piloto teletrabajo
Soportes del otorgamiento de los auxilios educativos y créditos educativos condonables
Durante el segundo trimestre se realizaron capacitaciones de contratación Estatal, Inducción y Re-inducción, Gestión Documental, MGI y tercera Linea de Defensa, Equidad de Genero, Negociación Colectiva,  PMO, buenas prácticas y lineamientos  en seguridad y privacidad de la información , servicio al Ciudadano (un servicio fuera de serie) , Beneficios Tributarios y Orfeo.
Se construyó el Código de Integridad - Colciencias -  basados en los insumos recibidos durante la vigencia 2017 en lo que respecta a:La Dirección General del momento invito a la Comunidad Colciencias a participar en el diligenciamiento de una encuesta para identificar los valores organizacionales y sus conductas asociaciadas.  Este documento se presenta a la actual Dirección General y Secretaria General - Talento Humano para su aprobación.  Una vez aprobado se inicia el proceso de sensibilización y socialización del mismo.
Durante el semestre se enviaron  dos piezas de comunicación recordando el seguimiento  a los objetivos concertados, esto se hizo a través del correo de la oficina de Talento Humano.
Durante el periodo reportado se realizaron reuniones con la firma Software House donde se trataron temas sobre certificaciones de servidores de la entidad, actualizacion de los manuales de funciones en el sistema, cargue de nómina antiguas y modulos de Bienestar, Capacitación y Seguridad y Salud en el Trabajo y firma digital para certificaciones, a la fecha se ha logrado avanzar en las certificaciones de servidores de la entidad, proceso que aún está en ajuste. 
En cumplimiento a los requisitos de transparencia, Colciencias cuenta con 85 ítems los cuales se realizan a cabalidad y 1 item se cumple parcialmente, lo que lleva a una meta del 99 %.
Con relación a la evaluación de desempeño del periodo 2017-2018 se presentó inconformidad de la evaluación de desempeño por dependencias de la Dirección de Fomento a la Investigación. Esto fue puesto en conocimiento de la Dirección y de la Comisión de Personal, quien remitió lo correspondiente a la Comisión Nacional del Servicio Civil.
En cuanto al desempeño de los servidores, la evaluación correspondiente al primer semestre se realiza hasta el 31 de julio de 2018, a la fecha se cuenta con dos evaluaciones finales correspondientes a servidores que se han retirado de la Entidad y su calificación ha sido sobresaliente.</t>
  </si>
  <si>
    <t>xxxx</t>
  </si>
  <si>
    <r>
      <t xml:space="preserve">Oficina Asesora de Planeación (OAP), en cuanto a la estrategia de </t>
    </r>
    <r>
      <rPr>
        <b/>
        <sz val="11"/>
        <color theme="1"/>
        <rFont val="Segoe UI"/>
        <family val="2"/>
      </rPr>
      <t>socializar, capacitar y apropiar</t>
    </r>
    <r>
      <rPr>
        <sz val="11"/>
        <color theme="1"/>
        <rFont val="Segoe UI"/>
        <family val="2"/>
      </rPr>
      <t xml:space="preserve"> a ejecutado 22 ejercicios de capacitación de los 34 planificados para la vigencia 2018, evidenciando un avance del 65% en la estrategia, con una cobertura del 90% y una participación de 82 asistentes en las diferentes actividades realizadas.
Dentro de las estrategias que más cobertura han tenido, se encuentran las ejecutadas  por el equipo de planeación estratégica, con el fin de promover el reporte oportuno y completo de las acciones y tareas asociadas a la ejecución del Plan de Acción en GINA.   
En cuanto al</t>
    </r>
    <r>
      <rPr>
        <b/>
        <sz val="11"/>
        <color theme="1"/>
        <rFont val="Segoe UI"/>
        <family val="2"/>
      </rPr>
      <t xml:space="preserve"> análisis de estadísticas</t>
    </r>
    <r>
      <rPr>
        <sz val="11"/>
        <color theme="1"/>
        <rFont val="Segoe UI"/>
        <family val="2"/>
      </rPr>
      <t xml:space="preserve">  se  desarrollaron los tableros para Grupos de Investigación, Investigadores, Publindex, Proyectos de I+D+i financiados por Colciencias. Adicionalmente se crearon tableros para la encuesta “¿Qué camino cogemos?”, presupuesto de Colciencias, recaudo y ejecución Fondo Francisco José de Caldas y Beneficios Tributarios, se lanzó al publicó el portal “La Ciencia en Cifras".
</t>
    </r>
    <r>
      <rPr>
        <b/>
        <sz val="11"/>
        <color theme="1"/>
        <rFont val="Segoe UI"/>
        <family val="2"/>
      </rPr>
      <t>Normalización de bases de datos</t>
    </r>
    <r>
      <rPr>
        <sz val="11"/>
        <color theme="1"/>
        <rFont val="Segoe UI"/>
        <family val="2"/>
      </rPr>
      <t xml:space="preserve">, Se incluyo la informacion de 2017 y durante el trimestre se trabajó en la unificacion de la BD las cuales se unificaron con la participación de las áreas responsables teniendo en cuenta la priorización según el plan estadístico nacional.
Se enviaron el 15 de junio al DANE y Ministerio de Educación, los Formularios de oferta de Información Estadística - F1 de las operaciones estadísticas como Indexación de revistas científicas especializadas en ciencia tecnología e innovación Publindex y  Beneficios tributarios en ciencia, tecnología e innovación. Así mismo, se enviaron las observaciones a la ficha de indicadores propuesta por Min Educación
para emplearla como guía de las fichas de los indicadores que se relacionen en cada operación estadística. 
En el proceso de implementación  de la </t>
    </r>
    <r>
      <rPr>
        <b/>
        <sz val="11"/>
        <color theme="1"/>
        <rFont val="Segoe UI"/>
        <family val="2"/>
      </rPr>
      <t xml:space="preserve">PMO, </t>
    </r>
    <r>
      <rPr>
        <sz val="11"/>
        <color theme="1"/>
        <rFont val="Segoe UI"/>
        <family val="2"/>
      </rPr>
      <t>se realizaron pruebas de diseño parte I – denominado “Mecanismo de Asignación de recursos”, parte II – “Proceso de Ejecución y Seguimiento de Proyectos” respectivamente donde se hicieron los ajustes requeridos, socialización del diseño y capacitación a las áreas técnicas a los Directores Científicos y Coordinadores Administrativos correspondientes a las cuatro entidades ejecutoras de la convocatoria 778-2017 de Ecosistema Científico (Universidad Nacional de Colombia – Sede Medellín; Universidad de Caldas, Universidad Industrial de Santander; Universidad Pontificia Bolivariana).  Se realizaron reuniones con el Director y el Subdirector para mostrar los avances en la implementación del software Planview, señalando los aspectos relevantes, los retos y los aspectos críticos, el avance en la implementación de la herramienta Planview es del 52% al segundo trimestre</t>
    </r>
    <r>
      <rPr>
        <b/>
        <sz val="11"/>
        <color theme="1"/>
        <rFont val="Segoe UI"/>
        <family val="2"/>
      </rPr>
      <t>. S</t>
    </r>
    <r>
      <rPr>
        <sz val="11"/>
        <color theme="1"/>
        <rFont val="Segoe UI"/>
        <family val="2"/>
      </rPr>
      <t xml:space="preserve">e revisó y ajustó el documento de diseño de la solución parte 2, generando la versión final del documento aprobado por Exceltis y Colciencias los cuales originaron compromisos que se encuentran en el informe presentado por Exceltis el 26 de junio de 2018. Todos los soportes de las capacitaciones se encuentran disponibles en la carpeta institucional  (Waira) O:\Planeacion\43. LISTAS DE ASISTENCIA\2018.
Con corte a 30 de Junio de 2018, se evidencia el cumplimiento del 100% de los requisitos asignados a la Oficina Asesora de Planeación en el componente del </t>
    </r>
    <r>
      <rPr>
        <b/>
        <sz val="11"/>
        <color theme="1"/>
        <rFont val="Segoe UI"/>
        <family val="2"/>
      </rPr>
      <t>índice de Transparencia</t>
    </r>
    <r>
      <rPr>
        <sz val="11"/>
        <color theme="1"/>
        <rFont val="Segoe UI"/>
        <family val="2"/>
      </rPr>
      <t xml:space="preserve"> de Entidades Públicas (ITEP), con un total de 147 requisitos cumplidos de 147 asignados. Se logró implementar dentro de la estrategia el Plan de Participación Ciudadana 2018 y la audiencia pública de rendición de cuentas de la vigencia 2017, se logra cumplir el 100% en los requisitos de Gobierno en Línea a cargo, alcanzando una mejor ejecución que en el primer trimestre, esto se debe principalmente por  la construcción del Plan de Participación Ciudadana 2018 y la puesta en operación del instrumento "La Ciencia en Cifras" (Herramienta Tableau), a través de la cual se cuenta con información estadística relevante y trazable que facilitan el consumo, análisis, uso y aprovechamiento de los componentes de información como: Presupuesto de la entidad (inversión y funcionamiento), Reconocimiento de Grupos e Investigadores del país, Producción científica, Revistas Científicas Nacionales Indexadas por Colciencias – Publindex, entre otros.
Desde la </t>
    </r>
    <r>
      <rPr>
        <b/>
        <sz val="11"/>
        <color theme="1"/>
        <rFont val="Segoe UI"/>
        <family val="2"/>
      </rPr>
      <t>Oficina de Control Interno</t>
    </r>
    <r>
      <rPr>
        <sz val="11"/>
        <color theme="1"/>
        <rFont val="Segoe UI"/>
        <family val="2"/>
      </rPr>
      <t xml:space="preserve">, con el fin de contribuir a una Colciencias más Transparente,  se han mantenido y actualizado los 8 requisitos asignados, manteniendo un cumplimiento del 100%. 
En cumplimiento del Plan de Auditorias de la Oficina de Control Interno, y conforme lo programado para el segundo trimestre de 2018, se tenia planeado generar (8) ocho informes de Auditoria , de los cuales se cumplio la meta.
Dando cumplimiento a las normas establecidas por la Secretaria de Transparencia de la Presidencia de la República, se cumplió con el Seguimiento y Evaluación del Plan Anticorrupción y de Atención al Ciudadano y del Seguimiento al mapa de Riesgos de Corrupción, con corte al 30 de abril de 2018, el cual fue publicado el día 16 de mayo de 2018, cumpliendo el plazo establecido.
</t>
    </r>
    <r>
      <rPr>
        <b/>
        <sz val="11"/>
        <color theme="1"/>
        <rFont val="Segoe UI"/>
        <family val="2"/>
      </rPr>
      <t>Secretaria General</t>
    </r>
    <r>
      <rPr>
        <sz val="11"/>
        <color theme="1"/>
        <rFont val="Segoe UI"/>
        <family val="2"/>
      </rPr>
      <t xml:space="preserve"> se carga documento con la política en aprobación por la Agencia Nacional de Defensa Jurídica del Estado - ANDJE  con el fin de establecer la Política de Prevención de Daño Antijurídico del Colciencias, así como determinar las causas generales del daño antijurídico que permitan determinar y adoptar mecanismos preventivos con el fin de evitar que las decisiones que conllevan a las actuaciones administrativas puedan generar hechos u omisiones que vayan en contra de la normatividad vigente y afecten los intereses de la Nación.
Se emite primer borrador sobre la guía para la supervisión e interventoría de contratos / convenios, se logra el 99% de cumplimiento de los requisitos de transparencia en Colciencias.</t>
    </r>
  </si>
  <si>
    <r>
      <t xml:space="preserve">Con corte a junio de 2018, el plan de fortalecimiento de competencias en requisitos del </t>
    </r>
    <r>
      <rPr>
        <b/>
        <sz val="11"/>
        <color theme="1"/>
        <rFont val="Segoe UI"/>
        <family val="2"/>
      </rPr>
      <t>Sistema de Gestión de Calidad</t>
    </r>
    <r>
      <rPr>
        <sz val="11"/>
        <color theme="1"/>
        <rFont val="Segoe UI"/>
        <family val="2"/>
      </rPr>
      <t xml:space="preserve"> evidencia un cumplimiento del 70% con un total de 7 ejercicios de capacitación, acompañamiento y asesoría ejecutados, de un total de 10 ejercicio planificados para la vigencia.
La cobertura promedio obtenida para los diferentes ejercicios adelantados es del 91% de asistencia, con un promedio de 31 participantes por actividad ejecutada, lo cual permite alcanzar el acompañamiento a los líderes de calidad de cada proceso. Como parte del ejercicio de articulación con otros referentes normativos, se ha garantizado la coherencia entre los documentos, indicadores y riesgos  del sistema de gestión de calidad y los requisitos, lineamientos y atributos de calidad del nuevo Modelo Integrado de Planeación y Gestión.
</t>
    </r>
    <r>
      <rPr>
        <b/>
        <sz val="11"/>
        <color theme="1"/>
        <rFont val="Segoe UI"/>
        <family val="2"/>
      </rPr>
      <t xml:space="preserve">Optimización de procesos, </t>
    </r>
    <r>
      <rPr>
        <sz val="11"/>
        <color theme="1"/>
        <rFont val="Segoe UI"/>
        <family val="2"/>
      </rPr>
      <t>en el mes de abril se realiza la alineación de los indicadores 2018 en el árbol de consulta por procesos y en el mapa de procesos de GINA, fecha a partir de la cual se inicia la gestión con los diferentes responsables para realizar el correspondiente reporte, con este avance se logra la meta del 100% en esta línea de optimización, aportando el 20% al indicador programático.
Se hace concertación de tres acciones de racionalización sobre las cuales se evidencia un avance del 53% frente a un 50% de avance esperado para junio de 2018, con lo cual se cumple la meta esperada.
Despues de recibir respuesta de la DIAN, en cuanto a tratamiento tributario para apoyos económicos en programas educativos y de acuerdo al Decreto 2250 de  2017 en su art 3 donde establece que "No constituyen renta ni ganancia ocasional, los apoyos económicos no reembolsables o condonados, entregados por el Estado o financiados con recursos públicos, para financiar programas educativos entregados a la persona natural", se realizan las precisiones normativas en el aplicativo  SUIT, a fin de asegurar que los usuarios tengan claridad en este trámite. 
Se realiza la actualización y publicación del procedimiento unificado de Reconocimiento de Actores M304PR08,  así como las guías de OTRIs, Incubadora de Empresa de base Tecnológica, Empresas Altamente Innovadoras, Unidades I+D+i y Centro de Investigación.
El plan de optimización a Junio de 2018, evidencia un avance del 34%, frente al 50% esperado, resultado que no permite cumplir la meta estimada, especialmente por los retrasos presentados en la concertación de los productos a cargo de Gestión de Contratación: Optimización Manual de contratación y supervisión, reducción de formatos en Gestión Contractual, actualización de procedimientos de Gestión Contractual.
Se publica el compendio de modelos de Ley 80 (A106PR16MO4), en la plataforma GINA, con el cual se inactivaron en total (23) modelos del proceso de Gestión Contractual. Este resultado permite pasar de (82) modelos a (59) modelos, con corte a II Trimestre de 2018.
Así mismo se construye y publica el "Instructivo para el empalme y entrega de cargo A101PR04I01", con 5 modelos a través de los cuales el funcionario o contratista que se va a retirar del cargo o rol contratado puede realizar la entrega del puesto, teniendo en cuenta el modelo que se ajusta de acuerdo al cargo o rol desempeñado y asegurando el cumplimiento de la normatividad aplicable.
Para el programa “más fácil menos pasos” se logra cumplir con el 100%, de la meta esperada, haciendo  seguimiento permanente a la disponibilidad de los trámites de Colciencias en la página web de la Entidad, verificando que se cuente con la información requerida por el ciudadano y las especificaciones establecidas por la Función Pública.  Se ha mantenido el monitoreo a la plataforma "No más filas", a fin de garantizar que efectivamente los trámites de Colciencias quedan disponibles en esta nueva plataforma.
 De los trámites inscritos en el SUIT, 7 son totalmente en línea y 1 es parcialmente.
 El principal logro para el programa mas fácil menos pasos, se obtiene con la identificación y priorización de la estrategia para la implementación de ventanillas únicas, requisitos que se logra con la planificación del "</t>
    </r>
    <r>
      <rPr>
        <b/>
        <sz val="11"/>
        <color theme="1"/>
        <rFont val="Segoe UI"/>
        <family val="2"/>
      </rPr>
      <t>Portal de Innovación</t>
    </r>
    <r>
      <rPr>
        <sz val="11"/>
        <color theme="1"/>
        <rFont val="Segoe UI"/>
        <family val="2"/>
      </rPr>
      <t xml:space="preserve">, herramienta de coordinación entre entidades públicas mediante la cual se unificará una sola oferta en innovación a nivel nacional." como uno de los proyectos priorizados por Colciencias ante el Comité Ejecutivo de CTeI , pues el portal responde a recomendaciones de la OCDE en términos de simplificación de trámites.
 La plataforma está concebida de tal manera que sirva como herramienta para hacer trazabilidad a los recursos nacionales invertidos en CTeI, y a mediano plazo es una plataforma que unificará la oferta y la demanda alrededor de la innovación, los socios estratégicos de la estrategia son el DNP, MinTIC, Colciencias y Presidencia.
</t>
    </r>
  </si>
  <si>
    <t xml:space="preserve">Se elaboró y se encuentra en proceso en la oficina de Planeación, la guía para la conformación de expedientes de convocatorias, con el fin de unificar criterio para la organización de los archivos de gestión de la entidad. 
Con respecto a las tablas de retención realizó mesa técnica con el AGN para revisar y aprobar los ajustes sugeridos en la sesión del Pre-Comité. En esta mesa técnica se recomendaron algunos ajustes a los procedimientos de la selección y se revisaron en mesa técnica el 03 de mayo 2018 donde finalmente se obtuvo el aval para presentar las TRD al Comité del Archivo General de la Nación. Se realiza la presentación ante el comité evaluador de documentos, el 24 de mayo de 2018, en el cual se emite concepto técnico de convalidación de las TRD. Actualmente la entidad a la espera de la comunicación donde evidencia la decisión de culminaron las actividades programadas para la implementación de los siguientes programas pertenecientes al Plan de Conservación Documental: Programa de sensibilización y toma de conciencia, Programa de Inspección y mantenimiento de sistemas de almacenamiento e instalaciones físicas; Programa de saneamiento ambiental.
Se realizó la actualización del registro de activos de información, según las Tablas de Retención Documental convalidadas por el Archivo General de la Nación. De igual manera se actualizo el formato de registros de información en GINA.
</t>
  </si>
  <si>
    <t xml:space="preserve">En el segundo semestre se da cumplimiento con el 100% de los requisitos de la Dirección Financiera, en la página web se encuentra publicada la ejecución presupuestal mensual, de igual manera se encuentran publicadas las resoluciones de traslados presupuestales.
En cuanto a la estrategía Colciencias mas moderna se destacan las siguiente acciones: reunión con equipo ambiental para conocer el mecanismo que permita disminuir el consumo de papel, reunión con la oficina TIC para conocer los avances de la resolución 0836 de 2017, sobre la política de uso eficiente del papel, se publica en GINA la matriz sobre aspectos e impactos ambientales, adicionalmente presentación de la campaña interna de gestión ambiental, la etapa de sensibilización se presentó a través de las siguientes piezas: banner intranet, wallpaper y gif. Esta campaña tendrá continuidad durante el segundo semestre del año, pues mes a mes se destacarán los aspectos relacionados con Gestión Ambiental (reciclaje, uso de los recursos naturales, uso eficiente del papel, entre otros).
En el programa de buenas prácticas de conservación no se reporta avance en el segundo trimestre ya que este se planeó para el segundo semestre de 2018. Sin embargo, para el primer semestre se adelantaron las actividades como aprobación del cronograma para la subasta remitido por CISA, enajenación a título oneroso de bienes dados de baja mediante la Resolución 1509 de 2016, suscripción e incorporación de bienes muebles al contrato interadministrativo de comercialización N° CM-006-2016 / 313-2016 entre CISA y COLCIENIAS mediante Acta N° 1, en cuanto a los bienes dados en comodato, para la incorporación de los sobrantes al inventario de la Entidad se proyectaron las Fichas Técnicas del Comité de Inventarios y Baja de Bienes.
El plan de depuración contable de la vigencia 2018 se estructuro en tres grandes actividades: cartera, bolsa de deducciones y propiedad, planta y equipo.
Para el cierre del segundo trimestre se tenía proyectado un avance del 23% obteniendo al cierre del trimestre una ejecución del 43%, es decir, un 20% por encima de lo planeado, el mayor valor ejecutado obedece a que durante el segundo trimestre se realizo el ajuste de la política de propiedad planta y equipo y la formulación de la política de inventario acorde con el nuevo marco normativo NICSP, actividades que se tenían previstas para el tercer trimestre.
En razón a que el mantenimiento de algunos bienes muebles de la Entidad, se deben realizar continuamente y que no dan espera para realizarse bajo un contrato, el Grupo de Apoyo Logístico ha venido adelantando gestiones para que se realicen mantenimientos preventivos a los diez (10) dispensadores de agua fría y caliente, mantenimiento del refrigerador vertical ubicado en la cafetería  se anexan las actas de mantenimiento.
</t>
  </si>
  <si>
    <t xml:space="preserve">Para el desarrollo de la primera fase, se realizaron diferentes reuniones conjuntamente con la oficina de Gestión Documental, sistemas y SEGEL, en las cuales se revisaron una a una las actividades necesarias para la efectiva integración de los sistemas las cuales son:
    Cambios en el proceso
    Validación de las tablas de retención documental
    Alcance de la integración ORFEO-MGI
    Definición de parámetros y roles de ejecución
    Documentos obligatorios para el cargue de información
    Reunión de socialización con la comunidad Colciencias
    Cronograma de trabajo para la segunda fase de la integración
</t>
  </si>
  <si>
    <r>
      <t xml:space="preserve">Para el sistema integrado de información, estaba planeado para el segundo trimestre el 100% de avance, solo se alcanzó 87%, debido a un  atraso de 15 días en el cronograma general, para lo cual Tecnocom presentó un cronograma contemplando la realización de pruebas de aceptación, corrección y verificación de incidencias con nueva fecha de finalización el 30 de septiembre de 2018, en el momento se encuentra en trámite la prórroga del contrato 609-2014 y 306-2018 por tres meses para finalizar las actividades que aún se encuentran pendientes. Para mitigar el riesgo asociado a  R22-2018 se está realizando seguimiento a los entregables  semanalmente por parte de la interventoría y el equipo de Colciencias para el cumplimiento de los tiempos, así poder alertar a Colciencias en caso de identificarse aspectos que puedan llevar a incumplimientos en alcance, tiempo o costo.
Las actividades realizadas en el segundo trimestre del año 2018 fueron las siguientes:
Se realizó el refactoring  del paquete 2, 3 y 4  (participación y parametrización de convocatoria) por parte del proveedor y se está avanzando con las  pruebas  internas unitarias por parte del proveedor.
Se entregó  documentación técnica ajustada, incluye la malla validadora, matriz de roles y casos de usos ajustados para la liberación de la línea base 7.6
Por parte de la interventoría se está realizando visita de inspección para verificación del cronograma y entregables quincenalmente.
Se realizarán las pruebas modulares por parte de Tecnocom y se está dando inicio a las pruebas integrales.
Se dio inicio a las pruebas de la ruta crítica integral  por parte del equipo de pruebas de Colciencias
Se han realizado numerosas reuniones con los equipos técnicos para mirar temas de arquitectura y alistamiento de los ambientes de Colciencias para su instalación.
En cuanto a la </t>
    </r>
    <r>
      <rPr>
        <b/>
        <sz val="11"/>
        <color theme="1"/>
        <rFont val="Segoe UI"/>
        <family val="2"/>
      </rPr>
      <t>dotación tecnológica</t>
    </r>
    <r>
      <rPr>
        <sz val="11"/>
        <color theme="1"/>
        <rFont val="Segoe UI"/>
        <family val="2"/>
      </rPr>
      <t xml:space="preserve"> se tiene el licenciamiento de hardware y software los cuales cumplen  con la política de seguridad y normatividad de la entidad, avance en el  plan de adquisiciones apoyando la gestión tecnológica en algunos servicios como: telefonía, video conferencia y registro de visitantes, afinamiento de las políticas y controles de seguridad, estabilizar  las plataformas de los sistemas: ONDAS, ideas para el cambio y a ciencia cierta en los portales web, por último se inició el proceso de mantenimiento y bolsa de repuestos para garantizar la disponibilidad de los equipos de cómputo de la totalidad de usuarios de la Entidad.
Para el cumplimiento de las soluciones de software se presentaron requerimientos en los aplicativos ORFEO,MGI. SCIENTI, SIGP,TABLEAU, los cuales fueron atendidos en los tiempos establecidos por las personas encargadas de cada uno de los aplicativos.
Como acción para controlar la materialización del riesgo R12-2018, la oficina de TIC, bajo el lineamiento registrado en el procedimiento de “Gestión de Cambios de Soluciones Automatizadas”, las actividades de modernización, actualización y ajustes a la plataforma son registradas en la matriz de trazabilidad de solicitudes de cambios (G104PRF02), la cual tiene como propósito identificar las actividades asociadas a cada requerimiento, los periodos de cumplimiento y el presupuesto asignado.
Para el riesgo R22-2018, la oficina de TIC, ha mantenido la contratación de la firma experta para atender solicitudes  de soporte preventivo y correctivo de las  plataformas misionales con el propósito de dar continuidad  a actividades de adecuación, modernización y  actualización de las aplicaciones.
En el segundo trimestre de 2018, se actualiza o sincroniza la información publicada en la página Web de Colciencias, la Ciencia en Cifras para que corresponda con la información publicada en Datos Abiertos, sobre grupos e investigadores de 201+O663 a 2015. Adicional se incluye la información de investigadores y grupos correspondiente a la convocatoria del año 2017, se reporta formato de responsabilidades de gestión respecto al indicador ITEP de transparencia donde se contemplan actualización de 14 set de datos abiertos en el portal de Colciencias (http://www.colciencias.gov.co/ciudadano/datosabiertos).
Se tiene como inventario para cargue la información de producción evaluada en las convocatorias de los años 203 a 2017, para un proceso de Cienciometría se tiene propuesta de carga de información de los esuqemas de InstituLAC, GrupLAC y CvLAC.
En la categoria de Colciencias mas moderna para los trámites y servicios en línea se realizaron ajustes al formulario en línea de reconocimiento de actores creación de un nuevo actor EAI (Empresas Altamente Innovadoras).  Adicionalmente, se desarrollaron 3 formularios correspondientes a las convocatorias de Oficinas de Transferencia de Resultados de Investigación – OTRI, Incubadoras de Empresas de Base Tecnológica – IEBT, y Parque Científico, Tecnológico y de Innovación (PCTI).  De estos tres nuevos formularios, en la actualidad se encuentran 2  en producción y uno en pruebas; las características de los formularios es su fácil administración tanto en reportes como en gestión por parte de los administradores.  
Se hicieron ajustes a PQRDS en diferentes campos, para facilitar el uso de la herramienta y eficiencia en los tiempos de respuesta.
En el marco de referencia de Arquitectura Empresarial para la gestión de TI, se identificaron tareas  como la estructuración de objetivos específicos en la tercera fase del proyecto AE 2018.
En el proyecto de AE en el segundo trimestre se alcanzó el cumplimiento en dos de estos lineamientos como son: Planes de Mantenimiento - LI.ST.10, y Respaldo y recuperación de los servicios tecnológicos - LI.ST.13.
Se definieron aspectos técnicos de información a intercambiar y documentación sobre los web services disponibles para evaluarlos e identificar el que más se ajusta para el interoperabilidad entre Plan View y SIGP, y así aplicar los cambios necesarios.
Se elaboró y actualizó el plan y la matriz de riesgos los cuales fueron remitidos para revisión y aprobación.  Se formuló el plan de acción 2018 seguridad y privacidad de la información enviándose la primera versión para revisión de la Oficina Asesora de Planeación, y la versión ajustada debe presentarse para aprobación de Comité de Gestión y Desempeño Institucional del mes de julio.  
Se verifica y actualiza publicación de microdatos de información de la plataforma del SNCTeI, como estrategia de transparencia y gobierno digital (www.datos.gov.co); correspondientes a Grupos, Investigadores, Revistas indexadas Publindex, Aspirantes formación de alto nivelProyectos de investigación.  En total se encuentra publicados 16 set de datos.
En la implementación del MSPI, actualización de controles según la 27002:2013, se envía matriz de riesgos y tratamiento de riesgos a planeación, se realiza el plan de acción de seguridad y privacidad de la información 2018, el cual se envía para aprobación.
Para el cumplimiento al plan de sensibilización y capacitación de seguridad y privacidad de la información se realiza la capacitación al área de regalías, se envían piezas para las compañas de seguridad.
</t>
    </r>
  </si>
  <si>
    <r>
      <rPr>
        <i/>
        <u/>
        <sz val="11"/>
        <color theme="1"/>
        <rFont val="Segoe UI"/>
        <family val="2"/>
      </rPr>
      <t>Relación con el ciudadano</t>
    </r>
    <r>
      <rPr>
        <sz val="11"/>
        <color theme="1"/>
        <rFont val="Segoe UI"/>
        <family val="2"/>
      </rPr>
      <t xml:space="preserve">
La encuesta de satisfacción </t>
    </r>
    <r>
      <rPr>
        <b/>
        <sz val="11"/>
        <color theme="1"/>
        <rFont val="Segoe UI"/>
        <family val="2"/>
      </rPr>
      <t>arrojó un 84%</t>
    </r>
    <r>
      <rPr>
        <sz val="11"/>
        <color theme="1"/>
        <rFont val="Segoe UI"/>
        <family val="2"/>
      </rPr>
      <t xml:space="preserve"> de satisfacción, quedando por encima de la meta planeada para el tercer trimestre,  en la matriz de análisis y causas las posibles insatisfacciones como son: presupuesto insuficiente, poco cálidos, problemas con la plataforma, falta de transparencia, términos de referencia, para todas estas falencias presentadas se crea una acción de mejora RAES-0004 la cual se encuentra documentada en GINA
</t>
    </r>
    <r>
      <rPr>
        <i/>
        <u/>
        <sz val="11"/>
        <color theme="1"/>
        <rFont val="Segoe UI"/>
        <family val="2"/>
      </rPr>
      <t>Afianzar la cultura de servicio al ciudadano al interior de la entidad:</t>
    </r>
    <r>
      <rPr>
        <sz val="11"/>
        <color theme="1"/>
        <rFont val="Segoe UI"/>
        <family val="2"/>
      </rPr>
      <t xml:space="preserve">
Durante el trimestre se realizó la campaña al interior de la entidad que busca fortalecer en los funcionarios la importancia de la calidad en el servicio que prestamos a los ciudadanos, mejorar las habilidades de servicio en los diferentes colaboradores haciendo énfasis en el manejo del teléfono, ingreso de visitantes y respuesta oportuna a las peticiones, quejas, reclamos, denuncias y sugerencias (PQRDS), como soporte a estas campañas se adjuntan las actas y documentos que hacen alusión a dichas campañas.
</t>
    </r>
    <r>
      <rPr>
        <i/>
        <u/>
        <sz val="11"/>
        <color theme="1"/>
        <rFont val="Segoe UI"/>
        <family val="2"/>
      </rPr>
      <t>Monitoreo y seguimiento a PQRDS</t>
    </r>
    <r>
      <rPr>
        <sz val="11"/>
        <color theme="1"/>
        <rFont val="Segoe UI"/>
        <family val="2"/>
      </rPr>
      <t xml:space="preserve">
Con el fin de hacer seguimiento a las peticiones, quejas, reclamos, denuncias, sugerencias se hace reunión para verificar el estado de todas las solicitudes radicadas en Orfeo, dando como </t>
    </r>
    <r>
      <rPr>
        <b/>
        <sz val="11"/>
        <color theme="1"/>
        <rFont val="Segoe UI"/>
        <family val="2"/>
      </rPr>
      <t>resultado 20.231</t>
    </r>
    <r>
      <rPr>
        <sz val="11"/>
        <color theme="1"/>
        <rFont val="Segoe UI"/>
        <family val="2"/>
      </rPr>
      <t xml:space="preserve"> solicitudes recibidas durante el trimestre, de las cuales fueron resueltas en su totalidad, el canal por donde se hacen más solicitudes es el medio telefónico, seguido por correo electrónico, los tiempos de respuesta a estas peticiones están entre 1 y 3 días.
</t>
    </r>
    <r>
      <rPr>
        <i/>
        <u/>
        <sz val="11"/>
        <color theme="1"/>
        <rFont val="Segoe UI"/>
        <family val="2"/>
      </rPr>
      <t>Contribuir a una Colciencias más transparente:</t>
    </r>
    <r>
      <rPr>
        <sz val="11"/>
        <color theme="1"/>
        <rFont val="Segoe UI"/>
        <family val="2"/>
      </rPr>
      <t xml:space="preserve">
El indicador en mención se </t>
    </r>
    <r>
      <rPr>
        <b/>
        <sz val="11"/>
        <color theme="1"/>
        <rFont val="Segoe UI"/>
        <family val="2"/>
      </rPr>
      <t>cumple al 100%</t>
    </r>
    <r>
      <rPr>
        <sz val="11"/>
        <color theme="1"/>
        <rFont val="Segoe UI"/>
        <family val="2"/>
      </rPr>
      <t xml:space="preserve"> de acuerdo con los criterios asignados al centro de contacto los cuales contribuyen a mejorar el índice de transparencia de la entidad y convertir a Colciencias en Ágil, transparente y moderna el cual es el objetivo estratégico al cual servicio al ciudadano aporta, se adjunta el archivo soporte al cumplimiento del indicador.
</t>
    </r>
    <r>
      <rPr>
        <i/>
        <u/>
        <sz val="11"/>
        <color theme="1"/>
        <rFont val="Segoe UI"/>
        <family val="2"/>
      </rPr>
      <t>Contribuir a una Colciencias más moderna</t>
    </r>
    <r>
      <rPr>
        <sz val="11"/>
        <color theme="1"/>
        <rFont val="Segoe UI"/>
        <family val="2"/>
      </rPr>
      <t xml:space="preserve">
El indicador en mención se </t>
    </r>
    <r>
      <rPr>
        <b/>
        <sz val="11"/>
        <color theme="1"/>
        <rFont val="Segoe UI"/>
        <family val="2"/>
      </rPr>
      <t>cumple al 100%</t>
    </r>
    <r>
      <rPr>
        <sz val="11"/>
        <color theme="1"/>
        <rFont val="Segoe UI"/>
        <family val="2"/>
      </rPr>
      <t xml:space="preserve"> de acuerdo con los criterios asignados al centro de contacto los cuales contribuyen a mejorar el índice de gobierno en línea y convertir a Colciencias en Ágil, transparente y moderna el cual es el objetivo estratégico al cual servicio al ciudadano aporta.
</t>
    </r>
  </si>
  <si>
    <t>Dianita</t>
  </si>
  <si>
    <r>
      <rPr>
        <i/>
        <u/>
        <sz val="11"/>
        <color theme="1"/>
        <rFont val="Segoe UI"/>
        <family val="2"/>
      </rPr>
      <t>Planear y monitorear integral y oportunamente:</t>
    </r>
    <r>
      <rPr>
        <u/>
        <sz val="11"/>
        <color theme="1"/>
        <rFont val="Segoe UI"/>
        <family val="2"/>
      </rPr>
      <t xml:space="preserve">
</t>
    </r>
    <r>
      <rPr>
        <sz val="11"/>
        <color theme="1"/>
        <rFont val="Segoe UI"/>
        <family val="2"/>
      </rPr>
      <t xml:space="preserve">Para el cumplimiento de esta tarea se realiza la consolidación mensual de la matriz de hitos donde se relacionan los productos en términos de formulación, seguimiento y evaluación de los planes institucionales que realiza la OAP de modo que garantice el cumplimiento de las metas estratégicas con sus respectivas acciones, de modo que permita generar alertas tempranas. Para este trimestre se da </t>
    </r>
    <r>
      <rPr>
        <b/>
        <sz val="11"/>
        <color theme="1"/>
        <rFont val="Segoe UI"/>
        <family val="2"/>
      </rPr>
      <t>cumplimiento del 100%</t>
    </r>
    <r>
      <rPr>
        <sz val="11"/>
        <color theme="1"/>
        <rFont val="Segoe UI"/>
        <family val="2"/>
      </rPr>
      <t xml:space="preserve"> de hitos conforme a lo programado. Vale destacar los siguientes hitos en el período reportado:
 • Elaboración y presentación  de seguimientos a segundo trimestre de 2018 de los distintos de los instrumentos de planeación; Plan Estratégico, Plan de Acción, Plan de Convocatorias, Plan de Inversión, Plan Anual de Adquisiciones. Así mismo se realizó el seguimiento cuatrimestral al Plan Anticorrupción y de Atención al Ciudadano.
• Elaboración del Informe de Gestión 2017-2018 remitido al Congreso de la República y cuyo información dió cuenta de la ejecución de los programas que dan cumplimiento a los objetivos estratégicos dela Entidad. Este informe se presentó en términos de lo establecido en la CPC artículo 208.
</t>
    </r>
    <r>
      <rPr>
        <i/>
        <u/>
        <sz val="11"/>
        <color theme="1"/>
        <rFont val="Segoe UI"/>
        <family val="2"/>
      </rPr>
      <t>Socializar, Capacitar y Apropiar:</t>
    </r>
    <r>
      <rPr>
        <u/>
        <sz val="11"/>
        <color theme="1"/>
        <rFont val="Segoe UI"/>
        <family val="2"/>
      </rPr>
      <t xml:space="preserve">
</t>
    </r>
    <r>
      <rPr>
        <sz val="11"/>
        <color theme="1"/>
        <rFont val="Segoe UI"/>
        <family val="2"/>
      </rPr>
      <t xml:space="preserve">La oficina Asesora de Planeación realiza capacitaciones, socializaciones técnicas, mesas de trabajo y acompañamientos planificados evidenciando para el tercer trimestre un </t>
    </r>
    <r>
      <rPr>
        <b/>
        <sz val="11"/>
        <color theme="1"/>
        <rFont val="Segoe UI"/>
        <family val="2"/>
      </rPr>
      <t>avance del 91%</t>
    </r>
    <r>
      <rPr>
        <sz val="11"/>
        <color theme="1"/>
        <rFont val="Segoe UI"/>
        <family val="2"/>
      </rPr>
      <t xml:space="preserve"> en la estrategia con un total de 31 ejercicios de los 34 programados.
</t>
    </r>
    <r>
      <rPr>
        <i/>
        <u/>
        <sz val="11"/>
        <color theme="1"/>
        <rFont val="Segoe UI"/>
        <family val="2"/>
      </rPr>
      <t>Análisis y difusión de estadísticas nacionales</t>
    </r>
    <r>
      <rPr>
        <sz val="11"/>
        <color theme="1"/>
        <rFont val="Segoe UI"/>
        <family val="2"/>
      </rPr>
      <t xml:space="preserve"> :
Para el tercer trimestre se presentan avances en los tableros de:  Beneficios Tributarios, suministrando información para el período 2014-2017 de los proyectos beneficiados en esta modalidad de deducciones por donación o deducción por inversión; fichas departamentales, el equipo de gestión de la información viene adelantando una propuesta de base de datos consolidada para facilitar el  proceso de construcción de tableu de la ficha regional; tableros ajustados de publindex,grupos/proyectos  para este último tablero se vienen adelantando actividades encaminadas a la actualización de los tableros.
</t>
    </r>
    <r>
      <rPr>
        <i/>
        <u/>
        <sz val="11"/>
        <color theme="1"/>
        <rFont val="Segoe UI"/>
        <family val="2"/>
      </rPr>
      <t>Recolección, normalización y consolidación de datos</t>
    </r>
    <r>
      <rPr>
        <sz val="11"/>
        <color theme="1"/>
        <rFont val="Segoe UI"/>
        <family val="2"/>
      </rPr>
      <t xml:space="preserve">:
Para el tercer trimestre de 2018 se adelantaron tareas para disponer de las bases consolidadas y validadas.
</t>
    </r>
    <r>
      <rPr>
        <i/>
        <u/>
        <sz val="11"/>
        <color theme="1"/>
        <rFont val="Segoe UI"/>
        <family val="2"/>
      </rPr>
      <t>Apoyo en el proceso de implementación PMO</t>
    </r>
    <r>
      <rPr>
        <sz val="11"/>
        <color theme="1"/>
        <rFont val="Segoe UI"/>
        <family val="2"/>
      </rPr>
      <t xml:space="preserve">:
Para la implementación de la PMO entre junio y el 28 de septiembre se ha entregado: Análisis de stakeholder interno y externo, encuesta interna y externa de identificación de expectativas, campaña de comunicaciones  interna y externa, plan de identificación de cambios en el Sistema de Gestión de Calidad, intervención de procedimiento de convocatoria: Estandarización de roles, de rubros, estructura de la PMO: definición de estructura con funciones modelos de costeo de seguimiento.
</t>
    </r>
    <r>
      <rPr>
        <i/>
        <u/>
        <sz val="11"/>
        <color theme="1"/>
        <rFont val="Segoe UI"/>
        <family val="2"/>
      </rPr>
      <t>Contribuir a una Colciencias mas transparente</t>
    </r>
    <r>
      <rPr>
        <sz val="11"/>
        <color theme="1"/>
        <rFont val="Segoe UI"/>
        <family val="2"/>
      </rPr>
      <t xml:space="preserve">:
Para el tercer trimestre se mantiene el </t>
    </r>
    <r>
      <rPr>
        <b/>
        <sz val="11"/>
        <color theme="1"/>
        <rFont val="Segoe UI"/>
        <family val="2"/>
      </rPr>
      <t>cumplimiento del 100%</t>
    </r>
    <r>
      <rPr>
        <sz val="11"/>
        <color theme="1"/>
        <rFont val="Segoe UI"/>
        <family val="2"/>
      </rPr>
      <t xml:space="preserve"> de los requisitos asignados a la Oficina Asesora de Planeación en el componente del índice de Transparencia de Entidades Públicas (ITEP), con un total de 147 requisitos cumplidos de 147 asignados, para dar cumplimiento a esta meta se implementa el el Plan de Participación Ciudadana 2018,  audiencia pública de rendición de cuentas,actualización de la “Estrategia de Participación Ciudadana y Rendición de Cuentas”, de acuerdo los nuevos lineamientos del Manual Único de Rendición de Cuentas con enfoque a la garantía de derechos, en coherencia con lo determinado en el Modelo Integrado de Planeación y Gestión – MIPG.
</t>
    </r>
    <r>
      <rPr>
        <i/>
        <u/>
        <sz val="11"/>
        <color theme="1"/>
        <rFont val="Segoe UI"/>
        <family val="2"/>
      </rPr>
      <t>Contribuir a una Colciencias más moderna</t>
    </r>
    <r>
      <rPr>
        <sz val="11"/>
        <color theme="1"/>
        <rFont val="Segoe UI"/>
        <family val="2"/>
      </rPr>
      <t xml:space="preserve">
Con corte a 30 de septiembre de 2018, el programa Cero Improvisación, a cargo de la Oficina Asesora de Planeación logra cumplir y mantener el</t>
    </r>
    <r>
      <rPr>
        <b/>
        <sz val="11"/>
        <color theme="1"/>
        <rFont val="Segoe UI"/>
        <family val="2"/>
      </rPr>
      <t xml:space="preserve"> 100%</t>
    </r>
    <r>
      <rPr>
        <sz val="11"/>
        <color theme="1"/>
        <rFont val="Segoe UI"/>
        <family val="2"/>
      </rPr>
      <t xml:space="preserve"> en los requisitos de Gobierno en Línea a cargo, evidenciando el cumplimiento de 10 de los 10 requisitos programados.
</t>
    </r>
  </si>
  <si>
    <r>
      <rPr>
        <i/>
        <u/>
        <sz val="11"/>
        <color theme="1"/>
        <rFont val="Segoe UI"/>
        <family val="2"/>
      </rPr>
      <t>Colciencias mas transparente</t>
    </r>
    <r>
      <rPr>
        <sz val="11"/>
        <color theme="1"/>
        <rFont val="Segoe UI"/>
        <family val="2"/>
      </rPr>
      <t xml:space="preserve">: Desde la Oficina de Control Interno, con el fin de contribuir a una Colciencias más Transparente, se han mantenido los 8 requisitos asignados, manteniendo un </t>
    </r>
    <r>
      <rPr>
        <b/>
        <sz val="11"/>
        <color theme="1"/>
        <rFont val="Segoe UI"/>
        <family val="2"/>
      </rPr>
      <t>cumplimiento del 100%,</t>
    </r>
    <r>
      <rPr>
        <sz val="11"/>
        <color theme="1"/>
        <rFont val="Segoe UI"/>
        <family val="2"/>
      </rPr>
      <t xml:space="preserve"> la ficha de reporte del indicador programático registra la evidencia que da cuenta del cumplimiento de cada una de las variables requeridas.
</t>
    </r>
    <r>
      <rPr>
        <i/>
        <u/>
        <sz val="11"/>
        <color theme="1"/>
        <rFont val="Segoe UI"/>
        <family val="2"/>
      </rPr>
      <t>Ejecución y presentación de auditorías, seguimiento y evaluaciones programadas</t>
    </r>
    <r>
      <rPr>
        <b/>
        <u/>
        <sz val="11"/>
        <color theme="1"/>
        <rFont val="Segoe UI"/>
        <family val="2"/>
      </rPr>
      <t>:</t>
    </r>
    <r>
      <rPr>
        <sz val="11"/>
        <color theme="1"/>
        <rFont val="Segoe UI"/>
        <family val="2"/>
      </rPr>
      <t xml:space="preserve"> En cumplimiento del Plan de Auditorias de la Oficina de Control Interno y conforme a lo programado para el tercer trimestre de 2018, se tenía planeado generar (14) catorce informes de Auditoria o Seguimiento, de los cuales se cumplió la meta, se evidencian en GINA los (14) catorce informes.
</t>
    </r>
    <r>
      <rPr>
        <i/>
        <u/>
        <sz val="11"/>
        <color theme="1"/>
        <rFont val="Segoe UI"/>
        <family val="2"/>
      </rPr>
      <t>Planeación y ejecución auditoria interna de calidad</t>
    </r>
    <r>
      <rPr>
        <b/>
        <u/>
        <sz val="11"/>
        <color theme="1"/>
        <rFont val="Segoe UI"/>
        <family val="2"/>
      </rPr>
      <t>:</t>
    </r>
    <r>
      <rPr>
        <sz val="11"/>
        <color theme="1"/>
        <rFont val="Segoe UI"/>
        <family val="2"/>
      </rPr>
      <t xml:space="preserve"> Del 2/08/2018 al 11/09/2018, se realizó la Auditoría Interna de Calidad, con el objetivo de verificar los Procesos  y  Procedimientos de Colciencias con el fin de determinar la eficacia del mantenimiento del Sistema de Gestión  de la Calidad, así como la conformidad  con los requisitos de la Norma ISO 9001:2015 y la Normatividad legal vigente que le aplica.  A su vez,  Identificar oportunidades de mejora para el Sistema de Gestión de la Calidad implementado en la Entidad.
Los resultados de la Auditoría arrojaron 9 No Conformidades, 17 Observaciones de Auditoría y 21 Oportunidades de Mejora, los cuales se desagregaron por la Oficina Asesora de Planeación para que según corresponda sean gestionados por cada uno de los Procesos de la Entidad.
En GINA se encuentran los informes correspondientes así: Informe Final de Auditoria Interna de Calidad 2018, Lista Mesa Verificación Informe Preliminar,  Listas Cierre de Auditoria, listas de Ejecución Auditorias, Listas Revisión Documental, Listas verificación Cierre Acciones Correctivas, Plan de Auditorias Int Calidad 2018, Programa de Auditorías Int Calidad 2018, Reunión Apertura 08-08-2018
</t>
    </r>
    <r>
      <rPr>
        <b/>
        <u/>
        <sz val="11"/>
        <color theme="1"/>
        <rFont val="Segoe UI"/>
        <family val="2"/>
      </rPr>
      <t xml:space="preserve">Seguimiento al plan anticorrupción y de atención al ciudadano: </t>
    </r>
    <r>
      <rPr>
        <sz val="11"/>
        <color theme="1"/>
        <rFont val="Segoe UI"/>
        <family val="2"/>
      </rPr>
      <t xml:space="preserve">Dando cumplimiento a las normas establecidas por la Secretaria de Transparencia de la Presidencia de la República, se cumplió con el Seguimiento y Evaluación del Plan Anticorrupción y de Atención al Ciudadano y del Seguimiento al mapa de Riesgos de Corrupción, donde se analiza y da respuesta a las quejas, peticiones y reclamos denuncias y sugerencias recibidas en la entidad, así mismo se analiza la oportunidad en la respuesta y las causas más frecuentes de las quejas ,en la página web fue publicado el 14 de septiembre con corte al 31 de agosto de 2018, cumpliendo el plazo establecido, el cual fue presentado al comité de Gestión  y Desempeño  institucional, el 25 de julio de 2018 para su aprobación, como se evidencia en el acta respectiva. Reporte coherente con las actividades realizadas.
</t>
    </r>
    <r>
      <rPr>
        <u/>
        <sz val="11"/>
        <color theme="1"/>
        <rFont val="Segoe UI"/>
        <family val="2"/>
      </rPr>
      <t>Seguimiento y evaluación a los planes manejo del riesgo y Fomento de cultura de autocontrol:</t>
    </r>
    <r>
      <rPr>
        <sz val="11"/>
        <color theme="1"/>
        <rFont val="Segoe UI"/>
        <family val="2"/>
      </rPr>
      <t xml:space="preserve">
De acuerdo a la programación de las tareas este informe es semestral, con corte al tercer trimestre no se muestra avance en la gestión.
</t>
    </r>
  </si>
  <si>
    <r>
      <rPr>
        <i/>
        <u/>
        <sz val="11"/>
        <color theme="1"/>
        <rFont val="Segoe UI"/>
        <family val="2"/>
      </rPr>
      <t>Recomendar mecanismo de gestión jurídica y legal al interior de las áreas  de la entidad</t>
    </r>
    <r>
      <rPr>
        <u/>
        <sz val="11"/>
        <color theme="1"/>
        <rFont val="Segoe UI"/>
        <family val="2"/>
      </rPr>
      <t>.</t>
    </r>
    <r>
      <rPr>
        <sz val="11"/>
        <color theme="1"/>
        <rFont val="Segoe UI"/>
        <family val="2"/>
      </rPr>
      <t xml:space="preserve">
Se reporta la 1era versión orientación de la guía para supervisión contractual, la cual se envió a revisión, Esta guía tiene el propósito de constituirse en una herramienta de consulta y aplicación permanente por parte de los funcionarios y colaboradores de la Entidad en materia de supervisión e interventoría de contratos / convenios a cargo de Colciencias con el fin que se garantice el cumplimiento de requisitos legales, técnicos y normativos.
</t>
    </r>
    <r>
      <rPr>
        <i/>
        <u/>
        <sz val="11"/>
        <color theme="1"/>
        <rFont val="Segoe UI"/>
        <family val="2"/>
      </rPr>
      <t>Adopción de la política de defensa judicial conforme a los lineamientos establecidos en el MIPG.:</t>
    </r>
    <r>
      <rPr>
        <sz val="11"/>
        <color theme="1"/>
        <rFont val="Segoe UI"/>
        <family val="2"/>
      </rPr>
      <t xml:space="preserve">
En cumplimento con los lineamientos establecidos por Agencia Nacional de Defensa Jurídica del Estado – ANDJE, Colciencias a través de la Resolución N° 0909-2018 adoptó la Política de Prevención del Daño Antijurídico y Defensa Judicial, la cual quedo institucionalizada a partir del 28 de agosto de 2018, este documento tiene como fin de reducir los riesgos y los costos de enfrentar un proceso judicial, se anexa la Resolución N° 0909-2018 de adopción de la Política de Prevención del Daño Antijurídico y Defensa Judicial, publicada y socializada.
Con este documento se da </t>
    </r>
    <r>
      <rPr>
        <b/>
        <sz val="11"/>
        <color theme="1"/>
        <rFont val="Segoe UI"/>
        <family val="2"/>
      </rPr>
      <t xml:space="preserve">cumplimiento al 100% </t>
    </r>
    <r>
      <rPr>
        <sz val="11"/>
        <color theme="1"/>
        <rFont val="Segoe UI"/>
        <family val="2"/>
      </rPr>
      <t xml:space="preserve">de la meta establecida en el presente plan.
</t>
    </r>
    <r>
      <rPr>
        <i/>
        <u/>
        <sz val="11"/>
        <color theme="1"/>
        <rFont val="Segoe UI"/>
        <family val="2"/>
      </rPr>
      <t>Contribuir a una Colciencias más transparente</t>
    </r>
    <r>
      <rPr>
        <u/>
        <sz val="11"/>
        <color theme="1"/>
        <rFont val="Segoe UI"/>
        <family val="2"/>
      </rPr>
      <t>.</t>
    </r>
    <r>
      <rPr>
        <sz val="11"/>
        <color theme="1"/>
        <rFont val="Segoe UI"/>
        <family val="2"/>
      </rPr>
      <t xml:space="preserve">
Al 30 de septiembre de 2018, se evidencia un</t>
    </r>
    <r>
      <rPr>
        <b/>
        <sz val="11"/>
        <color theme="1"/>
        <rFont val="Segoe UI"/>
        <family val="2"/>
      </rPr>
      <t xml:space="preserve"> cumplimiento del 100%</t>
    </r>
    <r>
      <rPr>
        <sz val="11"/>
        <color theme="1"/>
        <rFont val="Segoe UI"/>
        <family val="2"/>
      </rPr>
      <t xml:space="preserve"> de los requisitos asignados a la Secretaría General en el componente del índice de Transparencia de Entidades Públicas (ITEP), con un total de 80 requisitos cumplidos de 81 asignados, el 14 de julio se realizó la publicación del documento de “MAPA DE DENUCIAS”, el cual se constituye en un mecanismo abierto y que promueve la transparencia en la Entidad, por esto la SEGEL da continuidad en cuanto a la toma de decisiones y medidas necesarias para ejecutar las actuaciones para mitigar el riesgo relacionado con posible direccionamiento de procesos contractuales o limitar injustificadamente la participación de proponentes (R11).
</t>
    </r>
  </si>
  <si>
    <r>
      <rPr>
        <i/>
        <u/>
        <sz val="11"/>
        <color theme="1"/>
        <rFont val="Segoe UI"/>
        <family val="2"/>
      </rPr>
      <t xml:space="preserve">Mantener y mejorar el cumplimiento de los requisitos de la norma ISO 9001:2015: </t>
    </r>
    <r>
      <rPr>
        <sz val="11"/>
        <color theme="1"/>
        <rFont val="Segoe UI"/>
        <family val="2"/>
      </rPr>
      <t xml:space="preserve">La  meta asociada es el </t>
    </r>
    <r>
      <rPr>
        <b/>
        <i/>
        <sz val="11"/>
        <color theme="1"/>
        <rFont val="Segoe UI"/>
        <family val="2"/>
      </rPr>
      <t xml:space="preserve">nivel de </t>
    </r>
    <r>
      <rPr>
        <sz val="11"/>
        <color theme="1"/>
        <rFont val="Segoe UI"/>
        <family val="2"/>
      </rPr>
      <t xml:space="preserve">madurez del SGC en el </t>
    </r>
    <r>
      <rPr>
        <b/>
        <sz val="11"/>
        <color theme="1"/>
        <rFont val="Segoe UI"/>
        <family val="2"/>
      </rPr>
      <t>65%</t>
    </r>
    <r>
      <rPr>
        <sz val="11"/>
        <color theme="1"/>
        <rFont val="Segoe UI"/>
        <family val="2"/>
      </rPr>
      <t xml:space="preserve"> en el cuarto trimestre, presenta un avance  a septiembre 30 con el fin de asegurar el mantenimiento y mejora en el cumplimiento de los requisitos de la norma ISO 9001:2015, ejecutando capacitaciones y acompañamiento en el plan de fortalecimiento de competencias a los Líderes de calidad de los diferentes procesos, </t>
    </r>
    <r>
      <rPr>
        <b/>
        <sz val="11"/>
        <color theme="1"/>
        <rFont val="Segoe UI"/>
        <family val="2"/>
      </rPr>
      <t xml:space="preserve">logrando la ejecución del 100% </t>
    </r>
    <r>
      <rPr>
        <sz val="11"/>
        <color theme="1"/>
        <rFont val="Segoe UI"/>
        <family val="2"/>
      </rPr>
      <t xml:space="preserve">de los ejercicios programados para el tercer trimestre, adicionalmente  entre los meses de agosto y septiembre se realizó la auditoria interna de calidad, liderada por la oficina de control interno, a partir del 11 de septiembre se inicia el proceso de concertación de acciones de mejora con cada uno de los responsables, al cierre del trimestre se han concertado y cargado un total de 21 acciones en el módulo de mejoras de GINA, lo cual equivale al 87% de avance, quedando pendiente para este corte Talento Humano, Gestión Territorial y el Proceso de Evaluación y Control, las cuales se espera concertar en la primera semana de Octubre de 2018.
</t>
    </r>
    <r>
      <rPr>
        <i/>
        <u/>
        <sz val="11"/>
        <color theme="1"/>
        <rFont val="Segoe UI"/>
        <family val="2"/>
      </rPr>
      <t>Optimizar los procesos y procedimientos:</t>
    </r>
    <r>
      <rPr>
        <sz val="11"/>
        <color theme="1"/>
        <rFont val="Segoe UI"/>
        <family val="2"/>
      </rPr>
      <t xml:space="preserve"> Aunque el plan de racionalización de trámites no tiene indicador asociado para el tercer trimestre si se evidencia</t>
    </r>
    <r>
      <rPr>
        <b/>
        <i/>
        <sz val="11"/>
        <color theme="1"/>
        <rFont val="Segoe UI"/>
        <family val="2"/>
      </rPr>
      <t xml:space="preserve"> avance en la gestión del 55%</t>
    </r>
    <r>
      <rPr>
        <sz val="11"/>
        <color theme="1"/>
        <rFont val="Segoe UI"/>
        <family val="2"/>
      </rPr>
      <t xml:space="preserve">  frente a un 50% programado para el primer semestre.  Es importante considerar que mediante Comité de Gestión y Desempeño Institucional del 29 de agosto se aprueba la inclusión de una nueva línea de optimización para la inclusión de la “Ventanilla Única de Innovación”, con lo cual se pasan de tres a cuatro acciones de racionalización.
Con corte a 30 de septiembre de 2018 el plan de optimización, evidencia un </t>
    </r>
    <r>
      <rPr>
        <b/>
        <i/>
        <sz val="11"/>
        <color theme="1"/>
        <rFont val="Segoe UI"/>
        <family val="2"/>
      </rPr>
      <t>avance del 43%, frente al 75% esperado</t>
    </r>
    <r>
      <rPr>
        <sz val="11"/>
        <color theme="1"/>
        <rFont val="Segoe UI"/>
        <family val="2"/>
      </rPr>
      <t xml:space="preserve">, resultado que no permite cumplir la meta estimada, especialmente por los retrasos presentados en la concertación y aprobación de los productos siguientes productos a cargo del proceso de Gestión de Contratación. Actualmente se encuentra en implementación la acción de mejora AC-0005 con el fin de cumplir con los productos pactados en la Optimización de Gestión Contractual a diciembre de 2018, por tanto, no se considera necesario implementar otro plan de mejora.
Frente a los avances en las acciones de optimización de otros procesos, se evidencia la actualización de los procedimientos de Gestión de Mentalidad y Cultura con 67% de avance y los del proceso de Gestión de Tecnología de la Información con 74% de avance. 
</t>
    </r>
    <r>
      <rPr>
        <i/>
        <u/>
        <sz val="11"/>
        <color theme="1"/>
        <rFont val="Segoe UI"/>
        <family val="2"/>
      </rPr>
      <t>Colciencias mas transparente:</t>
    </r>
    <r>
      <rPr>
        <sz val="11"/>
        <color theme="1"/>
        <rFont val="Segoe UI"/>
        <family val="2"/>
      </rPr>
      <t xml:space="preserve"> se mantiene el cumplimiento de 4 requisitos de los 4 asignados </t>
    </r>
    <r>
      <rPr>
        <b/>
        <sz val="11"/>
        <color theme="1"/>
        <rFont val="Segoe UI"/>
        <family val="2"/>
      </rPr>
      <t>logrando el 100%</t>
    </r>
    <r>
      <rPr>
        <sz val="11"/>
        <color theme="1"/>
        <rFont val="Segoe UI"/>
        <family val="2"/>
      </rPr>
      <t xml:space="preserve"> de desempeño frente a la meta esperada, como resultado del seguimiento permanente a la disponibilidad de los trámites  de Colciencias en la página web verificando que se encuentre con la información requerida por el ciudadano y las especificaciones de la función pública, así mismo se mantiene el monitoreo a la plataforma "No más filas", a fin de garantizar que efectivamente los trámites de Colciencias quedan disponibles en esta nueva plataforma.
</t>
    </r>
    <r>
      <rPr>
        <i/>
        <u/>
        <sz val="11"/>
        <color theme="1"/>
        <rFont val="Segoe UI"/>
        <family val="2"/>
      </rPr>
      <t>Colciencias mas moderna</t>
    </r>
    <r>
      <rPr>
        <u/>
        <sz val="11"/>
        <color theme="1"/>
        <rFont val="Segoe UI"/>
        <family val="2"/>
      </rPr>
      <t>:</t>
    </r>
    <r>
      <rPr>
        <sz val="11"/>
        <color theme="1"/>
        <rFont val="Segoe UI"/>
        <family val="2"/>
      </rPr>
      <t xml:space="preserve"> Con corte a 30 de septiembre de 2018, se asegura el cumplimiento y mantenimiento de 8 de los 9 requisitos aplicables para el programa "Más fácil menos pasos", resultado que permite lograr un </t>
    </r>
    <r>
      <rPr>
        <b/>
        <i/>
        <sz val="11"/>
        <color theme="1"/>
        <rFont val="Segoe UI"/>
        <family val="2"/>
      </rPr>
      <t>89% de cumplimiento</t>
    </r>
    <r>
      <rPr>
        <sz val="11"/>
        <color theme="1"/>
        <rFont val="Segoe UI"/>
        <family val="2"/>
      </rPr>
      <t xml:space="preserve"> respecto a una meta planificada del 89%.
 El principal logro se obtiene con el avance en la estrategia para la implementación de la ventanilla única, requisitos que se logra con la planificación y puesta en operación del "Portal de Innovación”, el cual es una herramienta de coordinación entre entidades públicas, mediante la cual se unificará una sola oferta en innovación a nivel nacional.
 Por otro lado se revisan los antecedentes del portal de innovación el cual permitirá que los usuarios encuentren la oferta pública consolidada de instrumentos de innovación del país en un único sitio, se realiza la verificación y actualización de los trámites y servicios de Colciencias.
</t>
    </r>
  </si>
  <si>
    <r>
      <rPr>
        <i/>
        <u/>
        <sz val="11"/>
        <color theme="1"/>
        <rFont val="Segoe UI"/>
        <family val="2"/>
      </rPr>
      <t>Programa de Gestión Documental</t>
    </r>
    <r>
      <rPr>
        <sz val="11"/>
        <color theme="1"/>
        <rFont val="Segoe UI"/>
        <family val="2"/>
      </rPr>
      <t xml:space="preserve">
Teniendo en cuenta que para la vigencia 2018 la implementación del programa de gestión documental tiene planeado un cumplimiento del 20% para cumplir con la meta del</t>
    </r>
    <r>
      <rPr>
        <b/>
        <sz val="11"/>
        <color theme="1"/>
        <rFont val="Segoe UI"/>
        <family val="2"/>
      </rPr>
      <t xml:space="preserve"> 100% </t>
    </r>
    <r>
      <rPr>
        <sz val="11"/>
        <color theme="1"/>
        <rFont val="Segoe UI"/>
        <family val="2"/>
      </rPr>
      <t>de lo proyectado en el 2017, al tercer trimestre cuenta con evolución en el indicador de 14%, para un</t>
    </r>
    <r>
      <rPr>
        <b/>
        <sz val="11"/>
        <color theme="1"/>
        <rFont val="Segoe UI"/>
        <family val="2"/>
      </rPr>
      <t xml:space="preserve"> total de 94% de cumplimiento en el plan</t>
    </r>
    <r>
      <rPr>
        <sz val="11"/>
        <color theme="1"/>
        <rFont val="Segoe UI"/>
        <family val="2"/>
      </rPr>
      <t xml:space="preserve">.
En el mes de julio el Archivo General de la Nación remite a la entidad el resumen de la sustentación de las TRD ante el Comité Evaluador con los temas tratados, conclusiones y compromisos, con el fin de que emita la certificación de TRD, con la convalidación de las Tablas de Retención Documental por parte del Comité Evaluador, se solicitó a la Oficina de Sistemas de la Información y las Comunicaciones (OTIC) la parametrización del mencionado instrumento archivístico en el sistema ORFEO.
</t>
    </r>
    <r>
      <rPr>
        <i/>
        <u/>
        <sz val="11"/>
        <color theme="1"/>
        <rFont val="Segoe UI"/>
        <family val="2"/>
      </rPr>
      <t>Cumplimiento de los requisitos de transparencia en Colciencias</t>
    </r>
    <r>
      <rPr>
        <sz val="11"/>
        <color theme="1"/>
        <rFont val="Segoe UI"/>
        <family val="2"/>
      </rPr>
      <t xml:space="preserve">
Se continua con el cumplimiento de las 12 variables establecidas en el índice ITEP, lo que conlleva a mantener las variables asociadas a gestión documental </t>
    </r>
    <r>
      <rPr>
        <b/>
        <sz val="11"/>
        <color theme="1"/>
        <rFont val="Segoe UI"/>
        <family val="2"/>
      </rPr>
      <t>en un 100%,</t>
    </r>
    <r>
      <rPr>
        <sz val="11"/>
        <color theme="1"/>
        <rFont val="Segoe UI"/>
        <family val="2"/>
      </rPr>
      <t xml:space="preserve"> dentro de las actividades desarrolladas durante el tercer trimestre, que impactan las variables existentes, se pueden describir las siguientes actividades:
- Actualización del registro de activos de información, acorde a las Tablas de Retención Documental convalidadas por el Archivo General de la Nación.
- Elaboración de la Guía para la conformación de los expedientes de convocatorias A104PR02G06.
- Actualización de la información publicada en la página web, Link de transparencia, sección Tablas de Retención Documental.
- Actualización permanente de los inventarios documentales del archivo de gestión centralizado.
- Obtención del certificado de convalidación del Archivo General de la Nación para las Tablas de Retención Documental.
 En las actividades relacionadas con instrumentos de gestión documental, presenta un avance del 2%, relacionado con la actualización del Programa de Gestión Documental y la actualización del procedimiento control de registros de información y administración de archivos
</t>
    </r>
    <r>
      <rPr>
        <i/>
        <u/>
        <sz val="11"/>
        <color theme="1"/>
        <rFont val="Segoe UI"/>
        <family val="2"/>
      </rPr>
      <t>Informe de avance de la implementación y/o convalidación de las tablas de retención documental</t>
    </r>
    <r>
      <rPr>
        <u/>
        <sz val="11"/>
        <color theme="1"/>
        <rFont val="Segoe UI"/>
        <family val="2"/>
      </rPr>
      <t>, e</t>
    </r>
    <r>
      <rPr>
        <sz val="11"/>
        <color theme="1"/>
        <rFont val="Segoe UI"/>
        <family val="2"/>
      </rPr>
      <t xml:space="preserve">sta actividad presenta un avance del 1% para el tercer trimestre del 2018.
Se elaboró la guía de implementación de Tablas de Retención Documental, publicada en GINA A104PR02G07, la cual contiene lineamientos generales para la clasificación, organización, descripción de los archivos de gestión, así como también el proceso de transferencia documental, préstamo de expedientes, ajustes a las TRD, y acompañamiento por parte de la oficina de gestión documental.
</t>
    </r>
    <r>
      <rPr>
        <u/>
        <sz val="11"/>
        <color theme="1"/>
        <rFont val="Segoe UI"/>
        <family val="2"/>
      </rPr>
      <t>Procedimiento de control de registros de información y administración de documentos actualizado, e</t>
    </r>
    <r>
      <rPr>
        <sz val="11"/>
        <color theme="1"/>
        <rFont val="Segoe UI"/>
        <family val="2"/>
      </rPr>
      <t xml:space="preserve">sta actividad presenta un avance del 1% para el tercer trimestre del 2018.
Se realizó la actualización del procedimiento A104PR02, incluyendo cuatro (4) secciones al documento, de acuerdo a las actividades desarrolladas actualmente por el equipo de gestión documental, entre las cuales se encuentra: Creación de registros de información, Organización documental, Inventario documental, Transferencia primaria.
</t>
    </r>
  </si>
  <si>
    <r>
      <rPr>
        <i/>
        <u/>
        <sz val="11"/>
        <rFont val="Segoe UI"/>
        <family val="2"/>
      </rPr>
      <t>Contribuir a una Colciencias más Transparente</t>
    </r>
    <r>
      <rPr>
        <sz val="11"/>
        <rFont val="Segoe UI"/>
        <family val="2"/>
      </rPr>
      <t xml:space="preserve">
Como medio para cumplir con este programa estratégico se adjunta el formato del indicador donde se evidencia el cumplimiento de los requisitos de GEL – ITEP 2018, con el cual se da </t>
    </r>
    <r>
      <rPr>
        <b/>
        <sz val="11"/>
        <rFont val="Segoe UI"/>
        <family val="2"/>
      </rPr>
      <t>cumplimiento al 100%</t>
    </r>
    <r>
      <rPr>
        <b/>
        <i/>
        <sz val="11"/>
        <rFont val="Segoe UI"/>
        <family val="2"/>
      </rPr>
      <t xml:space="preserve"> </t>
    </r>
    <r>
      <rPr>
        <sz val="11"/>
        <rFont val="Segoe UI"/>
        <family val="2"/>
      </rPr>
      <t xml:space="preserve">de los requisitos de la meta establecida para el tercer trimestre, además en la página web de Colciencias (www.colciencias.gov.co) se encuentra publicada la siguiente información: presupuesto en ejercicio, histórico del presupuesto asignado a la Entidad (vigencia 2013 a 2018) y ejecución del presupuesto asignado en la vigencia fiscal (enero a agosto de 2018)
</t>
    </r>
    <r>
      <rPr>
        <i/>
        <u/>
        <sz val="11"/>
        <rFont val="Segoe UI"/>
        <family val="2"/>
      </rPr>
      <t>Contribuir a una Colciencias más Moderna</t>
    </r>
    <r>
      <rPr>
        <sz val="11"/>
        <rFont val="Segoe UI"/>
        <family val="2"/>
      </rPr>
      <t xml:space="preserve">
Se reporta los avances realizados en el plan Colciencias sostenible para todos 2018; permitiendo cumplir con el</t>
    </r>
    <r>
      <rPr>
        <b/>
        <sz val="11"/>
        <rFont val="Segoe UI"/>
        <family val="2"/>
      </rPr>
      <t xml:space="preserve"> 100%</t>
    </r>
    <r>
      <rPr>
        <sz val="11"/>
        <rFont val="Segoe UI"/>
        <family val="2"/>
      </rPr>
      <t xml:space="preserve"> de la meta programada, realizando actividades  que permitan tener buenas prácticas sobre conservación de los activos de Colciencias y que impacten positivamente con el medio ambiente.
En este trimestre comprendido entre julio y septiembre de 2018 se reportan las tareas y acciones que permiten evidenciar los avances en cuanto a: Cronograma de baja de bienes y actualización de inventarios, Avance del Plan de depuración de activos y Avance Plan de mantenimiento bienes muebles e inmuebles.
Para cumplir con el indicador programático en el tema implementación del Programa de residuos peligrosos y no peligrosos, durante el tercer trimestre se realizaron las siguientes actividades: “impactos ambientales que genera Colciencias en recursos naturales, contaminación del agua, contaminación del suelo y aire y contaminación visual”, para ayudar a mitigar los efectos del cambio climático, cierre de la campaña ¡toma partido por el planeta!, a través de concurso, como reconocimiento a la toma de conciencia en la protección del medio ambiente para ayudar al planeta, lanzamiento de la campaña “los hábitos que debemos cambiar para el mundo que queremos habitar, separar y reciclar no lo puedes evitar”, el objeto de esta campaña es dar a conocer cómo y qué debemos reciclar, así como el buen uso de las estaciones de reciclado con que cuenta Colciencias en cada piso.
</t>
    </r>
    <r>
      <rPr>
        <i/>
        <u/>
        <sz val="11"/>
        <rFont val="Segoe UI"/>
        <family val="2"/>
      </rPr>
      <t>Realizar  buenas prácticas que permitan la conservación  de los activos de Colciencias que impacten positivamente por el medio ambiente</t>
    </r>
    <r>
      <rPr>
        <sz val="11"/>
        <rFont val="Segoe UI"/>
        <family val="2"/>
      </rPr>
      <t xml:space="preserve">
Teniendo en cuenta el Plan de Depuración Contable, se adjuntan los soportes  que dan cuenta del avance del 71% al tercer trimestre, conciliación de los meses de junio, julio y agosto, actas, soportes devolutivos y tomas aleatorias de bienes devolutivos.
Adicionalmente se adjunta el avance del Plan de mantenimiento preventivos y correctivos de bienes muebles e inmuebles realizados durante el tercer trimestre de 2018 por las empresas ML Ingenieros y Constructores S.A.S., INGITECS y personal operario del Grupo de Apoyo Logístico.
También se adjunta el avance para el mismo periodo del Cronograma de baja de bienes y actualización de inventarios de acuerdo con el Comité de Inventarios y Baja de Bienes realizado el pasado día 30 de julio de 2018
</t>
    </r>
  </si>
  <si>
    <r>
      <rPr>
        <i/>
        <u/>
        <sz val="11"/>
        <color theme="1"/>
        <rFont val="Segoe UI"/>
        <family val="2"/>
      </rPr>
      <t>Desarrollo, puesta en producción y soporte del sistema integrado de información</t>
    </r>
    <r>
      <rPr>
        <sz val="11"/>
        <color theme="1"/>
        <rFont val="Segoe UI"/>
        <family val="2"/>
      </rPr>
      <t xml:space="preserve">
Frente a la meta planeada para el tercer trimestre del 100% se llegó a un </t>
    </r>
    <r>
      <rPr>
        <b/>
        <sz val="11"/>
        <color theme="1"/>
        <rFont val="Segoe UI"/>
        <family val="2"/>
      </rPr>
      <t>avance del 93%</t>
    </r>
    <r>
      <rPr>
        <sz val="11"/>
        <color theme="1"/>
        <rFont val="Segoe UI"/>
        <family val="2"/>
      </rPr>
      <t xml:space="preserve">, debido a que las actividades  de prueba de aceptación tuvieron un atraso de 7 días con respecto al cronograma inicialmente planeado, adicionalmente las pruebas de aceptación por parte de Colciencias han requerido más tiempo de lo esperado como 3.3% de incidencias criticas bloqueantes mayores no previstas y 5% de criterio de aceptación.
Se configuró el repositorio de proyectos en Colciencias, la documentación técnica fue validada por la interventoría, se realizaron visitas de inspección y seguimiento a los entregables.
</t>
    </r>
    <r>
      <rPr>
        <i/>
        <u/>
        <sz val="11"/>
        <color theme="1"/>
        <rFont val="Segoe UI"/>
        <family val="2"/>
      </rPr>
      <t>Dotación tecnológica:</t>
    </r>
    <r>
      <rPr>
        <sz val="11"/>
        <color theme="1"/>
        <rFont val="Segoe UI"/>
        <family val="2"/>
      </rPr>
      <t xml:space="preserve">
Para el tercer trimestre se presenta avance  en el licenciamiento de software, implementación de servicios tecnológicos, disponibilidad de servicios en la nube, y mantenimiento y soporte de los portales web, se avanzó  en el plan de adquisiciones  apoyando la gestión tecnológica en algunos servicios como telefonía, video conferencia y registro de visitantes, se logró  iniciar el proceso de mantenimiento y bolsa de repuestos para garantizar la disponibilidad de los equipos de cómputo de la totalidad de usuarios de la Entidad.
</t>
    </r>
    <r>
      <rPr>
        <i/>
        <u/>
        <sz val="11"/>
        <color theme="1"/>
        <rFont val="Segoe UI"/>
        <family val="2"/>
      </rPr>
      <t>Contribuir a Colciencias transparente</t>
    </r>
    <r>
      <rPr>
        <sz val="11"/>
        <color theme="1"/>
        <rFont val="Segoe UI"/>
        <family val="2"/>
      </rPr>
      <t xml:space="preserve">
Para contribuir con la política de transparencia se publicaron 14 set de datos en el portal de datos abiertos en la página de Colciencias para dar </t>
    </r>
    <r>
      <rPr>
        <b/>
        <sz val="11"/>
        <color theme="1"/>
        <rFont val="Segoe UI"/>
        <family val="2"/>
      </rPr>
      <t>cumplimiento al 100%</t>
    </r>
    <r>
      <rPr>
        <sz val="11"/>
        <color theme="1"/>
        <rFont val="Segoe UI"/>
        <family val="2"/>
      </rPr>
      <t xml:space="preserve"> de lo planeado en el PETI co, para el proceso de Certificación de calidad de datos del DANE que se realizará en el 2019, se ha realizado seguimiento mediante asistencia a reuniones, la política de seguridad de la información se encuentra en la carpeta del Modelo de Seguridad y Privacidad de la Información (MSPI), en el servidor de archivos Waira O:\OSI\MSPI.
Reporte de cumplimiento de actividades para publicación, de datos abiertos y seguridad de la información,
</t>
    </r>
    <r>
      <rPr>
        <i/>
        <u/>
        <sz val="11"/>
        <color theme="1"/>
        <rFont val="Segoe UI"/>
        <family val="2"/>
      </rPr>
      <t xml:space="preserve"> Contribuir a Colciencias Moderna</t>
    </r>
    <r>
      <rPr>
        <sz val="11"/>
        <color theme="1"/>
        <rFont val="Segoe UI"/>
        <family val="2"/>
      </rPr>
      <t xml:space="preserve">
Para el  tercer trimestre se registra un </t>
    </r>
    <r>
      <rPr>
        <b/>
        <sz val="11"/>
        <color theme="1"/>
        <rFont val="Segoe UI"/>
        <family val="2"/>
      </rPr>
      <t>avance del 94%</t>
    </r>
    <r>
      <rPr>
        <sz val="11"/>
        <color theme="1"/>
        <rFont val="Segoe UI"/>
        <family val="2"/>
      </rPr>
      <t xml:space="preserve"> en el cumplimiento de los criterios de GEL se hace seguimiento al proyecto de Gobierno Digital del PETI, matriz de lineamientos de arquitectura empresarial y de capacidades institucionales a la fecha de corte se cumplen 74 de 92 lineamientos de arquitectura empresarial, y 10 de 11 lineamientos de capacidades institucionales.
</t>
    </r>
    <r>
      <rPr>
        <i/>
        <u/>
        <sz val="11"/>
        <color theme="1"/>
        <rFont val="Segoe UI"/>
        <family val="2"/>
      </rPr>
      <t>Gestión de seguridad y privacidad en la información.</t>
    </r>
    <r>
      <rPr>
        <sz val="11"/>
        <color theme="1"/>
        <rFont val="Segoe UI"/>
        <family val="2"/>
      </rPr>
      <t xml:space="preserve">
Durante el trimestre se avanzó con la actualización de las políticas de seguridad de la información, con al plan de capacitación y sensibilización y se realizó supervisión del contrato que se tiene con renata (IMPLEMENTACION DEL PROYECTO DE IPV6
</t>
    </r>
  </si>
  <si>
    <r>
      <rPr>
        <i/>
        <u/>
        <sz val="11"/>
        <color theme="1"/>
        <rFont val="Segoe UI"/>
        <family val="2"/>
      </rPr>
      <t>Sostenibilidad del proceso de transformación cultural y organizacional en la Entidad</t>
    </r>
    <r>
      <rPr>
        <sz val="11"/>
        <color theme="1"/>
        <rFont val="Segoe UI"/>
        <family val="2"/>
      </rPr>
      <t xml:space="preserve">
Durante el tercer trimestre, se adjudicó el contrato para la medición e intervención de clima y Cultura Organizacional, con el objeto de medir, desarrollar e implementar estrategias para gestar el cambio organizacional, iniciando su ejecución el 1 de agosto de 2018, se realizó la medición de Clima Organizacional mediante una encuesta en línea y se elaboró el informe de resultados, paralelamente se están desarrollando la escuela de líderes para coordinadores, gestores, Jefes de áreas entre otros, se anexa el Cronograma de actividades durante la ejecución del Contrato, registros fotográficos de la socialización de invitación a realizar la encuesta de Clima Organizacional y la propuesta de Intervención. El soporte al indicador da cuenta del cumplimiento de la meta por encima de la meta programada para el tercer trimestre.
</t>
    </r>
    <r>
      <rPr>
        <i/>
        <u/>
        <sz val="11"/>
        <color theme="1"/>
        <rFont val="Segoe UI"/>
        <family val="2"/>
      </rPr>
      <t>La motivación nos hace más productivos</t>
    </r>
    <r>
      <rPr>
        <sz val="11"/>
        <color theme="1"/>
        <rFont val="Segoe UI"/>
        <family val="2"/>
      </rPr>
      <t xml:space="preserve">
Durante el período reportado en la Entidad se implementaron diferentes capacitaciones, charlas, talleres, con el objetivo de fortalecer las competencias blandas y técnicas de los servidores, lo cual contribuye al desarrollo personal y laborar de las personas, entre las capacitaciones realizadas en el trimestre están: Contratación Estatal, Inducción y Re-inducción, Gestión Documental, MGI y tercera línea de Defensa, Equidad de Género, Negociación Colectiva,  PMO., servicio al Ciudadano (un servicio fuera de serie) , Beneficios Tributarios y Orfeo
</t>
    </r>
    <r>
      <rPr>
        <i/>
        <u/>
        <sz val="11"/>
        <color theme="1"/>
        <rFont val="Segoe UI"/>
        <family val="2"/>
      </rPr>
      <t>Liderando Talento</t>
    </r>
    <r>
      <rPr>
        <sz val="11"/>
        <color theme="1"/>
        <rFont val="Segoe UI"/>
        <family val="2"/>
      </rPr>
      <t xml:space="preserve">
Durante el periodo reportado las capacitaciones implementadas han cumplido con el objetivo planteado, cobertura y optimización de recursos.  Igualmente se desarrollaron las actividades de convocatoria para la inscripción de equipos de trabajo, cumpliendo así con lo planeado dentro de la iniciativa.
</t>
    </r>
    <r>
      <rPr>
        <i/>
        <u/>
        <sz val="11"/>
        <color theme="1"/>
        <rFont val="Segoe UI"/>
        <family val="2"/>
      </rPr>
      <t>Cultura basada en el servicio</t>
    </r>
    <r>
      <rPr>
        <sz val="11"/>
        <color theme="1"/>
        <rFont val="Segoe UI"/>
        <family val="2"/>
      </rPr>
      <t xml:space="preserve">
CÓDIGO DE INTEGRIDAD: Se construyó el documento basado en los insumos obtenidos en la encuesta aplicada a la Comunidad Colciencias donde, lo importante fue la participación masiva para determinar los valores y las conductas asociadas.  Se ha tenido en cuenta estar alineados a la Guía y al Código de Ética del Departamento Administrativo de la Función Pública - DAFP – Debido a que el Código de integridad aún se encuentra en revisión para ajustes si a ello hubiese lugar o aprobación del mismo, ante la Dirección General y el Comité de Gestión y Desarrollo Institucional.
Una vez aprobado se procederá a realizar la socialización con la Comunidad Colciencias mediante una campaña de sensibilización con el apoyo de Comunicaciones de la Entidad y será publicado en la página web de la entidad.
</t>
    </r>
    <r>
      <rPr>
        <i/>
        <u/>
        <sz val="11"/>
        <color theme="1"/>
        <rFont val="Segoe UI"/>
        <family val="2"/>
      </rPr>
      <t>Cultura de hacer las cosas bien</t>
    </r>
    <r>
      <rPr>
        <sz val="11"/>
        <color theme="1"/>
        <rFont val="Segoe UI"/>
        <family val="2"/>
      </rPr>
      <t xml:space="preserve">
Durante este trimestre se realizó la evaluación parcial correspondiente al primer semestre del año (1 de febrero a 31 de julio de 2018).   Previo a esta evaluación, se llevó a cabo reuniones, asesorías con los servidores para recordar el diligenciamiento de los formatos de la evaluación de desempeño laboral independiente de su tipo de vinculación. Así mismo con el seguimiento a los acuerdos de gestión.  Una vez recibidos se procedió a su registro en la matriz identificada con el código No.  A101PR02F01
</t>
    </r>
    <r>
      <rPr>
        <i/>
        <u/>
        <sz val="11"/>
        <color theme="1"/>
        <rFont val="Segoe UI"/>
        <family val="2"/>
      </rPr>
      <t>Gestión de la información de talento humano</t>
    </r>
    <r>
      <rPr>
        <sz val="11"/>
        <color theme="1"/>
        <rFont val="Segoe UI"/>
        <family val="2"/>
      </rPr>
      <t xml:space="preserve">
La planta actual de Colciencias se encuentra socializada en la página web de la Entidad, donde todos los grupos de interés tanto internos como externos pueden consultarla se puede acceder en el Siguiente Link: http://www.colciencias.gov.co/quienes_somos/planeacion_y_gestion/vacantes
El Plan Anual de Vacantes tiene como objetivo informar la situación en la que se encuentra la planta de personal del Departamento Administrativo de Ciencia, Tecnología e Innovación – COLCIENCIAS como garantía para continuar con el funcionamiento en la entidad
</t>
    </r>
    <r>
      <rPr>
        <i/>
        <u/>
        <sz val="11"/>
        <color theme="1"/>
        <rFont val="Segoe UI"/>
        <family val="2"/>
      </rPr>
      <t>Contribuir a una Colciencias más transparente</t>
    </r>
    <r>
      <rPr>
        <sz val="11"/>
        <color theme="1"/>
        <rFont val="Segoe UI"/>
        <family val="2"/>
      </rPr>
      <t xml:space="preserve">
El Plan Anual de Vacantes tiene como objetivo informar la situación en la que se encuentra la planta de personal del Departamento Administrativo de Ciencia, Tecnología e Innovación – COLCIENCIAS como garantía para continuar con el funcionamiento en la entidad.
</t>
    </r>
  </si>
  <si>
    <r>
      <t xml:space="preserve">Para la vigencia 2018, se inició el proceso de integración del sistema ORFEO con el MGI con el fin de simplificar pasos en el procedimiento de solicitud de convenios derivados y modificaciones de los mismos, por tal motivo de manera conjunta con el personal de la oficina de Tic se trazó un cronograma de trabajo y se determinaron los eventos que se deben suprimir para hacer el proceso de integración MGI-ORFEO más eficiente, dado que esta es una actividad definida como un desarrollo de alto impacto desde la Secretaria General y las Áreas Técnicas; para el tercer trimestre se avanzó en un 35% en el plan antes descrito, con corte al 30 de septiembre de 2018 se ha </t>
    </r>
    <r>
      <rPr>
        <b/>
        <sz val="11"/>
        <color theme="1"/>
        <rFont val="Calibri"/>
        <family val="2"/>
        <scheme val="minor"/>
      </rPr>
      <t>avanzado el 80%</t>
    </r>
    <r>
      <rPr>
        <sz val="11"/>
        <color theme="1"/>
        <rFont val="Calibri"/>
        <family val="2"/>
        <scheme val="minor"/>
      </rPr>
      <t>. Dado lo anterior se inicio y se esta adelantando la etapa desarrollo del software para lograr el proceso de integración. MGI Orfeo.</t>
    </r>
  </si>
  <si>
    <t>Resumen de la gestión a 31 de marzo de 2019</t>
  </si>
  <si>
    <t>Fortalecer la investigación y producción científica y tecnológica con calidad internacional</t>
  </si>
  <si>
    <t>Consolidar la institucionalidad y gobernanza de Colciencias como rector del SNCTeI en articulación con el SNCCTeI</t>
  </si>
  <si>
    <t>Diseño y evaluación de la Política Pública de CTeI</t>
  </si>
  <si>
    <t>Fortalecimiento de Colciencias con Gobierno Central y Gestión Regional de la CTeI</t>
  </si>
  <si>
    <t>Posicionamiento, visibilización y articulación de la CTeI con actores internacionales</t>
  </si>
  <si>
    <t>Incentivos tributarios en CTeI</t>
  </si>
  <si>
    <t>Subidrección General</t>
  </si>
  <si>
    <t>Dirección General/ Gestión Territorial</t>
  </si>
  <si>
    <t>Dirección de  Desarrollo Tecnológico e Innovación</t>
  </si>
  <si>
    <t>Dirección General/ Equipo de Internacionalización</t>
  </si>
  <si>
    <t>100 % de formulación y acompañamiento de Documentos de política</t>
  </si>
  <si>
    <t>100% de avance en la evaluación de documentos de política</t>
  </si>
  <si>
    <t>77% Aprobación de recursos por año en el Fondo de Ciencia, Tecnología e Innovación del SGR</t>
  </si>
  <si>
    <t>100% Implementación del plan bienal de convocatorias (Incluye diseño y desarrollo con banco de proyectos elegeibles)</t>
  </si>
  <si>
    <t>11 Alianzas Estratégicas internacionales fortalecidas y nuevas en términos de recursos y capital político para el posicionamiento de Colciencias</t>
  </si>
  <si>
    <t>23 Proyectos de CTeI</t>
  </si>
  <si>
    <t>100% Porcentaje de asignación del cupo de inversión para deducción y descuento tributario</t>
  </si>
  <si>
    <t>1 billón de pesos en inversión en proyectos de CTeI que acceden a los incentivos trtibutarios en inversión (Deducción y Descuento)</t>
  </si>
  <si>
    <t>Programas y Proyectos de CTeI</t>
  </si>
  <si>
    <t>Dirección de  Fomento a la Investigación</t>
  </si>
  <si>
    <t>178 Proyectos de CTeI</t>
  </si>
  <si>
    <t>1:2 Relación de recursos Colciencias vs los recursos del Sector Privado y entidades de gobierno</t>
  </si>
  <si>
    <t>Fortalecimiento de la infraestructura (institucionalidad) de CTeI (Redes de conocimiento, Centros de Investigación, Laboratorios)</t>
  </si>
  <si>
    <t>15 Proyectos de CTeI</t>
  </si>
  <si>
    <t>Publicaciones científicas</t>
  </si>
  <si>
    <t xml:space="preserve">12.000 Artículos científicos publicados por investigadores colombianos en revistas científicas especializadas </t>
  </si>
  <si>
    <t>0,88 (Citaciones de impacto en producción científica y colaboración internacional)</t>
  </si>
  <si>
    <t>Fomentar la formación del capital humano en CTeI y vincularlo a Entidades del SNCTeI</t>
  </si>
  <si>
    <t xml:space="preserve">Dirección de Mentalidad y Cultura </t>
  </si>
  <si>
    <t>Ondas 4.0</t>
  </si>
  <si>
    <t>3.500 Niños, niñas y adolescentes certificados en procesos de fortalecimiento de sus capacidades en investigación y creación a través del Programa Ondas y sus entidades aliadas</t>
  </si>
  <si>
    <t>'Jóvenes Investigadores e Innovadores</t>
  </si>
  <si>
    <t xml:space="preserve">     Formación y vinculación de capital humano de alto nivel</t>
  </si>
  <si>
    <t>930 Becas, créditos beca para la formación de doctores apoyadas por Colciencias y aliados</t>
  </si>
  <si>
    <t>1.965 Becas, créditos beca para la formación de maestría apoyadas por Colciencias y aliados</t>
  </si>
  <si>
    <t>200 Estancias posdoctorales apoyadas por Colciencias y aliados</t>
  </si>
  <si>
    <t>Impulsar la innovación y el desarrollo tecnológico para la transformación social y productiva</t>
  </si>
  <si>
    <t>Innovación Empresarial</t>
  </si>
  <si>
    <t>600 Organizaciones articuladas en los Pactos por la innovación (contenido de empresas, entidades, organizaciones firmantes del pacto/s)</t>
  </si>
  <si>
    <t>479 Empresas con capacidades en gestión de innovación</t>
  </si>
  <si>
    <t>Apoyo a la I+D+i  para promover y fortalecer alianzas entre actores  del SNCTI</t>
  </si>
  <si>
    <t>10 Proyectos en Alianzas estratégicas entre actores del sistema de CTI para apoyar la implementación de nuevas tecnologías basadas en gestión de conocimiento científico, tecnológico e innovación</t>
  </si>
  <si>
    <t>5 Acuerdos de transferencia de tecnología y/o conocimiento</t>
  </si>
  <si>
    <t>Estrategia Nacional de Propiedad Intelectual</t>
  </si>
  <si>
    <t>500 solicitudes de patentes por residentes en Oficina Nacional colombiana</t>
  </si>
  <si>
    <t>Apoyo a emprendimientos de base tecnológica y transferencia de conocimiento</t>
  </si>
  <si>
    <t>12 Empresas de base científica, tecnológica e innovación apoyadas en sus procesos de creación y fortalecimiento.</t>
  </si>
  <si>
    <t>6 Acuerdos de transferencia de tecnología y/o conocimiento</t>
  </si>
  <si>
    <t>Generar una cultura que valore, gestione y apropie la CTeI</t>
  </si>
  <si>
    <t>Difusión de la CTeI</t>
  </si>
  <si>
    <t xml:space="preserve">25 espacios que promueven la  Interacción de la sociedad con la CTeI* </t>
  </si>
  <si>
    <t>4000 Personas que participan en espacios de  valor para la socialización de la CTeI</t>
  </si>
  <si>
    <t xml:space="preserve">65%  de canales de TV pública regionales y nacionales con contenido CTeI </t>
  </si>
  <si>
    <t>Apropiación Social de la CTeI</t>
  </si>
  <si>
    <t>10 comunidades y/o grupos de interés que se fortalecen a través de procesos de Apropiación Social de Conocimiento y cultura científica</t>
  </si>
  <si>
    <t>100% de cumplimiento de los requisitos  priorizados de transparencia en Colciencias</t>
  </si>
  <si>
    <t xml:space="preserve">Conservar y usar sosteniblemente la biodiversidad por medio de la CTeI para contribuir al desarrollo de la Bioeconomía en Colombia </t>
  </si>
  <si>
    <t>Equipo Colombia Bio</t>
  </si>
  <si>
    <t>Colombia Bio</t>
  </si>
  <si>
    <t>4 Expediciones Científcas Realizadas</t>
  </si>
  <si>
    <t>10 Bioproductos generados</t>
  </si>
  <si>
    <t>95.000 Registros Biológicos</t>
  </si>
  <si>
    <t>Fomentar una Colciencias Integral, Efectiva e Innovadora (IE+i)</t>
  </si>
  <si>
    <t>Por una gestión administrativa y financiera eficiente e innovadora</t>
  </si>
  <si>
    <t>100% de cumplimiento de los requisitos  priorizadas de transparencia</t>
  </si>
  <si>
    <t>100% de cumplimiento de los requisitos  priorizados de Gobierno Digital</t>
  </si>
  <si>
    <t>Gobierno y Gestión de TIC para la CTeI</t>
  </si>
  <si>
    <t>Oficina TIC</t>
  </si>
  <si>
    <t>45% Avance en la implementación de la Gobernabilidad y Gestión de TIC para la CTeI</t>
  </si>
  <si>
    <t>100% de cumplimiento de los requisitos  priorizados de transparencia</t>
  </si>
  <si>
    <t>Comunicamos lo que Hacemos - Comunicación Estratégica Institucional</t>
  </si>
  <si>
    <t>100 % de programas estratégicos priorizados comunicados</t>
  </si>
  <si>
    <t>100% de cumplimiento de los requisitos  priorizados de Gobierno Digital en Colciencias</t>
  </si>
  <si>
    <t>Apoyo contractual y jurídico eficiente</t>
  </si>
  <si>
    <t>100% cumplimiento de requisitos priorizados de transparencia en Colciencias</t>
  </si>
  <si>
    <t>Gestión para un talento humano integro efectivo e innovador</t>
  </si>
  <si>
    <t>90,3 % en la calificación de Gestión Estratégica para un talento humano integro, efectivo e innovador.</t>
  </si>
  <si>
    <t>Pacto por un Direccionamiento Estratégico que genere valor público*</t>
  </si>
  <si>
    <t>100% cumplimiento en la formulación, acompañamiento, seguimiento y evaluación de planes e instrumentos de la planeación</t>
  </si>
  <si>
    <t>66% Índice de madurez del SGC</t>
  </si>
  <si>
    <t>Fortalecimiento del enfoque hacia la prevención y el autocontrol</t>
  </si>
  <si>
    <t>100% de ejecución de las auditorías, seguimientos y evaluaciones</t>
  </si>
  <si>
    <r>
      <t xml:space="preserve">Período de seguimiento: Primer </t>
    </r>
    <r>
      <rPr>
        <b/>
        <u/>
        <sz val="16"/>
        <rFont val="Segoe UI"/>
        <family val="2"/>
      </rPr>
      <t>trimestre de 2019</t>
    </r>
  </si>
  <si>
    <t>Respecto al avance en los temas relacionados en el diseño de políticas de CTeI,  es válido señalar que las políticas CONPES de CTeI y Ciencia Abierta estan siendo lideradas desde la Subidrección General. Por su parte las políticas de formación de Alto nivel y de Apropiación Social, son lideradas por las áreas técnicas y soportadas por el grupo de política de la Subdirección. Ahora bien, desde la Subdirección se han adelantado las siguientes actividades durante el período de reporte:
- Política de CTeI – CONPES: se remitió oficio para solicitar al SISCONPES del Departamento Nacional de Planeación la programación del CONPES de CTeI, proceso que se llevará a cabo en el 2020.
- Política Ciencia Abierta – Segunda Fase: teniendo en cuenta que en el 2019 se partió del documento Lineamientos para una política de ciencia abierta en Colombia, se realizó la consulta pública de dichos lineamientos mediante un formulario publicado en el portal de Colciencias.
- Política de Formación de Alto Nivel: se constituyó la mesa de trabajo para definir los temas a abordar del componente de formación de capital humano de alto nivel.
- Estrategia de Apropiación Social: El equipo de análisis y diseño de política participó y retroalimentó el Taller Actualización Estrategia Apropiación Social de CTeI liderado por la DMC. De otra parte, se convocó una sesión de contextualización y avances con el equipo encargado del tema desde la DMC. Además, se llevó a cabo una reunión con la participación del coordinador Grupo de Política, la Directora de Mentalidad y Cultura, la asesora de la subdirección y el equipo de Apropiación Social del Conocimiento para apoyar la construcción de la ficha técnica de la política y acordar el plan de trabajo para la formulación y diseño de la mencionada política.
Frente a la iniciativa de Evaluación de polítca de CTeI, para el primer trimestre de 2019, se adelantaron las siguientes acciones: 
- Beneficios tributarios: Se llevaron a cabo las sesiones de socialización con el equipo de de Beneficios Tributarios de la Dirección de Desarrollo Tecnológico e Innovación, con el -propósito de conocer los avances del año 2018 y proyectar las actividades de 2019.  Como producto de estas reuniones se elaboró el plan de actividades para la vigencia.
- Fondo de Investigaciones en Salud – FIS: Se llevó a cabo una reunión amplia con presencia del Director de Fomento a la Investigación y la Gestora del Programa Nacional de Salud y otros funcionarios para definir la ruta de acción para la vigencia. 
- Programa de Formación de Alto Nivel: Se adelantó reunión con el programa y se elaboró el Plan de Trabajo para el 2019.
-Programas y proyectos del Fondo de CTeI del SGR: Se llevó a cabo reunión con el coordinador y el equipo de Gestión Territorial, en donde se trazó  el plan de trabajo para 2019.
Con re lación al apoyo a la gestión en lineamientos de política de CTeI , es necesario destacar la labor de la Subdirección en compañía de la UDEP asociado al acompañamiento que brinda para que efectivamente esos lineamientos sean tenidoS en cuenta en la toma de decisiones de la Entidad como cabeza de sector de CTeI. Es válido señalar el avance en acciones como el apoyo a la Misión de Sabios 2019, la gestión de un convenio  con el Ministerio de Minas y Energía para financiar becas doctorales y con el Ministerio de E ducación Nacional para impulsar el "Ecosistema Científico" en el sector educación, así como la fusión de Colciencias en el Ministerio de Ciencia, Tecnología e Innovación.</t>
  </si>
  <si>
    <t>Durante el primer trimestre de 2019, desde la iniciativa de acompañamiento y apoyo a ecosistemas territoriales, el equipod e Gestión Territorial llevó a cabo el primer taller para la Presentación de Retos  y asignación de porcentajes a las líneas programáticas priorizadas por los departamentos, y resolver inquietudes de los participantes, previo lanzamiento del plan bienal de convocatorias por parte de Colciencias. Al taller asistieron 115 personas entre delegados de los departamentos, particpantes de diversas entidades de Gobierno y delegados Colciencias. Los productos de la sesión incluyeron las actas con la definición de retos y asignación de inversión para las líneas programáticas.
Respecto al alistamiento y gestión de convocatorias públicas abiertas , cuya implementación se mide a través de la ejecución de plan bienal de convocatorias, da cuenta de la apertura de dos convocatorias de las dos programadas para el primer trimestre de 2019, correspondientes a :a) Becas de excelencia doctoral del Bicentenar109.io (corte 1 y 2) esta programa tiene como objetivo apoyar la formación de profesionales colombianos a nivel de doctorado en universidades del país, para la generación y transferencia de conocimiento científico de alto impacto que contribuya al desarrollo económico, social y ambiental del país y sus regiones y b)  Fortalecimiento IES públicas: considerando los lineamientos definidos en el Decreto 1082 de 2015, adicionado y modificado por el Decreto 1467 de 2018. Esta convocatoria está dirigida a IES públicas colombianas  para el fortalecimiento de sus capacidades institucionales y de investigación en CTeI. 
En lo que compete a la aprobación de los recursos del  FCTeI  del SGR, para el período analizado se reportó un 10%, con esto se cumple a cabalidad de acuerdo a lo programado para el trimestre. El dato reportado da cuenta de un total de 22 proyectos  aprobados y/o ajustados, correspondiente a un total de recursos de $109.309.506.912. Los departamentos que registraron proyectos aprobados fueron: Antioquia, Bogotá, Boyacá, Caldas, Caquetá, Cauca, Cesar, Cundinamarca, Huila, Nariño, Norte de Santander, Santander, Tolima y Valle del Cauca.</t>
  </si>
  <si>
    <t>Durante el primer trimestre se adelantaron las diferentes acciones para llevar a cabo la suscripción del Memorando de Entendimiento (MDE) entre  Internet y DATA LAB (IDLAB) y el Departamento Administrativo de Ciencia, Tecnología e Innovación Colciencias sobre el establecimiento de un programa de cooperación técnico-científico para la trasformación digital de Colciencias. Este MDE tiene como propósito establecer una colaboración entre las Partes para facilitar el desarrollo de actividades académicas y científicas, siendo de especial interés el establecimiento de un Programa de Cooperación Técnico-Científico para la trasformación digital de la Entidad. Aun cuando este MDE no limita las disciplinas o programas que pueden participar en estos términos, las Partes buscarán cooperar y apoyarse mutuamente en el logro de sus respectivos objetivos y términos, en relación con los siguientes temas:
a. Fortalecimiento de capacidades institucionales y técnicas para el desarrollo de un prototipo que pueda integrar nuevas fuentes de información con el fin de mejorar la interoperabilidad y eficiencia del sistema.
b. Promover el intercambio científico y académico para la integración de datos, información y conocimiento empleando estrategias de datos enlazados.
c. Promover la transferencia de Conocimiento a través del fortalecimiento de las capacidades del recurso humano.
En el marco del proceso de interacción con el Comité de Política Científica  y Tecnológica de la OCDE - CSTP y sus Grupos de Trabajo, se realizó la priorización de participaciones en el marco de las sesiones formales del Comité y los cuatro grupos de trabajo. De acuerdo a lo anterior, se realizó una plan anual de visitas para atender los compromisos adquiridos por el país con la Organización para la Cooperación y el Desarrollo Económicos - OCDE.
Con relación al intercambio de prácticas exitosas con aliados estratégicos internacionales en temáticas priorizadas, se trabajó de los escritorios geográficos una campaña de socialización y sensibilización en torno a la apuesta en Economía Naranja/Industrias Creativas como temática priorizada por el Gobierno Nacional. A su vez, se compartieron las apuestas que se realizan en Colombia y cómo el país está entendiendo el tema para hallar posibilidades de cooperación conjuntas.
Frente a la participación de Colciencias en escenarios internacionales estratégicos, durante el primer trimestre  de 2019 se construyó y alimentó la matriz con la información relacionada con estos escenarios para los cuales la Oficina de Internacionalización viene confirmando la asistencia de la entidad previa autorización del Director General.</t>
  </si>
  <si>
    <t xml:space="preserve">Durante el primer corte de 2019 de la convocatoria 786 se presentaron 6 proyectos, de los cuales 4 fueron aprobados para acceder a beneficios tributarios. El monto total aprobado por el CNBT durante la reunion del dia 22 de febrero de 2019 fue de $12.234.149.572. Las propuestas negadas presentaron un valor de inversiones de $ 733.041.847.
Así mismo, se elaborarón los términos de referencia para convocatoria de beneficios tributarios para la vigencia 2019. En esa línea se surtió el proceso para aprobación de convocatoria y apertura de la misma el día 28 de marzo de 2019. El cupo otorgado hasta la fecha es de $12.234.149.572.
En lo que concierne a ingresos no constitutivos de renta y/o ganancia ocasional, en primer trimestre de 2019, donde se certificaron remuneraciones del personal por un valor de $1.128.151.993 (2018:$ 565.734.198; 2019: $333.308.003; 2020: $229.109.792). Estas solicitudes fueron presentadas por tres entidades (Universidad de Antioquia - UDEA , Universidad Tecnológica de Pereira - UTP,  Fundación Cardiovascular de Colombia - FCV ) y tres empresas (Compañía Nacional de Chocolates S.A.S, DISPROQUIN S.A.S, Integra) para otorgar certificación a 28 investigadores.
En cuanto a gestión se recibieron 12 solicitudes, de las cuales se aprobaron 10 y se negaron 2 ($163.993.331).  En este mismo período se presentó el primer borrador de términos de referencia de la nueva convocatoria para discusión.
Frente a Guía técnica de exención de IVA por importación de equipos y elementos, durante el primer trimestre de la vigencia, se elaboró el documento en versión borrador donde se exponen generalidades, definiciones y aspectos a considerar en la ventanilla abierta para acceder a exte beneficio.
Con relación a la evaluación de impacto del programa de Beneficios Tributarios, en primer trimestre de 2019 se iniciaron las mesas de trabajo con diferentes áreas de Colciencias y el Banco Mundial, con el propósito de viabilizar la realización de la evaluación y los aspectos contractuales. A partir de esta labor, se construyó el plan de trabajo para la puesta en marcha de la invitación a presentar propuesta de la Evaluación de Impacto.
Frente a los Talleres para la formulación de proyectos en CTeI, se han presentado ante el Comité Técnico de Dirección los contenidos una reestructuración de la propuesta entre estas la modificación del objetivo, la metodología y los resultados esperados. Adicionalmente, se inició la configuración del proceso contractual que permita iniciar la operación de los talleres en las regiones.
</t>
  </si>
  <si>
    <r>
      <t xml:space="preserve">Al respecto de la gestión para avanzar en la meta de proyectos de CTeI se ha avanzado en los siguientes aspectos: 
- Convocatoria Conectando Conocimiento: Se han llegado a acuerdos frente al manejo de la convocatoria y al desarrollo de los TdR de la misma, especialmente frente a la forma como se incorporaran jóvenes investigadores en la propuestas, por otra parte con los programas nacionales se  han acordado focos priorizados para dar lineamientos en la convocatoria a los proponentes, se espera dar apertura al proceso en el mes de mayo. 
 -  Financiación de proyectos de las Fuerzas Armandas: Se logra consolidar la consecución de recursos para la financiación de los proyectos con las Fuerzas Militares con una adición de recursos al convenio marco y un aporte de recursos de contrapartida de parte de Colciencias, así mismo se  logra la consecución de recursos con la entidad Cotecmar por más de 1.200 millones de pesos.
- Se dió apertura a 3 convocatorias para la financiación de proyectos al cierre del trimestre (29 de marzo) con el sector salud de la siguiente forma: 
    • Convocatoria Pactos para la Generación de Nuevo Conocimiento a Través de Proyectos de Investigación Científica en Ciencias Médicas y de la Salud.
    • Creación de pactos para incentivar el Desarrollo Tecnológico y la Innovación en el área de Ciencias Médicas y de la Salud
    • Convocatoria para presentar programas de investigación en temáticas priorizadas en Ciencias Médicas y de la Salud.
- Convocatoria para adelantar nueva fase de  ejecución de proyectos I+D+i  en recobro mejorado de hidrocarburos: Se adelantan los conceptos de la convocatoria entre otros trámites pertinentes para el normal desarrollo de la convocatoria. 
</t>
    </r>
    <r>
      <rPr>
        <b/>
        <sz val="10"/>
        <color theme="1"/>
        <rFont val="Segoe UI"/>
        <family val="2"/>
      </rPr>
      <t>Conclusiones y recomendaciones</t>
    </r>
    <r>
      <rPr>
        <sz val="10"/>
        <color theme="1"/>
        <rFont val="Segoe UI"/>
        <family val="2"/>
      </rPr>
      <t xml:space="preserve">
Como parte de las conclusiones de las sesiones de concertación de la Planeación Estratégica, se da la observación de procurar no tener acumulados los resultados al cuarto trimestre, se entiende que hubo un proceso de confirmación de los recursos que llevó a programar diferentes actividades en dicho trimestre. Se debe tener en cuenta que para la planeación de las convocatorias deben no solo considerar las fechas y epocas del año por el  flujo de trabajo de actores del SNCTeI, si no también del volumen y de las capacidades de equipo de diferentes área de apoyo como la DAF, SEGEL, etc, que permiten que el flujo normal de desarrollo de las convocatorias y de contratación parea que se den a tiempo. </t>
    </r>
  </si>
  <si>
    <r>
      <t xml:space="preserve">Al respecto de la Invitación a presentar propuestas para el fortalecimiento de centros autónomos de investigación e institutos o centros públicos de I+D, reconocidos por Colciencias: Se han venido desarrollando el borrador de los términos de referencia en donde esta pendiente concertar con la Dirección de Mentalidad y Cultura el componente de la vinculación de los jóvenes investigadores en la propuestas así como la definición de los criterios de evaluación de las propuestas a recibir. 
Frente a la Convocatoria para financiar proyectos de CTeI en salud y consolidar las capacidades técnicas y científicas de institutos públicos de I+D y Centros autónomos de investigación con reconocimiento vigente por Colciencias: se da apertura a la convocatoria el día 29 de marzo de 2019 a la cual se dará cierre el día 18 de junio de 2019. Este tipo de iniciativas de fortalecimiento institucional aportan en la consolidación de actores del Sistema Nacional de Ciencia y Tecnología y aportan a halonar el aporte de recursos del sector privado en el sector de Ciencia y Tecnología. 
Con relación al reconocimiento de centros e institutos de investigación: al respecto del reconocimiento de centros durante el primer trimestre del año 2019, fueron radicadas 3 solicitudes de reconocimiento como Centro de Investigación. Estas tres solicitudes cumplieron con los requisitos mínimos y se encuentran en proceso de evaluación por pares. A la fecha la Dirección de Fomento a la Investigación cuenta con un total de 31 centros de investigación reconocidos, 4 centros en proceso de evaluación por pares y 7 en elaboración de la respectiva resolución.
</t>
    </r>
    <r>
      <rPr>
        <b/>
        <sz val="10"/>
        <color theme="1"/>
        <rFont val="Segoe UI"/>
        <family val="2"/>
      </rPr>
      <t xml:space="preserve">Conclusiones y recomendaciones:
</t>
    </r>
    <r>
      <rPr>
        <sz val="10"/>
        <color theme="1"/>
        <rFont val="Segoe UI"/>
        <family val="2"/>
      </rPr>
      <t xml:space="preserve">Se debe destacar el buen grado de reporte en la iniciativa que da cuenta de los centros de investigación, además de la oportunidad en el mismo. </t>
    </r>
  </si>
  <si>
    <r>
      <t xml:space="preserve">Desde la iniciativa de "Monitorear los artículos científicos publicados en revistas de alto impacto y las citaciones de impacto en producción científica de colombianos en colaboración internacional", se reporta la información desde la base desde  SCImago Research Group quienes continuarán consolidando la información de artículos para 2019. Es así como el número de artículos científicos publicados en revistas de alto impacto para el primer trimestre del año 2019 por autores colombianos para las 27 áreas de conocimiento es de 2.560. Es pertinente mencionar que las revistas al estar multicategorizadas, muestran un escenario en el cual un mismo artículo puede estar contabilizado en más de un área temática; por lo tanto el número de artículos reportado por área temática no suma el total de artículos reportados por trimestre que es de 2.560. En su orden las áreas temáticas por su aporte al indicador durante este primer trimestre del año son:  Medicina 12.52%, Ingeniería 10.077%, Agricultura y ciencias biológicas 7.573%, Ciencias de la Computación 7.431%, Física y Astronomía 6.413%, Ciencias Sociales 5.497%, Bioquímica - genética y biología molecular 5.375% como porcentaje de aporte al indicador. Estas áreas suman más del 50% del aporte al indicador de un total de 27 áreas temáticas. 
Al respecto de la visibilidad y seguimiento a la producción científica mundial en enero de la presente vigencia se oficializa la Conformación del Consorcio Nacional para la adquisición de recursos bibliográficos internacionales que se requieren para el fortalecimiento de la capacidad nacional de investigación e innovación con el fin de poder generar valor en los procesos de investigación y de producción del país.
Con relación a las publicaciones de los investigadores nacionales y la presencia de las revistas científicas nacionales en índices citacionales de alto impacto: “Currículo del Editor”, es el primer programa de Colciencias dirigido a la formación y acompañamiento a equipos editoriales de revistas científicas nacionales. Este curso, virtual y presencial, fue diseñado con el fin de permitir conocer las buenas prácticas internacionales de gestión editorial, evaluación, calidad de contenidos, metodologías, impacto y visibilidad. Durante el primer trimestre de 2019 se realizan 2 actividades: 1. continuación de la cuarta cohorte y 2. se realizan las jornadas de acompañamiento virtual a 144 revistas seleccionadas. 
Para el fortalecimiento de los modelos cienciométricos, en primer trimestre de la vigencia se ha continuado con las mesas  de trabajo entre Colciencias y la Asociación de Facultades de Ciencias Sociales y Humanidades.
</t>
    </r>
    <r>
      <rPr>
        <b/>
        <sz val="10"/>
        <color theme="1"/>
        <rFont val="Segoe UI"/>
        <family val="2"/>
      </rPr>
      <t xml:space="preserve">Conclusiones y recomendaciones:
</t>
    </r>
    <r>
      <rPr>
        <sz val="10"/>
        <color theme="1"/>
        <rFont val="Segoe UI"/>
        <family val="2"/>
      </rPr>
      <t xml:space="preserve">Según lo proyectado para el indicador de este programa se tiene un buen comportamiento de aporte, aún cuando en el primer trimestre del año se cumple la meta de forma satisfactoria. Se recomienda tener un parámetro de comparación al respecto del número de investigadores reconocidos con publicaciones y el número de colombianos con publicaciones científicas publicadas en revistas científicas especializadas. 
Para los reportes de las diferentes iniciativas como por ejemplo la implementación del modelo cienciométrico el reporte de la gestión no permite tener mayor nivel de conocimiento de la implementación al respecto del modelo, así como los beneficios y/o oportunidades de hacer más efectiva la implementación. </t>
    </r>
  </si>
  <si>
    <t>680 Jóvenes investigadores e innovadores apoyados por Colciencias y aliados</t>
  </si>
  <si>
    <r>
      <t xml:space="preserve">Frente a la iniciativa de Alianzas por  la Innovación, se llevó a cabo la alineación de conceptos para la nueva fase  en conjunto con Confecámaras. Dentro de las conclusiones obtenidas de este proceso se generó la hoja de ruta general  y se consolidó el presupuesto de la estrategia durante el año 2019.
Las estrategias de Pactos y Sistemas de Innovación, así como la iniciativa de Gestión Territorial iniciará operacion en segundo trimestre de la vigencia.
</t>
    </r>
    <r>
      <rPr>
        <b/>
        <sz val="10"/>
        <color theme="1"/>
        <rFont val="Segoe UI"/>
        <family val="2"/>
      </rPr>
      <t>Conclusiones/Recomendaciones</t>
    </r>
    <r>
      <rPr>
        <sz val="10"/>
        <color theme="1"/>
        <rFont val="Segoe UI"/>
        <family val="2"/>
      </rPr>
      <t xml:space="preserve">
La programación de las tareas a partir del segundo trimestre, no permite evidenciar al gestión adelantada desde la DDTI frente  a la integralidad del componente de Innovación Empresarial. Se recomienda registrar la gestión adelantada en los priemros meses del año que permitan evidenciar las acciones encaminadas para el logro de las 600 organizadas articuladas en los Pactos por la innovación y 479 Empresas con capacidades en gestión de innovación.</t>
    </r>
  </si>
  <si>
    <t>Dirección de Mentalidad y Cultura</t>
  </si>
  <si>
    <t>Frente a la Convocatoria para el apoyo de proyectos de desarrollo y validación comercial de prototipos funcionales de tecnologías de alto riesgo tecnológico y alto potencial comercial, en primer trimestre se trabajó de manera colectiva en la construcción de los términos de referencia, mediante un consenso conceptual de las diferentes áreas de la Dirección de Desarrollo Tecnológico e Innovación. La actividad presenta retraso dado el esfuerzo adicional que se está llevando a cabo para que los términos de referencia de la convocatoria incluyan focos temáticos acordes a la realidad del país y soportados en los objetivos de desarrollo sostenible.
En lo que respecta a la actualización del Plan Nacional de Ciencia, Tecnología e Innovación para el sector TIC 2017-2022, desde el programa Nacional de TIC se iniciará gestión en segundo trimestre de 2019.</t>
  </si>
  <si>
    <t>Para el primer trimestre de 2019, se reportó la radicación de 70 solicitudes de patente, de acuerdo con el reporte realizado por la SIC en el mes de abril de 2019. Con esto se logró el 88% de la meta establecida para el período. La diferencia entre lo planeado y lo que finalmente se radicó ante la SIC para este trimestre en lo que respecta al apoyo brindado por Colciencias, atiende una solicitud de ampliación de los plazos de radicación de las solicitudes por parte de las firmas de abogados que adelantan los procesos de alistamiento, redacción y radicación ya que los beneficiarios en algunos casos se han tomado más tiempo del esperado para apoyar estos procesos por tal motivo, una porción del cumplimiento de la meta se traslada al segundo trimestre.
La distribución por departamento fuela siguiente: Bogotá con un 36% de las solicitudes, Antioquia 20%, Cundinamarca 11%, Valle y Santander 9%, Atlántico 4%, Bolivar, Quindio, Risaralsda 3%, y Cauca y Huila 1%.
La gestión  de la Convocatoria Nacional para apoyar a la presentacion de patentes via nacional y via PCT para el primer trimestre de 2019, da cuenta de la realización de sesiones  trabajo con el ánimo de construir en conjunto (quipos de trabajo de la Estrategia Nacional de Propiedad Intelectual de Colciencias y de CIGEPI de la Superintendencia de Industria y Comercio - SIC ) los términos de refencia la convocatoria, con la cual se espera apoyar aproximadamente 182 solicitudes de patente. En las mencionadas sesiones se han definido aspectos relacionados con los requisitos de la convocatoria y sus mecanismos de validación. Es importante mencionar, que este trabajo continuará en el mes de abril y mayo hasta concluir la elaboración de los términos para la apertura de la convocatoria en el segundo trimestre de 2019, de acuerdo con lo establecido en el plan anual de convocatorias de la vigencia.</t>
  </si>
  <si>
    <t>En el primer trimestre de 2019, se inició el  el proceso de sensibilización de la Convocatoria “Apoyo y fortalecimiento para la creación de empresas de base
científica, tecnológica e innovación”. Dicha sensibilización se llevó a cabo en el marco de  la “Sesión convocatorias ecosistema de innovación” organizada por Connect Bogotá, en donde se presentó ante empresas y universidades, la estrategia de apoyo a Spin-off de la Dirección de Desarrollo Tecnológico e Innovación.
A partir de los resultados obtenidos y la retroalimentación del evento, se inició la construcción de los términmos de referencia de la convocatroria, la cual se ejecutará en conjunto con el Programa Nacional de TIC.</t>
  </si>
  <si>
    <r>
      <t xml:space="preserve">Durante el primer trimestre dentro del componente de activaciones regionales se realizó la acción MujerEs Ciencia en alianza con la Asociación Colombiana de Periodismo Científico en Maloka. La acción contó con la participación de 3 invitadas y fue de entrada libre con inscripción previa; aunque en el formulario de inscripción previa se registraron 214 personas debido a problemas climáticos sólo asistieron 50 personas al evento.  El primer trimestre deja un total de </t>
    </r>
    <r>
      <rPr>
        <b/>
        <sz val="10"/>
        <color theme="1"/>
        <rFont val="Segoe UI"/>
        <family val="2"/>
      </rPr>
      <t>1 espacio</t>
    </r>
    <r>
      <rPr>
        <sz val="10"/>
        <color theme="1"/>
        <rFont val="Segoe UI"/>
        <family val="2"/>
      </rPr>
      <t xml:space="preserve"> que promueve la interacción de la sociedad con CTeI </t>
    </r>
    <r>
      <rPr>
        <b/>
        <sz val="10"/>
        <color theme="1"/>
        <rFont val="Segoe UI"/>
        <family val="2"/>
      </rPr>
      <t>50 personas</t>
    </r>
    <r>
      <rPr>
        <sz val="10"/>
        <color theme="1"/>
        <rFont val="Segoe UI"/>
        <family val="2"/>
      </rPr>
      <t xml:space="preserve"> que participan en espacio de valor. Con esto se logra el 100% de la meta estabelcido para el número de espacios que promueven la CTeI, pero apenas el 40% e lo concerniente al número de personas que participan en esos espacios.
Frente a los contenidos multiformato, durante el primer trimestre dee 2019 se desarrollaron acciones, entre los que se incluyen eventos presenciales de circulación de estos contenidos:
a) Dos proyecciones de la serie Colombia Bio en el Colegio Nueva Granada.
b) Proyecciones de 4 de los cortometrajes de ColombiaBio en Cine en los barrios y una proyección especial del largometraje La Casa de la Vida en cine bajo las estrellas en el Festival Internacional de Cartagena de Indias.
c) Proyección de los cortometrajes de Colombia Bio antecediendo cada una de las funciones del festival y una proyección del largometraje “La casa de la Vida” dentro de la programación oficial con espacio de conversatorio en festival de cine Colombiano de Nueva York.
d) Propuesta de programación para el Festival de cine ambiental en la Universidad del Quindio
e) Acuerdo con el festival Colombiosiversidad donde se tendrá la proyección de dos de los cortometrajes de ColombiaBio, un episodio de Formulas de cambio y del largometraje “La casa de la vida” con espacio de Conversatorio en las ciudades de Bogotá y Medellín.
f) Gestión de proyección del documental “Cita con la Trocha” en la Cinemateca Alterna de la Universidad nacional.
g) Gestión de proyección del documental “La casa de la vida” en la Universidad Javeriana con conversatorio.
h) Gestión proyección del documental “La casa de la vida” en la Universidad de la Sabana
Con relación al Entorno Digital del programa Todo es Ciencia, en primer trimestre de 2019, se publicó en el sitio web 7 escritos de autores y temas variados [artículos periodísticos y columnas de opinión] dentro de los cuales participaron los siguientes autores: Andrés Carvajal, Efraín Rincón y Mario Murcia. Con base en el contenido editorial se realizarOn publicaciones de diferente tipo en las diferentes redes sociales de la estrategia (Facebook, Twitter, Instagram, Youtube) y de esta labor se generaron 48.363 interacciones en redes sociales. El sitio web obtuvo 45.263 usuarios únicos; 72,904 visitas a páginas del sitio y 33472 reproducciones de contenido audiovisual en plataformas on line (Facebook, Instagram, Twitter, YouTube).</t>
    </r>
  </si>
  <si>
    <t>En el primer trimestre de 2019, con relación al avance de la convocatoria "Ideas para el Cambio" se llevó a cabo la parametrización que incluyó: el cronograma de actividades, elaboración de términos de referencia, consolidación de alianzas, conceptualización de temas.
A través de las acciones realizadas en el programa ideas para el cambio en el período analizado se ha promovido el acceso a la información y la participación de la ciudadanía en temas de apropiación social de la ciencia la tecnología y la innovación, logrando así el mantenimiento del 100% de los requisitos de transparencia a cargo de la DMC.
Frente al fortalecimiento de las experiencias ganadoras del Concurso a "A Ciencia Cierta Eco", en primer trimestre de la vigencia, se promovió la elaboración de los planes operativos y presupuestales de los proyectos de las comunidades de base comunitaria. Al corte del reporte, se contó con un total de 12 de los 18 planes de fortalecimiento: Asoapica, Productores ovinos, humedales el Tintal, Renacer comunal andino, Red Natural de sociedad civil Alto Ricaurte, Asoparaiso, Asoarce, Sembrando Vida, Brigadas forestales, Red de reservas naturales, Agrosolidaria y Aguas del Volcán. 
Alineado a lo anterior, se inició el 2019 con la organización de 20 encuentros locales de los 28 que se definieron con experiencias ganadoras del concurso, estos abarcan: 
1. Asociación de Productores Agropecuarios del Paraíso, Putumayo.
2. Agrosolidaria.
3. Asociación de Productores Agropecuarios de la Vereda Brasilar - Asobrasilar.
4. Asociación de Usuarios del Acueducto Aguas del Volcán.
5. Brisas del Macizo.
6. Grupo Ecológico Reverdecer Laboyano.
7. Asociación Minga de Campesinos La Orquídea.
8. Asociación para el desarrollo integral humano y sostenible AKAYÚ.
9. Comité de Vigilancia y Conservación del medio ambiente de Pescadores Artesanales de Caño Grande.
10. Asociación de Mujeres Dios con Nosotros.
11. Consejo Comunitario de la comunidad negra Senovia Puello Caicedo del Corregimiento de Bocacerrada.
12. Grupo Ambientalista Rescatemos El Caño Bugre.
13. Asociación de Mujer Rural Almaguereña Campesina e Indígena - AMURA.
14. Junta de Acción Comunal Vereda el Carmelito- Patía.
15. Frutos de Macuira.
16. Asociación de Agricultores, Productores Pecuarios, Piscicultores y Ambientalistas de Pasifueres -ASOPASFU.
17. Brigadas Forestales Comunitarios.
18. Asociación de Pescadores Artesanales Amigos del Cultivo - Cría Pez.
19. Consejo Comunitario Negros Unidos.
20. Asociación de Emprendedores Unidos Rompiendo Barreras Asoemprendedores
En lo que concierne a la iniciativa "Apropiate", en el período analizado, se diseñó el mecanismo para la socialización y validación del documento de la Estrategia de Apropiación Social de CTeI, que contiene momentos de validación interna con los equipos de Colciencias y una serie de contenidos con carácter educomunicativo para la validación de actores del Sistema Nacional de CTeI. Así mismo, se consolidaron los lineamientos técnicos para el desarrollo del componente de Apropiación Social de CTeI en proyectos financiados con recursos FIS, jóvenes investigadores que contienen un marco técnico, propuestas metodológicas y alternativas para el desarrollos de productos  de investigación.
Respecto a la gestión de la iniciativa de Centros de Ciencia, a marzo de la vigencia se adelantaron acciones en el marco de la convocatoria 815-2018 en la cual se han firmado 3 de los 6 contratos correspondientes a las instituciones ganadoras de la convocatoria. Desde el componente de  gestión territorial se ha realizado acompañamiento en mesas técnicas de dos proyectos correspondientes a los departamentos de Meta y Chocó;  desarrollando así el primer borrador de la metodología para el programa de fortalecimiento de Centros de Ciencia, así como el acompañamiento para el reconocimiento de esta tipología de actores.
Por otro lado, se inició el desarrollo de la herramienta para el estudio sectorial con la entidad "lado B" ganadora de la invitación directa. El estudio tiene como objetivo tener una línea base de los Centros de Ciencia a nivel nacional y cuales pueden ser susceptibles a ser financiados por Beneficios tributarios, articulados con sus actividades relacionadas con industrias creativas y economía naranja.
En cuanto al avance de la Red Colombiana de Información Científica, en el primer tirmestre de 2019 se diseño el taller "Herramientas para la gestión de la información científica colombiana”, para el encuentro de los actores del SNCTeI de cada una de las instituciones involucradas en el fortalecimiento de la información científica nacional. Este tipo de acciones busca el fortalecimiento de la capacidades para la construcción y articulación de las actividades a trabajar en la Red Colombiana de Información Científica, de tal manera que se disponga de un marco de estándares ajustados a la realidad internaciona para un adecuado tratamiento de las colecciones científicas a nivel nacional.</t>
  </si>
  <si>
    <t>En el periodo comprendido entre el 1 de enero y el 31 de marzo de 2019, se publicaron un total de 100.813 registros Biológicos. Por tanto, considerando que el total de registros esperados para el primer trimestre del año corresponde a 23.750, se supera la meta definida en 77.063 registros adicionales. El cumplimiento de la meta para el trimestre está asociado a la contribución en la incorporación de los datos por parte de entidades tales como la Fundación Ecológica Fenicia Defensa Natural "FEDENA", el Instituto SINCHI, el Instituto HUMBOLDT, la Universidad del Valle, la Universidad de Ciencias Aplicadas y Ambientales (UDCA), INERCO Consultoría Colombia, la Fundación Omacha, la Gobernación del Departamento Archipiélago de San Andrés, providencia y Santa Catalina, la Universidad Nacional de Colombia, Parques Nacionales Naturales de Colombia, la Universidad de Caldas, MoAm SAS y el Centro Nacional de Investigaciones de Café.
En lo relativo a la Convocatoria de Bioproductos, en el mes de enero de la vigencia, se revisó la posibilidad de desarrollar una convocatoria conjunta con el British Council, Delivery Partner del Reino Unido en Colombia, con el fin de acelerar el avance de los niveles de madurez tecnológica de BioProductos en Colombia, y en cooperación con un aliado académico en Inglaterra. Esta convocatoria tiene un antecedente, y fue la convocatoria de Institutional Links que se realizó en el 2017 y que ha ido reportando excelentes resultados para el país.  Se ha propuesto entonces, realizar una convocatoria similar en este período de 2019, con un recurso base de $ 2.000 millones del lado Colombiano y con la misma cifra equivalente en libras del lado Inglés. Hasta el momento en la Dirección de Innovación se han gestionado $1.800 millones que aún no cuentan con Certificados de Disponibilidad Recursos (CDRs). Para iniciar con el proceso de formalización de la convocatoria, el pasado 11 marzo de se realizó una sesión de trabajo , en el cual se establece la hoja de ruta general para lograr abrir la convocatoria, con los siguientes pasos:
a) Tramitar el Acuerdo de Alianza Operacional (AAO) entre Colciencias y British, con el cual podemos iniciar la Gestión de los CDRs
b) Una vez con el AAO claro y firmado, se puede iniciar a la formulación de los Terminos de Referencia de la Convocatoria.
c) Se establece que la ventana de apertura de la convocatoria sería los meses de junio o julio de 2019.
En cuanto a la iniciativa de Gestión Territorial, desde el Programa Colombia-BIO en el período analizado se definieron dos ejes temáticos definidos como Expediciones BIO y Turismo Científico de Naturaleza que se materializan como Proyectos Oferta Institucional y a su vez, en iniciativas de inversión en los departamentos a través del desarrollo de actividades de CTeI. Dichos proyectos podrían  ser financiados directamente con recursos de Colciencias o, a través del Fondo de Ciencia, Tecnología e Innovación del Sistema General de Regalías (FCTeI-SGR). En este sentido, en el marco del FCTeI-SGR, el Programa gestionó tres (3) proyectos de oferta institucional con los Departamentos de Nariño, Valle del Cauca y Caquetá. Para este proyecto se apalancaron $5.298.277.008 y fue aprobado por el Órgano Colegiado de Administración y Decisión-OCAD mediante Acuerdo Nº 72 del 13 de febrero de 2019.
En el marco de la estrategia de cooperación internacional del Programa Colombia Bio, se ha gestionado, durante el primer trimestre del año tres procesos de cooperación con entidades internacionales:1) Workshop con el Jardín Botánico de Londres; 2) Plan de acción entre Colciencias y el Ministerio de Ciencia, Tecnología, Conocimiento e Innovación de la República de Chile para la realización de una Expedición BIO; 3) Otrosí y adición de recursos al Acuerdo de Alianza Operacional 310 de 2018 entre Colciencias y el British Council.</t>
  </si>
  <si>
    <r>
      <t xml:space="preserve">En lo relativo a la Gestión territorial del Programa Ondas , se legalizaron los convenios de Bolívar, Huíla y Antioquia para la implementación del programa Ondas en estos departamentos. Se elaboraron los términos de referencia (TDR) para la presentación de propuestas para la implementación de Ondas en las entidades territoriales.  Se hizo invitación directa a las entidades coordinadoras 2018. El proceso dio inicio el 4 de febrero y se cerró el 20 de marzo con la publicación de la lista de seleccionados y se da el envío del convenio a la Fundación Restrepo Barco de los TDR para suscripción de convenios con los seleccionados. 
Así mismo, se inició el proceso de evaluación técnica de los proyectos presentados al SGR de los departamentos de Nariño y Huila, así como el avance en la gestión para la formalización de los recursos de contrapartida de los departamentos de Huila, Caldas y Choco. 
En esa línea, los días 6 y 7 de marzo se llevó a cabo la primera Mesa Técnica de Coordinadores, en el marco de la estrategia de acompañamientos a los territorios del componente de Gestión Territorial del Programa Ondas, el encuentro se desarrolló en Bogotá en el Hotel Macao al cual asistieron los coordinadores de los proyectos financiados a través del Fondo de Ciencia Tecnología e Innovación - FCTeI del Sistema General de Regalías - SGR.
Por lo que atañe a Lineamientos pedagógicos y metodológicos, en el período analizado se realizó la gestión para la contratación de un equipo de tres consultores-investigadores en cognición y evaluación educativa, que han venido apoyando la construcción de un documento preliminar para la fundamentación y metodología de medición y seguimiento del desarrollo de capacidades en investigación y creación de los niños, niñas y adolescentes - NNA, que participan en el Programa Ondas de Colciencias. Se realizó la definición de la propuesta de trabajo para la construcción de dicho documento de marco referencial y una batería de instrumentos para realizar seguimiento a las capacidades que desarrollan los niños, niñas y adolescentes del Programa Ondas. 
Respecto a Proyectos especiales, se dió la formación de 38 maestros del Valle del Cauca en técnicas de recolección de datos, siguiendo los protocolos GLOBE de nubes y temperatura superficial bajo los modelos pedagógicos del programa para la investigación reflexiva. Este taller de formación se realizó en el marco del espacio de reflexión pedagógica del área de ciencias naturales de la Secretaria de Educación Departamental de este departamento. 
Frente a la estrategia de fortalecimiento Ondas a 31 de marzo de la vigencia, se elaboraron el plan acción, cronograma y el plan de trabajo del primer trimestre del Componente de divulgación e internacionalización del Programa Ondas y la proyección para participación de los grupos Ondas en espacios internacionales de divulgación de la ciencia y la tecnología, como por ejemplo la participación del Programa Ondas en el en el 6° Campamento Latinoamericano de Ciencias. Se elaboraron los términos de referencia para la financiación de una beca pasantía nacional especializada para el fortalecimiento del proyecto de investigación del grupo infantil Ondas “RAGAH AMBIENTAL”; así mismo, se construyeron los términos de referencia para premiar al Maestro Ondas Compartir, con una pasantía internacional y la carta de intención para la vinculación Programa Ondas al Décimo Congreso Mundial para el Talento de la Niñez.
Implementación de comunidad: Se logra firmar el convenio con Grupo i33 SAS para dar soporte, mantenimiento y nuevos desarrollos a la comunidad virtual e integración con el Sistema de Información Ondas, en el primer trimestre de 2019.
</t>
    </r>
    <r>
      <rPr>
        <b/>
        <sz val="10"/>
        <color theme="1"/>
        <rFont val="Segoe UI"/>
        <family val="2"/>
      </rPr>
      <t>Conclusiones/Recomendaciones</t>
    </r>
    <r>
      <rPr>
        <sz val="10"/>
        <color theme="1"/>
        <rFont val="Segoe UI"/>
        <family val="2"/>
      </rPr>
      <t xml:space="preserve">
 La programación de los resultados de niños esta concentrada en un solo periodo del año, presentando solo gestión a lo largo del año, lo que hacer que la relatoria de la gestión de estos primeros trimestres del año sea muy clara y muy estratégica enfocada al resultado y a garantizar que los mecanismos procuren siempre el cumplimiento de la meta. </t>
    </r>
  </si>
  <si>
    <r>
      <t xml:space="preserve">En el primer trimestre de 2019, la gestión relacionada con la 'Convocatoria Innovación 2019 Jóvenes Investigadores e Innovadores", se avanzó en un borrador del capítulo de Jóvenes Investigadores e Innovadores con los componentes que pueden ser incluidos en las convocatorias de Innovación.
En el caso de la Invitación Fortalecimiento de centros autónomos con Jóvenes Investigadores e Innovadores se gestióno la definición de los términos de referencia con la Dirección de Fomento a la Investigación. 
Con relación a  la Convocatoria Jóvenes Investigadores e Innovadores Huila: no se ha logrado la legalización del convenio para el proyecto apoyado en el OCAD en 2018, la gestión de avance da cuenta de la actualización del CDR para la firma del convenio. 
Frente a la Convocatoria Nexo Global Huila: Se da la legalización del convenio para el proyecto aprobado en el OCAD registrado con el nombre: “Implementación del programa Nexo Global para despertar el espíritu investigativo y científico de jóvenes a través de pasantías internacionales de investigación que les permita insertarse en redes de conocimiento – Departamento del Huila”; 
Con relación a los Ganadores en el marco del Convenio para el Concurso Otto de Greiff: Al respecto del convenio Otto de Greiff esta pendiente la firma de la Universidad de los Andes y la Universidad del Rosario por la firma del convenio que apoyará 6 jóvenes investigadores en las siguientes áreas: Ciencias Naturales, Ciencias Sociales, Tecnologías apropiadas, Desarrollo sostenible y medio ambiente, Creatividad y expresión en artes y letras, Ciencias de la Salud. Los jóvenes ya fueron seleccionados y se encuentran a la espera del proceso de vinculación. 
La gestión de la Convocatoria Nexo Industrias Creativas dió cuenta de la apertura de la convocatoria en alianza con Partners of the Americas con fecha de apertura el 19 de febrero de 2019 y que estará abierta hasta el próximo 15 de mayo de 2019, esta convocatoria maneja 3 líneas temáticas: Artes y Patrimonio, Industrias Culturales y Creaciones Funcionales, Nuevos Medios y Software de Contenidos. Con estos componentes se busca fomentar la vocación científica de los estudiantes de pregrado, a partir de la realización de prácticas internacionales de investigación.
El avance de la Convocatoria Talento joven en salud, registró la elaboración de un documento con los aspectos generales, que se deben tener en cuenta para el fortalecimiento de programas y proyectos de investigación de las ciencias médicas y de la salud con impacto regional, a través de la vinculación de talento joven nacional y el desarrollo de estrategias de apropiación social de la CTeI para promover la implementación y transferencia del conocimiento en beneficio de las comunidades afectadas.
En el período, se trabajó en la iniciativa de Comunidad Jóvenes Investigadores e Innovadores, dando continuidad a la administración del grupo, posteando los capítulos de: Mi Mente Curiosa, información institucional, notas de ciencia e investigación, igualmente se incorporó información sobre oportunidades de estudio y laborales de interés para los miembros del grupo que hoy cuenta con 473 miembros. En conjunto con el quipo de Difusión, en este primer trimestre se realizó una propuesta de trabajo donde se abordó los retos de la comunidad y de acuerdo a esto se planificó una serie de actividades a desarrollar en la fase II de consolidación de la comunidad de jóvenes, la cual se encuentra en revisión por el equipo de jóvenes.
Finalmente en lo que atañe al Proyecto especial gestión para la innovación de jóvenes Sena, se realizó el contacto con la Universidad de Purdue dada su gran trayectoria en procesos de formación y diseño de estrategias para el fortalecimiento de sistemas de Innovación regional en el país, que lo promovería como un aliado estratégico para el desarrollo de la actividad “Jornadas de Transferencia en herramientas y competencias para la gestión de la innovación”. El día 27 de marzo, la Universidad de Purdue, entregó el documento con la propuesta específica para el desarrollo de las Jornadas de Transferencia.
</t>
    </r>
    <r>
      <rPr>
        <b/>
        <sz val="10"/>
        <color theme="1"/>
        <rFont val="Segoe UI"/>
        <family val="2"/>
      </rPr>
      <t>Conclusiones y Recomendaciones</t>
    </r>
    <r>
      <rPr>
        <sz val="10"/>
        <color theme="1"/>
        <rFont val="Segoe UI"/>
        <family val="2"/>
      </rPr>
      <t xml:space="preserve">
Los avances en la gestión deben tener fechas concretas de cumplimiento sobre los acuerdos que se hagan con otras áreas o con otros aliados, ya que esta articulación tiene un aporte directamente a indicadores que son responsabilidad de la Dirección de Mentalidad y Cultura. </t>
    </r>
  </si>
  <si>
    <r>
      <t xml:space="preserve">Durante el primer trimestre de 2019, desde el Programa Becas de Excelencia Doctoral del Bicentenario, se dió apertura al primer corte de la convocatoria el pasado 04 de marzo de 2019 y tendrá cierre el 17 de mayo de 2019, el segundo corte abrirá en el mes de septiembre cerrando hasta la próxima vigencia (2020).
Programa Crédito Beca Colfuturo: La convocatoria 840 tuvo apertura el 08 de enero y tuvo cierre el 28 de febrero de 2019. Se encuentra en proceso de evaluación. 
En lo que concierne a la Formación de Capital Humano de Alto Nivel para el Departamento de Huila, se llevó a cabo la apertura a la convocatoria el viernes 29 de marzo y tendrá cierre el 04 de junio.  
Alineado a lo anterior, la gestión de la Convocatoria para la Formación de Capital Humano de Alto Nivel para las Regiones - Docentes de Establecimientos Educativos Oficiales de Bolívar, tuvo apertura el 27 de febrero y el cierre está planeado para el 21 de abril de 2019. 
Así mi smo, la convocatoria 834 Formación de Capital Humano de Alto Nivel para las Regiones - Docentes de Establecimientos Educativos Oficiales de Boyacá, tuvo apertura el 27 de febrero y el cierre está planeado para el 21 de abril de 2019.
Frente a la Formación Docentes Departamento de La Guajira: La convocatoria 837 tuvo apertura el 12 de marzo y el cierre está planeado para el 22 de abril de 2019.
Finalmente, en lo que compete a a Convocatoria Colciencias Fulbright, en el primer trimestre se concertaron los términos de referencia y se dio apertura a la Convocatoria Colciencias-Fulbright 2019 el 25 de febrero de 2019.
</t>
    </r>
    <r>
      <rPr>
        <b/>
        <sz val="10"/>
        <color theme="1"/>
        <rFont val="Segoe UI"/>
        <family val="2"/>
      </rPr>
      <t xml:space="preserve">Conclusiones/Recomendaciones
</t>
    </r>
    <r>
      <rPr>
        <sz val="10"/>
        <color theme="1"/>
        <rFont val="Segoe UI"/>
        <family val="2"/>
      </rPr>
      <t xml:space="preserve">Como parte de la gestión con los departamentos recomendamos definir con mucha precisión y contemplando todos los factores de evaluación y priorización de la población beneficiaria las condiciones de los términos de referencia en donde se determine el detalle de estos aspectos, de forma similar recomendamos tener un seguimiento más cercano con los aliados de las convocatoria que van a aportar a las metas institucionales así como tener muchos más claros lo cronogramas de las convocatorias bajo las cuales se espera financiar propuestas de investigadores para formación de alto nivel. </t>
    </r>
  </si>
  <si>
    <t>Para el primer trimestre de 2019 se elaboraron , implementaron y actualizaron los instrumentos archivísticos, mediante tablas de Retención Documental, para esta actividad se revisaron los asuntos del inventario del periodo I, que comprende desde 1968 hasta 1972 correspondiente al Fondo Colombiano de Investigaciones científicas y proyectos especiales Francisco José de Caldas, para evaluar la coherencia con la unidad administrativa, oficina productora y la estructura orgánica ajustada, cumpliendo con la metodología planteada de conformidad con el Acuerdo 004 del 2013 y al Instructivo para la elaboración de las tablas de valoración documental aprobado del Archivo General de la Nación, en cuanto a la elaboración de las Tablas de Valoración Documental, se tuvo  en cuenta los ajustes en la estructura orgánica, luego del análisis normativo realizado por el profesional a cargo de la labor en el marco del contrato 669-2018, el inventario tuvo cambios significativos debido a que varios asuntos se agruparon en las dependencias que se definieron como oficinas productoras, además se continúa con las pruebas en el sistema Orfeo de acuerdo a la nueva codificación de las dependencias y la asignación de la nueva estructura, series, sub series y tipologías documentales, por otra parte, se diseñó en versión preliminar el procedimiento para gestión y tramite de comunicaciones oficiales, con el fin de establecer las actividades concretar para la producción de oficios y memorandos el cual es aprobado en el comité de desarrollo administrativo del 27 de febrero, de igual manera se elabora el programa de archivos descentralizados con el objetivo de establecer actividades en los componentes técnico, contractual y de control para la tercerización del archivo central e histórico de Colciencias.
Adicionalmente se diseñó un programa de archivos descentralizados, cuyo objetivo principal orientar el desarrollo de las actividades necesarias para velar por la adecuada conservación, custodia y administración del archivo central e histórico de la Entidad, una vez culminados todos los programas propuestos a desarrollar, se anexaran dentro del Programa de Gestión Documental, para dar cumplimiento al Decreto 2609 de 2012, para esto se elabora un cuadro de mando para el plan de conservación Documental, con el fin de tener consolidadas todas las actividades que se deben desarrollar en cada uno de los planes, su periodicidad de desarrollo y la evidencia en la cual se puede mostrar la ejecución de las actividades. 
Otra de las mejoras realizadas en el trimestre se encuentra el proceso de mejoramiento del proceso de contratación del FFJC  por medio de la integración MGI-ORFEO Módulo Liquidaciones con el fin de incluir la totalidad de la trazabilidad en cada uno de los expedientes de los contratos derivados y/o convenios que se administran por el FFJC a partir de la información que se carga desde ORFEO y el producto entregado por Fiduciaria en el sistema MGI, por tal motivo de manera conjunta con el personal de la oficina de TIC  trazó un cronograma de trabajo, dado que esta es una actividad definida como un desarrollo de alto impacto  desde la Secretaria General y las Áreas Técnicas. 
En cuanto a la Depuración contable se tiene en cuenta el capítulo X del Manual de Política Contable NICSP V02 donde se establece que anualmente se formula, revisa, evalúa y actualiza el Plan de Sostenibilidad Contable en el cual se establecen las acciones a ejecutar por las áreas de gestión con el objeto de garantizar la calidad, confiabilidad y oportunidad de la información contable. En virtud de lo anterior, el Grupo Interno de Trabajo de Apoyo Financiero y Presupuestal elaboró la propuesta del plan de depuración contable para el 2019, el cual se estructuró en 4 actividades relacionadas con: cartera y solicitudes de reintegro, subvenciones y transferencias, Inventario - propiedad, planta y equipo y Créditos Educativos, este plan fue aprobado el 20 de marzo de 2019.
Posterior a ello los días 28 y 29 de marzo/19 se realizaron reuniones con el personal de: Talento Humano, Grupo Interno de Trabajo de Apoyo Logístico y Documental, Oficina TIC y Secretaria General en las cuales se revisaron las actividades propuestas y se concertó con las áreas las actividades, las evidencias, los responsables y la duración. 
Otra de las iniciativas que tiene la Dirección Administrativa y Financiera son las buenas prácticas en la conservación de la propiedad planta y equipo de Colciencias, para este se elabora cronograma de mantenimiento correctivo y preventivo de los muebles e inmuebles de la entidad. Adicionalmente se ha venido adelantando un plan de trabajo con comunicaciones para sensibilizar a la Comunidad Colciencias para que realicen un uso adecuado de los bienes muebles e inmuebles de la Entidad, mediante campañas las cuales serán ejecutadas en el segundo trimestre del presente año.
En cuanto a la estrategia de Colciencias más transparente,  se da cumplimiento a la meta programada del  100% de los requisitos de la Dirección Financiera asociado cumplimiento de los tres requisitos: publicación de presupuesto en ejercicio, publicación histórico del presupuesto asignado a la Entidad (vigencia 2013 a 2018) y ejecución del presupuesto asignado en la vigencia fiscal (diciembre de 2018, enero y febrero de 2019), en la página web de Colciencias (www.colciencias.gov.co) se encuentra publicada toda la información que da cuenta de la meta.
Finalmente se analiza el indicador de Colciencias más moderna donde se verifica cumplimiento al 100% de requisitos de  GEL,  estableciendo los gastos estrictamente necesarios para el buen funcionamiento de la Entidad,  realizando actividades  que permitan tener buenas prácticas sobre uso eficiente del papel, seguimiento a los consumos mensuales de energía en kilovatios y acueducto en metros cúbicos con el objeto de verificar el incremento en el consumo, con relación a los viáticos y gastos de desplazamiento se gestionó un menor costo en los tiquetes aéreos mediante contrato de mínima cuantía donde la agencia de viajes contratada otorga un descuento del 17.2%, adicionalmente solicita las comisiones con más de 5 días de anterioridad y asegurando que los tiquetes sean en clase económica.
En cuanto al programa de residuos peligrosos y no peligrosos, se plantearon actividades para ejecutar en la vigencia 2019 como son la implementación del sistema de gestión ambiental y la adopción de la Política de uso y ahorro eficiente del papel de igual manera se realizó capacitación sobre el Manejo de Residuos Sólidos, con el objeto de sensibilizar a la comunidad de Colciencias y al personal que presta sus servicios de aseo en la entidad para el uso correcto de la disposición final de los residuos sólidos.
Por otro lado se designó el equipo de trabajo para dar cumplimiento a la Política de uso y ahorro eficiente del papel, adoptada mediante Resolución 1351 de 2018 conformado por las personas que tienen a cargo actividades relacionadas con el Sistema de Gestión Ambiental.
Se presenta un avance del 100%, teniendo en cuenta se cumplieron las actividades programadas para el primer trimestre.</t>
  </si>
  <si>
    <t>El Plan Estratégico de las Tecnologías de la Información y Comunicaciones (PETIC) de COLCIENCIAS refleja la realización de un ejercicio de planeación estratégica de las adquisiciones, desarrollo, soporte, mantenimiento y uso y apropiación de las tecnologías de la información y las comunicaciones, con el propósito de asegurar que los objetivos de la Oficina de Tecnologías de la Información y Comunicaciones de COLCIENCIAS estén vinculados y alineados con los objetivos estratégicos definidos por la Entidad para el cuatrienio 2019-2022; cuyo objetivo se alinea con el Objetivo Estratégico institucional “Lograr una Colciencias Integra, Efectiva e Innovadora (IE+i), en el primer trimestre de 2019 se elaboró el plan de trabajo del proyecto, para la   actividad “Análisis de la situación actual del modelo de Gobierno de TI de la Entidad”, la cual tiene previsto finalizar en el mes de abril de 2019.
Otra de las iniciativas  contempladas en el Plan de Acción Institucional se encuentra el Modelo de Seguridad y Privacidad de la Información – MSPI  y en cumplimiento del marco normativo vigente y la Política Nacional de Seguridad Digital (CONPES 3854), se presentan los avances con el fin de mostrar los resultados obtenidos durante el primer trimestre del año como es la actualización de las políticas de seguridad de la información, procedimiento de incidentes de seguridad, manual de atención, manual de inventario de activos de TI, matriz de inventario de activos de TI, registro de las bases de datos ante la SIC, seguimiento a la matriz de riesgos de seguridad digital, planeación del proyecto de adopción de IPv6, seguimiento a los riesgos de seguridad digital a corte de 31 de marzo de 2019, en el trimestre no se programaron sensibilizaciones en seguridad de la información, por el cual no se cumplió la meta del indicador de seguridad de la información, donde el porcentaje de incumplimiento es de 0,335%.
Gestión de Servicios Tecnológicos.
En cuanto a los servicios de gestión de la información se basó en el  estándar de proyectos que contempla las buenas prácticas del PMI, razón por la cual se estructuró el desarrollo de cada proyecto en 6 etapas Inicio, Planeación, Ejecución, Seguimiento y Control y Cierre de igual manera se definieron 6 iniciativas las cuales deben registrar avances soportados en entregables que están identificados dentro del plan de trabajo y que corresponden a evidencias documentales que presenten avances en las diferentes etapas de cada proyecto, entre las iniciativas están red colombiana de información científica;  gestión territorial; sistema integrado de información;  sistemas de información legados (sigp -scienti);  master data management – mdm; runi (registro único nacional de Investigación).
 El avance para el primer trimestre reflejado en el indicador programático corresponde a un 6% de cumplimiento con respecto a la meta definida para este periodo de evaluación, el porcentaje total asignado a los Sistemas de Información corresponde al 11,25% para la vigencia 2019 de un total del total del 45% asociados a la suma de las diferentes iniciativas propuesta por la Oficina TIC.
En cuanto a la actividad de Arquitectura de TI, se iniciaron reuniones con los grupos de trabajo de la oficina TIC para identificar y actualizar temas pendientes de cumplimiento y de esta forma evaluar la priorización de cada uno de los temas.
Entre los que se han priorizado esta la revisión de documentos TI de varias entidades públicas colombianos relacionados con el uso y apropiación de proyectos de TI, con el fin de analizar las mejores prácticas utilizadas para esto se inició la elaboración de un documento de estrategia de Uso y Apropiación de TI para Colciencias, formulación del Plan Estratégico de TI (PETIC), el cual fue publicado en la página web de la Entidad el 31 de enero de 2019, en cuanto a la política de uso eficiente del papel Resolución 1351 de 2018, se designó como líder del mismo al funcionario delegado por la Oficina TIC.
Para dar cumplimiento con la política de Gobierno Digital, se efectuó reunión con asesor de Ministerio TIC para iniciar la definición de lineamientos sobre interoperabilidad para iniciar la revisión  y la información que la Entidad puede poner a disposición para intercambio con otras Entidades del Estado. 
Con lo anterior, se evidencia un cumplimiento del 30% en la implementación de la Gobernabilidad y Gestión de TIC, logrando así la meta programada para el período analizado. La distribución resuminda por componente es la siguiente: Estrate}gia y Gobierno de TI (7%), Gestión de Servicios Tencológicos (8%), Gestión de Sistema de Información (6%) y Gestión de Seguridad y Privacidad de la Información (8,665%).
En cumplimiento de la iniciativa estratégica "Contribuir a una Colciencias más transparente" del objetivo estratégico “Fomentar una Colciencias Integral, Efectiva e Innovadora (IE+i)” se revisaron los contenidos publicados y confirmación de la información, actualización del portal de datos abiertos contra el portal de Colciencias, reducción de requerimientos de informes y cifras estadísticas, ya que la información de la cual se tienen muchos informes se encuentra disponible en el portal, dando el cumplimiento al indicador del 100%.
Respecto al avance en la implementación de los criterios de la política de Gobierno Digital, se continúa con el mismo porcentaje de avance reportado con corte 31 de diciembre de 2018 (94%) de los requisitos priorizados por la Entidad, que corresponde a la meta establecida para el trimestre. 
Finalmente se iniciaron las actividades relacionadas con la iniciativa "Contribuir a una Colciencias más moderna"  y que corresponden a los distintos dominios a cargo de la Oficina TIC de la política de Gobierno Digital (Iniciativas Estratégicas en GINA: Estrategia TI y Gobierno TI, Gestión de Servicios Tecnológicos y Sistemas de Información e Información.  Se anota que en el alcance de la iniciativa Estrategia TI y Gobierno de TI se incluyó el plan de trabajo del dominio Uso y Apropiación de TI, esto con el fin de establecer los criterios y acciones a priorizar durante la vigencia 2019.</t>
  </si>
  <si>
    <t xml:space="preserve">Para la  vigencia 2019 se priorizaron 18 programas estratégicos comunicables de los cuales para el primer trimestre se difundieron 5, lo que corresponde al 28% de  programas comunicados acumulados superando la meta establecida para dicho trimestre. Los programas comunicados incluyen: a) Diseño y evaluación de la Política Pública de CTeI, b) Fortalecimiento de Colciencias con Gobierno Central y Gestión Regional de la CTeI, c) 
El resultado obtenido en el I trimestre permite evidenciar un avance del 25% con un total de 2 campañas ejecutadas, de un total de 12 campañas anuales, resultado que permite cumplir la meta establecida. A su vez permite indicar el cumplimiento del 100% con respecto a la meta anual. Las campañas ejecutadas incluyen: a) Con la Mano Arriba” con la cual se socializa a la ciudadanía y al público interno los lineamientos del Pacto por la CTeI y las metas para el cuatrienio, a través de nuevos formatos que hacen más flexible y dinámica la comunicación; b) Plan Bienal de Convocatorias que incluye el Programa de excelencia doctoral del bicentenario.
Con base en  el Plan Estratégico de Comunicación Interna y dando cumplimiento a las actividades relacionadas en dicho plan, para el primer trimestre de 2019 logran implementarse dos campañas: la primera estuvo enfocada en presentar las metas del Plan Estratégico de Colciencias para el periodo 2019-2022 y las líneas del Pacto por la CTeI; su nombre fue Colciencias con la mano arriba. La segunda se realizó para presentar la actualización de la plataforma GINA, recordando la importancia de reportar bien y a tiempo los planes y los indicadores; para ello se retomó el concepto de la campaña Memerízalo, desarrollando una segunda parte de la misma, así mismo informó los cambios  de la plataforma en su nueva versión, explicando el paso a paso relacionado con el reporte de planes e indicadores por medio de video tutoriales.
Para el año 2019 el área replanteó el indicador “Relacionamiento con medios de comunicación”  con el fin de presentar  una medición más real y acorde al posicionamiento de la imagen de Colciencias, así mismo, dando a conocer que hasta la fecha no contamos con ninguna herramienta de medición que nos permita identificar el valor del free –press, el número de menciones que ha tenido la entidad, las ciudades con mayor exposición mediática, los temas más publicados y resaltando que aún se desconoce cuándo se contratará el servicio, la meta anual en cuanto a las menciones positivas para el 2019 es de 1850 publicaciones en medios de comunicación, cumpliendo para el primer trimestre 353 de 200 menciones positivas  que se tenía planeada. Los temas que más impacto mediático tuvieron fueron Misión de Sabios, Becas del bicentenario, Ministerio de Ciencia, Tecnología e Innovación
Con el objetivo de fortalecer la gestión de relacionamiento con los medios de comunicación se implementaron diversas acciones comunicativas las cuales permitieron llegar a medios regionales, nacionales y universitarios.  
Por otro lado se realizaron avances  que hacen parte del Plan Estratégico de comunicaciones como es el taller creativo con 8 personas de la entidad para identificar cuál sería el mejor mecanismo para retomar e implementar el Día D, creación del formato Buenas noticias el cual, a través de Smart news, se utiliza para divulgar noticias recientes o de último minuto relacionadas con la gestión externa de la Entidad por último se realiza convocatoria interna para seleccionar el presentador de un nuevo formato audiovisual  y conformar el banco de locutores Colciencias
En cuanto a los contenidos en la página web de la entidad para el primer trimestre se registraron 4.268.026 visitas a la página. Estoas cifras asociadas al plan de Convocatorias y el Plan Bienal de Convocatorias generaron un alto tráfico teniendo en cuenta las nuevas convocatorias, para este trimestre se destacan la creación de la misión de sabios y la transformación de la entidad en Ministerio, hechos coyunturales para la Entidad.
Con el objetivo de cumplir con el manual de imagen del Gobierno Nacional se hizo cambio de los colores de la página web y actualización del logo de Colciencias en piezas y o documentos, adicionalmente se incluyó un nuevo cajón en el home para el aviso de cierre de convocatorias, culminación y publicación del Mapa del Sitio.
Para cumplir con esta estrategia Ecosistema digital - desarrollo de estrategias para generar más interacción en redes sociales se realizaron cubrimientos en vivo con fotos, mensajes clave de nuestros directivos e invitados a los eventos, piezas gráficas, GIF y videos que permitieron aumentar el engagement, con el fin de crear sinergias con entidades, universidades e influenciadores se realizaron actividades Visita a Chile con Presidencia, Talleres construyendo país, Día de la Mujer y la Niña en la Ciencia, Día Internacional de la Mujer, Día Internacional del Hombre y #Un14DeMarzo.
Por otro lado se encuentran, las publicaciones con nuevos productos gráficos y audiovisuales que han permitido aumentar la cifra de interacción y seguidores en los canales de redes sociales. Como son #AquíTeLoContamos, #LaCienciaEnCifras, #UstedNoSabeQuiénSoyYo?, talleres de redes sociales para los voceros de la entidad, los cuales  ayudan a generar una mejor sinergia con la cuenta de la entidad, finalmente se dió apoyo al Director General para optimizar el manejo de su cuenta y enlazar sus contenidos con los hitos de comunicación de la entidad
La estrategia de relacionamiento con medios de comunicación se encuentran las interacciones programadas para el primer trimestre en cada uno de los canales como Facebook, Twitter, Youtube, Linkedin.
Por último y para dar cumplimiento con la estrategia de Colciencias transparente, se verifica el formato de soporte al indicador que para este trimestre cumple con el 100% de la meta programada para el período analizado.
</t>
  </si>
  <si>
    <t>Para el primer trimestre, se cumplen con las tareas dando respuesta a la iniciativa afianzar la cultura de servicio al ciudadano al interior de la entidad y la relación con los ciudadanos, haciendo un efectivo monitoreo y seguimiento a PQRDS, para esto se generó el plan de actividades el cual fue aprobado por el Secretario General, de igual manera se realizó la actualización el Manual de Atención al Ciudadano Versión 11, que posteriormente fue socializado en el comité de Gestión y Desempeño Institucional. En esal línea, se llevó a cabo Plan de Trabajo con la Oficina Asesora de Planeación donde se revisaron las Causas de Insatisfacción presentadas en el año 2018, datos que fueron arrojados en la encuesta de satisfacción, donde a partir de allí se generaron acciones de mejora.   
Por otro lado se desarrollan acciones encaminadas a garantizar el cumplimiento de los parámetros / requisitos que establece el índice de transparencia de las entidades públicas - ITEP, donde se presenta un cumplimiento del 97% de la tarea de los requisitos.
Para el cumplimiento de Colciencias moderna se desarrollan acciones encaminadas a garantizar el cumplimiento de los parámetros / requisitos que establece el índice de transparencia de las entidades públicas Gobierno Digital, cumpliendo con el 100% de la tarea de los requisitos.</t>
  </si>
  <si>
    <t xml:space="preserve">En cuanto al apoyo contractual y jurídico eficiente, en el período enero marzo de 2019, se recomiendaron mecanismos de gestión jurídica y legal al interior de las áreas de la entidad, de modo que la Secretaría General de Colciencias requiere llevar a cabo acciones relativas a la simplificación de las normas internas que regulan su gestión, con el propósito de avanzar en la mejora interna y en la calidad del marco normativo vigente, para llevar a cabo esta iniciativa se elaboró el diagnóstico preliminar para realizar el análisis y simplificación de la normatividad aplicable a las áreas misionales y de apoyo, estableciendo tres fases de como la Identificación, priorización y simplificación de la normatividad, para este trimestre se avanzó en la guía para la suscripción de acuerdos de voluntades.
Luego de verificar las principales temáticas que se encuentran reguladas en la entidad se encontró que podrían ser susceptibles de simplificación las resoluciones y/o actos administrativos expedidos en materia de gestión y delegación contractual, consejos de programa y delegación en cuerpos colegiados, con el fin de aclarar y/o suprimir disposiciones obsoletas, improcedentes, inexactas o redundantes. Así mismo, se analizarán las normas que regulan los procedimientos internos de la entidad en las materias antes descritas
En cumplimiento al modelo Integrado de Planeación y Gestión, se elaboró la política de prevención del daño antijurídico para la vigencia 2019 y se envió por correo electrónico el 28 de diciembre 2018 a la Agencia Nacional para la Defensa Jurídica del Estado – ANDJE para su revisión, posteriormente se realizó seguimiento el 13 y 28 de marzo 2019 con la ANDJE nuevamente por correo electrónico y llamada telefónica, donde le fue informado a la Secretaría Técnica del Comité de Conciliación que la política cuenta con el aval para su implementación.
Después de analizar las causas persistentes que han generado acciones judiciales se identificaron las áreas responsables de la generación del daño según la tipología de la acción contenciosa impetrada; en este sentido se identificó la necesidad de plantear una intervención que garantice adoptar un plan de acción para evitar que se generen derechos litigiosos en contra de la  entidad, favorezca la defensa  de los intereses de la misma y permita la divulgación de la metodología a implementar  y ejecutar, con el fin de  prevenir  o mitigar los posibles  daños que se puedan llegar a ocasionar en razón al que hacer institucional. 
Teniendo en cuenta que la utilidad y conveniencia de la implementación de la Política de Prevención del Daño Antijurídico debe ser evaluada a partir de la medición y verificación de los resultados de las acciones correctivas y que dicha evaluación debe ser puesta en conocimiento del Comité de Conciliación y Defensa Judicial, se propone crear un sistema de indicadores que permitirá una medición de la aplicación y eficacia de la Política.
El contenido del presente documento será aprobado por el Comité de Conciliación y Defensa Judicial de Colciencias, se adoptará como Política de Prevención de Daño Antijurídico para la Entidad, mediante acto administrativo, el cual será publicado en la página Web de COLCIENCIAS www.colciencias.gov.co, para su divulgación a todos los servidores y contratistas de la Entidad.
En conclusión, con la presente política se busca aplicar mecanismos para prevenir las condenas contra Departamento Administrativo de Ciencia, Tecnología e Innovación- Colciencias, que causan impacto económico.
Para el primer trimestre se evidencia un cumplimiento del 100% de los 81 items a cargo de la Secretaría General para el 1er Trimestre 2019. Asimismo, se relacionan las evidencias de las actividades que se adelantaron así:
Actas de comité de contratación I Trimestre 2019. 
Sumado a lo anterior, se gestionó la actualizacióon de los documentos que soportan la operación en materia contractual en el marco de la nueva versión del Manual de contratación:
Actualización del documento Evaluación Desempeño Proveedores A106PR16F16. 
Creación de la Matriz de Priorización de Tipología Proveedores A106PR16MO5.
Gestión Jurídica - Oficio Solicitud Aprobación Comisión al Exterior A105PR04F03.
Procedimiento Control Normativo A105PR02.
Anexo Matriz Normativa Interinstitucional - A105PR02AN01.
Actualización procedimiento - Gestión Contractual - Liquidación de Contratos/Convenios Ley 80 y CTeI - A106PR15.
Actualización compendio de modelos para el ejercicio de supervisión de contratos y convenios - A106PR16MO3.
Solicitud de evaluación de proveedores de desempeño conforme al procedimiento Supervisión y seguimiento a contratos y convenios. </t>
  </si>
  <si>
    <t>Durante el primer trimestre de 2019 desde la iniciativa estratégica " La Motivación nos hace más productivos",  a través de la cual se da cuenta del avance al cumplimiento de las actividades derivadas del Plan de Trabajo del Sistema de Seguridad y Salud en el Trabajo,  Plan de Bienestar e Incentivos, Plan Institucional de Capacitación y el desarrollo de la Intervención en Clima y Cultura Organizacional, se evidenció la ejecución de 14 actividades correspondientes al 89,55%  de la calificación de la Gestión Estratégica para un talento humano integro, efectivo e innovador. Se aclara que de las actividades de bienestar desarrolladas ninguna implicó costo. 
En lo que respecta al Plan de Incentivos se otorgaron tres (3) auxilios educativos para los hijos de tres (3) servidores públicos, para lo cual se dispuso de cinco millones setecientos noventa y seis mil ochocientos doce pesos mcte $ 5.796.812 del presupuesto asignado, como lo establece la Resolución 0200 de 28 de febrero de 2019.
Durante el primer trimestre se desarrollaron actividades con el ánimo de reforzar las competencias blandas y/ o comportamentales en el marco de clima organizacional, tales como Taller de Inteligencia Emocional, Taller de comunicación asertiva, Taller de Flexibilidad al Cambio, Taller de Valores Organizacionales, Taller de Relaciones Interpersonales. Al corte del reporte se implementaron  9 temas de capacitación.
Por último, se realizaron acciones para contribuir a una Colciencias más transparente registrando el 100% del cumplimiento de los requisitos y cuya gestión se derivó principalmente a la actualización del plan anual de vacantes. Esto implicó la elaboración de una matriz de seguimiento a retiro de servidores públicos, así como un seguimiento estadístico a los datos derivados de la gestión del talento humano. También se llevaron a cabo las fichas de verificación de requisitos mínimos para acceder al derecho preferencial de encargo, se implementaron las acciones para la implementación del módulo de Talento Humano del aplicativo WebSAFI para lograr mayor optimización de las estadísticas.</t>
  </si>
  <si>
    <t>Para la iniciativa planear, acompañar y  evaluar  integral y oportunamente para  el primer trimestre, se consolidó la matriz de hitos de la planeación en la cual se muestra la relación mensual de los productos que realiza la Oficina Asesora de Planeación, cuyo cumplimiento depende del trabajo artículado y apoyo de las diferentes dependencias de Colciencias.   Este ejercicio permite consolidar el modelo de planeación integral garantizando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se da un cumplimiento del 100% de hitos conforme lo programado (19 hitos programados para el período). Vale destacar los siguientes hitos en el período reportado:
• Seguimiento a los instrumentos de planeación a cierre de la vigencia de 2018, cuyos resultados fueron presentados antes las instancias de decisión pertinentes.
• Formulación y aprobación de los instrumentos de planeación para el cuatrienio: PEI 2019-2022 y para la vigencia 2019 Plan de Acción Institucional, Plan Anual de Convocatorias, Plan Anual de Inversión y Plan Anticorrupción y de Atención al Ciudadano.
• Se apoyó y acompañó a las áreas en la construcción de fichas de programa estratégicos que posterior de su validación fueron cargadas en la herramienta GINA para que los responsables iniciaran su proceso de reporte. Aunque no se registra en la matriz de hitos, este proceso involucró capacitación colectiva y personalizadas y sesiones de trabajo sustentadas en correos para la elaboración de las fichas y los ajustes de las mismas.
Con lo anterior y dadas las dinámicas institucionales se procedió a consolidar los ajustes de las áreas que así lo requieran. Dichos ajustes fueron presentados ante COMDIR y llevaron a generar nuevas versiones del PEI, PAI y Plan de Convocatoria
Otra de las actividades realizadas por el equipo de Planeación Estratégica de la Oficina Asesora de Planeación en las mesas de trabajo con las áreas técnicas, se realizaron las fichas de planeación táctica y con dicha información y lo aprobado en el cómite de dirección en relación al PAI, se crearon los indicadores estratégicos, programáticos y de variables con sus metas y los respectivos responsables de acuerdo con lo programado por las áreas.
En cuanto al Plan de capacitaciones se asociaron temas correspondientes a la planeación institucional y del sistema de gestión organizacional.
Con relación al análisis y difusión de estadísticas nacionales de CTeI en cuanto a Recolección, Normalización y Consolidación de datos, durante este periodo se formalizo el contrato el cual tiene por objeto: "contratar los servicios para el diseño y desarrollo de tableros de difusión de información de CTI, que apoyen soluciones automatizadas de inteligencia de negocios", la Oficina Asesora de Planeación, apoyó la formalización del contrato realizando un trabajo conjunto entre lo funcional de la herramienta y lo técnico desde la oficina TIC, por otra parte se realizó la capacitación por parte de ITPERFORMA en cuanto la funcionalidad de la herramienta y el diseño de los tableros, asistieron participantes tanto de la OAP como de la oficina TIC.
Con el fin de mejorar prácticas del estándar del PMI de Gestión de Proyectos se da inicio a la estructuración de lineamientos de planeación y seguimiento de programas y proyectos de CTI enfocado especialmente en estandarizar ítems de rubros de financiación, roles del equipo de trabajo, y enfoque metodológico, como plan de mejora en la gestión y para retomar iniciativas en el despliegue, transferencia y documentación se da inicio a la planeación y seguimiento de proyectos de CTI para la entidad partiendo del estándar de proyectos de cascada del PMI. Se parte de un ejercicio inicial realizado en el último trimestre 2018 que derivó en la estructuración de ajustes y una nueva versión de los términos de referencia de las convocatorias con plantillas adyacentes que contribuyeran en la estandarización de rubros de financiación, roles del equipo de trabajo y enfoque metodológico de plan detallado de trabajo como estructuras de desglose de trabajo. (EDT o por sus siglas en inglés WBS).  Si bien es cierto hubo un proceso de socialización y validación previa con algunas áreas técnicas es preciso retomar y redireccionar la iniciativa teniendo en cuenta los siguientes elementos: 
1. Es necesario ir incorporando paulatinamente las mejoras en documentos anexos de apoyo que vayan direccionando el cambio, antes que incorporarlo directamente en documentos como términos de referencia en dónde es posible  complejizar el proceso. 
2. Los lineamientos que se están estructurando tienen alcance fundamentalmente a los proyectos nuevos y de cierta manera los que están próximos a programarse a través de las convocatorias vigentes y las próximas a lanzar.  NO obstante y de manera secundaria habrán algunos elementos de los lineamientos construidos que permitan de manera colateral ser aplicados en proyectos que hayan iniciado ya la ejecución. 
3. Es pertinente desarrollar una comisión con integrantes de las áreas técnicas para dimensionar el alcance, cronograma de cambios e impactos que dicho ajuste e incorporación generaría en los usuarios, claro pensando siempre en el objetivo que por el carácter dinámico de los proyectos, los que están en cierre/liquidación, los que están en ejecución y lo que están nuevos o pendientes de convocar, es tomar decisiones evitando que los nuevos proyectos reincidan en los problemas que usualmente tienen dichas convocatorias y que se materializan en adendas, otro sí y en ajustes de índole legal que retrasan la efectividad de la ejecución de los mismos. 
Para dar cumplimiento con los estándares nacionales e internacionales se analiza el nivel de madurez, mantenimiento del certificado,mantener y mejorar el cumplimiento de los requisitos.
Adicionalmente y con el fin de promover el fortalecimiento de competencias de los Responsables del Proceso, Líderes de Calidad y equipos de apoyo, se formularon 5 ejercicios de acompañamiento para la vigencia 2019, centrados en  los siguientes temas: Modelo Integrado de Planeación y Gestión - Políticas de Gestión y Desempeño Institucional, Gestión del riesgo de corrupción, de gestión y de seguridad digital, Servicio al ciudadano, participación ciudadana, rendición de cuentas, transparencia y acceso a la información, Racionalización de trámites, Mejoramiento continuo, el seguimiento de este plan de fortalecimiento de competencias a 29 de marzo de 2019, muestra un avance del 20%, con la ejecución completa de una (1)  de las cinco (5) actividades programadas (Gestión del riesgo de corrupción, de gestión y de seguridad digital), las actividades ejecutadas han contado con una participación del 90% de los invitados, reportando un promedio de asistencia de 39 participantes por actividad.
 La Oficina Asesora de Planeación como lider de la revisión y actualización de los riesgos para la vigencia 2019, realizó un total de 36 mesas técnicas y/o ejercicios de concertación, en las cuales se explica y socializa la metodología de gestión del riesgo emitida por el Departamento Administrativo de la Función Pública - DAFP en el mes de Octubre de 2018 ("Guía para la administración del riesgo y el diseño de controles en entidades públicas - Riesgos de gestión, corrupción y seguridad digital" - Versión 4 ), para la aplicación de la metodología se diseñan tres tipos de matriz a fin de asegurar la implementación de los lineamientos definidos para la identificación, análisis y valoración de los riesgos de corrupción, seguridad digital y de gestión, identificando un total de 63 riesgos a gestionar distribuidos así:
• Riesgos de corrupción: 16
• Riesgos de Seguridad Digital: 5
• Riesgos de Gestión:  42
Por consiguiente fueron aprobados por el Comité de Gestión y Desempeño Institucional el 30 de Enero de 2019, los riesgos de corrupción y seguridad digital realizando su publicación en la página web el 31 de enero, dando cumplimiento a la Ley 1474 de 2011 y el Decreto 612 de 2018, adicionalmente se revisan y actualizan los riesgos de gestión, asegurando el cargue de los planes de acción para el tratamiento de los riesgos en el aplicativo GINA, a fin de promover el reporte de las acciones de control propuestas con corte al primer trimestre de 2019.
Así mismo se realiza la parametrización del módulo de riesgos en GINA, a fin de realizar su cargue.
En cuanto al plan de optimización se presenta un avance del 19% frente al resultado esperado de 25% de avance. Esto debido a que el gran número de actividades desarrolladas durante el primer trimestre de la vigencia, no permitieron terminar las actividades  así:
 • Quedaron pendientes por actualizar 6 de los 185 documentos que debieron ser cambiados por ajuste en el logo institucional. Los documentos que quedaron pendientes son de revisión y actualización de lineamientos y contenidos por lo cual se reprograma su actualización para el mes de abril de 2019.
• No se logró finalizar la totalidad de las tareas planificadas para la implementación de la directiva 009 de 2018 “Austeridad en el gasto”, quedando en ejecución 4 de las 8 actividades propuestas.
• Se encuentra en desarrolla la documentación de las fechas de vigencia de los documentos cargados en las plataformas de captura y gestión de la información (ScienTI, SIGP, SII)
• Se reprograma su ejecución en el mes de abril de 2019.
 En relación al seguimiento al plan de racionalización de trámites se evidencia que a 29 de marzo el avance en la racionalización de los 8 trámites propuestos es del 34%, resultado que permite cumplir la meta planificada del 25%. Este resultado se obtiene gracias a que durante el primer trimestre se logra la racionalización completa del trámite de “Calificación de proyectos para deducción en renta por inversiones o donaciones en ciencia y Tecnología”, el cual fue objeto de prórroga en la vigencia 2018, por encontrarse en trámite de firma el Acta # 7 del CNBT a través de la cual se aprueba el Acuerdo 20, mediante el  cual se modifican los artículos del acuerdo 17 de 2017 para informar a la DIAN sobre irregularidades en la ejecución de los proyectos calificados.
 El trámite de “Calificación de proyectos para deducción en renta por inversiones o donaciones en ciencia y Tecnología” logra un 50% de avance, gracias a que finaliza su proceso de revisión, concertación y cargue en el SUIT. Para los seis (6 ) trámites restantes, se evidencia la ejecución de las mesas de revisión y concertación del trámite, realizando su publicación en el portal www.innovamos.gov.co, con lo cual se logra un avance del 20% en la racionalización de estos trámites.
 Durante el mes de marzo de 2019 se realiza la revisión y concertación de las metas de gestión de los indicadores de proceso, realizando su consolidación en la matriz unificada que contiene los indicadores programáticos y estratégicos a través de los cuales se medirá el aporte de los procesos al cumplimiento del Plan de Acción Institucional.
Con corte a 30 de marzo de 2019, se evidencia que la Oficina Asesora de Planeación desde el programa “Pacto por un Direccionamiento Estratégico que genere valor público” mantiene el cumplimiento del 100% de los requisitos asignados en el componente del índice de Transparencia de Entidades Públicas (ITEP), con un total de 151 requisitos cumplidos de 151 asignados.
El resultado obtenido permite cumplir la meta planificada para el trimestre, con la actualización del Plan Estratégico, Plan de Acción y Planes Integrados al Plan de Acción de la vigencia 2019, en coherencia con lo dispuesto en el Modelo Integrado de Planeación y Gestión (Dec 1499 de 2017 y Decreto 612 de 2018).
Así mismo, se acompaña la actividad de revisión y actualización de la información publicada en la sección de “Transparencia y acceso a la información” y se realiza la inclusión de los trámites de la Entidad en el portal de innovación, con el fin de asegurar que se dispone de una ventanilla única de información en actividades de Ciencia, tecnología e Innovación.
Para contribuir a una Colciencias más moderna por medio del programa “Pacto por un Direccionamiento Estratégico que genere valor público”, a cargo de la Oficina Asesora de Planeación logra cumplir y mantener el 100% en los requisitos de Gobierno en Línea a cargo, evidenciando el cumplimiento de 19 de los 19 requisitos programados.
 Finalmente se consolida el reporte de seguimiento al Plan de Participación Ciudadana 2018, y se formula el plan vigencia 2019; así mismo se asegura la disponibilidad de los informes de rendición de cuentas y la operación del instrumento "La Ciencia en Cifras" (Herramienta Tableau), a través de la cual se cuenta con información estadística relevante y trazable que facilitan el consumo, análisis, uso y aprovechamiento de los componentes de información, con estos avances se logra el 100% de cumplimiento de los requisitos, quedando pendiente la verificación del cumplimiento frente a la emisión de la estrategia de Gobierno Digital emitida mediante el decreto 1008 de 2018.</t>
  </si>
  <si>
    <t>En cumplimiento del Plan de Auditorias de la Oficina de Control Interno, y conforme lo programado para el primer trimestre de 2019, se tenía planeado generar (6) seis informes de Auditoria o Seguimiento, de los cuales se cumplió la meta, generando los siguientes (6) seis informes.
1- auditoria contratos internacionalización
2- auditoria recursos banca multilateral
3- Evaluación control interno contable vig 2018 - cgn
4- Seguimiento austeridad iv trimestre 
5- Seguimiento austeridad mes de diciembre
6- seguimiento pqr ii semestre 2018
 Por lo anterior respecto a la meta anual se logró un 14% de las auditorias proyectadas en el Programa de Auditoria de Colciencias.
Así mismo, La Oficina de Control Interno, con el fin de contribuir a una Colciencias más Transparente, se han mantenido los 8 requisitos asignados, logrando al corte del seguimiento  un cumplimiento del 100%. Como soporte del cumplimiento se anexa la ficha de reporte del indicador programático donde se registra la evidencia que da cuenta del cumplimiento de cada una de las variables requeridas.
Requisitos de cumplimiento:
1- Direccionamiento a entidades de control externo en sitio web
2- Publicación en sitio web de mecanismos de control interno
3- Publicación en sitio web de al menos un Informe de Control Interno
4- Publicación en sitio web de Planes de Mejoramiento de auditoras de los órganos de control
5- Seguimiento al Plan Anticorrupción
6- Seguimiento a las metas planteadas
7- Observaciones sobre las acciones realizadas
8- Programación del Proceso auditor</t>
  </si>
  <si>
    <t xml:space="preserve">**** Metodológicamente, se calcula de acuerdo a lo establecido en la  Guía de Planeación y Seguimiento Estratégico G101PR01G01 (publicada en GINA) </t>
  </si>
  <si>
    <t>Plan de Acción Institucional 2019</t>
  </si>
  <si>
    <t>Seguimiento para aprobación del Comité de Dirección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</si>
</sst>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0_-;\-* #,##0_-;_-* &quot;-&quot;_-;_-@_-"/>
    <numFmt numFmtId="164" formatCode="0.0%"/>
  </numFmts>
  <fonts count="32" x14ac:knownFonts="1">
    <font>
      <sz val="11"/>
      <color theme="1"/>
      <name val="Calibri"/>
      <family val="2"/>
      <scheme val="minor"/>
    </font>
    <font>
      <sz val="11"/>
      <color theme="1"/>
      <name val="Calibri"/>
      <family val="2"/>
      <scheme val="minor"/>
    </font>
    <font>
      <b/>
      <sz val="12"/>
      <color theme="1"/>
      <name val="Arial Narrow"/>
      <family val="2"/>
    </font>
    <font>
      <b/>
      <sz val="16"/>
      <name val="Segoe UI"/>
      <family val="2"/>
    </font>
    <font>
      <b/>
      <u/>
      <sz val="16"/>
      <name val="Segoe UI"/>
      <family val="2"/>
    </font>
    <font>
      <sz val="12"/>
      <color theme="1"/>
      <name val="Segoe UI"/>
      <family val="2"/>
    </font>
    <font>
      <sz val="11"/>
      <color theme="1"/>
      <name val="Segoe UI"/>
      <family val="2"/>
    </font>
    <font>
      <sz val="11"/>
      <name val="Segoe UI"/>
      <family val="2"/>
    </font>
    <font>
      <b/>
      <sz val="14"/>
      <color theme="1"/>
      <name val="Segoe UI"/>
      <family val="2"/>
    </font>
    <font>
      <sz val="14"/>
      <color theme="1"/>
      <name val="Segoe UI"/>
      <family val="2"/>
    </font>
    <font>
      <b/>
      <sz val="11"/>
      <name val="Segoe UI"/>
      <family val="2"/>
    </font>
    <font>
      <sz val="12"/>
      <name val="Segoe UI"/>
      <family val="2"/>
    </font>
    <font>
      <b/>
      <sz val="11"/>
      <color theme="1"/>
      <name val="Segoe UI"/>
      <family val="2"/>
    </font>
    <font>
      <b/>
      <sz val="16"/>
      <color theme="0"/>
      <name val="Segoe UI"/>
      <family val="2"/>
    </font>
    <font>
      <b/>
      <sz val="14"/>
      <color theme="0"/>
      <name val="Segoe UI"/>
      <family val="2"/>
    </font>
    <font>
      <b/>
      <sz val="12"/>
      <color theme="0"/>
      <name val="Segoe UI"/>
      <family val="2"/>
    </font>
    <font>
      <b/>
      <sz val="12"/>
      <name val="Segoe UI"/>
      <family val="2"/>
    </font>
    <font>
      <sz val="12"/>
      <color rgb="FFFF0000"/>
      <name val="Segoe UI"/>
      <family val="2"/>
    </font>
    <font>
      <b/>
      <sz val="16"/>
      <color theme="1"/>
      <name val="Segoe UI"/>
      <family val="2"/>
    </font>
    <font>
      <b/>
      <sz val="14"/>
      <name val="Segoe UI"/>
      <family val="2"/>
    </font>
    <font>
      <u/>
      <sz val="11"/>
      <color theme="1"/>
      <name val="Segoe UI"/>
      <family val="2"/>
    </font>
    <font>
      <b/>
      <u/>
      <sz val="11"/>
      <color theme="1"/>
      <name val="Segoe UI"/>
      <family val="2"/>
    </font>
    <font>
      <b/>
      <i/>
      <sz val="11"/>
      <color theme="1"/>
      <name val="Segoe UI"/>
      <family val="2"/>
    </font>
    <font>
      <i/>
      <u/>
      <sz val="11"/>
      <name val="Segoe UI"/>
      <family val="2"/>
    </font>
    <font>
      <b/>
      <i/>
      <sz val="11"/>
      <name val="Segoe UI"/>
      <family val="2"/>
    </font>
    <font>
      <i/>
      <u/>
      <sz val="11"/>
      <color theme="1"/>
      <name val="Segoe UI"/>
      <family val="2"/>
    </font>
    <font>
      <b/>
      <sz val="11"/>
      <color theme="1"/>
      <name val="Calibri"/>
      <family val="2"/>
      <scheme val="minor"/>
    </font>
    <font>
      <sz val="20"/>
      <color theme="1"/>
      <name val="Segoe UI"/>
      <family val="2"/>
    </font>
    <font>
      <sz val="10"/>
      <color theme="1"/>
      <name val="Segoe UI"/>
      <family val="2"/>
    </font>
    <font>
      <sz val="10"/>
      <name val="Segoe UI"/>
      <family val="2"/>
    </font>
    <font>
      <b/>
      <sz val="10"/>
      <color theme="1"/>
      <name val="Segoe UI"/>
      <family val="2"/>
    </font>
    <font>
      <sz val="14"/>
      <color theme="0" tint="-0.249977111117893"/>
      <name val="Segoe UI"/>
      <family val="2"/>
    </font>
  </fonts>
  <fills count="9">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rgb="FFC4BD97"/>
        <bgColor rgb="FF000000"/>
      </patternFill>
    </fill>
    <fill>
      <patternFill patternType="solid">
        <fgColor theme="4" tint="0.59999389629810485"/>
        <bgColor indexed="64"/>
      </patternFill>
    </fill>
    <fill>
      <patternFill patternType="solid">
        <fgColor rgb="FFFFFF00"/>
        <bgColor indexed="64"/>
      </patternFill>
    </fill>
    <fill>
      <patternFill patternType="solid">
        <fgColor rgb="FF0000FF"/>
        <bgColor indexed="64"/>
      </patternFill>
    </fill>
    <fill>
      <patternFill patternType="solid">
        <fgColor theme="4" tint="0.39997558519241921"/>
        <bgColor rgb="FF000000"/>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diagonal/>
    </border>
  </borders>
  <cellStyleXfs count="3">
    <xf numFmtId="0" fontId="0" fillId="0" borderId="0"/>
    <xf numFmtId="9" fontId="1" fillId="0" borderId="0" applyFont="0" applyFill="0" applyBorder="0" applyAlignment="0" applyProtection="0"/>
    <xf numFmtId="41" fontId="1" fillId="0" borderId="0" applyFont="0" applyFill="0" applyBorder="0" applyAlignment="0" applyProtection="0"/>
  </cellStyleXfs>
  <cellXfs count="165">
    <xf numFmtId="0" fontId="0" fillId="0" borderId="0" xfId="0"/>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0"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7" fillId="2" borderId="1" xfId="0" applyFont="1" applyFill="1" applyBorder="1" applyAlignment="1">
      <alignment horizontal="center" vertical="center" wrapText="1"/>
    </xf>
    <xf numFmtId="0" fontId="5" fillId="2" borderId="0" xfId="0" applyFont="1" applyFill="1" applyAlignment="1">
      <alignment wrapText="1"/>
    </xf>
    <xf numFmtId="0" fontId="11" fillId="2" borderId="0" xfId="0" applyFont="1" applyFill="1" applyAlignment="1">
      <alignment wrapText="1"/>
    </xf>
    <xf numFmtId="0" fontId="6" fillId="2" borderId="1" xfId="0" applyFont="1" applyFill="1" applyBorder="1" applyAlignment="1">
      <alignment horizontal="center" vertical="center" wrapText="1"/>
    </xf>
    <xf numFmtId="0" fontId="11" fillId="2" borderId="0" xfId="0" applyFont="1" applyFill="1" applyAlignment="1">
      <alignment horizontal="left" vertical="center" wrapText="1"/>
    </xf>
    <xf numFmtId="0" fontId="11" fillId="2" borderId="0" xfId="0" applyNumberFormat="1" applyFont="1" applyFill="1" applyBorder="1" applyAlignment="1">
      <alignment wrapText="1"/>
    </xf>
    <xf numFmtId="0" fontId="6" fillId="0" borderId="0" xfId="0" applyFont="1" applyFill="1" applyAlignment="1">
      <alignment wrapText="1"/>
    </xf>
    <xf numFmtId="9" fontId="6" fillId="0" borderId="0" xfId="1" applyFont="1" applyFill="1" applyAlignment="1">
      <alignment wrapText="1"/>
    </xf>
    <xf numFmtId="0" fontId="3" fillId="0" borderId="0" xfId="0" applyFont="1" applyFill="1" applyBorder="1" applyAlignment="1">
      <alignment horizontal="left" vertical="center" wrapText="1"/>
    </xf>
    <xf numFmtId="0" fontId="11" fillId="2" borderId="0" xfId="0" applyFont="1" applyFill="1" applyAlignment="1">
      <alignment horizontal="center" vertical="center" wrapText="1"/>
    </xf>
    <xf numFmtId="0" fontId="11" fillId="2" borderId="0" xfId="0" applyFont="1" applyFill="1" applyAlignment="1">
      <alignment horizontal="center" wrapText="1"/>
    </xf>
    <xf numFmtId="0" fontId="3" fillId="0" borderId="0" xfId="0" applyFont="1" applyFill="1" applyBorder="1" applyAlignment="1">
      <alignment horizontal="center" vertical="center" wrapText="1"/>
    </xf>
    <xf numFmtId="0" fontId="5" fillId="2" borderId="0" xfId="0" applyFont="1" applyFill="1" applyAlignment="1">
      <alignment horizontal="center" wrapText="1"/>
    </xf>
    <xf numFmtId="0" fontId="6" fillId="0" borderId="0" xfId="0" applyFont="1" applyFill="1" applyAlignment="1">
      <alignment vertical="center" wrapText="1"/>
    </xf>
    <xf numFmtId="0" fontId="6" fillId="0" borderId="0" xfId="0" applyFont="1" applyFill="1" applyBorder="1" applyAlignment="1">
      <alignment wrapText="1"/>
    </xf>
    <xf numFmtId="0" fontId="6" fillId="0" borderId="0" xfId="0" applyFont="1" applyFill="1" applyBorder="1" applyAlignment="1">
      <alignment vertical="center" wrapText="1"/>
    </xf>
    <xf numFmtId="0" fontId="5" fillId="0" borderId="0" xfId="0" applyFont="1" applyFill="1" applyAlignment="1">
      <alignment wrapText="1"/>
    </xf>
    <xf numFmtId="0" fontId="5" fillId="0" borderId="0" xfId="0" applyFont="1" applyFill="1" applyAlignment="1">
      <alignment horizontal="center" wrapText="1"/>
    </xf>
    <xf numFmtId="0" fontId="17" fillId="2" borderId="0" xfId="0" applyFont="1" applyFill="1" applyAlignment="1">
      <alignment wrapText="1"/>
    </xf>
    <xf numFmtId="0" fontId="7" fillId="0" borderId="13" xfId="0" applyFont="1" applyFill="1" applyBorder="1" applyAlignment="1">
      <alignment horizontal="center" vertical="center" wrapText="1"/>
    </xf>
    <xf numFmtId="0" fontId="6" fillId="0" borderId="0" xfId="0" applyFont="1" applyFill="1" applyAlignment="1">
      <alignment horizontal="center" vertical="center" wrapText="1"/>
    </xf>
    <xf numFmtId="9" fontId="6" fillId="0" borderId="0" xfId="1" applyFont="1" applyFill="1" applyAlignment="1">
      <alignment horizontal="center" vertical="center" wrapText="1"/>
    </xf>
    <xf numFmtId="0" fontId="5" fillId="0" borderId="0" xfId="0" applyFont="1" applyFill="1" applyAlignment="1">
      <alignment horizontal="center" vertical="center" wrapText="1"/>
    </xf>
    <xf numFmtId="0" fontId="5" fillId="2" borderId="0" xfId="0" applyFont="1" applyFill="1" applyAlignment="1">
      <alignment horizontal="center" vertical="center" wrapText="1"/>
    </xf>
    <xf numFmtId="0" fontId="6" fillId="0" borderId="0" xfId="0" applyFont="1" applyFill="1" applyAlignment="1">
      <alignment horizontal="justify" vertical="center" wrapText="1"/>
    </xf>
    <xf numFmtId="0" fontId="16" fillId="4" borderId="10" xfId="0" applyFont="1" applyFill="1" applyBorder="1" applyAlignment="1">
      <alignment horizontal="center" vertical="center" wrapText="1"/>
    </xf>
    <xf numFmtId="164" fontId="6" fillId="0" borderId="13" xfId="1" applyNumberFormat="1" applyFont="1" applyFill="1" applyBorder="1" applyAlignment="1">
      <alignment horizontal="center" vertical="center" wrapText="1"/>
    </xf>
    <xf numFmtId="0" fontId="15" fillId="3" borderId="10" xfId="0" applyNumberFormat="1"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3" xfId="0" applyFont="1" applyFill="1" applyBorder="1" applyAlignment="1">
      <alignment horizontal="justify" vertical="center" wrapText="1"/>
    </xf>
    <xf numFmtId="10" fontId="6" fillId="0" borderId="13" xfId="0" applyNumberFormat="1" applyFont="1" applyFill="1" applyBorder="1" applyAlignment="1">
      <alignment horizontal="center" vertical="center" wrapText="1"/>
    </xf>
    <xf numFmtId="9" fontId="6" fillId="0" borderId="13" xfId="0" applyNumberFormat="1" applyFont="1" applyFill="1" applyBorder="1" applyAlignment="1">
      <alignment horizontal="center" vertical="center" wrapText="1"/>
    </xf>
    <xf numFmtId="3" fontId="6" fillId="0" borderId="13" xfId="0" applyNumberFormat="1" applyFont="1" applyFill="1" applyBorder="1" applyAlignment="1">
      <alignment horizontal="center" vertical="center" wrapText="1"/>
    </xf>
    <xf numFmtId="0" fontId="6" fillId="0" borderId="13" xfId="0" applyFont="1" applyFill="1" applyBorder="1" applyAlignment="1">
      <alignment horizontal="left" vertical="center" wrapText="1"/>
    </xf>
    <xf numFmtId="9" fontId="6" fillId="0" borderId="13" xfId="1" applyFont="1" applyFill="1" applyBorder="1" applyAlignment="1">
      <alignment horizontal="center" vertical="center" wrapText="1"/>
    </xf>
    <xf numFmtId="0" fontId="6" fillId="0" borderId="13" xfId="0" applyFont="1" applyFill="1" applyBorder="1" applyAlignment="1">
      <alignment vertical="center" wrapText="1"/>
    </xf>
    <xf numFmtId="3" fontId="6" fillId="0" borderId="13" xfId="0" applyNumberFormat="1" applyFont="1" applyFill="1" applyBorder="1" applyAlignment="1">
      <alignment horizontal="center" wrapText="1"/>
    </xf>
    <xf numFmtId="0" fontId="6" fillId="0" borderId="13" xfId="0" applyFont="1" applyFill="1" applyBorder="1" applyAlignment="1">
      <alignment horizontal="center" wrapText="1"/>
    </xf>
    <xf numFmtId="164" fontId="6" fillId="0" borderId="13" xfId="0" applyNumberFormat="1" applyFont="1" applyFill="1" applyBorder="1" applyAlignment="1">
      <alignment horizontal="center" vertical="center" wrapText="1"/>
    </xf>
    <xf numFmtId="0" fontId="7" fillId="0" borderId="13" xfId="0" applyFont="1" applyFill="1" applyBorder="1" applyAlignment="1">
      <alignment vertical="center" wrapText="1"/>
    </xf>
    <xf numFmtId="0" fontId="6" fillId="0" borderId="13" xfId="0" applyFont="1" applyFill="1" applyBorder="1" applyAlignment="1">
      <alignment horizontal="justify" vertical="center" wrapText="1"/>
    </xf>
    <xf numFmtId="0" fontId="3" fillId="0" borderId="0" xfId="0" applyFont="1" applyFill="1" applyBorder="1" applyAlignment="1">
      <alignment horizontal="left" vertical="center" wrapText="1"/>
    </xf>
    <xf numFmtId="0" fontId="6" fillId="0" borderId="1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16" fillId="4" borderId="10" xfId="0" applyFont="1" applyFill="1" applyBorder="1" applyAlignment="1">
      <alignment horizontal="center" vertical="center" wrapText="1"/>
    </xf>
    <xf numFmtId="0" fontId="6" fillId="5" borderId="13" xfId="0" applyFont="1" applyFill="1" applyBorder="1" applyAlignment="1">
      <alignment horizontal="center" vertical="center" wrapText="1"/>
    </xf>
    <xf numFmtId="9" fontId="6" fillId="5" borderId="13" xfId="0" applyNumberFormat="1" applyFont="1" applyFill="1" applyBorder="1" applyAlignment="1">
      <alignment horizontal="center" vertical="center" wrapText="1"/>
    </xf>
    <xf numFmtId="9" fontId="6" fillId="5" borderId="13" xfId="1" applyFont="1" applyFill="1" applyBorder="1" applyAlignment="1">
      <alignment horizontal="center" vertical="center" wrapText="1"/>
    </xf>
    <xf numFmtId="9" fontId="7" fillId="5" borderId="13" xfId="1" applyFont="1" applyFill="1" applyBorder="1" applyAlignment="1">
      <alignment horizontal="center" vertical="center" wrapText="1"/>
    </xf>
    <xf numFmtId="9" fontId="7" fillId="5" borderId="13" xfId="0" applyNumberFormat="1" applyFont="1" applyFill="1" applyBorder="1" applyAlignment="1">
      <alignment horizontal="center" vertical="center" wrapText="1"/>
    </xf>
    <xf numFmtId="3" fontId="6" fillId="5" borderId="13" xfId="0" applyNumberFormat="1" applyFont="1" applyFill="1" applyBorder="1" applyAlignment="1">
      <alignment horizontal="center" vertical="center" wrapText="1"/>
    </xf>
    <xf numFmtId="0" fontId="6" fillId="5" borderId="13" xfId="0" applyFont="1" applyFill="1" applyBorder="1" applyAlignment="1">
      <alignment vertical="center" wrapText="1"/>
    </xf>
    <xf numFmtId="0" fontId="6" fillId="0" borderId="13" xfId="0" applyFont="1" applyFill="1" applyBorder="1" applyAlignment="1">
      <alignment horizontal="center" vertical="center" wrapText="1"/>
    </xf>
    <xf numFmtId="0" fontId="9" fillId="2" borderId="1" xfId="0" applyFont="1" applyFill="1" applyBorder="1" applyAlignment="1">
      <alignment horizontal="center" vertical="center" wrapText="1"/>
    </xf>
    <xf numFmtId="9" fontId="7" fillId="0" borderId="13" xfId="1"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0" fontId="6" fillId="0" borderId="13" xfId="0" applyFont="1" applyFill="1" applyBorder="1" applyAlignment="1">
      <alignment horizontal="justify" vertical="center" wrapText="1"/>
    </xf>
    <xf numFmtId="0" fontId="3" fillId="0" borderId="0" xfId="0" applyFont="1" applyFill="1" applyBorder="1" applyAlignment="1">
      <alignment horizontal="left" vertical="center" wrapText="1"/>
    </xf>
    <xf numFmtId="0" fontId="6" fillId="0" borderId="1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16" fillId="4" borderId="10" xfId="0" applyFont="1" applyFill="1" applyBorder="1" applyAlignment="1">
      <alignment horizontal="center" vertical="center" wrapText="1"/>
    </xf>
    <xf numFmtId="9" fontId="6" fillId="6" borderId="13" xfId="0" applyNumberFormat="1" applyFont="1" applyFill="1" applyBorder="1" applyAlignment="1">
      <alignment horizontal="center" vertical="center" wrapText="1"/>
    </xf>
    <xf numFmtId="0" fontId="6" fillId="6" borderId="13"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0" fillId="0" borderId="0" xfId="0" applyAlignment="1">
      <alignment vertical="center" wrapText="1"/>
    </xf>
    <xf numFmtId="0" fontId="6" fillId="0" borderId="1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15" fillId="7" borderId="10" xfId="0" applyNumberFormat="1" applyFont="1" applyFill="1" applyBorder="1" applyAlignment="1">
      <alignment horizontal="center" vertical="center" wrapText="1"/>
    </xf>
    <xf numFmtId="0" fontId="16" fillId="8" borderId="10"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28" fillId="0" borderId="13" xfId="0" applyFont="1" applyFill="1" applyBorder="1" applyAlignment="1">
      <alignment horizontal="justify" vertical="center" wrapText="1"/>
    </xf>
    <xf numFmtId="0" fontId="6" fillId="0" borderId="24" xfId="0" applyFont="1" applyFill="1" applyBorder="1" applyAlignment="1">
      <alignment horizontal="center" vertical="center" wrapText="1"/>
    </xf>
    <xf numFmtId="0" fontId="28" fillId="0" borderId="13" xfId="0" quotePrefix="1" applyFont="1" applyFill="1" applyBorder="1" applyAlignment="1">
      <alignment horizontal="justify" vertical="center" wrapText="1"/>
    </xf>
    <xf numFmtId="0" fontId="6" fillId="0" borderId="23" xfId="0" applyFont="1" applyFill="1" applyBorder="1" applyAlignment="1">
      <alignment vertical="center" wrapText="1"/>
    </xf>
    <xf numFmtId="0" fontId="6" fillId="0" borderId="13" xfId="0" applyFont="1" applyFill="1" applyBorder="1" applyAlignment="1">
      <alignment vertical="top" wrapText="1"/>
    </xf>
    <xf numFmtId="0" fontId="2" fillId="0" borderId="5" xfId="0" applyFont="1" applyFill="1" applyBorder="1" applyAlignment="1">
      <alignment horizontal="right" vertical="center"/>
    </xf>
    <xf numFmtId="0" fontId="2" fillId="0" borderId="0" xfId="0" applyFont="1" applyFill="1" applyBorder="1" applyAlignment="1">
      <alignment horizontal="right" vertical="center"/>
    </xf>
    <xf numFmtId="0" fontId="2" fillId="0" borderId="6" xfId="0" applyFont="1" applyFill="1" applyBorder="1" applyAlignment="1">
      <alignment horizontal="right" vertical="center"/>
    </xf>
    <xf numFmtId="0" fontId="31" fillId="2" borderId="0" xfId="0" applyFont="1" applyFill="1" applyBorder="1" applyAlignment="1">
      <alignment horizontal="center"/>
    </xf>
    <xf numFmtId="0" fontId="7" fillId="0" borderId="13"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9" fillId="4" borderId="11" xfId="0" applyFont="1" applyFill="1" applyBorder="1" applyAlignment="1">
      <alignment horizontal="center" vertical="center" wrapText="1"/>
    </xf>
    <xf numFmtId="0" fontId="6" fillId="5" borderId="13" xfId="0" applyFont="1" applyFill="1" applyBorder="1" applyAlignment="1">
      <alignment horizontal="center"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6" fillId="4" borderId="10"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6" fillId="0" borderId="13" xfId="0" applyFont="1" applyFill="1" applyBorder="1" applyAlignment="1">
      <alignment horizontal="justify" vertical="center" wrapText="1"/>
    </xf>
    <xf numFmtId="0" fontId="6" fillId="5" borderId="13" xfId="0" applyFont="1" applyFill="1" applyBorder="1" applyAlignment="1">
      <alignment horizontal="justify" vertical="center" wrapText="1"/>
    </xf>
    <xf numFmtId="0" fontId="6" fillId="0" borderId="13" xfId="0" applyNumberFormat="1" applyFont="1" applyFill="1" applyBorder="1" applyAlignment="1">
      <alignment horizontal="justify" vertical="center" wrapText="1"/>
    </xf>
    <xf numFmtId="0" fontId="5" fillId="2" borderId="15" xfId="0" applyFont="1" applyFill="1" applyBorder="1" applyAlignment="1">
      <alignment horizontal="center" wrapText="1"/>
    </xf>
    <xf numFmtId="0" fontId="5" fillId="2" borderId="17" xfId="0" applyFont="1" applyFill="1" applyBorder="1" applyAlignment="1">
      <alignment horizontal="center" wrapText="1"/>
    </xf>
    <xf numFmtId="0" fontId="5" fillId="2" borderId="12" xfId="0" applyFont="1" applyFill="1" applyBorder="1" applyAlignment="1">
      <alignment horizontal="center" wrapText="1"/>
    </xf>
    <xf numFmtId="0" fontId="5" fillId="2" borderId="18" xfId="0" applyFont="1" applyFill="1" applyBorder="1" applyAlignment="1">
      <alignment horizontal="center" wrapText="1"/>
    </xf>
    <xf numFmtId="0" fontId="5" fillId="2" borderId="19" xfId="0" applyFont="1" applyFill="1" applyBorder="1" applyAlignment="1">
      <alignment horizontal="center" wrapText="1"/>
    </xf>
    <xf numFmtId="0" fontId="5" fillId="2" borderId="21" xfId="0" applyFont="1" applyFill="1" applyBorder="1" applyAlignment="1">
      <alignment horizontal="center" wrapText="1"/>
    </xf>
    <xf numFmtId="0" fontId="14" fillId="3" borderId="10" xfId="0" applyNumberFormat="1" applyFont="1" applyFill="1" applyBorder="1" applyAlignment="1">
      <alignment horizontal="center" vertical="center" wrapText="1"/>
    </xf>
    <xf numFmtId="0" fontId="14" fillId="3" borderId="11" xfId="0" applyNumberFormat="1"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4" xfId="0" applyFont="1" applyFill="1" applyBorder="1" applyAlignment="1">
      <alignment horizontal="justify" vertical="center" wrapText="1"/>
    </xf>
    <xf numFmtId="0" fontId="6" fillId="0" borderId="22" xfId="0" applyFont="1" applyFill="1" applyBorder="1" applyAlignment="1">
      <alignment horizontal="justify" vertical="center" wrapText="1"/>
    </xf>
    <xf numFmtId="0" fontId="11" fillId="2" borderId="0" xfId="0" applyFont="1" applyFill="1" applyAlignment="1">
      <alignment horizontal="left" vertical="top" wrapText="1"/>
    </xf>
    <xf numFmtId="0" fontId="13" fillId="0" borderId="0"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14" fillId="3" borderId="1" xfId="0" applyNumberFormat="1" applyFont="1" applyFill="1" applyBorder="1" applyAlignment="1">
      <alignment horizontal="center" vertical="center" wrapText="1"/>
    </xf>
    <xf numFmtId="0" fontId="5" fillId="2" borderId="0" xfId="0" applyFont="1" applyFill="1" applyAlignment="1">
      <alignment horizontal="left" vertical="top" wrapText="1"/>
    </xf>
    <xf numFmtId="0" fontId="5" fillId="2" borderId="0" xfId="0" applyFont="1" applyFill="1" applyAlignment="1">
      <alignment horizontal="left" vertical="center" wrapText="1"/>
    </xf>
    <xf numFmtId="0" fontId="6" fillId="0" borderId="0" xfId="0" applyFont="1" applyFill="1" applyBorder="1" applyAlignment="1">
      <alignment horizontal="center" vertical="center" wrapText="1"/>
    </xf>
    <xf numFmtId="0" fontId="6" fillId="0" borderId="13" xfId="0" applyFont="1" applyFill="1" applyBorder="1" applyAlignment="1">
      <alignment horizontal="justify" vertical="top" wrapText="1"/>
    </xf>
    <xf numFmtId="0" fontId="6" fillId="0" borderId="13" xfId="0" applyFont="1" applyFill="1" applyBorder="1" applyAlignment="1">
      <alignment horizontal="left" vertical="top" wrapText="1"/>
    </xf>
    <xf numFmtId="0" fontId="7" fillId="0" borderId="13" xfId="0" applyFont="1" applyFill="1" applyBorder="1" applyAlignment="1">
      <alignment horizontal="justify" vertical="center" wrapText="1"/>
    </xf>
    <xf numFmtId="0" fontId="6" fillId="0" borderId="14" xfId="0" applyFont="1" applyFill="1" applyBorder="1" applyAlignment="1">
      <alignment horizontal="left" vertical="center" wrapText="1"/>
    </xf>
    <xf numFmtId="0" fontId="6" fillId="0" borderId="23" xfId="0" applyFont="1" applyFill="1" applyBorder="1" applyAlignment="1">
      <alignment horizontal="left" vertical="center" wrapText="1"/>
    </xf>
    <xf numFmtId="0" fontId="6" fillId="0" borderId="22" xfId="0" applyFont="1" applyFill="1" applyBorder="1" applyAlignment="1">
      <alignment horizontal="left" vertical="center" wrapText="1"/>
    </xf>
    <xf numFmtId="0" fontId="27" fillId="0" borderId="13"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16" fillId="8" borderId="10" xfId="0" applyFont="1" applyFill="1" applyBorder="1" applyAlignment="1">
      <alignment horizontal="center" vertical="center" wrapText="1"/>
    </xf>
    <xf numFmtId="0" fontId="16" fillId="8" borderId="11" xfId="0" applyFont="1" applyFill="1" applyBorder="1" applyAlignment="1">
      <alignment horizontal="center" vertical="center" wrapText="1"/>
    </xf>
    <xf numFmtId="0" fontId="19" fillId="8" borderId="10" xfId="0" applyFont="1" applyFill="1" applyBorder="1" applyAlignment="1">
      <alignment horizontal="center" vertical="center" wrapText="1"/>
    </xf>
    <xf numFmtId="0" fontId="19" fillId="8" borderId="11" xfId="0" applyFont="1" applyFill="1" applyBorder="1" applyAlignment="1">
      <alignment horizontal="center" vertical="center" wrapText="1"/>
    </xf>
    <xf numFmtId="0" fontId="14" fillId="7" borderId="10" xfId="0" applyNumberFormat="1" applyFont="1" applyFill="1" applyBorder="1" applyAlignment="1">
      <alignment horizontal="center" vertical="center" wrapText="1"/>
    </xf>
    <xf numFmtId="0" fontId="14" fillId="7" borderId="11" xfId="0" applyNumberFormat="1" applyFont="1" applyFill="1" applyBorder="1" applyAlignment="1">
      <alignment horizontal="center" vertical="center" wrapText="1"/>
    </xf>
    <xf numFmtId="0" fontId="14" fillId="7" borderId="1" xfId="0" applyNumberFormat="1"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28" fillId="0" borderId="13" xfId="0" applyFont="1" applyFill="1" applyBorder="1" applyAlignment="1">
      <alignment horizontal="justify" vertical="center" wrapText="1"/>
    </xf>
    <xf numFmtId="0" fontId="6" fillId="0" borderId="23" xfId="0" applyFont="1" applyFill="1" applyBorder="1" applyAlignment="1">
      <alignment horizontal="center" vertical="center" wrapText="1"/>
    </xf>
    <xf numFmtId="0" fontId="6" fillId="0" borderId="14" xfId="0" applyFont="1" applyFill="1" applyBorder="1" applyAlignment="1">
      <alignment horizontal="left" vertical="top" wrapText="1"/>
    </xf>
    <xf numFmtId="0" fontId="6" fillId="0" borderId="23" xfId="0" applyFont="1" applyFill="1" applyBorder="1" applyAlignment="1">
      <alignment horizontal="left" vertical="top" wrapText="1"/>
    </xf>
    <xf numFmtId="0" fontId="6" fillId="0" borderId="22" xfId="0" applyFont="1" applyFill="1" applyBorder="1" applyAlignment="1">
      <alignment horizontal="left" vertical="top" wrapText="1"/>
    </xf>
    <xf numFmtId="0" fontId="7" fillId="0" borderId="25" xfId="0" applyFont="1" applyFill="1" applyBorder="1" applyAlignment="1">
      <alignment horizontal="left" vertical="center" wrapText="1"/>
    </xf>
    <xf numFmtId="0" fontId="7" fillId="0" borderId="26" xfId="0" applyFont="1" applyFill="1" applyBorder="1" applyAlignment="1">
      <alignment horizontal="left" vertical="center" wrapText="1"/>
    </xf>
    <xf numFmtId="0" fontId="28" fillId="0" borderId="14" xfId="0" applyFont="1" applyFill="1" applyBorder="1" applyAlignment="1">
      <alignment horizontal="left" vertical="center" wrapText="1"/>
    </xf>
    <xf numFmtId="0" fontId="28" fillId="0" borderId="22" xfId="0" applyFont="1" applyFill="1" applyBorder="1" applyAlignment="1">
      <alignment horizontal="left" vertical="center" wrapText="1"/>
    </xf>
    <xf numFmtId="0" fontId="28" fillId="0" borderId="23" xfId="0" applyFont="1" applyFill="1" applyBorder="1" applyAlignment="1">
      <alignment horizontal="left"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28" fillId="0" borderId="14" xfId="0" applyFont="1" applyFill="1" applyBorder="1" applyAlignment="1">
      <alignment vertical="center" wrapText="1"/>
    </xf>
    <xf numFmtId="0" fontId="28" fillId="0" borderId="23" xfId="0" applyFont="1" applyFill="1" applyBorder="1" applyAlignment="1">
      <alignment vertical="center" wrapText="1"/>
    </xf>
    <xf numFmtId="0" fontId="28" fillId="0" borderId="22" xfId="0" applyFont="1" applyFill="1" applyBorder="1" applyAlignment="1">
      <alignment vertical="center" wrapText="1"/>
    </xf>
    <xf numFmtId="0" fontId="29" fillId="0" borderId="14" xfId="0" applyFont="1" applyFill="1" applyBorder="1" applyAlignment="1">
      <alignment horizontal="left" vertical="center" wrapText="1"/>
    </xf>
    <xf numFmtId="0" fontId="29" fillId="0" borderId="22" xfId="0" applyFont="1" applyFill="1" applyBorder="1" applyAlignment="1">
      <alignment horizontal="left" vertical="center" wrapText="1"/>
    </xf>
    <xf numFmtId="0" fontId="28" fillId="0" borderId="14" xfId="0" quotePrefix="1" applyFont="1" applyFill="1" applyBorder="1" applyAlignment="1">
      <alignment horizontal="left" vertical="center" wrapText="1"/>
    </xf>
    <xf numFmtId="0" fontId="28" fillId="0" borderId="23" xfId="0" quotePrefix="1" applyFont="1" applyFill="1" applyBorder="1" applyAlignment="1">
      <alignment horizontal="left" vertical="center" wrapText="1"/>
    </xf>
    <xf numFmtId="0" fontId="28" fillId="0" borderId="22" xfId="0" quotePrefix="1" applyFont="1" applyFill="1" applyBorder="1" applyAlignment="1">
      <alignment horizontal="left" vertical="center" wrapText="1"/>
    </xf>
  </cellXfs>
  <cellStyles count="3">
    <cellStyle name="Millares [0] 2" xfId="2"/>
    <cellStyle name="Normal" xfId="0" builtinId="0"/>
    <cellStyle name="Porcentaje" xfId="1" builtinId="5"/>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2" name="Text Box 5">
          <a:extLst>
            <a:ext uri="{FF2B5EF4-FFF2-40B4-BE49-F238E27FC236}">
              <a16:creationId xmlns:a16="http://schemas.microsoft.com/office/drawing/2014/main" id="{00000000-0008-0000-0000-000002000000}"/>
            </a:ext>
          </a:extLst>
        </xdr:cNvPr>
        <xdr:cNvSpPr txBox="1">
          <a:spLocks noChangeArrowheads="1"/>
        </xdr:cNvSpPr>
      </xdr:nvSpPr>
      <xdr:spPr bwMode="auto">
        <a:xfrm>
          <a:off x="3743325" y="95535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115981</xdr:colOff>
      <xdr:row>15</xdr:row>
      <xdr:rowOff>173131</xdr:rowOff>
    </xdr:from>
    <xdr:to>
      <xdr:col>8</xdr:col>
      <xdr:colOff>725714</xdr:colOff>
      <xdr:row>29</xdr:row>
      <xdr:rowOff>87312</xdr:rowOff>
    </xdr:to>
    <xdr:sp macro="" textlink="">
      <xdr:nvSpPr>
        <xdr:cNvPr id="3" name="Rectangle 11">
          <a:extLst>
            <a:ext uri="{FF2B5EF4-FFF2-40B4-BE49-F238E27FC236}">
              <a16:creationId xmlns:a16="http://schemas.microsoft.com/office/drawing/2014/main" id="{00000000-0008-0000-0000-000003000000}"/>
            </a:ext>
          </a:extLst>
        </xdr:cNvPr>
        <xdr:cNvSpPr>
          <a:spLocks noChangeArrowheads="1"/>
        </xdr:cNvSpPr>
      </xdr:nvSpPr>
      <xdr:spPr bwMode="auto">
        <a:xfrm>
          <a:off x="115981" y="3640231"/>
          <a:ext cx="6705733" cy="2581181"/>
        </a:xfrm>
        <a:prstGeom prst="rect">
          <a:avLst/>
        </a:prstGeom>
        <a:no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r>
            <a:rPr lang="en-US" sz="2200" b="1" i="0" u="none" strike="noStrike" baseline="0">
              <a:solidFill>
                <a:srgbClr val="0000FF"/>
              </a:solidFill>
              <a:latin typeface="Arial Narrow"/>
            </a:rPr>
            <a:t>SEGUIMIENTO AL PLAN DE ACCIÓN INSTITUCIONAL 2019</a:t>
          </a:r>
        </a:p>
        <a:p>
          <a:pPr algn="ctr" rtl="0">
            <a:defRPr sz="1000"/>
          </a:pPr>
          <a:r>
            <a:rPr lang="en-US" sz="2100" b="1" i="0" u="none" strike="noStrike" baseline="0">
              <a:solidFill>
                <a:srgbClr val="0000FF"/>
              </a:solidFill>
              <a:effectLst/>
              <a:latin typeface="Arial Narrow"/>
              <a:ea typeface="+mn-ea"/>
              <a:cs typeface="+mn-cs"/>
            </a:rPr>
            <a:t>Corte al 31 de marzo de 2019</a:t>
          </a:r>
          <a:endParaRPr lang="en-US" sz="2100" b="0" i="0" u="none" strike="noStrike" baseline="0">
            <a:solidFill>
              <a:srgbClr val="0000FF"/>
            </a:solidFill>
            <a:latin typeface="Arial Narrow"/>
          </a:endParaRPr>
        </a:p>
      </xdr:txBody>
    </xdr:sp>
    <xdr:clientData/>
  </xdr:twoCellAnchor>
  <xdr:twoCellAnchor editAs="oneCell">
    <xdr:from>
      <xdr:col>0</xdr:col>
      <xdr:colOff>83343</xdr:colOff>
      <xdr:row>3</xdr:row>
      <xdr:rowOff>83343</xdr:rowOff>
    </xdr:from>
    <xdr:to>
      <xdr:col>8</xdr:col>
      <xdr:colOff>702469</xdr:colOff>
      <xdr:row>9</xdr:row>
      <xdr:rowOff>166687</xdr:rowOff>
    </xdr:to>
    <xdr:pic>
      <xdr:nvPicPr>
        <xdr:cNvPr id="6" name="Imagen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343" y="916781"/>
          <a:ext cx="6715126" cy="122634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723900</xdr:colOff>
      <xdr:row>0</xdr:row>
      <xdr:rowOff>47933</xdr:rowOff>
    </xdr:from>
    <xdr:to>
      <xdr:col>1</xdr:col>
      <xdr:colOff>1804868</xdr:colOff>
      <xdr:row>2</xdr:row>
      <xdr:rowOff>109916</xdr:rowOff>
    </xdr:to>
    <xdr:pic>
      <xdr:nvPicPr>
        <xdr:cNvPr id="2" name="Imagen 1" descr="Departamento Administrativo de Ciencia, Tecnología e Innovación. COLCIENCIAS">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778125" cy="6779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723900</xdr:colOff>
      <xdr:row>0</xdr:row>
      <xdr:rowOff>47933</xdr:rowOff>
    </xdr:from>
    <xdr:to>
      <xdr:col>1</xdr:col>
      <xdr:colOff>1804868</xdr:colOff>
      <xdr:row>2</xdr:row>
      <xdr:rowOff>109916</xdr:rowOff>
    </xdr:to>
    <xdr:pic>
      <xdr:nvPicPr>
        <xdr:cNvPr id="3" name="Imagen 2" descr="Departamento Administrativo de Ciencia, Tecnología e Innovación. COLCIENCIAS">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778125" cy="6779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723900</xdr:colOff>
      <xdr:row>0</xdr:row>
      <xdr:rowOff>47933</xdr:rowOff>
    </xdr:from>
    <xdr:to>
      <xdr:col>1</xdr:col>
      <xdr:colOff>1804868</xdr:colOff>
      <xdr:row>2</xdr:row>
      <xdr:rowOff>109916</xdr:rowOff>
    </xdr:to>
    <xdr:pic>
      <xdr:nvPicPr>
        <xdr:cNvPr id="2" name="Imagen 1" descr="Departamento Administrativo de Ciencia, Tecnología e Innovación. COLCIENCIAS">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652593" cy="6811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723900</xdr:colOff>
      <xdr:row>0</xdr:row>
      <xdr:rowOff>47933</xdr:rowOff>
    </xdr:from>
    <xdr:to>
      <xdr:col>1</xdr:col>
      <xdr:colOff>1804868</xdr:colOff>
      <xdr:row>2</xdr:row>
      <xdr:rowOff>109916</xdr:rowOff>
    </xdr:to>
    <xdr:pic>
      <xdr:nvPicPr>
        <xdr:cNvPr id="3" name="Imagen 2" descr="Departamento Administrativo de Ciencia, Tecnología e Innovación. COLCIENCIAS">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652593" cy="6811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723900</xdr:colOff>
      <xdr:row>0</xdr:row>
      <xdr:rowOff>47933</xdr:rowOff>
    </xdr:from>
    <xdr:to>
      <xdr:col>1</xdr:col>
      <xdr:colOff>1804868</xdr:colOff>
      <xdr:row>2</xdr:row>
      <xdr:rowOff>109916</xdr:rowOff>
    </xdr:to>
    <xdr:pic>
      <xdr:nvPicPr>
        <xdr:cNvPr id="2" name="Imagen 1" descr="Departamento Administrativo de Ciencia, Tecnología e Innovación. COLCIENCIAS">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652593" cy="6811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723900</xdr:colOff>
      <xdr:row>0</xdr:row>
      <xdr:rowOff>47933</xdr:rowOff>
    </xdr:from>
    <xdr:to>
      <xdr:col>1</xdr:col>
      <xdr:colOff>1804868</xdr:colOff>
      <xdr:row>2</xdr:row>
      <xdr:rowOff>109916</xdr:rowOff>
    </xdr:to>
    <xdr:pic>
      <xdr:nvPicPr>
        <xdr:cNvPr id="3" name="Imagen 2" descr="Departamento Administrativo de Ciencia, Tecnología e Innovación. COLCIENCIAS">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652593" cy="6811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1968499</xdr:colOff>
      <xdr:row>2</xdr:row>
      <xdr:rowOff>269876</xdr:rowOff>
    </xdr:to>
    <xdr:pic>
      <xdr:nvPicPr>
        <xdr:cNvPr id="4" name="Imagen 3">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
          <a:ext cx="3540124" cy="889000"/>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topLeftCell="A18" zoomScale="80" zoomScaleNormal="80" workbookViewId="0">
      <selection activeCell="L30" sqref="L30"/>
    </sheetView>
  </sheetViews>
  <sheetFormatPr baseColWidth="10" defaultRowHeight="14.4" x14ac:dyDescent="0.3"/>
  <sheetData>
    <row r="1" spans="1:9" x14ac:dyDescent="0.3">
      <c r="A1" s="1"/>
      <c r="B1" s="2"/>
      <c r="C1" s="2"/>
      <c r="D1" s="2"/>
      <c r="E1" s="2"/>
      <c r="F1" s="2"/>
      <c r="G1" s="2"/>
      <c r="H1" s="2"/>
      <c r="I1" s="3"/>
    </row>
    <row r="2" spans="1:9" ht="35.25" customHeight="1" x14ac:dyDescent="0.3">
      <c r="A2" s="4"/>
      <c r="B2" s="5"/>
      <c r="C2" s="5"/>
      <c r="D2" s="5"/>
      <c r="E2" s="5"/>
      <c r="F2" s="5"/>
      <c r="G2" s="5"/>
      <c r="H2" s="5"/>
      <c r="I2" s="6"/>
    </row>
    <row r="3" spans="1:9" x14ac:dyDescent="0.3">
      <c r="A3" s="4"/>
      <c r="B3" s="5"/>
      <c r="C3" s="5"/>
      <c r="D3" s="5"/>
      <c r="E3" s="5"/>
      <c r="F3" s="5"/>
      <c r="G3" s="5"/>
      <c r="H3" s="5"/>
      <c r="I3" s="6"/>
    </row>
    <row r="4" spans="1:9" x14ac:dyDescent="0.3">
      <c r="A4" s="4"/>
      <c r="B4" s="5"/>
      <c r="C4" s="5"/>
      <c r="D4" s="5"/>
      <c r="E4" s="5"/>
      <c r="F4" s="5"/>
      <c r="G4" s="5"/>
      <c r="H4" s="5"/>
      <c r="I4" s="6"/>
    </row>
    <row r="5" spans="1:9" x14ac:dyDescent="0.3">
      <c r="A5" s="4"/>
      <c r="B5" s="5"/>
      <c r="C5" s="5"/>
      <c r="D5" s="5"/>
      <c r="E5" s="5"/>
      <c r="F5" s="5"/>
      <c r="G5" s="5"/>
      <c r="H5" s="5"/>
      <c r="I5" s="6"/>
    </row>
    <row r="6" spans="1:9" x14ac:dyDescent="0.3">
      <c r="A6" s="4"/>
      <c r="B6" s="5"/>
      <c r="C6" s="5"/>
      <c r="D6" s="5"/>
      <c r="E6" s="5"/>
      <c r="F6" s="5"/>
      <c r="G6" s="5"/>
      <c r="H6" s="5"/>
      <c r="I6" s="6"/>
    </row>
    <row r="7" spans="1:9" x14ac:dyDescent="0.3">
      <c r="A7" s="4"/>
      <c r="B7" s="5"/>
      <c r="C7" s="5"/>
      <c r="D7" s="5"/>
      <c r="E7" s="5"/>
      <c r="F7" s="5"/>
      <c r="G7" s="5"/>
      <c r="H7" s="5"/>
      <c r="I7" s="6"/>
    </row>
    <row r="8" spans="1:9" x14ac:dyDescent="0.3">
      <c r="A8" s="4"/>
      <c r="B8" s="5"/>
      <c r="C8" s="5"/>
      <c r="D8" s="5"/>
      <c r="E8" s="5"/>
      <c r="F8" s="5"/>
      <c r="G8" s="5"/>
      <c r="H8" s="5"/>
      <c r="I8" s="6"/>
    </row>
    <row r="9" spans="1:9" x14ac:dyDescent="0.3">
      <c r="A9" s="4"/>
      <c r="B9" s="5"/>
      <c r="C9" s="5"/>
      <c r="D9" s="5"/>
      <c r="E9" s="5"/>
      <c r="F9" s="5"/>
      <c r="G9" s="5"/>
      <c r="H9" s="5"/>
      <c r="I9" s="6"/>
    </row>
    <row r="10" spans="1:9" x14ac:dyDescent="0.3">
      <c r="A10" s="4"/>
      <c r="B10" s="5"/>
      <c r="C10" s="5"/>
      <c r="D10" s="5"/>
      <c r="E10" s="5"/>
      <c r="F10" s="5"/>
      <c r="G10" s="5"/>
      <c r="H10" s="5"/>
      <c r="I10" s="6"/>
    </row>
    <row r="11" spans="1:9" x14ac:dyDescent="0.3">
      <c r="A11" s="4"/>
      <c r="B11" s="5"/>
      <c r="C11" s="5"/>
      <c r="D11" s="5"/>
      <c r="E11" s="5"/>
      <c r="F11" s="5"/>
      <c r="G11" s="5"/>
      <c r="H11" s="5"/>
      <c r="I11" s="6"/>
    </row>
    <row r="12" spans="1:9" x14ac:dyDescent="0.3">
      <c r="A12" s="4"/>
      <c r="B12" s="5"/>
      <c r="C12" s="5"/>
      <c r="D12" s="5"/>
      <c r="E12" s="5"/>
      <c r="F12" s="5"/>
      <c r="G12" s="5"/>
      <c r="H12" s="5"/>
      <c r="I12" s="6"/>
    </row>
    <row r="13" spans="1:9" x14ac:dyDescent="0.3">
      <c r="A13" s="4"/>
      <c r="B13" s="5"/>
      <c r="C13" s="5"/>
      <c r="D13" s="5"/>
      <c r="E13" s="5"/>
      <c r="F13" s="5"/>
      <c r="G13" s="5"/>
      <c r="H13" s="5"/>
      <c r="I13" s="6"/>
    </row>
    <row r="14" spans="1:9" x14ac:dyDescent="0.3">
      <c r="A14" s="4"/>
      <c r="B14" s="5"/>
      <c r="C14" s="5"/>
      <c r="D14" s="5"/>
      <c r="E14" s="5"/>
      <c r="F14" s="5"/>
      <c r="G14" s="5"/>
      <c r="H14" s="5"/>
      <c r="I14" s="6"/>
    </row>
    <row r="15" spans="1:9" ht="42.75" customHeight="1" x14ac:dyDescent="0.3">
      <c r="A15" s="4"/>
      <c r="B15" s="5"/>
      <c r="C15" s="5"/>
      <c r="D15" s="5"/>
      <c r="E15" s="5"/>
      <c r="F15" s="5"/>
      <c r="G15" s="5"/>
      <c r="H15" s="5"/>
      <c r="I15" s="6"/>
    </row>
    <row r="16" spans="1:9" x14ac:dyDescent="0.3">
      <c r="A16" s="4"/>
      <c r="B16" s="5"/>
      <c r="C16" s="5"/>
      <c r="D16" s="5"/>
      <c r="E16" s="5"/>
      <c r="F16" s="5"/>
      <c r="G16" s="5"/>
      <c r="H16" s="5"/>
      <c r="I16" s="6"/>
    </row>
    <row r="17" spans="1:9" x14ac:dyDescent="0.3">
      <c r="A17" s="4"/>
      <c r="B17" s="5"/>
      <c r="C17" s="5"/>
      <c r="D17" s="5"/>
      <c r="E17" s="5"/>
      <c r="F17" s="5"/>
      <c r="G17" s="5"/>
      <c r="H17" s="5"/>
      <c r="I17" s="6"/>
    </row>
    <row r="18" spans="1:9" x14ac:dyDescent="0.3">
      <c r="A18" s="4"/>
      <c r="B18" s="5"/>
      <c r="C18" s="5"/>
      <c r="D18" s="5"/>
      <c r="E18" s="5"/>
      <c r="F18" s="5"/>
      <c r="G18" s="5"/>
      <c r="H18" s="5"/>
      <c r="I18" s="6"/>
    </row>
    <row r="19" spans="1:9" x14ac:dyDescent="0.3">
      <c r="A19" s="4"/>
      <c r="B19" s="5"/>
      <c r="C19" s="5"/>
      <c r="D19" s="5"/>
      <c r="E19" s="5"/>
      <c r="F19" s="5"/>
      <c r="G19" s="5"/>
      <c r="H19" s="5"/>
      <c r="I19" s="6"/>
    </row>
    <row r="20" spans="1:9" x14ac:dyDescent="0.3">
      <c r="A20" s="4"/>
      <c r="B20" s="5"/>
      <c r="C20" s="5"/>
      <c r="D20" s="5"/>
      <c r="E20" s="5"/>
      <c r="F20" s="5"/>
      <c r="G20" s="5"/>
      <c r="H20" s="5"/>
      <c r="I20" s="6"/>
    </row>
    <row r="21" spans="1:9" x14ac:dyDescent="0.3">
      <c r="A21" s="4"/>
      <c r="B21" s="5"/>
      <c r="C21" s="5"/>
      <c r="D21" s="5"/>
      <c r="E21" s="5"/>
      <c r="F21" s="5"/>
      <c r="G21" s="5"/>
      <c r="H21" s="5"/>
      <c r="I21" s="6"/>
    </row>
    <row r="22" spans="1:9" x14ac:dyDescent="0.3">
      <c r="A22" s="4"/>
      <c r="B22" s="5"/>
      <c r="C22" s="5"/>
      <c r="D22" s="5"/>
      <c r="E22" s="5"/>
      <c r="F22" s="5"/>
      <c r="G22" s="5"/>
      <c r="H22" s="5"/>
      <c r="I22" s="6"/>
    </row>
    <row r="23" spans="1:9" x14ac:dyDescent="0.3">
      <c r="A23" s="4"/>
      <c r="B23" s="5"/>
      <c r="C23" s="5"/>
      <c r="D23" s="5"/>
      <c r="E23" s="5"/>
      <c r="F23" s="5"/>
      <c r="G23" s="5"/>
      <c r="H23" s="5"/>
      <c r="I23" s="6"/>
    </row>
    <row r="24" spans="1:9" x14ac:dyDescent="0.3">
      <c r="A24" s="4"/>
      <c r="B24" s="5"/>
      <c r="C24" s="5"/>
      <c r="D24" s="5"/>
      <c r="E24" s="5"/>
      <c r="F24" s="5"/>
      <c r="G24" s="5"/>
      <c r="H24" s="5"/>
      <c r="I24" s="6"/>
    </row>
    <row r="25" spans="1:9" x14ac:dyDescent="0.3">
      <c r="A25" s="4"/>
      <c r="B25" s="5"/>
      <c r="C25" s="5"/>
      <c r="D25" s="5"/>
      <c r="E25" s="5"/>
      <c r="F25" s="5"/>
      <c r="G25" s="5"/>
      <c r="H25" s="5"/>
      <c r="I25" s="6"/>
    </row>
    <row r="26" spans="1:9" x14ac:dyDescent="0.3">
      <c r="A26" s="4"/>
      <c r="B26" s="5"/>
      <c r="C26" s="5"/>
      <c r="D26" s="5"/>
      <c r="E26" s="5"/>
      <c r="F26" s="5"/>
      <c r="G26" s="5"/>
      <c r="H26" s="5"/>
      <c r="I26" s="6"/>
    </row>
    <row r="27" spans="1:9" x14ac:dyDescent="0.3">
      <c r="A27" s="4"/>
      <c r="B27" s="5"/>
      <c r="C27" s="5"/>
      <c r="D27" s="5"/>
      <c r="E27" s="5"/>
      <c r="F27" s="5"/>
      <c r="G27" s="5"/>
      <c r="H27" s="5"/>
      <c r="I27" s="6"/>
    </row>
    <row r="28" spans="1:9" x14ac:dyDescent="0.3">
      <c r="A28" s="4"/>
      <c r="B28" s="5"/>
      <c r="C28" s="5"/>
      <c r="D28" s="5"/>
      <c r="E28" s="5"/>
      <c r="F28" s="5"/>
      <c r="G28" s="5"/>
      <c r="H28" s="5"/>
      <c r="I28" s="6"/>
    </row>
    <row r="29" spans="1:9" x14ac:dyDescent="0.3">
      <c r="A29" s="4"/>
      <c r="B29" s="5"/>
      <c r="C29" s="5"/>
      <c r="D29" s="5"/>
      <c r="E29" s="5"/>
      <c r="F29" s="5"/>
      <c r="G29" s="5"/>
      <c r="H29" s="5"/>
      <c r="I29" s="6"/>
    </row>
    <row r="30" spans="1:9" ht="42" customHeight="1" x14ac:dyDescent="0.45">
      <c r="A30" s="4"/>
      <c r="B30" s="89" t="s">
        <v>305</v>
      </c>
      <c r="C30" s="89"/>
      <c r="D30" s="89"/>
      <c r="E30" s="89"/>
      <c r="F30" s="89"/>
      <c r="G30" s="89"/>
      <c r="H30" s="89"/>
      <c r="I30" s="6"/>
    </row>
    <row r="31" spans="1:9" x14ac:dyDescent="0.3">
      <c r="A31" s="4"/>
      <c r="B31" s="5"/>
      <c r="C31" s="5"/>
      <c r="D31" s="5"/>
      <c r="E31" s="5"/>
      <c r="F31" s="5"/>
      <c r="G31" s="5"/>
      <c r="H31" s="5"/>
      <c r="I31" s="6"/>
    </row>
    <row r="32" spans="1:9" ht="20.25" customHeight="1" x14ac:dyDescent="0.3">
      <c r="A32" s="4"/>
      <c r="B32" s="5"/>
      <c r="C32" s="5"/>
      <c r="D32" s="5"/>
      <c r="E32" s="5"/>
      <c r="F32" s="5"/>
      <c r="G32" s="5"/>
      <c r="H32" s="5"/>
      <c r="I32" s="6"/>
    </row>
    <row r="33" spans="1:9" ht="20.25" customHeight="1" x14ac:dyDescent="0.3">
      <c r="A33" s="4"/>
      <c r="B33" s="5"/>
      <c r="C33" s="5"/>
      <c r="D33" s="5"/>
      <c r="E33" s="5"/>
      <c r="F33" s="5"/>
      <c r="G33" s="5"/>
      <c r="H33" s="5"/>
      <c r="I33" s="6"/>
    </row>
    <row r="34" spans="1:9" ht="20.25" customHeight="1" x14ac:dyDescent="0.3">
      <c r="A34" s="4"/>
      <c r="B34" s="5"/>
      <c r="C34" s="5"/>
      <c r="D34" s="5"/>
      <c r="E34" s="5"/>
      <c r="F34" s="5"/>
      <c r="G34" s="5"/>
      <c r="H34" s="5"/>
      <c r="I34" s="6"/>
    </row>
    <row r="35" spans="1:9" ht="20.25" customHeight="1" x14ac:dyDescent="0.3">
      <c r="A35" s="4"/>
      <c r="B35" s="5"/>
      <c r="C35" s="5"/>
      <c r="D35" s="5"/>
      <c r="E35" s="5"/>
      <c r="F35" s="5"/>
      <c r="G35" s="5"/>
      <c r="H35" s="5"/>
      <c r="I35" s="6"/>
    </row>
    <row r="36" spans="1:9" ht="20.25" customHeight="1" x14ac:dyDescent="0.3">
      <c r="A36" s="86"/>
      <c r="B36" s="87"/>
      <c r="C36" s="87"/>
      <c r="D36" s="87"/>
      <c r="E36" s="87"/>
      <c r="F36" s="87"/>
      <c r="G36" s="87"/>
      <c r="H36" s="87"/>
      <c r="I36" s="88"/>
    </row>
    <row r="37" spans="1:9" ht="20.25" customHeight="1" x14ac:dyDescent="0.3">
      <c r="A37" s="4"/>
      <c r="B37" s="5"/>
      <c r="C37" s="5"/>
      <c r="D37" s="5"/>
      <c r="E37" s="5"/>
      <c r="F37" s="5"/>
      <c r="G37" s="5"/>
      <c r="H37" s="5"/>
      <c r="I37" s="6"/>
    </row>
    <row r="38" spans="1:9" ht="20.25" customHeight="1" x14ac:dyDescent="0.3">
      <c r="A38" s="4"/>
      <c r="B38" s="5"/>
      <c r="C38" s="5"/>
      <c r="D38" s="5"/>
      <c r="E38" s="5"/>
      <c r="F38" s="5"/>
      <c r="G38" s="5"/>
      <c r="H38" s="5"/>
      <c r="I38" s="6"/>
    </row>
    <row r="39" spans="1:9" x14ac:dyDescent="0.3">
      <c r="A39" s="4"/>
      <c r="B39" s="5"/>
      <c r="C39" s="5"/>
      <c r="D39" s="5"/>
      <c r="E39" s="5"/>
      <c r="F39" s="5"/>
      <c r="G39" s="5"/>
      <c r="H39" s="5"/>
      <c r="I39" s="6"/>
    </row>
    <row r="40" spans="1:9" x14ac:dyDescent="0.3">
      <c r="A40" s="4"/>
      <c r="B40" s="5"/>
      <c r="C40" s="5"/>
      <c r="D40" s="5"/>
      <c r="E40" s="5"/>
      <c r="F40" s="5"/>
      <c r="G40" s="5"/>
      <c r="H40" s="5"/>
      <c r="I40" s="6"/>
    </row>
    <row r="41" spans="1:9" x14ac:dyDescent="0.3">
      <c r="A41" s="4"/>
      <c r="B41" s="5"/>
      <c r="C41" s="5"/>
      <c r="D41" s="5"/>
      <c r="E41" s="5"/>
      <c r="F41" s="5"/>
      <c r="G41" s="5"/>
      <c r="H41" s="5"/>
      <c r="I41" s="6"/>
    </row>
    <row r="42" spans="1:9" x14ac:dyDescent="0.3">
      <c r="A42" s="4"/>
      <c r="B42" s="5"/>
      <c r="C42" s="5"/>
      <c r="D42" s="5"/>
      <c r="E42" s="5"/>
      <c r="F42" s="5"/>
      <c r="G42" s="5"/>
      <c r="H42" s="5"/>
      <c r="I42" s="6"/>
    </row>
    <row r="43" spans="1:9" x14ac:dyDescent="0.3">
      <c r="A43" s="4"/>
      <c r="B43" s="5"/>
      <c r="C43" s="5"/>
      <c r="D43" s="5"/>
      <c r="E43" s="5"/>
      <c r="F43" s="5"/>
      <c r="G43" s="5"/>
      <c r="H43" s="5"/>
      <c r="I43" s="6"/>
    </row>
    <row r="44" spans="1:9" x14ac:dyDescent="0.3">
      <c r="A44" s="4"/>
      <c r="B44" s="5"/>
      <c r="C44" s="5"/>
      <c r="D44" s="5"/>
      <c r="E44" s="5"/>
      <c r="F44" s="5"/>
      <c r="G44" s="5"/>
      <c r="H44" s="5"/>
      <c r="I44" s="6"/>
    </row>
    <row r="45" spans="1:9" x14ac:dyDescent="0.3">
      <c r="A45" s="4"/>
      <c r="B45" s="5"/>
      <c r="C45" s="5"/>
      <c r="D45" s="5"/>
      <c r="E45" s="5"/>
      <c r="F45" s="5"/>
      <c r="G45" s="5"/>
      <c r="H45" s="5"/>
      <c r="I45" s="6"/>
    </row>
    <row r="46" spans="1:9" ht="15" thickBot="1" x14ac:dyDescent="0.35">
      <c r="A46" s="7"/>
      <c r="B46" s="8"/>
      <c r="C46" s="8"/>
      <c r="D46" s="8"/>
      <c r="E46" s="8"/>
      <c r="F46" s="8"/>
      <c r="G46" s="8"/>
      <c r="H46" s="8"/>
      <c r="I46" s="9"/>
    </row>
  </sheetData>
  <mergeCells count="2">
    <mergeCell ref="A36:I36"/>
    <mergeCell ref="B30:H30"/>
  </mergeCells>
  <printOptions horizontalCentered="1" verticalCentered="1"/>
  <pageMargins left="0.70866141732283472" right="0.70866141732283472" top="0.74803149606299213" bottom="0.74803149606299213" header="0.31496062992125984" footer="0.31496062992125984"/>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76"/>
  <sheetViews>
    <sheetView showGridLines="0" topLeftCell="G1" zoomScale="75" zoomScaleNormal="75" zoomScaleSheetLayoutView="75" workbookViewId="0">
      <pane ySplit="10" topLeftCell="A63" activePane="bottomLeft" state="frozen"/>
      <selection activeCell="B1" sqref="B1"/>
      <selection pane="bottomLeft" activeCell="O63" sqref="O63:O64"/>
    </sheetView>
  </sheetViews>
  <sheetFormatPr baseColWidth="10" defaultColWidth="11.5546875" defaultRowHeight="19.2" x14ac:dyDescent="0.45"/>
  <cols>
    <col min="1" max="1" width="23.5546875" style="11" customWidth="1"/>
    <col min="2" max="2" width="30" style="22" customWidth="1"/>
    <col min="3" max="3" width="21.88671875" style="22" customWidth="1"/>
    <col min="4" max="4" width="28.88671875" style="33" customWidth="1"/>
    <col min="5" max="6" width="15.109375" style="22" customWidth="1"/>
    <col min="7" max="7" width="16.33203125" style="22" customWidth="1"/>
    <col min="8" max="8" width="13.6640625" style="22" customWidth="1"/>
    <col min="9" max="9" width="13" style="22" customWidth="1"/>
    <col min="10" max="10" width="12.6640625" style="22" customWidth="1"/>
    <col min="11" max="11" width="12.5546875" style="22" customWidth="1"/>
    <col min="12" max="12" width="15.44140625" style="22" customWidth="1"/>
    <col min="13" max="13" width="21.109375" style="22" customWidth="1"/>
    <col min="14" max="14" width="25.109375" style="22" customWidth="1"/>
    <col min="15" max="15" width="158.6640625" style="11" customWidth="1"/>
    <col min="16" max="16" width="57.44140625" style="11" customWidth="1"/>
    <col min="17" max="17" width="46" style="11" customWidth="1"/>
    <col min="18" max="18" width="11.5546875" style="11"/>
    <col min="19" max="19" width="13.109375" style="11" bestFit="1" customWidth="1"/>
    <col min="20" max="16384" width="11.5546875" style="11"/>
  </cols>
  <sheetData>
    <row r="1" spans="1:23" ht="24" customHeight="1" x14ac:dyDescent="0.45">
      <c r="A1" s="108"/>
      <c r="B1" s="109"/>
      <c r="C1" s="94" t="s">
        <v>130</v>
      </c>
      <c r="D1" s="95"/>
      <c r="E1" s="95"/>
      <c r="F1" s="95"/>
      <c r="G1" s="95"/>
      <c r="H1" s="95"/>
      <c r="I1" s="95"/>
      <c r="J1" s="95"/>
      <c r="K1" s="95"/>
      <c r="L1" s="95"/>
      <c r="M1" s="95"/>
      <c r="N1" s="96"/>
      <c r="O1" s="10" t="s">
        <v>26</v>
      </c>
    </row>
    <row r="2" spans="1:23" s="12" customFormat="1" ht="24.75" customHeight="1" x14ac:dyDescent="0.45">
      <c r="A2" s="110"/>
      <c r="B2" s="111"/>
      <c r="C2" s="97"/>
      <c r="D2" s="98"/>
      <c r="E2" s="98"/>
      <c r="F2" s="98"/>
      <c r="G2" s="98"/>
      <c r="H2" s="98"/>
      <c r="I2" s="98"/>
      <c r="J2" s="98"/>
      <c r="K2" s="98"/>
      <c r="L2" s="98"/>
      <c r="M2" s="98"/>
      <c r="N2" s="99"/>
      <c r="O2" s="10" t="s">
        <v>41</v>
      </c>
    </row>
    <row r="3" spans="1:23" s="12" customFormat="1" ht="22.5" customHeight="1" x14ac:dyDescent="0.45">
      <c r="A3" s="112"/>
      <c r="B3" s="113"/>
      <c r="C3" s="100"/>
      <c r="D3" s="101"/>
      <c r="E3" s="101"/>
      <c r="F3" s="101"/>
      <c r="G3" s="101"/>
      <c r="H3" s="101"/>
      <c r="I3" s="101"/>
      <c r="J3" s="101"/>
      <c r="K3" s="101"/>
      <c r="L3" s="101"/>
      <c r="M3" s="101"/>
      <c r="N3" s="102"/>
      <c r="O3" s="13" t="s">
        <v>40</v>
      </c>
    </row>
    <row r="4" spans="1:23" s="12" customFormat="1" ht="15.75" customHeight="1" x14ac:dyDescent="0.45">
      <c r="B4" s="120"/>
      <c r="C4" s="120"/>
      <c r="D4" s="120"/>
      <c r="E4" s="120"/>
      <c r="F4" s="120"/>
      <c r="G4" s="120"/>
      <c r="H4" s="120"/>
      <c r="I4" s="120"/>
      <c r="J4" s="120"/>
      <c r="K4" s="120"/>
      <c r="L4" s="120"/>
      <c r="M4" s="120"/>
      <c r="N4" s="120"/>
      <c r="O4" s="120"/>
    </row>
    <row r="5" spans="1:23" s="12" customFormat="1" ht="29.4" customHeight="1" x14ac:dyDescent="0.45">
      <c r="A5" s="121" t="s">
        <v>159</v>
      </c>
      <c r="B5" s="121"/>
      <c r="C5" s="121"/>
      <c r="D5" s="121"/>
      <c r="E5" s="121"/>
      <c r="F5" s="121"/>
      <c r="G5" s="121"/>
      <c r="H5" s="121"/>
      <c r="I5" s="121"/>
      <c r="J5" s="121"/>
      <c r="K5" s="121"/>
      <c r="L5" s="121"/>
      <c r="M5" s="121"/>
      <c r="N5" s="121"/>
      <c r="O5" s="121"/>
    </row>
    <row r="6" spans="1:23" s="12" customFormat="1" ht="29.4" customHeight="1" x14ac:dyDescent="0.45">
      <c r="B6" s="20"/>
      <c r="C6" s="20"/>
      <c r="D6" s="19"/>
      <c r="E6" s="19"/>
      <c r="F6" s="19"/>
      <c r="G6" s="19"/>
      <c r="H6" s="19"/>
      <c r="I6" s="19"/>
      <c r="J6" s="19"/>
      <c r="K6" s="19"/>
      <c r="L6" s="19"/>
      <c r="M6" s="20"/>
      <c r="N6" s="20"/>
      <c r="O6" s="14"/>
    </row>
    <row r="7" spans="1:23" s="12" customFormat="1" ht="15" customHeight="1" x14ac:dyDescent="0.45">
      <c r="A7" s="122" t="s">
        <v>39</v>
      </c>
      <c r="B7" s="122"/>
      <c r="C7" s="122"/>
      <c r="D7" s="122"/>
      <c r="E7" s="122"/>
      <c r="F7" s="122"/>
      <c r="G7" s="122"/>
      <c r="H7" s="122"/>
      <c r="I7" s="122"/>
      <c r="J7" s="122"/>
      <c r="K7" s="122"/>
      <c r="L7" s="122"/>
      <c r="M7" s="122"/>
      <c r="N7" s="122"/>
      <c r="O7" s="122"/>
      <c r="P7" s="122"/>
      <c r="Q7" s="122"/>
      <c r="R7" s="122"/>
      <c r="S7" s="122"/>
      <c r="T7" s="122"/>
      <c r="U7" s="122"/>
      <c r="V7" s="122"/>
      <c r="W7" s="122"/>
    </row>
    <row r="8" spans="1:23" s="12" customFormat="1" ht="24.6" x14ac:dyDescent="0.45">
      <c r="A8" s="18"/>
      <c r="B8" s="21"/>
      <c r="C8" s="21"/>
      <c r="D8" s="21"/>
      <c r="E8" s="20"/>
      <c r="F8" s="20"/>
      <c r="G8" s="20"/>
      <c r="H8" s="20"/>
      <c r="I8" s="20"/>
      <c r="J8" s="20"/>
      <c r="K8" s="20"/>
      <c r="L8" s="20"/>
      <c r="M8" s="21"/>
      <c r="N8" s="21"/>
      <c r="O8" s="18"/>
      <c r="P8" s="18"/>
      <c r="Q8" s="18"/>
      <c r="R8" s="18"/>
      <c r="S8" s="18"/>
      <c r="T8" s="18"/>
      <c r="U8" s="18"/>
      <c r="V8" s="18"/>
      <c r="W8" s="18"/>
    </row>
    <row r="9" spans="1:23" s="15" customFormat="1" ht="28.5" customHeight="1" x14ac:dyDescent="0.45">
      <c r="A9" s="114" t="s">
        <v>0</v>
      </c>
      <c r="B9" s="114" t="s">
        <v>1</v>
      </c>
      <c r="C9" s="114" t="s">
        <v>2</v>
      </c>
      <c r="D9" s="114" t="s">
        <v>27</v>
      </c>
      <c r="E9" s="123" t="s">
        <v>28</v>
      </c>
      <c r="F9" s="123"/>
      <c r="G9" s="123"/>
      <c r="H9" s="123"/>
      <c r="I9" s="123"/>
      <c r="J9" s="123"/>
      <c r="K9" s="123"/>
      <c r="L9" s="123"/>
      <c r="M9" s="103" t="s">
        <v>10</v>
      </c>
      <c r="N9" s="103" t="s">
        <v>160</v>
      </c>
      <c r="O9" s="91" t="s">
        <v>131</v>
      </c>
    </row>
    <row r="10" spans="1:23" ht="36.75" customHeight="1" x14ac:dyDescent="0.45">
      <c r="A10" s="115"/>
      <c r="B10" s="115"/>
      <c r="C10" s="115"/>
      <c r="D10" s="115"/>
      <c r="E10" s="37" t="s">
        <v>29</v>
      </c>
      <c r="F10" s="35" t="s">
        <v>30</v>
      </c>
      <c r="G10" s="37" t="s">
        <v>31</v>
      </c>
      <c r="H10" s="35" t="s">
        <v>32</v>
      </c>
      <c r="I10" s="37" t="s">
        <v>33</v>
      </c>
      <c r="J10" s="35" t="s">
        <v>34</v>
      </c>
      <c r="K10" s="37" t="s">
        <v>35</v>
      </c>
      <c r="L10" s="35" t="s">
        <v>36</v>
      </c>
      <c r="M10" s="104"/>
      <c r="N10" s="104"/>
      <c r="O10" s="92"/>
    </row>
    <row r="11" spans="1:23" s="30" customFormat="1" ht="252.75" customHeight="1" x14ac:dyDescent="0.3">
      <c r="A11" s="116" t="s">
        <v>3</v>
      </c>
      <c r="B11" s="38" t="s">
        <v>4</v>
      </c>
      <c r="C11" s="38" t="s">
        <v>5</v>
      </c>
      <c r="D11" s="38" t="s">
        <v>45</v>
      </c>
      <c r="E11" s="38" t="s">
        <v>62</v>
      </c>
      <c r="F11" s="38" t="s">
        <v>62</v>
      </c>
      <c r="G11" s="38">
        <v>1000</v>
      </c>
      <c r="H11" s="38"/>
      <c r="I11" s="38">
        <v>1020</v>
      </c>
      <c r="J11" s="38"/>
      <c r="K11" s="38">
        <v>1300</v>
      </c>
      <c r="L11" s="38"/>
      <c r="M11" s="38" t="str">
        <f>+F11</f>
        <v>No aplica</v>
      </c>
      <c r="N11" s="38" t="s">
        <v>62</v>
      </c>
      <c r="O11" s="39" t="s">
        <v>132</v>
      </c>
    </row>
    <row r="12" spans="1:23" s="30" customFormat="1" ht="66.75" customHeight="1" x14ac:dyDescent="0.3">
      <c r="A12" s="116"/>
      <c r="B12" s="38" t="s">
        <v>25</v>
      </c>
      <c r="C12" s="38" t="s">
        <v>5</v>
      </c>
      <c r="D12" s="29" t="s">
        <v>44</v>
      </c>
      <c r="E12" s="38" t="s">
        <v>62</v>
      </c>
      <c r="F12" s="38" t="s">
        <v>62</v>
      </c>
      <c r="G12" s="38" t="s">
        <v>62</v>
      </c>
      <c r="H12" s="38"/>
      <c r="I12" s="38" t="s">
        <v>62</v>
      </c>
      <c r="J12" s="38"/>
      <c r="K12" s="38">
        <v>200</v>
      </c>
      <c r="L12" s="38"/>
      <c r="M12" s="38" t="str">
        <f t="shared" ref="M12:M71" si="0">+F12</f>
        <v>No aplica</v>
      </c>
      <c r="N12" s="38" t="s">
        <v>62</v>
      </c>
      <c r="O12" s="39" t="s">
        <v>133</v>
      </c>
    </row>
    <row r="13" spans="1:23" s="30" customFormat="1" ht="99.75" customHeight="1" x14ac:dyDescent="0.3">
      <c r="A13" s="116"/>
      <c r="B13" s="29" t="s">
        <v>6</v>
      </c>
      <c r="C13" s="38" t="s">
        <v>5</v>
      </c>
      <c r="D13" s="29" t="s">
        <v>46</v>
      </c>
      <c r="E13" s="38" t="s">
        <v>62</v>
      </c>
      <c r="F13" s="38" t="s">
        <v>62</v>
      </c>
      <c r="G13" s="40">
        <v>0.125</v>
      </c>
      <c r="H13" s="38"/>
      <c r="I13" s="40">
        <v>0.125</v>
      </c>
      <c r="J13" s="38"/>
      <c r="K13" s="41">
        <v>0.25</v>
      </c>
      <c r="L13" s="38"/>
      <c r="M13" s="38" t="str">
        <f t="shared" si="0"/>
        <v>No aplica</v>
      </c>
      <c r="N13" s="38" t="s">
        <v>62</v>
      </c>
      <c r="O13" s="39" t="s">
        <v>134</v>
      </c>
    </row>
    <row r="14" spans="1:23" s="30" customFormat="1" ht="409.6" customHeight="1" x14ac:dyDescent="0.3">
      <c r="A14" s="116"/>
      <c r="B14" s="90" t="s">
        <v>7</v>
      </c>
      <c r="C14" s="116" t="s">
        <v>5</v>
      </c>
      <c r="D14" s="38" t="s">
        <v>47</v>
      </c>
      <c r="E14" s="42">
        <v>2780</v>
      </c>
      <c r="F14" s="42">
        <v>1959</v>
      </c>
      <c r="G14" s="42">
        <v>4400</v>
      </c>
      <c r="H14" s="42"/>
      <c r="I14" s="42">
        <v>7700</v>
      </c>
      <c r="J14" s="42"/>
      <c r="K14" s="42">
        <v>13400</v>
      </c>
      <c r="L14" s="42"/>
      <c r="M14" s="38">
        <f t="shared" si="0"/>
        <v>1959</v>
      </c>
      <c r="N14" s="36">
        <f>IF(M14/E14&gt;100%,100%,M14/E14)</f>
        <v>0.70467625899280573</v>
      </c>
      <c r="O14" s="105" t="s">
        <v>135</v>
      </c>
    </row>
    <row r="15" spans="1:23" s="30" customFormat="1" ht="80.25" customHeight="1" x14ac:dyDescent="0.3">
      <c r="A15" s="116"/>
      <c r="B15" s="90"/>
      <c r="C15" s="116"/>
      <c r="D15" s="38" t="s">
        <v>48</v>
      </c>
      <c r="E15" s="38" t="s">
        <v>62</v>
      </c>
      <c r="F15" s="38" t="s">
        <v>62</v>
      </c>
      <c r="G15" s="38" t="s">
        <v>62</v>
      </c>
      <c r="H15" s="38" t="s">
        <v>62</v>
      </c>
      <c r="I15" s="38">
        <v>1</v>
      </c>
      <c r="J15" s="38"/>
      <c r="K15" s="38">
        <v>1</v>
      </c>
      <c r="L15" s="38"/>
      <c r="M15" s="38" t="str">
        <f t="shared" si="0"/>
        <v>No aplica</v>
      </c>
      <c r="N15" s="38" t="s">
        <v>62</v>
      </c>
      <c r="O15" s="105"/>
    </row>
    <row r="16" spans="1:23" s="30" customFormat="1" ht="409.5" customHeight="1" x14ac:dyDescent="0.3">
      <c r="A16" s="116"/>
      <c r="B16" s="90" t="s">
        <v>11</v>
      </c>
      <c r="C16" s="90" t="s">
        <v>5</v>
      </c>
      <c r="D16" s="90" t="s">
        <v>49</v>
      </c>
      <c r="E16" s="90" t="s">
        <v>62</v>
      </c>
      <c r="F16" s="90" t="s">
        <v>62</v>
      </c>
      <c r="G16" s="90" t="s">
        <v>62</v>
      </c>
      <c r="H16" s="90"/>
      <c r="I16" s="90">
        <v>134</v>
      </c>
      <c r="J16" s="90"/>
      <c r="K16" s="90">
        <v>262</v>
      </c>
      <c r="L16" s="90"/>
      <c r="M16" s="90" t="str">
        <f t="shared" si="0"/>
        <v>No aplica</v>
      </c>
      <c r="N16" s="90" t="s">
        <v>62</v>
      </c>
      <c r="O16" s="107" t="s">
        <v>136</v>
      </c>
    </row>
    <row r="17" spans="1:19" s="30" customFormat="1" ht="409.6" customHeight="1" x14ac:dyDescent="0.3">
      <c r="A17" s="38"/>
      <c r="B17" s="90"/>
      <c r="C17" s="90"/>
      <c r="D17" s="90"/>
      <c r="E17" s="90"/>
      <c r="F17" s="90"/>
      <c r="G17" s="90"/>
      <c r="H17" s="90"/>
      <c r="I17" s="90"/>
      <c r="J17" s="90"/>
      <c r="K17" s="90"/>
      <c r="L17" s="90"/>
      <c r="M17" s="90"/>
      <c r="N17" s="90"/>
      <c r="O17" s="107"/>
    </row>
    <row r="18" spans="1:19" s="30" customFormat="1" ht="320.25" customHeight="1" x14ac:dyDescent="0.3">
      <c r="A18" s="116" t="s">
        <v>12</v>
      </c>
      <c r="B18" s="29" t="s">
        <v>13</v>
      </c>
      <c r="C18" s="38" t="s">
        <v>16</v>
      </c>
      <c r="D18" s="38" t="s">
        <v>50</v>
      </c>
      <c r="E18" s="38" t="s">
        <v>62</v>
      </c>
      <c r="F18" s="38" t="s">
        <v>62</v>
      </c>
      <c r="G18" s="38">
        <v>60</v>
      </c>
      <c r="H18" s="38"/>
      <c r="I18" s="38">
        <v>170</v>
      </c>
      <c r="J18" s="38"/>
      <c r="K18" s="38">
        <v>880</v>
      </c>
      <c r="L18" s="38"/>
      <c r="M18" s="38" t="str">
        <f t="shared" si="0"/>
        <v>No aplica</v>
      </c>
      <c r="N18" s="38" t="s">
        <v>62</v>
      </c>
      <c r="O18" s="43" t="s">
        <v>137</v>
      </c>
    </row>
    <row r="19" spans="1:19" s="30" customFormat="1" ht="185.25" customHeight="1" x14ac:dyDescent="0.3">
      <c r="A19" s="116"/>
      <c r="B19" s="29" t="s">
        <v>42</v>
      </c>
      <c r="C19" s="38" t="s">
        <v>16</v>
      </c>
      <c r="D19" s="38" t="s">
        <v>51</v>
      </c>
      <c r="E19" s="38" t="s">
        <v>62</v>
      </c>
      <c r="F19" s="38" t="s">
        <v>62</v>
      </c>
      <c r="G19" s="38">
        <v>80</v>
      </c>
      <c r="H19" s="38"/>
      <c r="I19" s="38">
        <v>117</v>
      </c>
      <c r="J19" s="38"/>
      <c r="K19" s="38">
        <v>261</v>
      </c>
      <c r="L19" s="38"/>
      <c r="M19" s="38" t="str">
        <f t="shared" si="0"/>
        <v>No aplica</v>
      </c>
      <c r="N19" s="38" t="s">
        <v>62</v>
      </c>
      <c r="O19" s="39" t="s">
        <v>138</v>
      </c>
    </row>
    <row r="20" spans="1:19" s="30" customFormat="1" ht="398.25" customHeight="1" x14ac:dyDescent="0.3">
      <c r="A20" s="116"/>
      <c r="B20" s="29" t="s">
        <v>14</v>
      </c>
      <c r="C20" s="38" t="s">
        <v>16</v>
      </c>
      <c r="D20" s="38" t="s">
        <v>52</v>
      </c>
      <c r="E20" s="38" t="s">
        <v>62</v>
      </c>
      <c r="F20" s="38" t="s">
        <v>62</v>
      </c>
      <c r="G20" s="38" t="s">
        <v>62</v>
      </c>
      <c r="H20" s="38" t="s">
        <v>62</v>
      </c>
      <c r="I20" s="38" t="s">
        <v>62</v>
      </c>
      <c r="J20" s="38" t="s">
        <v>62</v>
      </c>
      <c r="K20" s="38">
        <v>68</v>
      </c>
      <c r="L20" s="38"/>
      <c r="M20" s="38" t="str">
        <f t="shared" si="0"/>
        <v>No aplica</v>
      </c>
      <c r="N20" s="38" t="s">
        <v>62</v>
      </c>
      <c r="O20" s="39" t="s">
        <v>139</v>
      </c>
    </row>
    <row r="21" spans="1:19" s="30" customFormat="1" ht="123.75" customHeight="1" x14ac:dyDescent="0.3">
      <c r="A21" s="116"/>
      <c r="B21" s="90" t="s">
        <v>15</v>
      </c>
      <c r="C21" s="116" t="s">
        <v>16</v>
      </c>
      <c r="D21" s="38" t="s">
        <v>53</v>
      </c>
      <c r="E21" s="38">
        <v>2</v>
      </c>
      <c r="F21" s="38">
        <v>2</v>
      </c>
      <c r="G21" s="38">
        <v>2</v>
      </c>
      <c r="H21" s="38"/>
      <c r="I21" s="38">
        <v>24</v>
      </c>
      <c r="J21" s="38"/>
      <c r="K21" s="38">
        <v>104</v>
      </c>
      <c r="L21" s="38"/>
      <c r="M21" s="38">
        <f>+F21</f>
        <v>2</v>
      </c>
      <c r="N21" s="44">
        <f>IF(M21/E21&gt;100%,100%,M21/E21)</f>
        <v>1</v>
      </c>
      <c r="O21" s="105" t="s">
        <v>141</v>
      </c>
    </row>
    <row r="22" spans="1:19" s="30" customFormat="1" ht="166.5" customHeight="1" x14ac:dyDescent="0.3">
      <c r="A22" s="116"/>
      <c r="B22" s="90"/>
      <c r="C22" s="116"/>
      <c r="D22" s="38" t="s">
        <v>57</v>
      </c>
      <c r="E22" s="38" t="s">
        <v>62</v>
      </c>
      <c r="F22" s="38" t="s">
        <v>62</v>
      </c>
      <c r="G22" s="38" t="s">
        <v>62</v>
      </c>
      <c r="H22" s="38"/>
      <c r="I22" s="38">
        <v>600</v>
      </c>
      <c r="J22" s="38"/>
      <c r="K22" s="38">
        <v>3140</v>
      </c>
      <c r="L22" s="38"/>
      <c r="M22" s="38" t="str">
        <f t="shared" si="0"/>
        <v>No aplica</v>
      </c>
      <c r="N22" s="38" t="s">
        <v>62</v>
      </c>
      <c r="O22" s="105"/>
    </row>
    <row r="23" spans="1:19" s="30" customFormat="1" ht="351" customHeight="1" x14ac:dyDescent="0.3">
      <c r="A23" s="116"/>
      <c r="B23" s="29" t="s">
        <v>17</v>
      </c>
      <c r="C23" s="38" t="s">
        <v>16</v>
      </c>
      <c r="D23" s="38" t="s">
        <v>54</v>
      </c>
      <c r="E23" s="38">
        <v>3</v>
      </c>
      <c r="F23" s="38">
        <v>3</v>
      </c>
      <c r="G23" s="38">
        <v>5</v>
      </c>
      <c r="H23" s="38"/>
      <c r="I23" s="38">
        <v>5</v>
      </c>
      <c r="J23" s="38"/>
      <c r="K23" s="38">
        <v>17</v>
      </c>
      <c r="L23" s="38"/>
      <c r="M23" s="38">
        <f t="shared" si="0"/>
        <v>3</v>
      </c>
      <c r="N23" s="44">
        <f t="shared" ref="N23:N24" si="1">IF(M23/E23&gt;100%,100%,M23/E23)</f>
        <v>1</v>
      </c>
      <c r="O23" s="39" t="s">
        <v>140</v>
      </c>
      <c r="P23" s="126"/>
    </row>
    <row r="24" spans="1:19" s="30" customFormat="1" ht="293.25" customHeight="1" x14ac:dyDescent="0.3">
      <c r="A24" s="116"/>
      <c r="B24" s="29" t="s">
        <v>18</v>
      </c>
      <c r="C24" s="38" t="s">
        <v>16</v>
      </c>
      <c r="D24" s="38" t="s">
        <v>55</v>
      </c>
      <c r="E24" s="38">
        <v>71</v>
      </c>
      <c r="F24" s="38">
        <v>52</v>
      </c>
      <c r="G24" s="38">
        <v>140</v>
      </c>
      <c r="H24" s="38"/>
      <c r="I24" s="38">
        <v>190</v>
      </c>
      <c r="J24" s="38"/>
      <c r="K24" s="38">
        <v>600</v>
      </c>
      <c r="L24" s="38"/>
      <c r="M24" s="38">
        <f t="shared" si="0"/>
        <v>52</v>
      </c>
      <c r="N24" s="44">
        <f t="shared" si="1"/>
        <v>0.73239436619718312</v>
      </c>
      <c r="O24" s="39" t="s">
        <v>142</v>
      </c>
      <c r="P24" s="126"/>
    </row>
    <row r="25" spans="1:19" s="30" customFormat="1" ht="301.5" customHeight="1" x14ac:dyDescent="0.3">
      <c r="A25" s="116" t="s">
        <v>19</v>
      </c>
      <c r="B25" s="38" t="s">
        <v>20</v>
      </c>
      <c r="C25" s="38" t="s">
        <v>23</v>
      </c>
      <c r="D25" s="38" t="s">
        <v>56</v>
      </c>
      <c r="E25" s="38" t="s">
        <v>62</v>
      </c>
      <c r="F25" s="38" t="s">
        <v>62</v>
      </c>
      <c r="G25" s="38" t="s">
        <v>62</v>
      </c>
      <c r="H25" s="38"/>
      <c r="I25" s="38" t="s">
        <v>62</v>
      </c>
      <c r="J25" s="38"/>
      <c r="K25" s="42">
        <v>30000</v>
      </c>
      <c r="L25" s="38"/>
      <c r="M25" s="38" t="str">
        <f t="shared" si="0"/>
        <v>No aplica</v>
      </c>
      <c r="N25" s="38"/>
      <c r="O25" s="39" t="s">
        <v>143</v>
      </c>
    </row>
    <row r="26" spans="1:19" s="30" customFormat="1" ht="409.5" customHeight="1" x14ac:dyDescent="0.3">
      <c r="A26" s="116"/>
      <c r="B26" s="116" t="s">
        <v>21</v>
      </c>
      <c r="C26" s="38" t="s">
        <v>23</v>
      </c>
      <c r="D26" s="38" t="s">
        <v>56</v>
      </c>
      <c r="E26" s="42">
        <v>1350</v>
      </c>
      <c r="F26" s="42">
        <v>2714</v>
      </c>
      <c r="G26" s="42">
        <f>+E26+1500</f>
        <v>2850</v>
      </c>
      <c r="H26" s="42"/>
      <c r="I26" s="42">
        <v>28100</v>
      </c>
      <c r="J26" s="42"/>
      <c r="K26" s="42">
        <v>30000</v>
      </c>
      <c r="L26" s="38"/>
      <c r="M26" s="38">
        <f t="shared" si="0"/>
        <v>2714</v>
      </c>
      <c r="N26" s="44">
        <f t="shared" ref="N26:N29" si="2">IF(M26/E26&gt;100%,100%,M26/E26)</f>
        <v>1</v>
      </c>
      <c r="O26" s="117" t="s">
        <v>144</v>
      </c>
      <c r="S26" s="31"/>
    </row>
    <row r="27" spans="1:19" s="16" customFormat="1" ht="147.75" customHeight="1" x14ac:dyDescent="0.4">
      <c r="A27" s="116"/>
      <c r="B27" s="116"/>
      <c r="C27" s="38" t="s">
        <v>23</v>
      </c>
      <c r="D27" s="38" t="s">
        <v>58</v>
      </c>
      <c r="E27" s="41">
        <v>1</v>
      </c>
      <c r="F27" s="41">
        <v>1</v>
      </c>
      <c r="G27" s="41">
        <v>1</v>
      </c>
      <c r="H27" s="38"/>
      <c r="I27" s="41">
        <v>1</v>
      </c>
      <c r="J27" s="38"/>
      <c r="K27" s="41">
        <v>1</v>
      </c>
      <c r="L27" s="38"/>
      <c r="M27" s="38">
        <f t="shared" si="0"/>
        <v>1</v>
      </c>
      <c r="N27" s="44">
        <f t="shared" si="2"/>
        <v>1</v>
      </c>
      <c r="O27" s="118"/>
      <c r="S27" s="17"/>
    </row>
    <row r="28" spans="1:19" s="16" customFormat="1" ht="297" customHeight="1" x14ac:dyDescent="0.4">
      <c r="A28" s="116"/>
      <c r="B28" s="38" t="s">
        <v>22</v>
      </c>
      <c r="C28" s="38" t="s">
        <v>23</v>
      </c>
      <c r="D28" s="38" t="s">
        <v>59</v>
      </c>
      <c r="E28" s="42">
        <v>204000</v>
      </c>
      <c r="F28" s="42">
        <f>580372+10544+12335</f>
        <v>603251</v>
      </c>
      <c r="G28" s="42">
        <v>611000</v>
      </c>
      <c r="H28" s="38"/>
      <c r="I28" s="42">
        <v>1118000</v>
      </c>
      <c r="J28" s="38"/>
      <c r="K28" s="42">
        <v>1627870</v>
      </c>
      <c r="L28" s="38"/>
      <c r="M28" s="42">
        <f t="shared" si="0"/>
        <v>603251</v>
      </c>
      <c r="N28" s="44">
        <f t="shared" si="2"/>
        <v>1</v>
      </c>
      <c r="O28" s="45" t="s">
        <v>145</v>
      </c>
      <c r="S28" s="17"/>
    </row>
    <row r="29" spans="1:19" s="16" customFormat="1" ht="409.6" customHeight="1" x14ac:dyDescent="0.4">
      <c r="A29" s="116"/>
      <c r="B29" s="38" t="s">
        <v>24</v>
      </c>
      <c r="C29" s="38" t="s">
        <v>23</v>
      </c>
      <c r="D29" s="38" t="s">
        <v>60</v>
      </c>
      <c r="E29" s="42">
        <v>3000</v>
      </c>
      <c r="F29" s="42">
        <v>3000</v>
      </c>
      <c r="G29" s="42">
        <v>20000</v>
      </c>
      <c r="H29" s="46"/>
      <c r="I29" s="42">
        <f>55000+48500</f>
        <v>103500</v>
      </c>
      <c r="J29" s="46"/>
      <c r="K29" s="42">
        <f>62000+131000</f>
        <v>193000</v>
      </c>
      <c r="L29" s="47"/>
      <c r="M29" s="38">
        <f t="shared" si="0"/>
        <v>3000</v>
      </c>
      <c r="N29" s="44">
        <f t="shared" si="2"/>
        <v>1</v>
      </c>
      <c r="O29" s="45" t="s">
        <v>146</v>
      </c>
      <c r="S29" s="17"/>
    </row>
    <row r="30" spans="1:19" s="16" customFormat="1" ht="393.75" customHeight="1" x14ac:dyDescent="0.4">
      <c r="A30" s="116"/>
      <c r="B30" s="38" t="s">
        <v>43</v>
      </c>
      <c r="C30" s="38" t="s">
        <v>23</v>
      </c>
      <c r="D30" s="38" t="s">
        <v>61</v>
      </c>
      <c r="E30" s="38" t="s">
        <v>62</v>
      </c>
      <c r="F30" s="38" t="s">
        <v>62</v>
      </c>
      <c r="G30" s="38">
        <v>75</v>
      </c>
      <c r="H30" s="38"/>
      <c r="I30" s="38">
        <v>80</v>
      </c>
      <c r="J30" s="38"/>
      <c r="K30" s="38">
        <f>+I30+5673</f>
        <v>5753</v>
      </c>
      <c r="L30" s="38"/>
      <c r="M30" s="38" t="str">
        <f t="shared" si="0"/>
        <v>No aplica</v>
      </c>
      <c r="N30" s="38" t="s">
        <v>62</v>
      </c>
      <c r="O30" s="39" t="s">
        <v>147</v>
      </c>
      <c r="S30" s="17"/>
    </row>
    <row r="31" spans="1:19" s="16" customFormat="1" ht="80.25" customHeight="1" x14ac:dyDescent="0.4">
      <c r="A31" s="116" t="s">
        <v>85</v>
      </c>
      <c r="B31" s="116" t="s">
        <v>63</v>
      </c>
      <c r="C31" s="38" t="s">
        <v>16</v>
      </c>
      <c r="D31" s="38" t="s">
        <v>64</v>
      </c>
      <c r="E31" s="38" t="s">
        <v>62</v>
      </c>
      <c r="F31" s="38" t="s">
        <v>62</v>
      </c>
      <c r="G31" s="41">
        <v>0.2</v>
      </c>
      <c r="H31" s="38"/>
      <c r="I31" s="41">
        <v>0.2</v>
      </c>
      <c r="J31" s="38"/>
      <c r="K31" s="41">
        <v>1</v>
      </c>
      <c r="L31" s="38"/>
      <c r="M31" s="38" t="str">
        <f t="shared" si="0"/>
        <v>No aplica</v>
      </c>
      <c r="N31" s="38" t="s">
        <v>62</v>
      </c>
      <c r="O31" s="105" t="s">
        <v>148</v>
      </c>
      <c r="S31" s="17"/>
    </row>
    <row r="32" spans="1:19" s="16" customFormat="1" ht="98.25" customHeight="1" x14ac:dyDescent="0.4">
      <c r="A32" s="116"/>
      <c r="B32" s="116"/>
      <c r="C32" s="38" t="s">
        <v>16</v>
      </c>
      <c r="D32" s="38" t="s">
        <v>65</v>
      </c>
      <c r="E32" s="38" t="s">
        <v>62</v>
      </c>
      <c r="F32" s="38" t="s">
        <v>62</v>
      </c>
      <c r="G32" s="38">
        <v>50</v>
      </c>
      <c r="H32" s="38"/>
      <c r="I32" s="38">
        <v>50</v>
      </c>
      <c r="J32" s="38"/>
      <c r="K32" s="38">
        <v>150</v>
      </c>
      <c r="L32" s="38"/>
      <c r="M32" s="38" t="str">
        <f t="shared" si="0"/>
        <v>No aplica</v>
      </c>
      <c r="N32" s="38" t="s">
        <v>62</v>
      </c>
      <c r="O32" s="105"/>
      <c r="S32" s="17"/>
    </row>
    <row r="33" spans="1:16" s="23" customFormat="1" ht="80.25" customHeight="1" x14ac:dyDescent="0.3">
      <c r="A33" s="116"/>
      <c r="B33" s="38" t="s">
        <v>66</v>
      </c>
      <c r="C33" s="38" t="s">
        <v>16</v>
      </c>
      <c r="D33" s="38" t="s">
        <v>70</v>
      </c>
      <c r="E33" s="38" t="s">
        <v>62</v>
      </c>
      <c r="F33" s="38" t="s">
        <v>62</v>
      </c>
      <c r="G33" s="38" t="s">
        <v>62</v>
      </c>
      <c r="H33" s="38"/>
      <c r="I33" s="38" t="s">
        <v>62</v>
      </c>
      <c r="J33" s="38"/>
      <c r="K33" s="38">
        <v>80</v>
      </c>
      <c r="L33" s="38"/>
      <c r="M33" s="38" t="str">
        <f t="shared" si="0"/>
        <v>No aplica</v>
      </c>
      <c r="N33" s="38" t="s">
        <v>62</v>
      </c>
      <c r="O33" s="39" t="s">
        <v>149</v>
      </c>
    </row>
    <row r="34" spans="1:16" s="16" customFormat="1" ht="409.6" customHeight="1" x14ac:dyDescent="0.4">
      <c r="A34" s="116"/>
      <c r="B34" s="38" t="s">
        <v>67</v>
      </c>
      <c r="C34" s="38" t="s">
        <v>69</v>
      </c>
      <c r="D34" s="38" t="s">
        <v>71</v>
      </c>
      <c r="E34" s="38" t="s">
        <v>62</v>
      </c>
      <c r="F34" s="38" t="s">
        <v>62</v>
      </c>
      <c r="G34" s="38" t="s">
        <v>62</v>
      </c>
      <c r="H34" s="38"/>
      <c r="I34" s="38">
        <v>2</v>
      </c>
      <c r="J34" s="38"/>
      <c r="K34" s="38">
        <v>2</v>
      </c>
      <c r="L34" s="38"/>
      <c r="M34" s="38" t="str">
        <f t="shared" si="0"/>
        <v>No aplica</v>
      </c>
      <c r="N34" s="38" t="s">
        <v>62</v>
      </c>
      <c r="O34" s="39" t="s">
        <v>150</v>
      </c>
    </row>
    <row r="35" spans="1:16" s="16" customFormat="1" ht="105.75" customHeight="1" x14ac:dyDescent="0.4">
      <c r="A35" s="116"/>
      <c r="B35" s="38" t="s">
        <v>68</v>
      </c>
      <c r="C35" s="38" t="s">
        <v>69</v>
      </c>
      <c r="D35" s="38" t="s">
        <v>72</v>
      </c>
      <c r="E35" s="38" t="s">
        <v>62</v>
      </c>
      <c r="F35" s="38" t="s">
        <v>62</v>
      </c>
      <c r="G35" s="38" t="s">
        <v>62</v>
      </c>
      <c r="H35" s="38"/>
      <c r="I35" s="38">
        <v>2</v>
      </c>
      <c r="J35" s="38"/>
      <c r="K35" s="38">
        <v>2</v>
      </c>
      <c r="L35" s="38"/>
      <c r="M35" s="38" t="str">
        <f t="shared" si="0"/>
        <v>No aplica</v>
      </c>
      <c r="N35" s="38" t="s">
        <v>62</v>
      </c>
      <c r="O35" s="45" t="s">
        <v>151</v>
      </c>
    </row>
    <row r="36" spans="1:16" s="16" customFormat="1" ht="133.5" customHeight="1" x14ac:dyDescent="0.4">
      <c r="A36" s="116" t="s">
        <v>86</v>
      </c>
      <c r="B36" s="38" t="s">
        <v>73</v>
      </c>
      <c r="C36" s="38" t="s">
        <v>82</v>
      </c>
      <c r="D36" s="38" t="s">
        <v>75</v>
      </c>
      <c r="E36" s="38">
        <v>33</v>
      </c>
      <c r="F36" s="38">
        <v>33</v>
      </c>
      <c r="G36" s="38">
        <v>33</v>
      </c>
      <c r="H36" s="38"/>
      <c r="I36" s="38">
        <v>33</v>
      </c>
      <c r="J36" s="38"/>
      <c r="K36" s="38">
        <v>33</v>
      </c>
      <c r="L36" s="38"/>
      <c r="M36" s="38">
        <f t="shared" si="0"/>
        <v>33</v>
      </c>
      <c r="N36" s="44">
        <f>IF(M36/E36&gt;100%,100%,M36/E36)</f>
        <v>1</v>
      </c>
      <c r="O36" s="39" t="s">
        <v>152</v>
      </c>
    </row>
    <row r="37" spans="1:16" s="23" customFormat="1" ht="41.25" customHeight="1" x14ac:dyDescent="0.3">
      <c r="A37" s="116"/>
      <c r="B37" s="116" t="s">
        <v>74</v>
      </c>
      <c r="C37" s="38" t="s">
        <v>82</v>
      </c>
      <c r="D37" s="38" t="s">
        <v>76</v>
      </c>
      <c r="E37" s="38" t="s">
        <v>62</v>
      </c>
      <c r="F37" s="38" t="s">
        <v>62</v>
      </c>
      <c r="G37" s="38">
        <v>8</v>
      </c>
      <c r="H37" s="38"/>
      <c r="I37" s="38">
        <v>8</v>
      </c>
      <c r="J37" s="38"/>
      <c r="K37" s="38">
        <v>33</v>
      </c>
      <c r="L37" s="38"/>
      <c r="M37" s="38" t="str">
        <f t="shared" si="0"/>
        <v>No aplica</v>
      </c>
      <c r="N37" s="38" t="s">
        <v>62</v>
      </c>
      <c r="O37" s="105" t="s">
        <v>153</v>
      </c>
      <c r="P37" s="34"/>
    </row>
    <row r="38" spans="1:16" s="23" customFormat="1" ht="47.25" customHeight="1" x14ac:dyDescent="0.3">
      <c r="A38" s="116"/>
      <c r="B38" s="116"/>
      <c r="C38" s="38" t="s">
        <v>82</v>
      </c>
      <c r="D38" s="38" t="s">
        <v>77</v>
      </c>
      <c r="E38" s="44">
        <v>7.0000000000000007E-2</v>
      </c>
      <c r="F38" s="41">
        <v>0</v>
      </c>
      <c r="G38" s="48">
        <v>0.245</v>
      </c>
      <c r="H38" s="38"/>
      <c r="I38" s="48">
        <v>0.45500000000000002</v>
      </c>
      <c r="J38" s="38"/>
      <c r="K38" s="41">
        <v>0.7</v>
      </c>
      <c r="L38" s="38"/>
      <c r="M38" s="38">
        <f t="shared" si="0"/>
        <v>0</v>
      </c>
      <c r="N38" s="38">
        <f>IF(M38/E38&gt;100%,100%,M38/E38)</f>
        <v>0</v>
      </c>
      <c r="O38" s="105"/>
    </row>
    <row r="39" spans="1:16" s="16" customFormat="1" ht="312.75" customHeight="1" x14ac:dyDescent="0.4">
      <c r="A39" s="116" t="s">
        <v>87</v>
      </c>
      <c r="B39" s="38" t="s">
        <v>78</v>
      </c>
      <c r="C39" s="38" t="s">
        <v>88</v>
      </c>
      <c r="D39" s="38" t="s">
        <v>79</v>
      </c>
      <c r="E39" s="38">
        <v>1</v>
      </c>
      <c r="F39" s="38">
        <v>1</v>
      </c>
      <c r="G39" s="38">
        <v>3</v>
      </c>
      <c r="H39" s="38"/>
      <c r="I39" s="38">
        <v>5</v>
      </c>
      <c r="J39" s="38"/>
      <c r="K39" s="38">
        <v>7</v>
      </c>
      <c r="L39" s="38"/>
      <c r="M39" s="38">
        <f t="shared" si="0"/>
        <v>1</v>
      </c>
      <c r="N39" s="44">
        <f>IF(M39/E39&gt;100%,100%,M39/E39)</f>
        <v>1</v>
      </c>
      <c r="O39" s="49" t="s">
        <v>154</v>
      </c>
    </row>
    <row r="40" spans="1:16" s="16" customFormat="1" ht="131.25" customHeight="1" x14ac:dyDescent="0.4">
      <c r="A40" s="116"/>
      <c r="B40" s="38" t="s">
        <v>80</v>
      </c>
      <c r="C40" s="38" t="s">
        <v>88</v>
      </c>
      <c r="D40" s="38" t="s">
        <v>81</v>
      </c>
      <c r="E40" s="38" t="s">
        <v>62</v>
      </c>
      <c r="F40" s="38" t="s">
        <v>62</v>
      </c>
      <c r="G40" s="38" t="s">
        <v>62</v>
      </c>
      <c r="H40" s="38"/>
      <c r="I40" s="38" t="s">
        <v>62</v>
      </c>
      <c r="J40" s="38"/>
      <c r="K40" s="38">
        <v>18</v>
      </c>
      <c r="L40" s="38"/>
      <c r="M40" s="38" t="str">
        <f t="shared" si="0"/>
        <v>No aplica</v>
      </c>
      <c r="N40" s="38" t="s">
        <v>62</v>
      </c>
      <c r="O40" s="45" t="s">
        <v>155</v>
      </c>
    </row>
    <row r="41" spans="1:16" s="16" customFormat="1" ht="180.75" customHeight="1" x14ac:dyDescent="0.4">
      <c r="A41" s="116"/>
      <c r="B41" s="38" t="s">
        <v>83</v>
      </c>
      <c r="C41" s="38" t="s">
        <v>88</v>
      </c>
      <c r="D41" s="38" t="s">
        <v>84</v>
      </c>
      <c r="E41" s="38" t="s">
        <v>62</v>
      </c>
      <c r="F41" s="38" t="s">
        <v>62</v>
      </c>
      <c r="G41" s="38" t="s">
        <v>62</v>
      </c>
      <c r="H41" s="38"/>
      <c r="I41" s="38" t="s">
        <v>62</v>
      </c>
      <c r="J41" s="38"/>
      <c r="K41" s="38">
        <v>2</v>
      </c>
      <c r="L41" s="38"/>
      <c r="M41" s="38" t="str">
        <f t="shared" si="0"/>
        <v>No aplica</v>
      </c>
      <c r="N41" s="38" t="s">
        <v>62</v>
      </c>
      <c r="O41" s="45" t="s">
        <v>156</v>
      </c>
    </row>
    <row r="42" spans="1:16" s="16" customFormat="1" ht="223.5" customHeight="1" x14ac:dyDescent="0.4">
      <c r="A42" s="93" t="s">
        <v>119</v>
      </c>
      <c r="B42" s="93" t="s">
        <v>89</v>
      </c>
      <c r="C42" s="93" t="s">
        <v>121</v>
      </c>
      <c r="D42" s="55" t="s">
        <v>90</v>
      </c>
      <c r="E42" s="55" t="s">
        <v>62</v>
      </c>
      <c r="F42" s="55" t="s">
        <v>62</v>
      </c>
      <c r="G42" s="56">
        <v>0.8</v>
      </c>
      <c r="H42" s="55"/>
      <c r="I42" s="56">
        <v>0.8</v>
      </c>
      <c r="J42" s="55"/>
      <c r="K42" s="56">
        <v>0.85</v>
      </c>
      <c r="L42" s="55"/>
      <c r="M42" s="55" t="str">
        <f t="shared" si="0"/>
        <v>No aplica</v>
      </c>
      <c r="N42" s="55" t="s">
        <v>62</v>
      </c>
      <c r="O42" s="106" t="s">
        <v>167</v>
      </c>
    </row>
    <row r="43" spans="1:16" s="16" customFormat="1" ht="95.25" customHeight="1" x14ac:dyDescent="0.4">
      <c r="A43" s="93"/>
      <c r="B43" s="93"/>
      <c r="C43" s="93"/>
      <c r="D43" s="55" t="s">
        <v>91</v>
      </c>
      <c r="E43" s="56">
        <v>1</v>
      </c>
      <c r="F43" s="56">
        <v>1</v>
      </c>
      <c r="G43" s="56">
        <v>1</v>
      </c>
      <c r="H43" s="55"/>
      <c r="I43" s="56">
        <v>1</v>
      </c>
      <c r="J43" s="55"/>
      <c r="K43" s="56">
        <v>1</v>
      </c>
      <c r="L43" s="55"/>
      <c r="M43" s="57">
        <f t="shared" si="0"/>
        <v>1</v>
      </c>
      <c r="N43" s="58">
        <f t="shared" ref="N43:N54" si="3">IF(M43/E43&gt;100%,100%,M43/E43)</f>
        <v>1</v>
      </c>
      <c r="O43" s="106"/>
    </row>
    <row r="44" spans="1:16" s="23" customFormat="1" ht="117.75" customHeight="1" x14ac:dyDescent="0.3">
      <c r="A44" s="93"/>
      <c r="B44" s="93"/>
      <c r="C44" s="93"/>
      <c r="D44" s="55" t="s">
        <v>92</v>
      </c>
      <c r="E44" s="56">
        <v>1</v>
      </c>
      <c r="F44" s="59">
        <v>1</v>
      </c>
      <c r="G44" s="56">
        <v>1</v>
      </c>
      <c r="H44" s="55"/>
      <c r="I44" s="56">
        <v>1</v>
      </c>
      <c r="J44" s="55"/>
      <c r="K44" s="56">
        <v>1</v>
      </c>
      <c r="L44" s="55"/>
      <c r="M44" s="57">
        <f t="shared" si="0"/>
        <v>1</v>
      </c>
      <c r="N44" s="58">
        <f t="shared" si="3"/>
        <v>1</v>
      </c>
      <c r="O44" s="106"/>
    </row>
    <row r="45" spans="1:16" s="23" customFormat="1" ht="147.75" customHeight="1" x14ac:dyDescent="0.3">
      <c r="A45" s="93"/>
      <c r="B45" s="93" t="s">
        <v>93</v>
      </c>
      <c r="C45" s="93" t="s">
        <v>122</v>
      </c>
      <c r="D45" s="55" t="s">
        <v>94</v>
      </c>
      <c r="E45" s="56">
        <v>0.2</v>
      </c>
      <c r="F45" s="56">
        <v>0.2</v>
      </c>
      <c r="G45" s="56">
        <v>0.5</v>
      </c>
      <c r="H45" s="55"/>
      <c r="I45" s="56">
        <v>0.75</v>
      </c>
      <c r="J45" s="55"/>
      <c r="K45" s="56">
        <v>1</v>
      </c>
      <c r="L45" s="55"/>
      <c r="M45" s="57">
        <f t="shared" si="0"/>
        <v>0.2</v>
      </c>
      <c r="N45" s="58">
        <f t="shared" si="3"/>
        <v>1</v>
      </c>
      <c r="O45" s="106" t="s">
        <v>157</v>
      </c>
    </row>
    <row r="46" spans="1:16" s="16" customFormat="1" ht="157.5" customHeight="1" x14ac:dyDescent="0.4">
      <c r="A46" s="93"/>
      <c r="B46" s="93"/>
      <c r="C46" s="93"/>
      <c r="D46" s="55" t="s">
        <v>97</v>
      </c>
      <c r="E46" s="55" t="s">
        <v>62</v>
      </c>
      <c r="F46" s="55" t="s">
        <v>62</v>
      </c>
      <c r="G46" s="60">
        <v>1104200</v>
      </c>
      <c r="H46" s="60"/>
      <c r="I46" s="60">
        <v>1104200</v>
      </c>
      <c r="J46" s="60"/>
      <c r="K46" s="60">
        <v>2208400</v>
      </c>
      <c r="L46" s="55"/>
      <c r="M46" s="55" t="str">
        <f t="shared" si="0"/>
        <v>No aplica</v>
      </c>
      <c r="N46" s="55" t="s">
        <v>62</v>
      </c>
      <c r="O46" s="106"/>
    </row>
    <row r="47" spans="1:16" s="23" customFormat="1" ht="157.5" customHeight="1" x14ac:dyDescent="0.3">
      <c r="A47" s="93"/>
      <c r="B47" s="93"/>
      <c r="C47" s="93"/>
      <c r="D47" s="55" t="s">
        <v>95</v>
      </c>
      <c r="E47" s="56">
        <v>1</v>
      </c>
      <c r="F47" s="56">
        <v>1</v>
      </c>
      <c r="G47" s="56">
        <v>1</v>
      </c>
      <c r="H47" s="55"/>
      <c r="I47" s="56">
        <v>1</v>
      </c>
      <c r="J47" s="55"/>
      <c r="K47" s="56">
        <v>1</v>
      </c>
      <c r="L47" s="55"/>
      <c r="M47" s="57">
        <f t="shared" si="0"/>
        <v>1</v>
      </c>
      <c r="N47" s="57">
        <f>IF(M47/E47&gt;100%,100%,M47/E47)</f>
        <v>1</v>
      </c>
      <c r="O47" s="106"/>
    </row>
    <row r="48" spans="1:16" s="16" customFormat="1" ht="150.75" customHeight="1" x14ac:dyDescent="0.4">
      <c r="A48" s="93"/>
      <c r="B48" s="93"/>
      <c r="C48" s="93"/>
      <c r="D48" s="55" t="s">
        <v>96</v>
      </c>
      <c r="E48" s="56">
        <v>0.89</v>
      </c>
      <c r="F48" s="56">
        <v>0.89</v>
      </c>
      <c r="G48" s="56">
        <v>0.89</v>
      </c>
      <c r="H48" s="55"/>
      <c r="I48" s="56">
        <v>0.89</v>
      </c>
      <c r="J48" s="55"/>
      <c r="K48" s="56">
        <v>1</v>
      </c>
      <c r="L48" s="55"/>
      <c r="M48" s="57">
        <f t="shared" si="0"/>
        <v>0.89</v>
      </c>
      <c r="N48" s="57">
        <f t="shared" si="3"/>
        <v>1</v>
      </c>
      <c r="O48" s="106"/>
    </row>
    <row r="49" spans="1:87" s="23" customFormat="1" ht="202.5" customHeight="1" x14ac:dyDescent="0.3">
      <c r="A49" s="93"/>
      <c r="B49" s="93" t="s">
        <v>98</v>
      </c>
      <c r="C49" s="93" t="s">
        <v>121</v>
      </c>
      <c r="D49" s="55" t="s">
        <v>99</v>
      </c>
      <c r="E49" s="55">
        <v>0.75</v>
      </c>
      <c r="F49" s="55">
        <v>0</v>
      </c>
      <c r="G49" s="55">
        <v>1.5</v>
      </c>
      <c r="H49" s="55"/>
      <c r="I49" s="55">
        <v>2.25</v>
      </c>
      <c r="J49" s="55"/>
      <c r="K49" s="55">
        <v>3</v>
      </c>
      <c r="L49" s="55"/>
      <c r="M49" s="55">
        <f t="shared" si="0"/>
        <v>0</v>
      </c>
      <c r="N49" s="57">
        <f t="shared" si="3"/>
        <v>0</v>
      </c>
      <c r="O49" s="106" t="s">
        <v>168</v>
      </c>
    </row>
    <row r="50" spans="1:87" s="25" customFormat="1" ht="220.5" customHeight="1" x14ac:dyDescent="0.3">
      <c r="A50" s="93"/>
      <c r="B50" s="93"/>
      <c r="C50" s="93"/>
      <c r="D50" s="55" t="s">
        <v>91</v>
      </c>
      <c r="E50" s="56">
        <v>1</v>
      </c>
      <c r="F50" s="56">
        <v>0.99</v>
      </c>
      <c r="G50" s="56">
        <v>1</v>
      </c>
      <c r="H50" s="55"/>
      <c r="I50" s="56">
        <v>1</v>
      </c>
      <c r="J50" s="55"/>
      <c r="K50" s="56">
        <v>1</v>
      </c>
      <c r="L50" s="55"/>
      <c r="M50" s="57">
        <f t="shared" si="0"/>
        <v>0.99</v>
      </c>
      <c r="N50" s="57">
        <f t="shared" si="3"/>
        <v>0.99</v>
      </c>
      <c r="O50" s="106"/>
    </row>
    <row r="51" spans="1:87" s="23" customFormat="1" ht="289.5" customHeight="1" x14ac:dyDescent="0.3">
      <c r="A51" s="93"/>
      <c r="B51" s="93" t="s">
        <v>100</v>
      </c>
      <c r="C51" s="93" t="s">
        <v>123</v>
      </c>
      <c r="D51" s="55" t="s">
        <v>101</v>
      </c>
      <c r="E51" s="56">
        <v>1</v>
      </c>
      <c r="F51" s="56">
        <v>1</v>
      </c>
      <c r="G51" s="56">
        <v>1</v>
      </c>
      <c r="H51" s="55"/>
      <c r="I51" s="56">
        <v>1</v>
      </c>
      <c r="J51" s="55"/>
      <c r="K51" s="56">
        <v>1</v>
      </c>
      <c r="L51" s="55"/>
      <c r="M51" s="57">
        <f t="shared" si="0"/>
        <v>1</v>
      </c>
      <c r="N51" s="57">
        <f t="shared" si="3"/>
        <v>1</v>
      </c>
      <c r="O51" s="106" t="s">
        <v>161</v>
      </c>
    </row>
    <row r="52" spans="1:87" s="23" customFormat="1" ht="235.5" customHeight="1" x14ac:dyDescent="0.3">
      <c r="A52" s="93"/>
      <c r="B52" s="93"/>
      <c r="C52" s="93"/>
      <c r="D52" s="55" t="s">
        <v>102</v>
      </c>
      <c r="E52" s="56">
        <v>1</v>
      </c>
      <c r="F52" s="56">
        <v>1</v>
      </c>
      <c r="G52" s="56">
        <v>1</v>
      </c>
      <c r="H52" s="55"/>
      <c r="I52" s="56">
        <v>1</v>
      </c>
      <c r="J52" s="55"/>
      <c r="K52" s="56">
        <v>1</v>
      </c>
      <c r="L52" s="55"/>
      <c r="M52" s="57">
        <f t="shared" si="0"/>
        <v>1</v>
      </c>
      <c r="N52" s="57">
        <f t="shared" si="3"/>
        <v>1</v>
      </c>
      <c r="O52" s="106"/>
    </row>
    <row r="53" spans="1:87" s="23" customFormat="1" ht="183.75" customHeight="1" x14ac:dyDescent="0.3">
      <c r="A53" s="93"/>
      <c r="B53" s="93"/>
      <c r="C53" s="93"/>
      <c r="D53" s="55" t="s">
        <v>103</v>
      </c>
      <c r="E53" s="56">
        <v>1</v>
      </c>
      <c r="F53" s="56">
        <v>1</v>
      </c>
      <c r="G53" s="56">
        <v>1</v>
      </c>
      <c r="H53" s="55"/>
      <c r="I53" s="56">
        <v>1</v>
      </c>
      <c r="J53" s="55"/>
      <c r="K53" s="56">
        <v>1</v>
      </c>
      <c r="L53" s="55"/>
      <c r="M53" s="57">
        <f t="shared" si="0"/>
        <v>1</v>
      </c>
      <c r="N53" s="57">
        <f t="shared" si="3"/>
        <v>1</v>
      </c>
      <c r="O53" s="106"/>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row>
    <row r="54" spans="1:87" s="23" customFormat="1" ht="162.75" customHeight="1" x14ac:dyDescent="0.3">
      <c r="A54" s="93"/>
      <c r="B54" s="93"/>
      <c r="C54" s="55" t="s">
        <v>124</v>
      </c>
      <c r="D54" s="55" t="s">
        <v>104</v>
      </c>
      <c r="E54" s="56">
        <v>1</v>
      </c>
      <c r="F54" s="56">
        <v>1</v>
      </c>
      <c r="G54" s="56">
        <v>1</v>
      </c>
      <c r="H54" s="55"/>
      <c r="I54" s="56">
        <v>1</v>
      </c>
      <c r="J54" s="55"/>
      <c r="K54" s="56">
        <v>1</v>
      </c>
      <c r="L54" s="55"/>
      <c r="M54" s="57">
        <f t="shared" si="0"/>
        <v>1</v>
      </c>
      <c r="N54" s="57">
        <f t="shared" si="3"/>
        <v>1</v>
      </c>
      <c r="O54" s="106"/>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16" customFormat="1" ht="143.25" customHeight="1" x14ac:dyDescent="0.4">
      <c r="A55" s="93"/>
      <c r="B55" s="93"/>
      <c r="C55" s="55" t="s">
        <v>121</v>
      </c>
      <c r="D55" s="55" t="s">
        <v>105</v>
      </c>
      <c r="E55" s="56">
        <v>0.98</v>
      </c>
      <c r="F55" s="56">
        <v>0.99</v>
      </c>
      <c r="G55" s="56">
        <v>1</v>
      </c>
      <c r="H55" s="55"/>
      <c r="I55" s="56">
        <v>1</v>
      </c>
      <c r="J55" s="55"/>
      <c r="K55" s="56">
        <v>1</v>
      </c>
      <c r="L55" s="55"/>
      <c r="M55" s="57">
        <f t="shared" si="0"/>
        <v>0.99</v>
      </c>
      <c r="N55" s="57">
        <f>IF(M55/E55&gt;100%,100%,M55/E55)</f>
        <v>1</v>
      </c>
      <c r="O55" s="106"/>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row>
    <row r="56" spans="1:87" s="16" customFormat="1" ht="118.5" customHeight="1" x14ac:dyDescent="0.4">
      <c r="A56" s="93"/>
      <c r="B56" s="93" t="s">
        <v>106</v>
      </c>
      <c r="C56" s="93" t="s">
        <v>123</v>
      </c>
      <c r="D56" s="55" t="s">
        <v>107</v>
      </c>
      <c r="E56" s="55" t="s">
        <v>62</v>
      </c>
      <c r="F56" s="55" t="s">
        <v>62</v>
      </c>
      <c r="G56" s="55" t="s">
        <v>62</v>
      </c>
      <c r="H56" s="55"/>
      <c r="I56" s="55" t="s">
        <v>62</v>
      </c>
      <c r="J56" s="55"/>
      <c r="K56" s="56">
        <v>0.65</v>
      </c>
      <c r="L56" s="55"/>
      <c r="M56" s="55" t="str">
        <f t="shared" si="0"/>
        <v>No aplica</v>
      </c>
      <c r="N56" s="55" t="s">
        <v>62</v>
      </c>
      <c r="O56" s="106" t="s">
        <v>158</v>
      </c>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126.75" customHeight="1" x14ac:dyDescent="0.4">
      <c r="A57" s="93"/>
      <c r="B57" s="93"/>
      <c r="C57" s="93"/>
      <c r="D57" s="55" t="s">
        <v>128</v>
      </c>
      <c r="E57" s="56">
        <v>0.25</v>
      </c>
      <c r="F57" s="56">
        <v>0</v>
      </c>
      <c r="G57" s="56">
        <v>0.5</v>
      </c>
      <c r="H57" s="55"/>
      <c r="I57" s="56">
        <v>0.75</v>
      </c>
      <c r="J57" s="55"/>
      <c r="K57" s="56">
        <v>1</v>
      </c>
      <c r="L57" s="55"/>
      <c r="M57" s="57">
        <f t="shared" si="0"/>
        <v>0</v>
      </c>
      <c r="N57" s="57">
        <f>IF(M57/E57&gt;100%,100%,M57/E57)</f>
        <v>0</v>
      </c>
      <c r="O57" s="106"/>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75.75" customHeight="1" x14ac:dyDescent="0.4">
      <c r="A58" s="93"/>
      <c r="B58" s="93"/>
      <c r="C58" s="93"/>
      <c r="D58" s="55" t="s">
        <v>129</v>
      </c>
      <c r="E58" s="55" t="s">
        <v>62</v>
      </c>
      <c r="F58" s="55" t="s">
        <v>62</v>
      </c>
      <c r="G58" s="56">
        <v>0.5</v>
      </c>
      <c r="H58" s="55"/>
      <c r="I58" s="56">
        <v>0.5</v>
      </c>
      <c r="J58" s="55"/>
      <c r="K58" s="56">
        <v>1</v>
      </c>
      <c r="L58" s="55"/>
      <c r="M58" s="55" t="str">
        <f t="shared" si="0"/>
        <v>No aplica</v>
      </c>
      <c r="N58" s="55" t="s">
        <v>62</v>
      </c>
      <c r="O58" s="106"/>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105" customHeight="1" x14ac:dyDescent="0.4">
      <c r="A59" s="93"/>
      <c r="B59" s="93"/>
      <c r="C59" s="93"/>
      <c r="D59" s="55" t="s">
        <v>95</v>
      </c>
      <c r="E59" s="56">
        <v>1</v>
      </c>
      <c r="F59" s="56">
        <v>1</v>
      </c>
      <c r="G59" s="56">
        <v>1</v>
      </c>
      <c r="H59" s="55"/>
      <c r="I59" s="56">
        <v>1</v>
      </c>
      <c r="J59" s="55"/>
      <c r="K59" s="56">
        <v>1</v>
      </c>
      <c r="L59" s="55"/>
      <c r="M59" s="57">
        <f t="shared" si="0"/>
        <v>1</v>
      </c>
      <c r="N59" s="57">
        <f>IF(M59/E59&gt;100%,100%,M59/E59)</f>
        <v>1</v>
      </c>
      <c r="O59" s="106"/>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114.75" customHeight="1" x14ac:dyDescent="0.4">
      <c r="A60" s="93"/>
      <c r="B60" s="93"/>
      <c r="C60" s="93"/>
      <c r="D60" s="55" t="s">
        <v>92</v>
      </c>
      <c r="E60" s="56">
        <v>0.78</v>
      </c>
      <c r="F60" s="56">
        <v>0.78</v>
      </c>
      <c r="G60" s="56">
        <v>0.89</v>
      </c>
      <c r="H60" s="55"/>
      <c r="I60" s="56">
        <v>0.89</v>
      </c>
      <c r="J60" s="55"/>
      <c r="K60" s="56">
        <v>0.98</v>
      </c>
      <c r="L60" s="55"/>
      <c r="M60" s="57">
        <f t="shared" si="0"/>
        <v>0.78</v>
      </c>
      <c r="N60" s="57">
        <f t="shared" ref="N60:N70" si="4">IF(M60/E60&gt;100%,100%,M60/E60)</f>
        <v>1</v>
      </c>
      <c r="O60" s="106"/>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23" customFormat="1" ht="84.75" customHeight="1" x14ac:dyDescent="0.3">
      <c r="A61" s="93"/>
      <c r="B61" s="93" t="s">
        <v>108</v>
      </c>
      <c r="C61" s="93" t="s">
        <v>125</v>
      </c>
      <c r="D61" s="55" t="s">
        <v>109</v>
      </c>
      <c r="E61" s="56">
        <v>0.84</v>
      </c>
      <c r="F61" s="56">
        <v>0.84</v>
      </c>
      <c r="G61" s="56">
        <v>0.9</v>
      </c>
      <c r="H61" s="55"/>
      <c r="I61" s="56">
        <v>0.96</v>
      </c>
      <c r="J61" s="55"/>
      <c r="K61" s="56">
        <v>1</v>
      </c>
      <c r="L61" s="55"/>
      <c r="M61" s="57">
        <f t="shared" si="0"/>
        <v>0.84</v>
      </c>
      <c r="N61" s="57">
        <f t="shared" si="4"/>
        <v>1</v>
      </c>
      <c r="O61" s="106" t="s">
        <v>162</v>
      </c>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row>
    <row r="62" spans="1:87" s="23" customFormat="1" ht="75" customHeight="1" x14ac:dyDescent="0.3">
      <c r="A62" s="93"/>
      <c r="B62" s="93"/>
      <c r="C62" s="93"/>
      <c r="D62" s="55" t="s">
        <v>91</v>
      </c>
      <c r="E62" s="56">
        <v>1</v>
      </c>
      <c r="F62" s="56">
        <v>1</v>
      </c>
      <c r="G62" s="56">
        <v>1</v>
      </c>
      <c r="H62" s="55"/>
      <c r="I62" s="56">
        <v>1</v>
      </c>
      <c r="J62" s="55"/>
      <c r="K62" s="56">
        <v>1</v>
      </c>
      <c r="L62" s="55"/>
      <c r="M62" s="57">
        <f t="shared" si="0"/>
        <v>1</v>
      </c>
      <c r="N62" s="57">
        <f t="shared" si="4"/>
        <v>1</v>
      </c>
      <c r="O62" s="106"/>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105.75" customHeight="1" x14ac:dyDescent="0.3">
      <c r="A63" s="93"/>
      <c r="B63" s="93" t="s">
        <v>110</v>
      </c>
      <c r="C63" s="93" t="s">
        <v>125</v>
      </c>
      <c r="D63" s="55" t="s">
        <v>91</v>
      </c>
      <c r="E63" s="56">
        <v>1</v>
      </c>
      <c r="F63" s="56">
        <v>1</v>
      </c>
      <c r="G63" s="56">
        <v>1</v>
      </c>
      <c r="H63" s="55"/>
      <c r="I63" s="56">
        <v>1</v>
      </c>
      <c r="J63" s="55"/>
      <c r="K63" s="56">
        <v>1</v>
      </c>
      <c r="L63" s="55"/>
      <c r="M63" s="57">
        <f t="shared" si="0"/>
        <v>1</v>
      </c>
      <c r="N63" s="57">
        <f t="shared" si="4"/>
        <v>1</v>
      </c>
      <c r="O63" s="106" t="s">
        <v>163</v>
      </c>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117" customHeight="1" x14ac:dyDescent="0.3">
      <c r="A64" s="93"/>
      <c r="B64" s="93"/>
      <c r="C64" s="93"/>
      <c r="D64" s="55" t="s">
        <v>92</v>
      </c>
      <c r="E64" s="56">
        <v>1</v>
      </c>
      <c r="F64" s="56">
        <v>1</v>
      </c>
      <c r="G64" s="56">
        <v>1</v>
      </c>
      <c r="H64" s="55"/>
      <c r="I64" s="56">
        <v>1</v>
      </c>
      <c r="J64" s="55"/>
      <c r="K64" s="56">
        <v>1</v>
      </c>
      <c r="L64" s="55"/>
      <c r="M64" s="57">
        <f t="shared" si="0"/>
        <v>1</v>
      </c>
      <c r="N64" s="57">
        <f t="shared" si="4"/>
        <v>1</v>
      </c>
      <c r="O64" s="106"/>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104.25" customHeight="1" x14ac:dyDescent="0.3">
      <c r="A65" s="93"/>
      <c r="B65" s="55" t="s">
        <v>111</v>
      </c>
      <c r="C65" s="55" t="s">
        <v>125</v>
      </c>
      <c r="D65" s="55" t="s">
        <v>112</v>
      </c>
      <c r="E65" s="56">
        <v>0.25</v>
      </c>
      <c r="F65" s="56">
        <v>0.05</v>
      </c>
      <c r="G65" s="56">
        <v>0.45</v>
      </c>
      <c r="H65" s="55"/>
      <c r="I65" s="56">
        <v>0.8</v>
      </c>
      <c r="J65" s="55"/>
      <c r="K65" s="56">
        <v>1</v>
      </c>
      <c r="L65" s="55"/>
      <c r="M65" s="57">
        <f t="shared" si="0"/>
        <v>0.05</v>
      </c>
      <c r="N65" s="57">
        <f t="shared" si="4"/>
        <v>0.2</v>
      </c>
      <c r="O65" s="61" t="s">
        <v>164</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195.75" customHeight="1" x14ac:dyDescent="0.3">
      <c r="A66" s="93"/>
      <c r="B66" s="93" t="s">
        <v>113</v>
      </c>
      <c r="C66" s="93" t="s">
        <v>126</v>
      </c>
      <c r="D66" s="55" t="s">
        <v>114</v>
      </c>
      <c r="E66" s="56">
        <v>0.85</v>
      </c>
      <c r="F66" s="56">
        <v>0.83</v>
      </c>
      <c r="G66" s="56">
        <v>1</v>
      </c>
      <c r="H66" s="55"/>
      <c r="I66" s="56">
        <v>1</v>
      </c>
      <c r="J66" s="55"/>
      <c r="K66" s="56">
        <v>1</v>
      </c>
      <c r="L66" s="55"/>
      <c r="M66" s="57">
        <f t="shared" si="0"/>
        <v>0.83</v>
      </c>
      <c r="N66" s="57">
        <f t="shared" si="4"/>
        <v>0.97647058823529409</v>
      </c>
      <c r="O66" s="106" t="s">
        <v>165</v>
      </c>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3" customFormat="1" ht="115.5" customHeight="1" x14ac:dyDescent="0.3">
      <c r="A67" s="93"/>
      <c r="B67" s="93"/>
      <c r="C67" s="93"/>
      <c r="D67" s="55" t="s">
        <v>91</v>
      </c>
      <c r="E67" s="56">
        <v>1</v>
      </c>
      <c r="F67" s="56">
        <v>1</v>
      </c>
      <c r="G67" s="56">
        <v>1</v>
      </c>
      <c r="H67" s="55"/>
      <c r="I67" s="56">
        <v>1</v>
      </c>
      <c r="J67" s="55"/>
      <c r="K67" s="56">
        <v>1</v>
      </c>
      <c r="L67" s="55"/>
      <c r="M67" s="57">
        <f t="shared" si="0"/>
        <v>1</v>
      </c>
      <c r="N67" s="57">
        <f t="shared" si="4"/>
        <v>1</v>
      </c>
      <c r="O67" s="106"/>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5"/>
      <c r="CH67" s="25"/>
      <c r="CI67" s="25"/>
    </row>
    <row r="68" spans="1:87" s="23" customFormat="1" ht="153" customHeight="1" x14ac:dyDescent="0.3">
      <c r="A68" s="93"/>
      <c r="B68" s="93"/>
      <c r="C68" s="93"/>
      <c r="D68" s="55" t="s">
        <v>92</v>
      </c>
      <c r="E68" s="56">
        <v>0.84</v>
      </c>
      <c r="F68" s="56">
        <v>0.84</v>
      </c>
      <c r="G68" s="56">
        <v>0.9</v>
      </c>
      <c r="H68" s="55"/>
      <c r="I68" s="56">
        <v>0.96</v>
      </c>
      <c r="J68" s="55"/>
      <c r="K68" s="56">
        <v>1</v>
      </c>
      <c r="L68" s="55"/>
      <c r="M68" s="57">
        <f t="shared" si="0"/>
        <v>0.84</v>
      </c>
      <c r="N68" s="57">
        <f t="shared" si="4"/>
        <v>1</v>
      </c>
      <c r="O68" s="106"/>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5"/>
      <c r="CH68" s="25"/>
      <c r="CI68" s="25"/>
    </row>
    <row r="69" spans="1:87" s="23" customFormat="1" ht="132" customHeight="1" x14ac:dyDescent="0.3">
      <c r="A69" s="116" t="s">
        <v>120</v>
      </c>
      <c r="B69" s="116" t="s">
        <v>115</v>
      </c>
      <c r="C69" s="116" t="s">
        <v>127</v>
      </c>
      <c r="D69" s="38" t="s">
        <v>116</v>
      </c>
      <c r="E69" s="42">
        <v>4000</v>
      </c>
      <c r="F69" s="42">
        <v>12870</v>
      </c>
      <c r="G69" s="42">
        <v>124000</v>
      </c>
      <c r="H69" s="42"/>
      <c r="I69" s="42">
        <v>129000</v>
      </c>
      <c r="J69" s="42"/>
      <c r="K69" s="42">
        <v>2500000</v>
      </c>
      <c r="L69" s="38"/>
      <c r="M69" s="38">
        <f t="shared" si="0"/>
        <v>12870</v>
      </c>
      <c r="N69" s="44">
        <f t="shared" si="4"/>
        <v>1</v>
      </c>
      <c r="O69" s="105" t="s">
        <v>166</v>
      </c>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c r="BZ69" s="25"/>
      <c r="CA69" s="25"/>
      <c r="CB69" s="25"/>
      <c r="CC69" s="25"/>
      <c r="CD69" s="25"/>
      <c r="CE69" s="25"/>
      <c r="CF69" s="25"/>
      <c r="CG69" s="25"/>
      <c r="CH69" s="25"/>
      <c r="CI69" s="25"/>
    </row>
    <row r="70" spans="1:87" s="23" customFormat="1" ht="168" customHeight="1" x14ac:dyDescent="0.3">
      <c r="A70" s="116"/>
      <c r="B70" s="116"/>
      <c r="C70" s="116"/>
      <c r="D70" s="38" t="s">
        <v>117</v>
      </c>
      <c r="E70" s="38">
        <v>5</v>
      </c>
      <c r="F70" s="38">
        <v>3</v>
      </c>
      <c r="G70" s="38">
        <v>8</v>
      </c>
      <c r="H70" s="38"/>
      <c r="I70" s="38">
        <v>9</v>
      </c>
      <c r="J70" s="38"/>
      <c r="K70" s="38"/>
      <c r="L70" s="38"/>
      <c r="M70" s="38">
        <f t="shared" si="0"/>
        <v>3</v>
      </c>
      <c r="N70" s="44">
        <f t="shared" si="4"/>
        <v>0.6</v>
      </c>
      <c r="O70" s="105"/>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c r="CE70" s="25"/>
      <c r="CF70" s="25"/>
      <c r="CG70" s="25"/>
      <c r="CH70" s="25"/>
      <c r="CI70" s="25"/>
    </row>
    <row r="71" spans="1:87" s="23" customFormat="1" ht="232.5" customHeight="1" x14ac:dyDescent="0.3">
      <c r="A71" s="116"/>
      <c r="B71" s="116"/>
      <c r="C71" s="116"/>
      <c r="D71" s="38" t="s">
        <v>118</v>
      </c>
      <c r="E71" s="38" t="s">
        <v>62</v>
      </c>
      <c r="F71" s="38" t="s">
        <v>62</v>
      </c>
      <c r="G71" s="38" t="s">
        <v>62</v>
      </c>
      <c r="H71" s="38"/>
      <c r="I71" s="38">
        <v>56</v>
      </c>
      <c r="J71" s="38"/>
      <c r="K71" s="38">
        <v>56</v>
      </c>
      <c r="L71" s="38"/>
      <c r="M71" s="38" t="str">
        <f t="shared" si="0"/>
        <v>No aplica</v>
      </c>
      <c r="N71" s="38" t="s">
        <v>62</v>
      </c>
      <c r="O71" s="105"/>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c r="BZ71" s="25"/>
      <c r="CA71" s="25"/>
      <c r="CB71" s="25"/>
      <c r="CC71" s="25"/>
      <c r="CD71" s="25"/>
      <c r="CE71" s="25"/>
      <c r="CF71" s="25"/>
      <c r="CG71" s="25"/>
      <c r="CH71" s="25"/>
      <c r="CI71" s="25"/>
    </row>
    <row r="72" spans="1:87" s="26" customFormat="1" x14ac:dyDescent="0.45">
      <c r="B72" s="27"/>
      <c r="C72" s="27"/>
      <c r="D72" s="32"/>
      <c r="E72" s="27"/>
      <c r="F72" s="27"/>
      <c r="G72" s="27"/>
      <c r="H72" s="27"/>
      <c r="I72" s="27"/>
      <c r="J72" s="27"/>
      <c r="K72" s="27"/>
      <c r="L72" s="27"/>
      <c r="M72" s="27"/>
      <c r="N72" s="27"/>
    </row>
    <row r="73" spans="1:87" ht="15" customHeight="1" x14ac:dyDescent="0.45">
      <c r="A73" s="125" t="s">
        <v>8</v>
      </c>
      <c r="B73" s="125"/>
      <c r="C73" s="125"/>
      <c r="D73" s="125"/>
      <c r="E73" s="125"/>
      <c r="F73" s="125"/>
      <c r="G73" s="125"/>
      <c r="H73" s="125"/>
      <c r="I73" s="125"/>
      <c r="J73" s="125"/>
      <c r="K73" s="125"/>
      <c r="L73" s="125"/>
      <c r="M73" s="125"/>
      <c r="N73" s="125"/>
      <c r="O73" s="125"/>
    </row>
    <row r="74" spans="1:87" ht="15" customHeight="1" x14ac:dyDescent="0.45">
      <c r="A74" s="125" t="s">
        <v>9</v>
      </c>
      <c r="B74" s="125"/>
      <c r="C74" s="125"/>
      <c r="D74" s="125"/>
      <c r="E74" s="125"/>
      <c r="F74" s="125"/>
      <c r="G74" s="125"/>
      <c r="H74" s="125"/>
      <c r="I74" s="125"/>
      <c r="J74" s="125"/>
      <c r="K74" s="125"/>
      <c r="L74" s="125"/>
      <c r="M74" s="125"/>
      <c r="N74" s="125"/>
      <c r="O74" s="125"/>
    </row>
    <row r="75" spans="1:87" x14ac:dyDescent="0.45">
      <c r="A75" s="124" t="s">
        <v>37</v>
      </c>
      <c r="B75" s="124"/>
      <c r="C75" s="124"/>
      <c r="D75" s="124"/>
      <c r="E75" s="124"/>
      <c r="F75" s="124"/>
      <c r="G75" s="124"/>
      <c r="H75" s="124"/>
      <c r="I75" s="124"/>
      <c r="J75" s="124"/>
      <c r="K75" s="124"/>
      <c r="L75" s="124"/>
      <c r="M75" s="124"/>
      <c r="N75" s="124"/>
      <c r="O75" s="124"/>
    </row>
    <row r="76" spans="1:87" s="28" customFormat="1" x14ac:dyDescent="0.45">
      <c r="A76" s="119" t="s">
        <v>38</v>
      </c>
      <c r="B76" s="119"/>
      <c r="C76" s="119"/>
      <c r="D76" s="119"/>
      <c r="E76" s="119"/>
      <c r="F76" s="119"/>
      <c r="G76" s="119"/>
      <c r="H76" s="119"/>
      <c r="I76" s="119"/>
      <c r="J76" s="119"/>
      <c r="K76" s="119"/>
      <c r="L76" s="119"/>
      <c r="M76" s="119"/>
      <c r="N76" s="119"/>
      <c r="O76" s="119"/>
    </row>
  </sheetData>
  <mergeCells count="79">
    <mergeCell ref="P23:P24"/>
    <mergeCell ref="O61:O62"/>
    <mergeCell ref="O63:O64"/>
    <mergeCell ref="O66:O68"/>
    <mergeCell ref="O69:O71"/>
    <mergeCell ref="O56:O60"/>
    <mergeCell ref="A76:O76"/>
    <mergeCell ref="B4:O4"/>
    <mergeCell ref="A5:O5"/>
    <mergeCell ref="A7:W7"/>
    <mergeCell ref="E9:L9"/>
    <mergeCell ref="A75:O75"/>
    <mergeCell ref="A74:O74"/>
    <mergeCell ref="B51:B55"/>
    <mergeCell ref="A73:O73"/>
    <mergeCell ref="B26:B27"/>
    <mergeCell ref="B14:B15"/>
    <mergeCell ref="C14:C15"/>
    <mergeCell ref="A11:A16"/>
    <mergeCell ref="A18:A24"/>
    <mergeCell ref="O51:O55"/>
    <mergeCell ref="C49:C50"/>
    <mergeCell ref="C21:C22"/>
    <mergeCell ref="B21:B22"/>
    <mergeCell ref="O21:O22"/>
    <mergeCell ref="O31:O32"/>
    <mergeCell ref="O49:O50"/>
    <mergeCell ref="O26:O27"/>
    <mergeCell ref="A69:A71"/>
    <mergeCell ref="C51:C53"/>
    <mergeCell ref="C63:C64"/>
    <mergeCell ref="C66:C68"/>
    <mergeCell ref="C69:C71"/>
    <mergeCell ref="B56:B60"/>
    <mergeCell ref="B61:B62"/>
    <mergeCell ref="C56:C60"/>
    <mergeCell ref="C61:C62"/>
    <mergeCell ref="B66:B68"/>
    <mergeCell ref="B63:B64"/>
    <mergeCell ref="B69:B71"/>
    <mergeCell ref="A31:A35"/>
    <mergeCell ref="A36:A38"/>
    <mergeCell ref="A39:A41"/>
    <mergeCell ref="B42:B44"/>
    <mergeCell ref="A25:A30"/>
    <mergeCell ref="B31:B32"/>
    <mergeCell ref="B37:B38"/>
    <mergeCell ref="A42:A68"/>
    <mergeCell ref="B45:B48"/>
    <mergeCell ref="B49:B50"/>
    <mergeCell ref="A1:B3"/>
    <mergeCell ref="D9:D10"/>
    <mergeCell ref="C9:C10"/>
    <mergeCell ref="B9:B10"/>
    <mergeCell ref="A9:A10"/>
    <mergeCell ref="N16:N17"/>
    <mergeCell ref="O9:O10"/>
    <mergeCell ref="C42:C44"/>
    <mergeCell ref="C45:C48"/>
    <mergeCell ref="C1:N3"/>
    <mergeCell ref="M9:M10"/>
    <mergeCell ref="N9:N10"/>
    <mergeCell ref="O37:O38"/>
    <mergeCell ref="O42:O44"/>
    <mergeCell ref="O14:O15"/>
    <mergeCell ref="O45:O48"/>
    <mergeCell ref="O16:O17"/>
    <mergeCell ref="G16:G17"/>
    <mergeCell ref="H16:H17"/>
    <mergeCell ref="I16:I17"/>
    <mergeCell ref="J16:J17"/>
    <mergeCell ref="K16:K17"/>
    <mergeCell ref="L16:L17"/>
    <mergeCell ref="M16:M17"/>
    <mergeCell ref="B16:B17"/>
    <mergeCell ref="C16:C17"/>
    <mergeCell ref="D16:D17"/>
    <mergeCell ref="E16:E17"/>
    <mergeCell ref="F16:F17"/>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3" max="12" man="1"/>
    <brk id="22" max="12" man="1"/>
    <brk id="28" max="12" man="1"/>
    <brk id="42" max="12" man="1"/>
    <brk id="48" max="14" man="1"/>
  </rowBreaks>
  <colBreaks count="1" manualBreakCount="1">
    <brk id="15"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76"/>
  <sheetViews>
    <sheetView showGridLines="0" topLeftCell="B1" zoomScale="55" zoomScaleNormal="55" zoomScaleSheetLayoutView="75" workbookViewId="0">
      <pane ySplit="10" topLeftCell="A65" activePane="bottomLeft" state="frozen"/>
      <selection activeCell="B1" sqref="B1"/>
      <selection pane="bottomLeft" activeCell="O51" sqref="O51:O55"/>
    </sheetView>
  </sheetViews>
  <sheetFormatPr baseColWidth="10" defaultColWidth="11.5546875" defaultRowHeight="19.2" x14ac:dyDescent="0.45"/>
  <cols>
    <col min="1" max="1" width="23.5546875" style="11" customWidth="1"/>
    <col min="2" max="2" width="30" style="22" customWidth="1"/>
    <col min="3" max="3" width="21.88671875" style="22" customWidth="1"/>
    <col min="4" max="4" width="28.88671875" style="33" customWidth="1"/>
    <col min="5" max="6" width="15.109375" style="22" customWidth="1"/>
    <col min="7" max="7" width="16.33203125" style="22" customWidth="1"/>
    <col min="8" max="8" width="13.6640625" style="22" customWidth="1"/>
    <col min="9" max="9" width="13" style="22" customWidth="1"/>
    <col min="10" max="10" width="12.6640625" style="22" customWidth="1"/>
    <col min="11" max="11" width="12.5546875" style="22" customWidth="1"/>
    <col min="12" max="12" width="15.44140625" style="22" customWidth="1"/>
    <col min="13" max="13" width="21.109375" style="22" customWidth="1"/>
    <col min="14" max="14" width="25.109375" style="22" customWidth="1"/>
    <col min="15" max="15" width="158.6640625" style="11" customWidth="1"/>
    <col min="16" max="16" width="57.44140625" style="11" customWidth="1"/>
    <col min="17" max="17" width="46" style="11" customWidth="1"/>
    <col min="18" max="18" width="11.5546875" style="11"/>
    <col min="19" max="19" width="13.109375" style="11" bestFit="1" customWidth="1"/>
    <col min="20" max="16384" width="11.5546875" style="11"/>
  </cols>
  <sheetData>
    <row r="1" spans="1:23" ht="24" customHeight="1" x14ac:dyDescent="0.45">
      <c r="A1" s="108"/>
      <c r="B1" s="109"/>
      <c r="C1" s="94" t="s">
        <v>130</v>
      </c>
      <c r="D1" s="95"/>
      <c r="E1" s="95"/>
      <c r="F1" s="95"/>
      <c r="G1" s="95"/>
      <c r="H1" s="95"/>
      <c r="I1" s="95"/>
      <c r="J1" s="95"/>
      <c r="K1" s="95"/>
      <c r="L1" s="95"/>
      <c r="M1" s="95"/>
      <c r="N1" s="96"/>
      <c r="O1" s="63" t="s">
        <v>26</v>
      </c>
    </row>
    <row r="2" spans="1:23" s="12" customFormat="1" ht="24.75" customHeight="1" x14ac:dyDescent="0.45">
      <c r="A2" s="110"/>
      <c r="B2" s="111"/>
      <c r="C2" s="97"/>
      <c r="D2" s="98"/>
      <c r="E2" s="98"/>
      <c r="F2" s="98"/>
      <c r="G2" s="98"/>
      <c r="H2" s="98"/>
      <c r="I2" s="98"/>
      <c r="J2" s="98"/>
      <c r="K2" s="98"/>
      <c r="L2" s="98"/>
      <c r="M2" s="98"/>
      <c r="N2" s="99"/>
      <c r="O2" s="10" t="s">
        <v>41</v>
      </c>
    </row>
    <row r="3" spans="1:23" s="12" customFormat="1" ht="22.5" customHeight="1" x14ac:dyDescent="0.45">
      <c r="A3" s="112"/>
      <c r="B3" s="113"/>
      <c r="C3" s="100"/>
      <c r="D3" s="101"/>
      <c r="E3" s="101"/>
      <c r="F3" s="101"/>
      <c r="G3" s="101"/>
      <c r="H3" s="101"/>
      <c r="I3" s="101"/>
      <c r="J3" s="101"/>
      <c r="K3" s="101"/>
      <c r="L3" s="101"/>
      <c r="M3" s="101"/>
      <c r="N3" s="102"/>
      <c r="O3" s="13" t="s">
        <v>40</v>
      </c>
    </row>
    <row r="4" spans="1:23" s="12" customFormat="1" ht="15.75" customHeight="1" x14ac:dyDescent="0.45">
      <c r="B4" s="120"/>
      <c r="C4" s="120"/>
      <c r="D4" s="120"/>
      <c r="E4" s="120"/>
      <c r="F4" s="120"/>
      <c r="G4" s="120"/>
      <c r="H4" s="120"/>
      <c r="I4" s="120"/>
      <c r="J4" s="120"/>
      <c r="K4" s="120"/>
      <c r="L4" s="120"/>
      <c r="M4" s="120"/>
      <c r="N4" s="120"/>
      <c r="O4" s="120"/>
    </row>
    <row r="5" spans="1:23" s="12" customFormat="1" ht="29.4" customHeight="1" x14ac:dyDescent="0.45">
      <c r="A5" s="121" t="s">
        <v>159</v>
      </c>
      <c r="B5" s="121"/>
      <c r="C5" s="121"/>
      <c r="D5" s="121"/>
      <c r="E5" s="121"/>
      <c r="F5" s="121"/>
      <c r="G5" s="121"/>
      <c r="H5" s="121"/>
      <c r="I5" s="121"/>
      <c r="J5" s="121"/>
      <c r="K5" s="121"/>
      <c r="L5" s="121"/>
      <c r="M5" s="121"/>
      <c r="N5" s="121"/>
      <c r="O5" s="121"/>
    </row>
    <row r="6" spans="1:23" s="12" customFormat="1" ht="29.4" customHeight="1" x14ac:dyDescent="0.45">
      <c r="B6" s="20"/>
      <c r="C6" s="20"/>
      <c r="D6" s="19"/>
      <c r="E6" s="19"/>
      <c r="F6" s="19"/>
      <c r="G6" s="19"/>
      <c r="H6" s="19"/>
      <c r="I6" s="19"/>
      <c r="J6" s="19"/>
      <c r="K6" s="19"/>
      <c r="L6" s="19"/>
      <c r="M6" s="20"/>
      <c r="N6" s="20"/>
      <c r="O6" s="14"/>
    </row>
    <row r="7" spans="1:23" s="12" customFormat="1" ht="15" customHeight="1" x14ac:dyDescent="0.45">
      <c r="A7" s="122" t="s">
        <v>39</v>
      </c>
      <c r="B7" s="122"/>
      <c r="C7" s="122"/>
      <c r="D7" s="122"/>
      <c r="E7" s="122"/>
      <c r="F7" s="122"/>
      <c r="G7" s="122"/>
      <c r="H7" s="122"/>
      <c r="I7" s="122"/>
      <c r="J7" s="122"/>
      <c r="K7" s="122"/>
      <c r="L7" s="122"/>
      <c r="M7" s="122"/>
      <c r="N7" s="122"/>
      <c r="O7" s="122"/>
      <c r="P7" s="122"/>
      <c r="Q7" s="122"/>
      <c r="R7" s="122"/>
      <c r="S7" s="122"/>
      <c r="T7" s="122"/>
      <c r="U7" s="122"/>
      <c r="V7" s="122"/>
      <c r="W7" s="122"/>
    </row>
    <row r="8" spans="1:23" s="12" customFormat="1" ht="24.6" x14ac:dyDescent="0.45">
      <c r="A8" s="67"/>
      <c r="B8" s="21"/>
      <c r="C8" s="21"/>
      <c r="D8" s="21"/>
      <c r="E8" s="20"/>
      <c r="F8" s="20"/>
      <c r="G8" s="20"/>
      <c r="H8" s="20"/>
      <c r="I8" s="20"/>
      <c r="J8" s="20"/>
      <c r="K8" s="20"/>
      <c r="L8" s="20"/>
      <c r="M8" s="21"/>
      <c r="N8" s="21"/>
      <c r="O8" s="67"/>
      <c r="P8" s="67"/>
      <c r="Q8" s="67"/>
      <c r="R8" s="67"/>
      <c r="S8" s="67"/>
      <c r="T8" s="67"/>
      <c r="U8" s="67"/>
      <c r="V8" s="67"/>
      <c r="W8" s="67"/>
    </row>
    <row r="9" spans="1:23" s="15" customFormat="1" ht="28.5" customHeight="1" x14ac:dyDescent="0.45">
      <c r="A9" s="114" t="s">
        <v>0</v>
      </c>
      <c r="B9" s="114" t="s">
        <v>1</v>
      </c>
      <c r="C9" s="114" t="s">
        <v>2</v>
      </c>
      <c r="D9" s="114" t="s">
        <v>27</v>
      </c>
      <c r="E9" s="123" t="s">
        <v>28</v>
      </c>
      <c r="F9" s="123"/>
      <c r="G9" s="123"/>
      <c r="H9" s="123"/>
      <c r="I9" s="123"/>
      <c r="J9" s="123"/>
      <c r="K9" s="123"/>
      <c r="L9" s="123"/>
      <c r="M9" s="103" t="s">
        <v>10</v>
      </c>
      <c r="N9" s="103" t="s">
        <v>160</v>
      </c>
      <c r="O9" s="91" t="s">
        <v>170</v>
      </c>
    </row>
    <row r="10" spans="1:23" ht="36.75" customHeight="1" x14ac:dyDescent="0.45">
      <c r="A10" s="115"/>
      <c r="B10" s="115"/>
      <c r="C10" s="115"/>
      <c r="D10" s="115"/>
      <c r="E10" s="37" t="s">
        <v>29</v>
      </c>
      <c r="F10" s="70" t="s">
        <v>30</v>
      </c>
      <c r="G10" s="37" t="s">
        <v>31</v>
      </c>
      <c r="H10" s="70" t="s">
        <v>32</v>
      </c>
      <c r="I10" s="37" t="s">
        <v>33</v>
      </c>
      <c r="J10" s="70" t="s">
        <v>34</v>
      </c>
      <c r="K10" s="37" t="s">
        <v>35</v>
      </c>
      <c r="L10" s="70" t="s">
        <v>36</v>
      </c>
      <c r="M10" s="104"/>
      <c r="N10" s="104"/>
      <c r="O10" s="92"/>
    </row>
    <row r="11" spans="1:23" s="30" customFormat="1" ht="28.5" customHeight="1" x14ac:dyDescent="0.3">
      <c r="A11" s="116" t="s">
        <v>3</v>
      </c>
      <c r="B11" s="68" t="s">
        <v>4</v>
      </c>
      <c r="C11" s="68" t="s">
        <v>5</v>
      </c>
      <c r="D11" s="68" t="s">
        <v>45</v>
      </c>
      <c r="E11" s="68" t="s">
        <v>62</v>
      </c>
      <c r="F11" s="68" t="s">
        <v>62</v>
      </c>
      <c r="G11" s="68">
        <v>1000</v>
      </c>
      <c r="H11" s="68"/>
      <c r="I11" s="68">
        <v>1020</v>
      </c>
      <c r="J11" s="68"/>
      <c r="K11" s="68">
        <v>1300</v>
      </c>
      <c r="L11" s="68"/>
      <c r="M11" s="68" t="str">
        <f>+F11</f>
        <v>No aplica</v>
      </c>
      <c r="N11" s="68" t="s">
        <v>62</v>
      </c>
      <c r="O11" s="66"/>
    </row>
    <row r="12" spans="1:23" s="30" customFormat="1" ht="30" customHeight="1" x14ac:dyDescent="0.3">
      <c r="A12" s="116"/>
      <c r="B12" s="68" t="s">
        <v>25</v>
      </c>
      <c r="C12" s="68" t="s">
        <v>5</v>
      </c>
      <c r="D12" s="69" t="s">
        <v>44</v>
      </c>
      <c r="E12" s="68" t="s">
        <v>62</v>
      </c>
      <c r="F12" s="68" t="s">
        <v>62</v>
      </c>
      <c r="G12" s="68" t="s">
        <v>62</v>
      </c>
      <c r="H12" s="68"/>
      <c r="I12" s="68" t="s">
        <v>62</v>
      </c>
      <c r="J12" s="68"/>
      <c r="K12" s="68">
        <v>200</v>
      </c>
      <c r="L12" s="68"/>
      <c r="M12" s="68" t="str">
        <f t="shared" ref="M12:M71" si="0">+F12</f>
        <v>No aplica</v>
      </c>
      <c r="N12" s="68" t="s">
        <v>62</v>
      </c>
      <c r="O12" s="66"/>
    </row>
    <row r="13" spans="1:23" s="30" customFormat="1" ht="40.5" customHeight="1" x14ac:dyDescent="0.3">
      <c r="A13" s="116"/>
      <c r="B13" s="69" t="s">
        <v>6</v>
      </c>
      <c r="C13" s="68" t="s">
        <v>5</v>
      </c>
      <c r="D13" s="69" t="s">
        <v>46</v>
      </c>
      <c r="E13" s="68" t="s">
        <v>62</v>
      </c>
      <c r="F13" s="68" t="s">
        <v>62</v>
      </c>
      <c r="G13" s="40">
        <v>0.125</v>
      </c>
      <c r="H13" s="68"/>
      <c r="I13" s="40">
        <v>0.125</v>
      </c>
      <c r="J13" s="68"/>
      <c r="K13" s="41">
        <v>0.25</v>
      </c>
      <c r="L13" s="68"/>
      <c r="M13" s="68" t="str">
        <f t="shared" si="0"/>
        <v>No aplica</v>
      </c>
      <c r="N13" s="68" t="s">
        <v>62</v>
      </c>
      <c r="O13" s="66"/>
    </row>
    <row r="14" spans="1:23" s="30" customFormat="1" ht="57" customHeight="1" x14ac:dyDescent="0.3">
      <c r="A14" s="116"/>
      <c r="B14" s="90" t="s">
        <v>7</v>
      </c>
      <c r="C14" s="116" t="s">
        <v>5</v>
      </c>
      <c r="D14" s="68" t="s">
        <v>47</v>
      </c>
      <c r="E14" s="42">
        <v>2780</v>
      </c>
      <c r="F14" s="42">
        <v>1959</v>
      </c>
      <c r="G14" s="42">
        <v>4400</v>
      </c>
      <c r="H14" s="42"/>
      <c r="I14" s="42">
        <v>7700</v>
      </c>
      <c r="J14" s="42"/>
      <c r="K14" s="42">
        <v>13400</v>
      </c>
      <c r="L14" s="42"/>
      <c r="M14" s="68">
        <f t="shared" si="0"/>
        <v>1959</v>
      </c>
      <c r="N14" s="36">
        <f>IF(M14/E14&gt;100%,100%,M14/E14)</f>
        <v>0.70467625899280573</v>
      </c>
      <c r="O14" s="105"/>
    </row>
    <row r="15" spans="1:23" s="30" customFormat="1" ht="78.75" customHeight="1" x14ac:dyDescent="0.3">
      <c r="A15" s="116"/>
      <c r="B15" s="90"/>
      <c r="C15" s="116"/>
      <c r="D15" s="68" t="s">
        <v>48</v>
      </c>
      <c r="E15" s="68" t="s">
        <v>62</v>
      </c>
      <c r="F15" s="68" t="s">
        <v>62</v>
      </c>
      <c r="G15" s="68" t="s">
        <v>62</v>
      </c>
      <c r="H15" s="68" t="s">
        <v>62</v>
      </c>
      <c r="I15" s="68">
        <v>1</v>
      </c>
      <c r="J15" s="68"/>
      <c r="K15" s="68">
        <v>1</v>
      </c>
      <c r="L15" s="68"/>
      <c r="M15" s="68" t="str">
        <f t="shared" si="0"/>
        <v>No aplica</v>
      </c>
      <c r="N15" s="68" t="s">
        <v>62</v>
      </c>
      <c r="O15" s="105"/>
    </row>
    <row r="16" spans="1:23" s="30" customFormat="1" ht="69.75" customHeight="1" x14ac:dyDescent="0.3">
      <c r="A16" s="116"/>
      <c r="B16" s="90" t="s">
        <v>11</v>
      </c>
      <c r="C16" s="90" t="s">
        <v>5</v>
      </c>
      <c r="D16" s="90" t="s">
        <v>49</v>
      </c>
      <c r="E16" s="90" t="s">
        <v>62</v>
      </c>
      <c r="F16" s="90" t="s">
        <v>62</v>
      </c>
      <c r="G16" s="90" t="s">
        <v>62</v>
      </c>
      <c r="H16" s="90"/>
      <c r="I16" s="90">
        <v>134</v>
      </c>
      <c r="J16" s="90"/>
      <c r="K16" s="90">
        <v>262</v>
      </c>
      <c r="L16" s="90"/>
      <c r="M16" s="90" t="str">
        <f t="shared" si="0"/>
        <v>No aplica</v>
      </c>
      <c r="N16" s="90" t="s">
        <v>62</v>
      </c>
      <c r="O16" s="107"/>
    </row>
    <row r="17" spans="1:19" s="30" customFormat="1" ht="50.25" hidden="1" customHeight="1" x14ac:dyDescent="0.3">
      <c r="A17" s="68"/>
      <c r="B17" s="90"/>
      <c r="C17" s="90"/>
      <c r="D17" s="90"/>
      <c r="E17" s="90"/>
      <c r="F17" s="90"/>
      <c r="G17" s="90"/>
      <c r="H17" s="90"/>
      <c r="I17" s="90"/>
      <c r="J17" s="90"/>
      <c r="K17" s="90"/>
      <c r="L17" s="90"/>
      <c r="M17" s="90"/>
      <c r="N17" s="90"/>
      <c r="O17" s="107"/>
    </row>
    <row r="18" spans="1:19" s="30" customFormat="1" ht="63" customHeight="1" x14ac:dyDescent="0.3">
      <c r="A18" s="116" t="s">
        <v>12</v>
      </c>
      <c r="B18" s="69" t="s">
        <v>13</v>
      </c>
      <c r="C18" s="68" t="s">
        <v>16</v>
      </c>
      <c r="D18" s="68" t="s">
        <v>50</v>
      </c>
      <c r="E18" s="68" t="s">
        <v>62</v>
      </c>
      <c r="F18" s="68" t="s">
        <v>62</v>
      </c>
      <c r="G18" s="68">
        <v>60</v>
      </c>
      <c r="H18" s="68"/>
      <c r="I18" s="68">
        <v>170</v>
      </c>
      <c r="J18" s="68"/>
      <c r="K18" s="68">
        <v>880</v>
      </c>
      <c r="L18" s="68"/>
      <c r="M18" s="68" t="str">
        <f t="shared" si="0"/>
        <v>No aplica</v>
      </c>
      <c r="N18" s="68" t="s">
        <v>62</v>
      </c>
      <c r="O18" s="43"/>
    </row>
    <row r="19" spans="1:19" s="30" customFormat="1" ht="51" customHeight="1" x14ac:dyDescent="0.3">
      <c r="A19" s="116"/>
      <c r="B19" s="69" t="s">
        <v>42</v>
      </c>
      <c r="C19" s="68" t="s">
        <v>16</v>
      </c>
      <c r="D19" s="68" t="s">
        <v>51</v>
      </c>
      <c r="E19" s="68" t="s">
        <v>62</v>
      </c>
      <c r="F19" s="68" t="s">
        <v>62</v>
      </c>
      <c r="G19" s="68">
        <v>80</v>
      </c>
      <c r="H19" s="68"/>
      <c r="I19" s="68">
        <v>117</v>
      </c>
      <c r="J19" s="68"/>
      <c r="K19" s="68">
        <v>261</v>
      </c>
      <c r="L19" s="68"/>
      <c r="M19" s="68" t="str">
        <f t="shared" si="0"/>
        <v>No aplica</v>
      </c>
      <c r="N19" s="68" t="s">
        <v>62</v>
      </c>
      <c r="O19" s="66"/>
    </row>
    <row r="20" spans="1:19" s="30" customFormat="1" ht="66" customHeight="1" x14ac:dyDescent="0.3">
      <c r="A20" s="116"/>
      <c r="B20" s="69" t="s">
        <v>14</v>
      </c>
      <c r="C20" s="68" t="s">
        <v>16</v>
      </c>
      <c r="D20" s="68" t="s">
        <v>52</v>
      </c>
      <c r="E20" s="68" t="s">
        <v>62</v>
      </c>
      <c r="F20" s="68" t="s">
        <v>62</v>
      </c>
      <c r="G20" s="68" t="s">
        <v>62</v>
      </c>
      <c r="H20" s="68" t="s">
        <v>62</v>
      </c>
      <c r="I20" s="68" t="s">
        <v>62</v>
      </c>
      <c r="J20" s="68" t="s">
        <v>62</v>
      </c>
      <c r="K20" s="68">
        <v>68</v>
      </c>
      <c r="L20" s="68"/>
      <c r="M20" s="68" t="str">
        <f t="shared" si="0"/>
        <v>No aplica</v>
      </c>
      <c r="N20" s="68" t="s">
        <v>62</v>
      </c>
      <c r="O20" s="66"/>
    </row>
    <row r="21" spans="1:19" s="30" customFormat="1" ht="50.25" customHeight="1" x14ac:dyDescent="0.3">
      <c r="A21" s="116"/>
      <c r="B21" s="90" t="s">
        <v>15</v>
      </c>
      <c r="C21" s="116" t="s">
        <v>16</v>
      </c>
      <c r="D21" s="68" t="s">
        <v>53</v>
      </c>
      <c r="E21" s="68">
        <v>2</v>
      </c>
      <c r="F21" s="68">
        <v>2</v>
      </c>
      <c r="G21" s="68">
        <v>2</v>
      </c>
      <c r="H21" s="68"/>
      <c r="I21" s="68">
        <v>24</v>
      </c>
      <c r="J21" s="68"/>
      <c r="K21" s="68">
        <v>104</v>
      </c>
      <c r="L21" s="68"/>
      <c r="M21" s="68">
        <f>+F21</f>
        <v>2</v>
      </c>
      <c r="N21" s="44">
        <f>IF(M21/E21&gt;100%,100%,M21/E21)</f>
        <v>1</v>
      </c>
      <c r="O21" s="105"/>
    </row>
    <row r="22" spans="1:19" s="30" customFormat="1" ht="40.5" customHeight="1" x14ac:dyDescent="0.3">
      <c r="A22" s="116"/>
      <c r="B22" s="90"/>
      <c r="C22" s="116"/>
      <c r="D22" s="68" t="s">
        <v>57</v>
      </c>
      <c r="E22" s="68" t="s">
        <v>62</v>
      </c>
      <c r="F22" s="68" t="s">
        <v>62</v>
      </c>
      <c r="G22" s="68" t="s">
        <v>62</v>
      </c>
      <c r="H22" s="68"/>
      <c r="I22" s="68">
        <v>600</v>
      </c>
      <c r="J22" s="68"/>
      <c r="K22" s="68">
        <v>3140</v>
      </c>
      <c r="L22" s="68"/>
      <c r="M22" s="68" t="str">
        <f t="shared" si="0"/>
        <v>No aplica</v>
      </c>
      <c r="N22" s="68" t="s">
        <v>62</v>
      </c>
      <c r="O22" s="105"/>
    </row>
    <row r="23" spans="1:19" s="30" customFormat="1" ht="72" customHeight="1" x14ac:dyDescent="0.3">
      <c r="A23" s="116"/>
      <c r="B23" s="69" t="s">
        <v>17</v>
      </c>
      <c r="C23" s="68" t="s">
        <v>16</v>
      </c>
      <c r="D23" s="68" t="s">
        <v>54</v>
      </c>
      <c r="E23" s="68">
        <v>3</v>
      </c>
      <c r="F23" s="68">
        <v>3</v>
      </c>
      <c r="G23" s="68">
        <v>5</v>
      </c>
      <c r="H23" s="68"/>
      <c r="I23" s="68">
        <v>5</v>
      </c>
      <c r="J23" s="68"/>
      <c r="K23" s="68">
        <v>17</v>
      </c>
      <c r="L23" s="68"/>
      <c r="M23" s="68">
        <f t="shared" si="0"/>
        <v>3</v>
      </c>
      <c r="N23" s="44">
        <f t="shared" ref="N23:N24" si="1">IF(M23/E23&gt;100%,100%,M23/E23)</f>
        <v>1</v>
      </c>
      <c r="O23" s="66"/>
      <c r="P23" s="126"/>
    </row>
    <row r="24" spans="1:19" s="30" customFormat="1" ht="60" customHeight="1" x14ac:dyDescent="0.3">
      <c r="A24" s="116"/>
      <c r="B24" s="69" t="s">
        <v>18</v>
      </c>
      <c r="C24" s="68" t="s">
        <v>16</v>
      </c>
      <c r="D24" s="68" t="s">
        <v>55</v>
      </c>
      <c r="E24" s="68">
        <v>71</v>
      </c>
      <c r="F24" s="68">
        <v>52</v>
      </c>
      <c r="G24" s="68">
        <v>140</v>
      </c>
      <c r="H24" s="68"/>
      <c r="I24" s="68">
        <v>190</v>
      </c>
      <c r="J24" s="68"/>
      <c r="K24" s="68">
        <v>600</v>
      </c>
      <c r="L24" s="68"/>
      <c r="M24" s="68">
        <f t="shared" si="0"/>
        <v>52</v>
      </c>
      <c r="N24" s="44">
        <f t="shared" si="1"/>
        <v>0.73239436619718312</v>
      </c>
      <c r="O24" s="66"/>
      <c r="P24" s="126"/>
    </row>
    <row r="25" spans="1:19" s="30" customFormat="1" ht="55.5" customHeight="1" x14ac:dyDescent="0.3">
      <c r="A25" s="116" t="s">
        <v>19</v>
      </c>
      <c r="B25" s="68" t="s">
        <v>20</v>
      </c>
      <c r="C25" s="68" t="s">
        <v>23</v>
      </c>
      <c r="D25" s="68" t="s">
        <v>56</v>
      </c>
      <c r="E25" s="68" t="s">
        <v>62</v>
      </c>
      <c r="F25" s="68" t="s">
        <v>62</v>
      </c>
      <c r="G25" s="68" t="s">
        <v>62</v>
      </c>
      <c r="H25" s="68"/>
      <c r="I25" s="68" t="s">
        <v>62</v>
      </c>
      <c r="J25" s="68"/>
      <c r="K25" s="42">
        <v>30000</v>
      </c>
      <c r="L25" s="68"/>
      <c r="M25" s="68" t="str">
        <f t="shared" si="0"/>
        <v>No aplica</v>
      </c>
      <c r="N25" s="68"/>
      <c r="O25" s="66"/>
    </row>
    <row r="26" spans="1:19" s="30" customFormat="1" ht="50.25" customHeight="1" x14ac:dyDescent="0.3">
      <c r="A26" s="116"/>
      <c r="B26" s="116" t="s">
        <v>21</v>
      </c>
      <c r="C26" s="68" t="s">
        <v>23</v>
      </c>
      <c r="D26" s="68" t="s">
        <v>56</v>
      </c>
      <c r="E26" s="42">
        <v>1350</v>
      </c>
      <c r="F26" s="42">
        <v>2714</v>
      </c>
      <c r="G26" s="42">
        <f>+E26+1500</f>
        <v>2850</v>
      </c>
      <c r="H26" s="42"/>
      <c r="I26" s="42">
        <v>28100</v>
      </c>
      <c r="J26" s="42"/>
      <c r="K26" s="42">
        <v>30000</v>
      </c>
      <c r="L26" s="68"/>
      <c r="M26" s="68">
        <f t="shared" si="0"/>
        <v>2714</v>
      </c>
      <c r="N26" s="44">
        <f t="shared" ref="N26:N29" si="2">IF(M26/E26&gt;100%,100%,M26/E26)</f>
        <v>1</v>
      </c>
      <c r="O26" s="117"/>
      <c r="S26" s="31"/>
    </row>
    <row r="27" spans="1:19" s="16" customFormat="1" ht="44.25" customHeight="1" x14ac:dyDescent="0.4">
      <c r="A27" s="116"/>
      <c r="B27" s="116"/>
      <c r="C27" s="68" t="s">
        <v>23</v>
      </c>
      <c r="D27" s="68" t="s">
        <v>58</v>
      </c>
      <c r="E27" s="41">
        <v>1</v>
      </c>
      <c r="F27" s="41">
        <v>1</v>
      </c>
      <c r="G27" s="41">
        <v>1</v>
      </c>
      <c r="H27" s="68"/>
      <c r="I27" s="41">
        <v>1</v>
      </c>
      <c r="J27" s="68"/>
      <c r="K27" s="41">
        <v>1</v>
      </c>
      <c r="L27" s="68"/>
      <c r="M27" s="68">
        <f t="shared" si="0"/>
        <v>1</v>
      </c>
      <c r="N27" s="44">
        <f t="shared" si="2"/>
        <v>1</v>
      </c>
      <c r="O27" s="118"/>
      <c r="S27" s="17"/>
    </row>
    <row r="28" spans="1:19" s="16" customFormat="1" ht="33.75" customHeight="1" x14ac:dyDescent="0.4">
      <c r="A28" s="116"/>
      <c r="B28" s="68" t="s">
        <v>22</v>
      </c>
      <c r="C28" s="68" t="s">
        <v>23</v>
      </c>
      <c r="D28" s="68" t="s">
        <v>59</v>
      </c>
      <c r="E28" s="42">
        <v>204000</v>
      </c>
      <c r="F28" s="42">
        <f>580372+10544+12335</f>
        <v>603251</v>
      </c>
      <c r="G28" s="42">
        <v>611000</v>
      </c>
      <c r="H28" s="68"/>
      <c r="I28" s="42">
        <v>1118000</v>
      </c>
      <c r="J28" s="68"/>
      <c r="K28" s="42">
        <v>1627870</v>
      </c>
      <c r="L28" s="68"/>
      <c r="M28" s="42">
        <f t="shared" si="0"/>
        <v>603251</v>
      </c>
      <c r="N28" s="44">
        <f t="shared" si="2"/>
        <v>1</v>
      </c>
      <c r="O28" s="45"/>
      <c r="S28" s="17"/>
    </row>
    <row r="29" spans="1:19" s="16" customFormat="1" ht="64.5" customHeight="1" x14ac:dyDescent="0.4">
      <c r="A29" s="116"/>
      <c r="B29" s="68" t="s">
        <v>24</v>
      </c>
      <c r="C29" s="68" t="s">
        <v>23</v>
      </c>
      <c r="D29" s="68" t="s">
        <v>60</v>
      </c>
      <c r="E29" s="42">
        <v>3000</v>
      </c>
      <c r="F29" s="42">
        <v>3000</v>
      </c>
      <c r="G29" s="42">
        <v>20000</v>
      </c>
      <c r="H29" s="46"/>
      <c r="I29" s="42">
        <f>55000+48500</f>
        <v>103500</v>
      </c>
      <c r="J29" s="46"/>
      <c r="K29" s="42">
        <f>62000+131000</f>
        <v>193000</v>
      </c>
      <c r="L29" s="47"/>
      <c r="M29" s="68">
        <f t="shared" si="0"/>
        <v>3000</v>
      </c>
      <c r="N29" s="44">
        <f t="shared" si="2"/>
        <v>1</v>
      </c>
      <c r="O29" s="45"/>
      <c r="S29" s="17"/>
    </row>
    <row r="30" spans="1:19" s="16" customFormat="1" ht="27.75" customHeight="1" x14ac:dyDescent="0.4">
      <c r="A30" s="116"/>
      <c r="B30" s="68" t="s">
        <v>43</v>
      </c>
      <c r="C30" s="68" t="s">
        <v>23</v>
      </c>
      <c r="D30" s="68" t="s">
        <v>61</v>
      </c>
      <c r="E30" s="68" t="s">
        <v>62</v>
      </c>
      <c r="F30" s="68" t="s">
        <v>62</v>
      </c>
      <c r="G30" s="68">
        <v>75</v>
      </c>
      <c r="H30" s="68"/>
      <c r="I30" s="68">
        <v>80</v>
      </c>
      <c r="J30" s="68"/>
      <c r="K30" s="68">
        <f>+I30+5673</f>
        <v>5753</v>
      </c>
      <c r="L30" s="68"/>
      <c r="M30" s="68" t="str">
        <f t="shared" si="0"/>
        <v>No aplica</v>
      </c>
      <c r="N30" s="68" t="s">
        <v>62</v>
      </c>
      <c r="O30" s="66"/>
      <c r="S30" s="17"/>
    </row>
    <row r="31" spans="1:19" s="16" customFormat="1" ht="40.5" customHeight="1" x14ac:dyDescent="0.4">
      <c r="A31" s="116" t="s">
        <v>85</v>
      </c>
      <c r="B31" s="116" t="s">
        <v>63</v>
      </c>
      <c r="C31" s="68" t="s">
        <v>16</v>
      </c>
      <c r="D31" s="68" t="s">
        <v>64</v>
      </c>
      <c r="E31" s="68" t="s">
        <v>62</v>
      </c>
      <c r="F31" s="68" t="s">
        <v>62</v>
      </c>
      <c r="G31" s="41">
        <v>0.2</v>
      </c>
      <c r="H31" s="68"/>
      <c r="I31" s="41">
        <v>0.2</v>
      </c>
      <c r="J31" s="68"/>
      <c r="K31" s="41">
        <v>1</v>
      </c>
      <c r="L31" s="68"/>
      <c r="M31" s="68" t="str">
        <f t="shared" si="0"/>
        <v>No aplica</v>
      </c>
      <c r="N31" s="68" t="s">
        <v>62</v>
      </c>
      <c r="O31" s="105"/>
      <c r="S31" s="17"/>
    </row>
    <row r="32" spans="1:19" s="16" customFormat="1" ht="33" customHeight="1" x14ac:dyDescent="0.4">
      <c r="A32" s="116"/>
      <c r="B32" s="116"/>
      <c r="C32" s="68" t="s">
        <v>16</v>
      </c>
      <c r="D32" s="68" t="s">
        <v>65</v>
      </c>
      <c r="E32" s="68" t="s">
        <v>62</v>
      </c>
      <c r="F32" s="68" t="s">
        <v>62</v>
      </c>
      <c r="G32" s="68">
        <v>50</v>
      </c>
      <c r="H32" s="68"/>
      <c r="I32" s="68">
        <v>50</v>
      </c>
      <c r="J32" s="68"/>
      <c r="K32" s="68">
        <v>150</v>
      </c>
      <c r="L32" s="68"/>
      <c r="M32" s="68" t="str">
        <f t="shared" si="0"/>
        <v>No aplica</v>
      </c>
      <c r="N32" s="68" t="s">
        <v>62</v>
      </c>
      <c r="O32" s="105"/>
      <c r="S32" s="17"/>
    </row>
    <row r="33" spans="1:16" s="23" customFormat="1" ht="80.25" customHeight="1" x14ac:dyDescent="0.3">
      <c r="A33" s="116"/>
      <c r="B33" s="68" t="s">
        <v>66</v>
      </c>
      <c r="C33" s="68" t="s">
        <v>16</v>
      </c>
      <c r="D33" s="68" t="s">
        <v>70</v>
      </c>
      <c r="E33" s="68" t="s">
        <v>62</v>
      </c>
      <c r="F33" s="68" t="s">
        <v>62</v>
      </c>
      <c r="G33" s="68" t="s">
        <v>62</v>
      </c>
      <c r="H33" s="68"/>
      <c r="I33" s="68" t="s">
        <v>62</v>
      </c>
      <c r="J33" s="68"/>
      <c r="K33" s="68">
        <v>80</v>
      </c>
      <c r="L33" s="68"/>
      <c r="M33" s="68" t="str">
        <f t="shared" si="0"/>
        <v>No aplica</v>
      </c>
      <c r="N33" s="68" t="s">
        <v>62</v>
      </c>
      <c r="O33" s="66"/>
    </row>
    <row r="34" spans="1:16" s="16" customFormat="1" ht="101.25" customHeight="1" x14ac:dyDescent="0.4">
      <c r="A34" s="116"/>
      <c r="B34" s="68" t="s">
        <v>67</v>
      </c>
      <c r="C34" s="68" t="s">
        <v>69</v>
      </c>
      <c r="D34" s="68" t="s">
        <v>71</v>
      </c>
      <c r="E34" s="68" t="s">
        <v>62</v>
      </c>
      <c r="F34" s="68" t="s">
        <v>62</v>
      </c>
      <c r="G34" s="68" t="s">
        <v>62</v>
      </c>
      <c r="H34" s="68"/>
      <c r="I34" s="68">
        <v>2</v>
      </c>
      <c r="J34" s="68"/>
      <c r="K34" s="68">
        <v>2</v>
      </c>
      <c r="L34" s="68"/>
      <c r="M34" s="68" t="str">
        <f t="shared" si="0"/>
        <v>No aplica</v>
      </c>
      <c r="N34" s="68" t="s">
        <v>62</v>
      </c>
      <c r="O34" s="66"/>
    </row>
    <row r="35" spans="1:16" s="16" customFormat="1" ht="105.75" customHeight="1" x14ac:dyDescent="0.4">
      <c r="A35" s="116"/>
      <c r="B35" s="68" t="s">
        <v>68</v>
      </c>
      <c r="C35" s="68" t="s">
        <v>69</v>
      </c>
      <c r="D35" s="68" t="s">
        <v>72</v>
      </c>
      <c r="E35" s="68" t="s">
        <v>62</v>
      </c>
      <c r="F35" s="68" t="s">
        <v>62</v>
      </c>
      <c r="G35" s="68" t="s">
        <v>62</v>
      </c>
      <c r="H35" s="68"/>
      <c r="I35" s="68">
        <v>2</v>
      </c>
      <c r="J35" s="68"/>
      <c r="K35" s="68">
        <v>2</v>
      </c>
      <c r="L35" s="68"/>
      <c r="M35" s="68" t="str">
        <f t="shared" si="0"/>
        <v>No aplica</v>
      </c>
      <c r="N35" s="68" t="s">
        <v>62</v>
      </c>
      <c r="O35" s="45"/>
    </row>
    <row r="36" spans="1:16" s="16" customFormat="1" ht="133.5" customHeight="1" x14ac:dyDescent="0.4">
      <c r="A36" s="116" t="s">
        <v>86</v>
      </c>
      <c r="B36" s="68" t="s">
        <v>73</v>
      </c>
      <c r="C36" s="68" t="s">
        <v>82</v>
      </c>
      <c r="D36" s="68" t="s">
        <v>75</v>
      </c>
      <c r="E36" s="68">
        <v>33</v>
      </c>
      <c r="F36" s="68">
        <v>33</v>
      </c>
      <c r="G36" s="68">
        <v>33</v>
      </c>
      <c r="H36" s="68"/>
      <c r="I36" s="68">
        <v>33</v>
      </c>
      <c r="J36" s="68"/>
      <c r="K36" s="68">
        <v>33</v>
      </c>
      <c r="L36" s="68"/>
      <c r="M36" s="68">
        <f t="shared" si="0"/>
        <v>33</v>
      </c>
      <c r="N36" s="44">
        <f>IF(M36/E36&gt;100%,100%,M36/E36)</f>
        <v>1</v>
      </c>
      <c r="O36" s="66"/>
    </row>
    <row r="37" spans="1:16" s="23" customFormat="1" ht="41.25" customHeight="1" x14ac:dyDescent="0.3">
      <c r="A37" s="116"/>
      <c r="B37" s="116" t="s">
        <v>74</v>
      </c>
      <c r="C37" s="68" t="s">
        <v>82</v>
      </c>
      <c r="D37" s="68" t="s">
        <v>76</v>
      </c>
      <c r="E37" s="68" t="s">
        <v>62</v>
      </c>
      <c r="F37" s="68" t="s">
        <v>62</v>
      </c>
      <c r="G37" s="68">
        <v>8</v>
      </c>
      <c r="H37" s="68"/>
      <c r="I37" s="68">
        <v>8</v>
      </c>
      <c r="J37" s="68"/>
      <c r="K37" s="68">
        <v>33</v>
      </c>
      <c r="L37" s="68"/>
      <c r="M37" s="68" t="str">
        <f t="shared" si="0"/>
        <v>No aplica</v>
      </c>
      <c r="N37" s="68" t="s">
        <v>62</v>
      </c>
      <c r="O37" s="105"/>
      <c r="P37" s="34"/>
    </row>
    <row r="38" spans="1:16" s="23" customFormat="1" ht="47.25" customHeight="1" x14ac:dyDescent="0.3">
      <c r="A38" s="116"/>
      <c r="B38" s="116"/>
      <c r="C38" s="68" t="s">
        <v>82</v>
      </c>
      <c r="D38" s="68" t="s">
        <v>77</v>
      </c>
      <c r="E38" s="44">
        <v>7.0000000000000007E-2</v>
      </c>
      <c r="F38" s="41">
        <v>0</v>
      </c>
      <c r="G38" s="48">
        <v>0.245</v>
      </c>
      <c r="H38" s="68"/>
      <c r="I38" s="48">
        <v>0.45500000000000002</v>
      </c>
      <c r="J38" s="68"/>
      <c r="K38" s="41">
        <v>0.7</v>
      </c>
      <c r="L38" s="68"/>
      <c r="M38" s="68">
        <f t="shared" si="0"/>
        <v>0</v>
      </c>
      <c r="N38" s="68">
        <f>IF(M38/E38&gt;100%,100%,M38/E38)</f>
        <v>0</v>
      </c>
      <c r="O38" s="105"/>
    </row>
    <row r="39" spans="1:16" s="16" customFormat="1" ht="36.75" customHeight="1" x14ac:dyDescent="0.4">
      <c r="A39" s="116" t="s">
        <v>87</v>
      </c>
      <c r="B39" s="68" t="s">
        <v>78</v>
      </c>
      <c r="C39" s="68" t="s">
        <v>88</v>
      </c>
      <c r="D39" s="68" t="s">
        <v>79</v>
      </c>
      <c r="E39" s="68">
        <v>1</v>
      </c>
      <c r="F39" s="68">
        <v>1</v>
      </c>
      <c r="G39" s="68">
        <v>3</v>
      </c>
      <c r="H39" s="68"/>
      <c r="I39" s="68">
        <v>5</v>
      </c>
      <c r="J39" s="68"/>
      <c r="K39" s="68">
        <v>7</v>
      </c>
      <c r="L39" s="68"/>
      <c r="M39" s="68">
        <f t="shared" si="0"/>
        <v>1</v>
      </c>
      <c r="N39" s="44">
        <f>IF(M39/E39&gt;100%,100%,M39/E39)</f>
        <v>1</v>
      </c>
      <c r="O39" s="49"/>
    </row>
    <row r="40" spans="1:16" s="16" customFormat="1" ht="43.5" customHeight="1" x14ac:dyDescent="0.4">
      <c r="A40" s="116"/>
      <c r="B40" s="68" t="s">
        <v>80</v>
      </c>
      <c r="C40" s="68" t="s">
        <v>88</v>
      </c>
      <c r="D40" s="68" t="s">
        <v>81</v>
      </c>
      <c r="E40" s="68" t="s">
        <v>62</v>
      </c>
      <c r="F40" s="68" t="s">
        <v>62</v>
      </c>
      <c r="G40" s="68" t="s">
        <v>62</v>
      </c>
      <c r="H40" s="68"/>
      <c r="I40" s="68" t="s">
        <v>62</v>
      </c>
      <c r="J40" s="68"/>
      <c r="K40" s="68">
        <v>18</v>
      </c>
      <c r="L40" s="68"/>
      <c r="M40" s="68" t="str">
        <f t="shared" si="0"/>
        <v>No aplica</v>
      </c>
      <c r="N40" s="68" t="s">
        <v>62</v>
      </c>
      <c r="O40" s="45"/>
    </row>
    <row r="41" spans="1:16" s="16" customFormat="1" ht="39" customHeight="1" x14ac:dyDescent="0.4">
      <c r="A41" s="116"/>
      <c r="B41" s="68" t="s">
        <v>83</v>
      </c>
      <c r="C41" s="68" t="s">
        <v>88</v>
      </c>
      <c r="D41" s="68" t="s">
        <v>84</v>
      </c>
      <c r="E41" s="68" t="s">
        <v>62</v>
      </c>
      <c r="F41" s="68" t="s">
        <v>62</v>
      </c>
      <c r="G41" s="68" t="s">
        <v>62</v>
      </c>
      <c r="H41" s="68"/>
      <c r="I41" s="68" t="s">
        <v>62</v>
      </c>
      <c r="J41" s="68"/>
      <c r="K41" s="68">
        <v>2</v>
      </c>
      <c r="L41" s="68"/>
      <c r="M41" s="68" t="str">
        <f t="shared" si="0"/>
        <v>No aplica</v>
      </c>
      <c r="N41" s="68" t="s">
        <v>62</v>
      </c>
      <c r="O41" s="45"/>
    </row>
    <row r="42" spans="1:16" s="16" customFormat="1" ht="223.5" customHeight="1" x14ac:dyDescent="0.4">
      <c r="A42" s="116" t="s">
        <v>119</v>
      </c>
      <c r="B42" s="116" t="s">
        <v>89</v>
      </c>
      <c r="C42" s="116" t="s">
        <v>121</v>
      </c>
      <c r="D42" s="68" t="s">
        <v>90</v>
      </c>
      <c r="E42" s="68" t="s">
        <v>62</v>
      </c>
      <c r="F42" s="68" t="s">
        <v>62</v>
      </c>
      <c r="G42" s="41">
        <v>0.8</v>
      </c>
      <c r="H42" s="41">
        <v>0.84</v>
      </c>
      <c r="I42" s="41">
        <v>0.8</v>
      </c>
      <c r="J42" s="68"/>
      <c r="K42" s="41">
        <v>0.85</v>
      </c>
      <c r="L42" s="68"/>
      <c r="M42" s="68" t="str">
        <f t="shared" si="0"/>
        <v>No aplica</v>
      </c>
      <c r="N42" s="68" t="s">
        <v>62</v>
      </c>
      <c r="O42" s="105" t="s">
        <v>171</v>
      </c>
    </row>
    <row r="43" spans="1:16" s="16" customFormat="1" ht="95.25" customHeight="1" x14ac:dyDescent="0.4">
      <c r="A43" s="116"/>
      <c r="B43" s="116"/>
      <c r="C43" s="116"/>
      <c r="D43" s="68" t="s">
        <v>91</v>
      </c>
      <c r="E43" s="41">
        <v>1</v>
      </c>
      <c r="F43" s="41">
        <v>1</v>
      </c>
      <c r="G43" s="41">
        <v>1</v>
      </c>
      <c r="H43" s="41">
        <v>1</v>
      </c>
      <c r="I43" s="41">
        <v>1</v>
      </c>
      <c r="J43" s="68"/>
      <c r="K43" s="41">
        <v>1</v>
      </c>
      <c r="L43" s="68"/>
      <c r="M43" s="44">
        <f t="shared" si="0"/>
        <v>1</v>
      </c>
      <c r="N43" s="64">
        <f t="shared" ref="N43:N54" si="3">IF(M43/E43&gt;100%,100%,M43/E43)</f>
        <v>1</v>
      </c>
      <c r="O43" s="105"/>
    </row>
    <row r="44" spans="1:16" s="23" customFormat="1" ht="117.75" customHeight="1" x14ac:dyDescent="0.3">
      <c r="A44" s="116"/>
      <c r="B44" s="116"/>
      <c r="C44" s="116"/>
      <c r="D44" s="68" t="s">
        <v>92</v>
      </c>
      <c r="E44" s="41">
        <v>1</v>
      </c>
      <c r="F44" s="65">
        <v>1</v>
      </c>
      <c r="G44" s="41">
        <v>1</v>
      </c>
      <c r="H44" s="41">
        <v>1</v>
      </c>
      <c r="I44" s="41">
        <v>1</v>
      </c>
      <c r="J44" s="68"/>
      <c r="K44" s="41">
        <v>1</v>
      </c>
      <c r="L44" s="68"/>
      <c r="M44" s="44">
        <f t="shared" si="0"/>
        <v>1</v>
      </c>
      <c r="N44" s="64">
        <f t="shared" si="3"/>
        <v>1</v>
      </c>
      <c r="O44" s="105"/>
    </row>
    <row r="45" spans="1:16" s="23" customFormat="1" ht="147.75" customHeight="1" x14ac:dyDescent="0.3">
      <c r="A45" s="116"/>
      <c r="B45" s="116" t="s">
        <v>93</v>
      </c>
      <c r="C45" s="116" t="s">
        <v>122</v>
      </c>
      <c r="D45" s="68" t="s">
        <v>94</v>
      </c>
      <c r="E45" s="41">
        <v>0.2</v>
      </c>
      <c r="F45" s="41">
        <v>0.2</v>
      </c>
      <c r="G45" s="65">
        <v>0.5</v>
      </c>
      <c r="H45" s="41">
        <v>0.5</v>
      </c>
      <c r="I45" s="41">
        <v>0.75</v>
      </c>
      <c r="J45" s="68"/>
      <c r="K45" s="41">
        <v>1</v>
      </c>
      <c r="L45" s="68"/>
      <c r="M45" s="44">
        <f t="shared" si="0"/>
        <v>0.2</v>
      </c>
      <c r="N45" s="64">
        <f t="shared" si="3"/>
        <v>1</v>
      </c>
      <c r="O45" s="127" t="s">
        <v>172</v>
      </c>
    </row>
    <row r="46" spans="1:16" s="16" customFormat="1" ht="157.5" customHeight="1" x14ac:dyDescent="0.4">
      <c r="A46" s="116"/>
      <c r="B46" s="116"/>
      <c r="C46" s="116"/>
      <c r="D46" s="68" t="s">
        <v>97</v>
      </c>
      <c r="E46" s="68" t="s">
        <v>62</v>
      </c>
      <c r="F46" s="68" t="s">
        <v>62</v>
      </c>
      <c r="G46" s="42">
        <v>1104200</v>
      </c>
      <c r="H46" s="42">
        <v>992194</v>
      </c>
      <c r="I46" s="42">
        <v>1104200</v>
      </c>
      <c r="J46" s="42"/>
      <c r="K46" s="42">
        <v>2208400</v>
      </c>
      <c r="L46" s="68"/>
      <c r="M46" s="68" t="str">
        <f t="shared" si="0"/>
        <v>No aplica</v>
      </c>
      <c r="N46" s="68" t="s">
        <v>62</v>
      </c>
      <c r="O46" s="127"/>
    </row>
    <row r="47" spans="1:16" s="23" customFormat="1" ht="157.5" customHeight="1" x14ac:dyDescent="0.3">
      <c r="A47" s="116"/>
      <c r="B47" s="116"/>
      <c r="C47" s="116"/>
      <c r="D47" s="68" t="s">
        <v>95</v>
      </c>
      <c r="E47" s="41">
        <v>1</v>
      </c>
      <c r="F47" s="41">
        <v>1</v>
      </c>
      <c r="G47" s="41">
        <v>1</v>
      </c>
      <c r="H47" s="68">
        <v>100</v>
      </c>
      <c r="I47" s="41">
        <v>1</v>
      </c>
      <c r="J47" s="68"/>
      <c r="K47" s="41">
        <v>1</v>
      </c>
      <c r="L47" s="68"/>
      <c r="M47" s="44">
        <f t="shared" si="0"/>
        <v>1</v>
      </c>
      <c r="N47" s="44">
        <f>IF(M47/E47&gt;100%,100%,M47/E47)</f>
        <v>1</v>
      </c>
      <c r="O47" s="127"/>
    </row>
    <row r="48" spans="1:16" s="16" customFormat="1" ht="150.75" customHeight="1" x14ac:dyDescent="0.4">
      <c r="A48" s="116"/>
      <c r="B48" s="116"/>
      <c r="C48" s="116"/>
      <c r="D48" s="68" t="s">
        <v>96</v>
      </c>
      <c r="E48" s="41">
        <v>0.89</v>
      </c>
      <c r="F48" s="41">
        <v>0.89</v>
      </c>
      <c r="G48" s="41">
        <v>0.89</v>
      </c>
      <c r="H48" s="41">
        <v>0.89</v>
      </c>
      <c r="I48" s="41">
        <v>0.89</v>
      </c>
      <c r="J48" s="68"/>
      <c r="K48" s="41">
        <v>1</v>
      </c>
      <c r="L48" s="68"/>
      <c r="M48" s="44">
        <f t="shared" si="0"/>
        <v>0.89</v>
      </c>
      <c r="N48" s="44">
        <f t="shared" si="3"/>
        <v>1</v>
      </c>
      <c r="O48" s="127"/>
    </row>
    <row r="49" spans="1:87" s="23" customFormat="1" ht="202.5" customHeight="1" x14ac:dyDescent="0.3">
      <c r="A49" s="116"/>
      <c r="B49" s="116" t="s">
        <v>98</v>
      </c>
      <c r="C49" s="116" t="s">
        <v>121</v>
      </c>
      <c r="D49" s="68" t="s">
        <v>99</v>
      </c>
      <c r="E49" s="68">
        <v>0.75</v>
      </c>
      <c r="F49" s="68">
        <v>0.75</v>
      </c>
      <c r="G49" s="68">
        <v>1.5</v>
      </c>
      <c r="H49" s="68">
        <v>1.5</v>
      </c>
      <c r="I49" s="68">
        <v>2.25</v>
      </c>
      <c r="J49" s="68"/>
      <c r="K49" s="68">
        <v>3</v>
      </c>
      <c r="L49" s="68"/>
      <c r="M49" s="68">
        <f t="shared" si="0"/>
        <v>0.75</v>
      </c>
      <c r="N49" s="44">
        <f t="shared" si="3"/>
        <v>1</v>
      </c>
      <c r="O49" s="105" t="s">
        <v>173</v>
      </c>
    </row>
    <row r="50" spans="1:87" s="25" customFormat="1" ht="220.5" customHeight="1" x14ac:dyDescent="0.3">
      <c r="A50" s="116"/>
      <c r="B50" s="116"/>
      <c r="C50" s="116"/>
      <c r="D50" s="68" t="s">
        <v>91</v>
      </c>
      <c r="E50" s="41">
        <v>1</v>
      </c>
      <c r="F50" s="41">
        <v>0.99</v>
      </c>
      <c r="G50" s="41">
        <v>1</v>
      </c>
      <c r="H50" s="41">
        <v>0.99</v>
      </c>
      <c r="I50" s="41">
        <v>1</v>
      </c>
      <c r="J50" s="68"/>
      <c r="K50" s="41">
        <v>1</v>
      </c>
      <c r="L50" s="68"/>
      <c r="M50" s="44">
        <f t="shared" si="0"/>
        <v>0.99</v>
      </c>
      <c r="N50" s="44">
        <f t="shared" si="3"/>
        <v>0.99</v>
      </c>
      <c r="O50" s="105"/>
    </row>
    <row r="51" spans="1:87" s="23" customFormat="1" ht="123.75" customHeight="1" x14ac:dyDescent="0.3">
      <c r="A51" s="116"/>
      <c r="B51" s="116" t="s">
        <v>100</v>
      </c>
      <c r="C51" s="116" t="s">
        <v>123</v>
      </c>
      <c r="D51" s="68" t="s">
        <v>101</v>
      </c>
      <c r="E51" s="41">
        <v>1</v>
      </c>
      <c r="F51" s="41">
        <v>1</v>
      </c>
      <c r="G51" s="41">
        <v>1</v>
      </c>
      <c r="H51" s="68" t="s">
        <v>174</v>
      </c>
      <c r="I51" s="41">
        <v>1</v>
      </c>
      <c r="J51" s="68"/>
      <c r="K51" s="41">
        <v>1</v>
      </c>
      <c r="L51" s="68"/>
      <c r="M51" s="44">
        <f t="shared" si="0"/>
        <v>1</v>
      </c>
      <c r="N51" s="44">
        <f t="shared" si="3"/>
        <v>1</v>
      </c>
      <c r="O51" s="105" t="s">
        <v>175</v>
      </c>
    </row>
    <row r="52" spans="1:87" s="23" customFormat="1" ht="235.5" customHeight="1" x14ac:dyDescent="0.3">
      <c r="A52" s="116"/>
      <c r="B52" s="116"/>
      <c r="C52" s="116"/>
      <c r="D52" s="68" t="s">
        <v>102</v>
      </c>
      <c r="E52" s="41">
        <v>1</v>
      </c>
      <c r="F52" s="41">
        <v>1</v>
      </c>
      <c r="G52" s="41">
        <v>1</v>
      </c>
      <c r="H52" s="41">
        <v>1</v>
      </c>
      <c r="I52" s="41">
        <v>1</v>
      </c>
      <c r="J52" s="68"/>
      <c r="K52" s="41">
        <v>1</v>
      </c>
      <c r="L52" s="68"/>
      <c r="M52" s="44">
        <f t="shared" si="0"/>
        <v>1</v>
      </c>
      <c r="N52" s="44">
        <f t="shared" si="3"/>
        <v>1</v>
      </c>
      <c r="O52" s="105"/>
    </row>
    <row r="53" spans="1:87" s="23" customFormat="1" ht="183.75" customHeight="1" x14ac:dyDescent="0.3">
      <c r="A53" s="116"/>
      <c r="B53" s="116"/>
      <c r="C53" s="116"/>
      <c r="D53" s="68" t="s">
        <v>103</v>
      </c>
      <c r="E53" s="41">
        <v>1</v>
      </c>
      <c r="F53" s="41">
        <v>1</v>
      </c>
      <c r="G53" s="41">
        <v>1</v>
      </c>
      <c r="H53" s="41">
        <v>1</v>
      </c>
      <c r="I53" s="41">
        <v>1</v>
      </c>
      <c r="J53" s="68"/>
      <c r="K53" s="41">
        <v>1</v>
      </c>
      <c r="L53" s="68"/>
      <c r="M53" s="44">
        <f t="shared" si="0"/>
        <v>1</v>
      </c>
      <c r="N53" s="44">
        <f t="shared" si="3"/>
        <v>1</v>
      </c>
      <c r="O53" s="10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row>
    <row r="54" spans="1:87" s="23" customFormat="1" ht="162.75" customHeight="1" x14ac:dyDescent="0.3">
      <c r="A54" s="116"/>
      <c r="B54" s="116"/>
      <c r="C54" s="68" t="s">
        <v>124</v>
      </c>
      <c r="D54" s="68" t="s">
        <v>104</v>
      </c>
      <c r="E54" s="41">
        <v>1</v>
      </c>
      <c r="F54" s="41">
        <v>1</v>
      </c>
      <c r="G54" s="41">
        <v>1</v>
      </c>
      <c r="H54" s="41">
        <v>1</v>
      </c>
      <c r="I54" s="41">
        <v>1</v>
      </c>
      <c r="J54" s="68"/>
      <c r="K54" s="41">
        <v>1</v>
      </c>
      <c r="L54" s="68"/>
      <c r="M54" s="44">
        <f t="shared" si="0"/>
        <v>1</v>
      </c>
      <c r="N54" s="44">
        <f t="shared" si="3"/>
        <v>1</v>
      </c>
      <c r="O54" s="10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16" customFormat="1" ht="120.75" customHeight="1" x14ac:dyDescent="0.4">
      <c r="A55" s="116"/>
      <c r="B55" s="116"/>
      <c r="C55" s="68" t="s">
        <v>121</v>
      </c>
      <c r="D55" s="68" t="s">
        <v>105</v>
      </c>
      <c r="E55" s="41">
        <v>0.98</v>
      </c>
      <c r="F55" s="41">
        <v>0.99</v>
      </c>
      <c r="G55" s="41">
        <v>1</v>
      </c>
      <c r="H55" s="41">
        <v>0.99</v>
      </c>
      <c r="I55" s="41">
        <v>1</v>
      </c>
      <c r="J55" s="68"/>
      <c r="K55" s="41">
        <v>1</v>
      </c>
      <c r="L55" s="68"/>
      <c r="M55" s="44">
        <f t="shared" si="0"/>
        <v>0.99</v>
      </c>
      <c r="N55" s="44">
        <f>IF(M55/E55&gt;100%,100%,M55/E55)</f>
        <v>1</v>
      </c>
      <c r="O55" s="105"/>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row>
    <row r="56" spans="1:87" s="16" customFormat="1" ht="118.5" customHeight="1" x14ac:dyDescent="0.4">
      <c r="A56" s="116"/>
      <c r="B56" s="116" t="s">
        <v>106</v>
      </c>
      <c r="C56" s="116" t="s">
        <v>123</v>
      </c>
      <c r="D56" s="68" t="s">
        <v>107</v>
      </c>
      <c r="E56" s="68" t="s">
        <v>62</v>
      </c>
      <c r="F56" s="68" t="s">
        <v>62</v>
      </c>
      <c r="G56" s="68" t="s">
        <v>62</v>
      </c>
      <c r="H56" s="68" t="s">
        <v>62</v>
      </c>
      <c r="I56" s="68" t="s">
        <v>62</v>
      </c>
      <c r="J56" s="68"/>
      <c r="K56" s="41">
        <v>0.65</v>
      </c>
      <c r="L56" s="68"/>
      <c r="M56" s="68" t="str">
        <f t="shared" si="0"/>
        <v>No aplica</v>
      </c>
      <c r="N56" s="68" t="s">
        <v>62</v>
      </c>
      <c r="O56" s="105" t="s">
        <v>176</v>
      </c>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126.75" customHeight="1" x14ac:dyDescent="0.4">
      <c r="A57" s="116"/>
      <c r="B57" s="116"/>
      <c r="C57" s="116"/>
      <c r="D57" s="68" t="s">
        <v>128</v>
      </c>
      <c r="E57" s="41">
        <v>0.25</v>
      </c>
      <c r="F57" s="41">
        <v>0</v>
      </c>
      <c r="G57" s="41">
        <v>0.5</v>
      </c>
      <c r="H57" s="41">
        <v>0.34</v>
      </c>
      <c r="I57" s="41">
        <v>0.75</v>
      </c>
      <c r="J57" s="68"/>
      <c r="K57" s="41">
        <v>1</v>
      </c>
      <c r="L57" s="68"/>
      <c r="M57" s="44">
        <f t="shared" si="0"/>
        <v>0</v>
      </c>
      <c r="N57" s="44">
        <f>IF(M57/E57&gt;100%,100%,M57/E57)</f>
        <v>0</v>
      </c>
      <c r="O57" s="105"/>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75.75" customHeight="1" x14ac:dyDescent="0.4">
      <c r="A58" s="116"/>
      <c r="B58" s="116"/>
      <c r="C58" s="116"/>
      <c r="D58" s="68" t="s">
        <v>129</v>
      </c>
      <c r="E58" s="68" t="s">
        <v>62</v>
      </c>
      <c r="F58" s="68" t="s">
        <v>62</v>
      </c>
      <c r="G58" s="41">
        <v>0.5</v>
      </c>
      <c r="H58" s="41">
        <v>0.53</v>
      </c>
      <c r="I58" s="41">
        <v>0.5</v>
      </c>
      <c r="J58" s="68"/>
      <c r="K58" s="41">
        <v>1</v>
      </c>
      <c r="L58" s="68"/>
      <c r="M58" s="68" t="str">
        <f t="shared" si="0"/>
        <v>No aplica</v>
      </c>
      <c r="N58" s="68" t="s">
        <v>62</v>
      </c>
      <c r="O58" s="105"/>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105" customHeight="1" x14ac:dyDescent="0.4">
      <c r="A59" s="116"/>
      <c r="B59" s="116"/>
      <c r="C59" s="116"/>
      <c r="D59" s="68" t="s">
        <v>95</v>
      </c>
      <c r="E59" s="41">
        <v>1</v>
      </c>
      <c r="F59" s="41">
        <v>1</v>
      </c>
      <c r="G59" s="41">
        <v>1</v>
      </c>
      <c r="H59" s="41">
        <v>1</v>
      </c>
      <c r="I59" s="41">
        <v>1</v>
      </c>
      <c r="J59" s="68"/>
      <c r="K59" s="41">
        <v>1</v>
      </c>
      <c r="L59" s="68"/>
      <c r="M59" s="44">
        <f t="shared" si="0"/>
        <v>1</v>
      </c>
      <c r="N59" s="44">
        <f>IF(M59/E59&gt;100%,100%,M59/E59)</f>
        <v>1</v>
      </c>
      <c r="O59" s="105"/>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114.75" customHeight="1" x14ac:dyDescent="0.4">
      <c r="A60" s="116"/>
      <c r="B60" s="116"/>
      <c r="C60" s="116"/>
      <c r="D60" s="68" t="s">
        <v>92</v>
      </c>
      <c r="E60" s="41">
        <v>0.78</v>
      </c>
      <c r="F60" s="41">
        <v>0.78</v>
      </c>
      <c r="G60" s="41">
        <v>0.89</v>
      </c>
      <c r="H60" s="41">
        <v>0.89</v>
      </c>
      <c r="I60" s="41">
        <v>0.89</v>
      </c>
      <c r="J60" s="68"/>
      <c r="K60" s="41">
        <v>0.98</v>
      </c>
      <c r="L60" s="68"/>
      <c r="M60" s="44">
        <f t="shared" si="0"/>
        <v>0.78</v>
      </c>
      <c r="N60" s="44">
        <f t="shared" ref="N60:N70" si="4">IF(M60/E60&gt;100%,100%,M60/E60)</f>
        <v>1</v>
      </c>
      <c r="O60" s="105"/>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23" customFormat="1" ht="84.75" customHeight="1" x14ac:dyDescent="0.3">
      <c r="A61" s="116"/>
      <c r="B61" s="116" t="s">
        <v>108</v>
      </c>
      <c r="C61" s="116" t="s">
        <v>125</v>
      </c>
      <c r="D61" s="68" t="s">
        <v>109</v>
      </c>
      <c r="E61" s="41">
        <v>0.84</v>
      </c>
      <c r="F61" s="41">
        <v>0.84</v>
      </c>
      <c r="G61" s="41">
        <v>0.9</v>
      </c>
      <c r="H61" s="41">
        <v>0.9</v>
      </c>
      <c r="I61" s="41">
        <v>0.96</v>
      </c>
      <c r="J61" s="68"/>
      <c r="K61" s="41">
        <v>1</v>
      </c>
      <c r="L61" s="68"/>
      <c r="M61" s="44">
        <f t="shared" si="0"/>
        <v>0.84</v>
      </c>
      <c r="N61" s="44">
        <f t="shared" si="4"/>
        <v>1</v>
      </c>
      <c r="O61" s="128" t="s">
        <v>177</v>
      </c>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row>
    <row r="62" spans="1:87" s="23" customFormat="1" ht="121.5" customHeight="1" x14ac:dyDescent="0.3">
      <c r="A62" s="116"/>
      <c r="B62" s="116"/>
      <c r="C62" s="116"/>
      <c r="D62" s="68" t="s">
        <v>91</v>
      </c>
      <c r="E62" s="41">
        <v>1</v>
      </c>
      <c r="F62" s="41">
        <v>1</v>
      </c>
      <c r="G62" s="41">
        <v>1</v>
      </c>
      <c r="H62" s="41">
        <v>1</v>
      </c>
      <c r="I62" s="41">
        <v>1</v>
      </c>
      <c r="J62" s="68"/>
      <c r="K62" s="41">
        <v>1</v>
      </c>
      <c r="L62" s="68"/>
      <c r="M62" s="44">
        <f t="shared" si="0"/>
        <v>1</v>
      </c>
      <c r="N62" s="44">
        <f t="shared" si="4"/>
        <v>1</v>
      </c>
      <c r="O62" s="128"/>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201" customHeight="1" x14ac:dyDescent="0.3">
      <c r="A63" s="116"/>
      <c r="B63" s="116" t="s">
        <v>110</v>
      </c>
      <c r="C63" s="116" t="s">
        <v>125</v>
      </c>
      <c r="D63" s="68" t="s">
        <v>91</v>
      </c>
      <c r="E63" s="41">
        <v>1</v>
      </c>
      <c r="F63" s="41">
        <v>1</v>
      </c>
      <c r="G63" s="41">
        <v>1</v>
      </c>
      <c r="H63" s="41">
        <v>1</v>
      </c>
      <c r="I63" s="41">
        <v>1</v>
      </c>
      <c r="J63" s="68"/>
      <c r="K63" s="41">
        <v>1</v>
      </c>
      <c r="L63" s="68"/>
      <c r="M63" s="44">
        <f t="shared" si="0"/>
        <v>1</v>
      </c>
      <c r="N63" s="44">
        <f t="shared" si="4"/>
        <v>1</v>
      </c>
      <c r="O63" s="129" t="s">
        <v>178</v>
      </c>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155.25" customHeight="1" x14ac:dyDescent="0.3">
      <c r="A64" s="116"/>
      <c r="B64" s="116"/>
      <c r="C64" s="116"/>
      <c r="D64" s="68" t="s">
        <v>92</v>
      </c>
      <c r="E64" s="41">
        <v>1</v>
      </c>
      <c r="F64" s="41">
        <v>1</v>
      </c>
      <c r="G64" s="41">
        <v>1</v>
      </c>
      <c r="H64" s="41">
        <v>1</v>
      </c>
      <c r="I64" s="41">
        <v>1</v>
      </c>
      <c r="J64" s="68"/>
      <c r="K64" s="41">
        <v>1</v>
      </c>
      <c r="L64" s="68"/>
      <c r="M64" s="44">
        <f t="shared" si="0"/>
        <v>1</v>
      </c>
      <c r="N64" s="44">
        <f t="shared" si="4"/>
        <v>1</v>
      </c>
      <c r="O64" s="129"/>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104.25" customHeight="1" x14ac:dyDescent="0.3">
      <c r="A65" s="116"/>
      <c r="B65" s="68" t="s">
        <v>111</v>
      </c>
      <c r="C65" s="68" t="s">
        <v>125</v>
      </c>
      <c r="D65" s="68" t="s">
        <v>112</v>
      </c>
      <c r="E65" s="41">
        <v>0.25</v>
      </c>
      <c r="F65" s="41">
        <v>0.05</v>
      </c>
      <c r="G65" s="41">
        <v>0.45</v>
      </c>
      <c r="H65" s="41">
        <v>0.45</v>
      </c>
      <c r="I65" s="41">
        <v>0.8</v>
      </c>
      <c r="J65" s="68"/>
      <c r="K65" s="41">
        <v>1</v>
      </c>
      <c r="L65" s="68"/>
      <c r="M65" s="44">
        <f t="shared" si="0"/>
        <v>0.05</v>
      </c>
      <c r="N65" s="44">
        <f t="shared" si="4"/>
        <v>0.2</v>
      </c>
      <c r="O65" s="45" t="s">
        <v>179</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195.75" customHeight="1" x14ac:dyDescent="0.3">
      <c r="A66" s="116"/>
      <c r="B66" s="116" t="s">
        <v>113</v>
      </c>
      <c r="C66" s="116" t="s">
        <v>126</v>
      </c>
      <c r="D66" s="68" t="s">
        <v>114</v>
      </c>
      <c r="E66" s="41">
        <v>0.85</v>
      </c>
      <c r="F66" s="41">
        <v>0.83</v>
      </c>
      <c r="G66" s="41">
        <v>1</v>
      </c>
      <c r="H66" s="41">
        <v>0.87</v>
      </c>
      <c r="I66" s="41">
        <v>1</v>
      </c>
      <c r="J66" s="68"/>
      <c r="K66" s="41">
        <v>1</v>
      </c>
      <c r="L66" s="68"/>
      <c r="M66" s="44">
        <f t="shared" si="0"/>
        <v>0.83</v>
      </c>
      <c r="N66" s="44">
        <f t="shared" si="4"/>
        <v>0.97647058823529409</v>
      </c>
      <c r="O66" s="105" t="s">
        <v>180</v>
      </c>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3" customFormat="1" ht="115.5" customHeight="1" x14ac:dyDescent="0.3">
      <c r="A67" s="116"/>
      <c r="B67" s="116"/>
      <c r="C67" s="116"/>
      <c r="D67" s="68" t="s">
        <v>91</v>
      </c>
      <c r="E67" s="41">
        <v>1</v>
      </c>
      <c r="F67" s="41">
        <v>1</v>
      </c>
      <c r="G67" s="41">
        <v>1</v>
      </c>
      <c r="H67" s="41">
        <v>1</v>
      </c>
      <c r="I67" s="41">
        <v>1</v>
      </c>
      <c r="J67" s="68"/>
      <c r="K67" s="41">
        <v>1</v>
      </c>
      <c r="L67" s="68"/>
      <c r="M67" s="44">
        <f t="shared" si="0"/>
        <v>1</v>
      </c>
      <c r="N67" s="44">
        <f t="shared" si="4"/>
        <v>1</v>
      </c>
      <c r="O67" s="105"/>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5"/>
      <c r="CH67" s="25"/>
      <c r="CI67" s="25"/>
    </row>
    <row r="68" spans="1:87" s="23" customFormat="1" ht="192.75" customHeight="1" x14ac:dyDescent="0.3">
      <c r="A68" s="116"/>
      <c r="B68" s="116"/>
      <c r="C68" s="116"/>
      <c r="D68" s="68" t="s">
        <v>92</v>
      </c>
      <c r="E68" s="41">
        <v>0.84</v>
      </c>
      <c r="F68" s="41">
        <v>0.84</v>
      </c>
      <c r="G68" s="41">
        <v>0.9</v>
      </c>
      <c r="H68" s="41">
        <v>0.9</v>
      </c>
      <c r="I68" s="41">
        <v>0.9</v>
      </c>
      <c r="J68" s="68"/>
      <c r="K68" s="41">
        <v>1</v>
      </c>
      <c r="L68" s="68"/>
      <c r="M68" s="44">
        <f t="shared" si="0"/>
        <v>0.84</v>
      </c>
      <c r="N68" s="44">
        <f t="shared" si="4"/>
        <v>1</v>
      </c>
      <c r="O68" s="105"/>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5"/>
      <c r="CH68" s="25"/>
      <c r="CI68" s="25"/>
    </row>
    <row r="69" spans="1:87" s="23" customFormat="1" ht="132" customHeight="1" x14ac:dyDescent="0.3">
      <c r="A69" s="116" t="s">
        <v>120</v>
      </c>
      <c r="B69" s="116" t="s">
        <v>115</v>
      </c>
      <c r="C69" s="116" t="s">
        <v>127</v>
      </c>
      <c r="D69" s="68" t="s">
        <v>116</v>
      </c>
      <c r="E69" s="42">
        <v>4000</v>
      </c>
      <c r="F69" s="42">
        <v>12870</v>
      </c>
      <c r="G69" s="42">
        <v>124000</v>
      </c>
      <c r="H69" s="42"/>
      <c r="I69" s="42">
        <v>129000</v>
      </c>
      <c r="J69" s="42"/>
      <c r="K69" s="42">
        <v>2500000</v>
      </c>
      <c r="L69" s="68"/>
      <c r="M69" s="68">
        <f t="shared" si="0"/>
        <v>12870</v>
      </c>
      <c r="N69" s="44">
        <f t="shared" si="4"/>
        <v>1</v>
      </c>
      <c r="O69" s="105"/>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c r="BZ69" s="25"/>
      <c r="CA69" s="25"/>
      <c r="CB69" s="25"/>
      <c r="CC69" s="25"/>
      <c r="CD69" s="25"/>
      <c r="CE69" s="25"/>
      <c r="CF69" s="25"/>
      <c r="CG69" s="25"/>
      <c r="CH69" s="25"/>
      <c r="CI69" s="25"/>
    </row>
    <row r="70" spans="1:87" s="23" customFormat="1" ht="168" customHeight="1" x14ac:dyDescent="0.3">
      <c r="A70" s="116"/>
      <c r="B70" s="116"/>
      <c r="C70" s="116"/>
      <c r="D70" s="68" t="s">
        <v>117</v>
      </c>
      <c r="E70" s="68">
        <v>5</v>
      </c>
      <c r="F70" s="68">
        <v>3</v>
      </c>
      <c r="G70" s="68">
        <v>8</v>
      </c>
      <c r="H70" s="68"/>
      <c r="I70" s="68">
        <v>9</v>
      </c>
      <c r="J70" s="68"/>
      <c r="K70" s="68"/>
      <c r="L70" s="68"/>
      <c r="M70" s="68">
        <f t="shared" si="0"/>
        <v>3</v>
      </c>
      <c r="N70" s="44">
        <f t="shared" si="4"/>
        <v>0.6</v>
      </c>
      <c r="O70" s="105"/>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c r="CE70" s="25"/>
      <c r="CF70" s="25"/>
      <c r="CG70" s="25"/>
      <c r="CH70" s="25"/>
      <c r="CI70" s="25"/>
    </row>
    <row r="71" spans="1:87" s="23" customFormat="1" ht="232.5" customHeight="1" x14ac:dyDescent="0.3">
      <c r="A71" s="116"/>
      <c r="B71" s="116"/>
      <c r="C71" s="116"/>
      <c r="D71" s="68" t="s">
        <v>118</v>
      </c>
      <c r="E71" s="68" t="s">
        <v>62</v>
      </c>
      <c r="F71" s="68" t="s">
        <v>62</v>
      </c>
      <c r="G71" s="68" t="s">
        <v>62</v>
      </c>
      <c r="H71" s="68"/>
      <c r="I71" s="68">
        <v>56</v>
      </c>
      <c r="J71" s="68"/>
      <c r="K71" s="68">
        <v>56</v>
      </c>
      <c r="L71" s="68"/>
      <c r="M71" s="68" t="str">
        <f t="shared" si="0"/>
        <v>No aplica</v>
      </c>
      <c r="N71" s="68" t="s">
        <v>62</v>
      </c>
      <c r="O71" s="105"/>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c r="BZ71" s="25"/>
      <c r="CA71" s="25"/>
      <c r="CB71" s="25"/>
      <c r="CC71" s="25"/>
      <c r="CD71" s="25"/>
      <c r="CE71" s="25"/>
      <c r="CF71" s="25"/>
      <c r="CG71" s="25"/>
      <c r="CH71" s="25"/>
      <c r="CI71" s="25"/>
    </row>
    <row r="72" spans="1:87" s="26" customFormat="1" x14ac:dyDescent="0.45">
      <c r="B72" s="27"/>
      <c r="C72" s="27"/>
      <c r="D72" s="32"/>
      <c r="E72" s="27"/>
      <c r="F72" s="27"/>
      <c r="G72" s="27"/>
      <c r="H72" s="27"/>
      <c r="I72" s="27"/>
      <c r="J72" s="27"/>
      <c r="K72" s="27"/>
      <c r="L72" s="27"/>
      <c r="M72" s="27"/>
      <c r="N72" s="27"/>
    </row>
    <row r="73" spans="1:87" ht="15" customHeight="1" x14ac:dyDescent="0.45">
      <c r="A73" s="125" t="s">
        <v>8</v>
      </c>
      <c r="B73" s="125"/>
      <c r="C73" s="125"/>
      <c r="D73" s="125"/>
      <c r="E73" s="125"/>
      <c r="F73" s="125"/>
      <c r="G73" s="125"/>
      <c r="H73" s="125"/>
      <c r="I73" s="125"/>
      <c r="J73" s="125"/>
      <c r="K73" s="125"/>
      <c r="L73" s="125"/>
      <c r="M73" s="125"/>
      <c r="N73" s="125"/>
      <c r="O73" s="125"/>
    </row>
    <row r="74" spans="1:87" ht="15" customHeight="1" x14ac:dyDescent="0.45">
      <c r="A74" s="125" t="s">
        <v>9</v>
      </c>
      <c r="B74" s="125"/>
      <c r="C74" s="125"/>
      <c r="D74" s="125"/>
      <c r="E74" s="125"/>
      <c r="F74" s="125"/>
      <c r="G74" s="125"/>
      <c r="H74" s="125"/>
      <c r="I74" s="125"/>
      <c r="J74" s="125"/>
      <c r="K74" s="125"/>
      <c r="L74" s="125"/>
      <c r="M74" s="125"/>
      <c r="N74" s="125"/>
      <c r="O74" s="125"/>
    </row>
    <row r="75" spans="1:87" x14ac:dyDescent="0.45">
      <c r="A75" s="124" t="s">
        <v>37</v>
      </c>
      <c r="B75" s="124"/>
      <c r="C75" s="124"/>
      <c r="D75" s="124"/>
      <c r="E75" s="124"/>
      <c r="F75" s="124"/>
      <c r="G75" s="124"/>
      <c r="H75" s="124"/>
      <c r="I75" s="124"/>
      <c r="J75" s="124"/>
      <c r="K75" s="124"/>
      <c r="L75" s="124"/>
      <c r="M75" s="124"/>
      <c r="N75" s="124"/>
      <c r="O75" s="124"/>
    </row>
    <row r="76" spans="1:87" s="28" customFormat="1" x14ac:dyDescent="0.45">
      <c r="A76" s="119" t="s">
        <v>38</v>
      </c>
      <c r="B76" s="119"/>
      <c r="C76" s="119"/>
      <c r="D76" s="119"/>
      <c r="E76" s="119"/>
      <c r="F76" s="119"/>
      <c r="G76" s="119"/>
      <c r="H76" s="119"/>
      <c r="I76" s="119"/>
      <c r="J76" s="119"/>
      <c r="K76" s="119"/>
      <c r="L76" s="119"/>
      <c r="M76" s="119"/>
      <c r="N76" s="119"/>
      <c r="O76" s="119"/>
    </row>
  </sheetData>
  <mergeCells count="79">
    <mergeCell ref="A75:O75"/>
    <mergeCell ref="A76:O76"/>
    <mergeCell ref="A69:A71"/>
    <mergeCell ref="B69:B71"/>
    <mergeCell ref="C69:C71"/>
    <mergeCell ref="O69:O71"/>
    <mergeCell ref="A73:O73"/>
    <mergeCell ref="A74:O74"/>
    <mergeCell ref="B63:B64"/>
    <mergeCell ref="C63:C64"/>
    <mergeCell ref="O63:O64"/>
    <mergeCell ref="B66:B68"/>
    <mergeCell ref="C66:C68"/>
    <mergeCell ref="O66:O68"/>
    <mergeCell ref="O51:O55"/>
    <mergeCell ref="B56:B60"/>
    <mergeCell ref="C56:C60"/>
    <mergeCell ref="O56:O60"/>
    <mergeCell ref="B61:B62"/>
    <mergeCell ref="C61:C62"/>
    <mergeCell ref="O61:O62"/>
    <mergeCell ref="A36:A38"/>
    <mergeCell ref="B37:B38"/>
    <mergeCell ref="O37:O38"/>
    <mergeCell ref="A39:A41"/>
    <mergeCell ref="A42:A68"/>
    <mergeCell ref="B42:B44"/>
    <mergeCell ref="C42:C44"/>
    <mergeCell ref="O42:O44"/>
    <mergeCell ref="B45:B48"/>
    <mergeCell ref="C45:C48"/>
    <mergeCell ref="O45:O48"/>
    <mergeCell ref="B49:B50"/>
    <mergeCell ref="C49:C50"/>
    <mergeCell ref="O49:O50"/>
    <mergeCell ref="B51:B55"/>
    <mergeCell ref="C51:C53"/>
    <mergeCell ref="P23:P24"/>
    <mergeCell ref="A25:A30"/>
    <mergeCell ref="B26:B27"/>
    <mergeCell ref="O26:O27"/>
    <mergeCell ref="A31:A35"/>
    <mergeCell ref="B31:B32"/>
    <mergeCell ref="O31:O32"/>
    <mergeCell ref="A18:A24"/>
    <mergeCell ref="B21:B22"/>
    <mergeCell ref="C21:C22"/>
    <mergeCell ref="O21:O22"/>
    <mergeCell ref="K16:K17"/>
    <mergeCell ref="L16:L17"/>
    <mergeCell ref="M16:M17"/>
    <mergeCell ref="N16:N17"/>
    <mergeCell ref="O16:O17"/>
    <mergeCell ref="E16:E17"/>
    <mergeCell ref="F16:F17"/>
    <mergeCell ref="G16:G17"/>
    <mergeCell ref="H16:H17"/>
    <mergeCell ref="I16:I17"/>
    <mergeCell ref="J16:J17"/>
    <mergeCell ref="M9:M10"/>
    <mergeCell ref="N9:N10"/>
    <mergeCell ref="O9:O10"/>
    <mergeCell ref="A11:A16"/>
    <mergeCell ref="B14:B15"/>
    <mergeCell ref="C14:C15"/>
    <mergeCell ref="O14:O15"/>
    <mergeCell ref="B16:B17"/>
    <mergeCell ref="C16:C17"/>
    <mergeCell ref="D16:D17"/>
    <mergeCell ref="A9:A10"/>
    <mergeCell ref="B9:B10"/>
    <mergeCell ref="C9:C10"/>
    <mergeCell ref="D9:D10"/>
    <mergeCell ref="E9:L9"/>
    <mergeCell ref="A1:B3"/>
    <mergeCell ref="C1:N3"/>
    <mergeCell ref="B4:O4"/>
    <mergeCell ref="A5:O5"/>
    <mergeCell ref="A7:W7"/>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3" max="12" man="1"/>
    <brk id="22" max="12" man="1"/>
    <brk id="28" max="12" man="1"/>
    <brk id="42" max="12" man="1"/>
    <brk id="48" max="14" man="1"/>
  </rowBreaks>
  <colBreaks count="1" manualBreakCount="1">
    <brk id="15"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76"/>
  <sheetViews>
    <sheetView showGridLines="0" topLeftCell="E1" zoomScale="64" zoomScaleNormal="64" zoomScaleSheetLayoutView="75" workbookViewId="0">
      <pane ySplit="10" topLeftCell="A58" activePane="bottomLeft" state="frozen"/>
      <selection activeCell="B1" sqref="B1"/>
      <selection pane="bottomLeft" activeCell="O45" sqref="O45:O48"/>
    </sheetView>
  </sheetViews>
  <sheetFormatPr baseColWidth="10" defaultColWidth="11.5546875" defaultRowHeight="19.2" x14ac:dyDescent="0.45"/>
  <cols>
    <col min="1" max="1" width="23.5546875" style="11" customWidth="1"/>
    <col min="2" max="2" width="30" style="22" customWidth="1"/>
    <col min="3" max="3" width="21.88671875" style="22" customWidth="1"/>
    <col min="4" max="4" width="28.88671875" style="33" customWidth="1"/>
    <col min="5" max="6" width="15.109375" style="22" customWidth="1"/>
    <col min="7" max="7" width="16.33203125" style="22" customWidth="1"/>
    <col min="8" max="8" width="13.6640625" style="22" customWidth="1"/>
    <col min="9" max="9" width="13" style="22" customWidth="1"/>
    <col min="10" max="10" width="12.6640625" style="22" customWidth="1"/>
    <col min="11" max="11" width="12.5546875" style="22" customWidth="1"/>
    <col min="12" max="12" width="15.44140625" style="22" customWidth="1"/>
    <col min="13" max="13" width="21.109375" style="22" customWidth="1"/>
    <col min="14" max="14" width="25.109375" style="22" customWidth="1"/>
    <col min="15" max="15" width="158.6640625" style="11" customWidth="1"/>
    <col min="16" max="16" width="57.44140625" style="11" customWidth="1"/>
    <col min="17" max="17" width="46" style="11" customWidth="1"/>
    <col min="18" max="18" width="11.5546875" style="11"/>
    <col min="19" max="19" width="13.109375" style="11" bestFit="1" customWidth="1"/>
    <col min="20" max="16384" width="11.5546875" style="11"/>
  </cols>
  <sheetData>
    <row r="1" spans="1:23" ht="24" customHeight="1" x14ac:dyDescent="0.45">
      <c r="A1" s="108"/>
      <c r="B1" s="109"/>
      <c r="C1" s="94" t="s">
        <v>130</v>
      </c>
      <c r="D1" s="95"/>
      <c r="E1" s="95"/>
      <c r="F1" s="95"/>
      <c r="G1" s="95"/>
      <c r="H1" s="95"/>
      <c r="I1" s="95"/>
      <c r="J1" s="95"/>
      <c r="K1" s="95"/>
      <c r="L1" s="95"/>
      <c r="M1" s="95"/>
      <c r="N1" s="96"/>
      <c r="O1" s="63" t="s">
        <v>26</v>
      </c>
    </row>
    <row r="2" spans="1:23" s="12" customFormat="1" ht="24.75" customHeight="1" x14ac:dyDescent="0.45">
      <c r="A2" s="110"/>
      <c r="B2" s="111"/>
      <c r="C2" s="97"/>
      <c r="D2" s="98"/>
      <c r="E2" s="98"/>
      <c r="F2" s="98"/>
      <c r="G2" s="98"/>
      <c r="H2" s="98"/>
      <c r="I2" s="98"/>
      <c r="J2" s="98"/>
      <c r="K2" s="98"/>
      <c r="L2" s="98"/>
      <c r="M2" s="98"/>
      <c r="N2" s="99"/>
      <c r="O2" s="10" t="s">
        <v>41</v>
      </c>
    </row>
    <row r="3" spans="1:23" s="12" customFormat="1" ht="22.5" customHeight="1" x14ac:dyDescent="0.45">
      <c r="A3" s="112"/>
      <c r="B3" s="113"/>
      <c r="C3" s="100"/>
      <c r="D3" s="101"/>
      <c r="E3" s="101"/>
      <c r="F3" s="101"/>
      <c r="G3" s="101"/>
      <c r="H3" s="101"/>
      <c r="I3" s="101"/>
      <c r="J3" s="101"/>
      <c r="K3" s="101"/>
      <c r="L3" s="101"/>
      <c r="M3" s="101"/>
      <c r="N3" s="102"/>
      <c r="O3" s="13" t="s">
        <v>40</v>
      </c>
    </row>
    <row r="4" spans="1:23" s="12" customFormat="1" ht="15.75" customHeight="1" x14ac:dyDescent="0.45">
      <c r="B4" s="120"/>
      <c r="C4" s="120"/>
      <c r="D4" s="120"/>
      <c r="E4" s="120"/>
      <c r="F4" s="120"/>
      <c r="G4" s="120"/>
      <c r="H4" s="120"/>
      <c r="I4" s="120"/>
      <c r="J4" s="120"/>
      <c r="K4" s="120"/>
      <c r="L4" s="120"/>
      <c r="M4" s="120"/>
      <c r="N4" s="120"/>
      <c r="O4" s="120"/>
    </row>
    <row r="5" spans="1:23" s="12" customFormat="1" ht="29.4" customHeight="1" x14ac:dyDescent="0.45">
      <c r="A5" s="121" t="s">
        <v>159</v>
      </c>
      <c r="B5" s="121"/>
      <c r="C5" s="121"/>
      <c r="D5" s="121"/>
      <c r="E5" s="121"/>
      <c r="F5" s="121"/>
      <c r="G5" s="121"/>
      <c r="H5" s="121"/>
      <c r="I5" s="121"/>
      <c r="J5" s="121"/>
      <c r="K5" s="121"/>
      <c r="L5" s="121"/>
      <c r="M5" s="121"/>
      <c r="N5" s="121"/>
      <c r="O5" s="121"/>
    </row>
    <row r="6" spans="1:23" s="12" customFormat="1" ht="29.4" customHeight="1" x14ac:dyDescent="0.45">
      <c r="B6" s="20"/>
      <c r="C6" s="20"/>
      <c r="D6" s="19"/>
      <c r="E6" s="19"/>
      <c r="F6" s="19"/>
      <c r="G6" s="19"/>
      <c r="H6" s="19"/>
      <c r="I6" s="19"/>
      <c r="J6" s="19"/>
      <c r="K6" s="19"/>
      <c r="L6" s="19"/>
      <c r="M6" s="20"/>
      <c r="N6" s="20"/>
      <c r="O6" s="14"/>
    </row>
    <row r="7" spans="1:23" s="12" customFormat="1" ht="15" customHeight="1" x14ac:dyDescent="0.45">
      <c r="A7" s="122" t="s">
        <v>39</v>
      </c>
      <c r="B7" s="122"/>
      <c r="C7" s="122"/>
      <c r="D7" s="122"/>
      <c r="E7" s="122"/>
      <c r="F7" s="122"/>
      <c r="G7" s="122"/>
      <c r="H7" s="122"/>
      <c r="I7" s="122"/>
      <c r="J7" s="122"/>
      <c r="K7" s="122"/>
      <c r="L7" s="122"/>
      <c r="M7" s="122"/>
      <c r="N7" s="122"/>
      <c r="O7" s="122"/>
      <c r="P7" s="122"/>
      <c r="Q7" s="122"/>
      <c r="R7" s="122"/>
      <c r="S7" s="122"/>
      <c r="T7" s="122"/>
      <c r="U7" s="122"/>
      <c r="V7" s="122"/>
      <c r="W7" s="122"/>
    </row>
    <row r="8" spans="1:23" s="12" customFormat="1" ht="24.6" x14ac:dyDescent="0.45">
      <c r="A8" s="51"/>
      <c r="B8" s="21"/>
      <c r="C8" s="21"/>
      <c r="D8" s="21"/>
      <c r="E8" s="20"/>
      <c r="F8" s="20"/>
      <c r="G8" s="20"/>
      <c r="H8" s="20"/>
      <c r="I8" s="20"/>
      <c r="J8" s="20"/>
      <c r="K8" s="20"/>
      <c r="L8" s="20"/>
      <c r="M8" s="21"/>
      <c r="N8" s="21"/>
      <c r="O8" s="51"/>
      <c r="P8" s="51"/>
      <c r="Q8" s="51"/>
      <c r="R8" s="51"/>
      <c r="S8" s="51"/>
      <c r="T8" s="51"/>
      <c r="U8" s="51"/>
      <c r="V8" s="51"/>
      <c r="W8" s="51"/>
    </row>
    <row r="9" spans="1:23" s="15" customFormat="1" ht="28.5" customHeight="1" x14ac:dyDescent="0.45">
      <c r="A9" s="114" t="s">
        <v>0</v>
      </c>
      <c r="B9" s="114" t="s">
        <v>1</v>
      </c>
      <c r="C9" s="114" t="s">
        <v>2</v>
      </c>
      <c r="D9" s="114" t="s">
        <v>27</v>
      </c>
      <c r="E9" s="123" t="s">
        <v>28</v>
      </c>
      <c r="F9" s="123"/>
      <c r="G9" s="123"/>
      <c r="H9" s="123"/>
      <c r="I9" s="123"/>
      <c r="J9" s="123"/>
      <c r="K9" s="123"/>
      <c r="L9" s="123"/>
      <c r="M9" s="103" t="s">
        <v>10</v>
      </c>
      <c r="N9" s="103" t="s">
        <v>160</v>
      </c>
      <c r="O9" s="91" t="s">
        <v>169</v>
      </c>
    </row>
    <row r="10" spans="1:23" ht="36.75" customHeight="1" x14ac:dyDescent="0.45">
      <c r="A10" s="115"/>
      <c r="B10" s="115"/>
      <c r="C10" s="115"/>
      <c r="D10" s="115"/>
      <c r="E10" s="37" t="s">
        <v>29</v>
      </c>
      <c r="F10" s="54" t="s">
        <v>30</v>
      </c>
      <c r="G10" s="37" t="s">
        <v>31</v>
      </c>
      <c r="H10" s="54" t="s">
        <v>32</v>
      </c>
      <c r="I10" s="37" t="s">
        <v>33</v>
      </c>
      <c r="J10" s="54" t="s">
        <v>34</v>
      </c>
      <c r="K10" s="37" t="s">
        <v>35</v>
      </c>
      <c r="L10" s="54" t="s">
        <v>36</v>
      </c>
      <c r="M10" s="104"/>
      <c r="N10" s="104"/>
      <c r="O10" s="92"/>
    </row>
    <row r="11" spans="1:23" s="30" customFormat="1" ht="28.5" customHeight="1" x14ac:dyDescent="0.3">
      <c r="A11" s="116" t="s">
        <v>3</v>
      </c>
      <c r="B11" s="52" t="s">
        <v>4</v>
      </c>
      <c r="C11" s="52" t="s">
        <v>5</v>
      </c>
      <c r="D11" s="52" t="s">
        <v>45</v>
      </c>
      <c r="E11" s="52" t="s">
        <v>62</v>
      </c>
      <c r="F11" s="52" t="s">
        <v>62</v>
      </c>
      <c r="G11" s="52">
        <v>1000</v>
      </c>
      <c r="H11" s="52"/>
      <c r="I11" s="52">
        <v>1020</v>
      </c>
      <c r="J11" s="52"/>
      <c r="K11" s="52">
        <v>1300</v>
      </c>
      <c r="L11" s="52"/>
      <c r="M11" s="52" t="str">
        <f>+F11</f>
        <v>No aplica</v>
      </c>
      <c r="N11" s="52" t="s">
        <v>62</v>
      </c>
      <c r="O11" s="50"/>
    </row>
    <row r="12" spans="1:23" s="30" customFormat="1" ht="30" customHeight="1" x14ac:dyDescent="0.3">
      <c r="A12" s="116"/>
      <c r="B12" s="52" t="s">
        <v>25</v>
      </c>
      <c r="C12" s="52" t="s">
        <v>5</v>
      </c>
      <c r="D12" s="53" t="s">
        <v>44</v>
      </c>
      <c r="E12" s="52" t="s">
        <v>62</v>
      </c>
      <c r="F12" s="52" t="s">
        <v>62</v>
      </c>
      <c r="G12" s="52" t="s">
        <v>62</v>
      </c>
      <c r="H12" s="52"/>
      <c r="I12" s="52" t="s">
        <v>62</v>
      </c>
      <c r="J12" s="52"/>
      <c r="K12" s="52">
        <v>200</v>
      </c>
      <c r="L12" s="52"/>
      <c r="M12" s="52" t="str">
        <f t="shared" ref="M12:M71" si="0">+F12</f>
        <v>No aplica</v>
      </c>
      <c r="N12" s="52" t="s">
        <v>62</v>
      </c>
      <c r="O12" s="50"/>
    </row>
    <row r="13" spans="1:23" s="30" customFormat="1" ht="40.5" customHeight="1" x14ac:dyDescent="0.3">
      <c r="A13" s="116"/>
      <c r="B13" s="53" t="s">
        <v>6</v>
      </c>
      <c r="C13" s="52" t="s">
        <v>5</v>
      </c>
      <c r="D13" s="53" t="s">
        <v>46</v>
      </c>
      <c r="E13" s="52" t="s">
        <v>62</v>
      </c>
      <c r="F13" s="52" t="s">
        <v>62</v>
      </c>
      <c r="G13" s="40">
        <v>0.125</v>
      </c>
      <c r="H13" s="52"/>
      <c r="I13" s="40">
        <v>0.125</v>
      </c>
      <c r="J13" s="52"/>
      <c r="K13" s="41">
        <v>0.25</v>
      </c>
      <c r="L13" s="52"/>
      <c r="M13" s="52" t="str">
        <f t="shared" si="0"/>
        <v>No aplica</v>
      </c>
      <c r="N13" s="52" t="s">
        <v>62</v>
      </c>
      <c r="O13" s="50"/>
    </row>
    <row r="14" spans="1:23" s="30" customFormat="1" ht="57" customHeight="1" x14ac:dyDescent="0.3">
      <c r="A14" s="116"/>
      <c r="B14" s="90" t="s">
        <v>7</v>
      </c>
      <c r="C14" s="116" t="s">
        <v>5</v>
      </c>
      <c r="D14" s="52" t="s">
        <v>47</v>
      </c>
      <c r="E14" s="42">
        <v>2780</v>
      </c>
      <c r="F14" s="42">
        <v>1959</v>
      </c>
      <c r="G14" s="42">
        <v>4400</v>
      </c>
      <c r="H14" s="42"/>
      <c r="I14" s="42">
        <v>7700</v>
      </c>
      <c r="J14" s="42"/>
      <c r="K14" s="42">
        <v>13400</v>
      </c>
      <c r="L14" s="42"/>
      <c r="M14" s="52">
        <f t="shared" si="0"/>
        <v>1959</v>
      </c>
      <c r="N14" s="36">
        <f>IF(M14/E14&gt;100%,100%,M14/E14)</f>
        <v>0.70467625899280573</v>
      </c>
      <c r="O14" s="105"/>
    </row>
    <row r="15" spans="1:23" s="30" customFormat="1" ht="78.75" customHeight="1" x14ac:dyDescent="0.3">
      <c r="A15" s="116"/>
      <c r="B15" s="90"/>
      <c r="C15" s="116"/>
      <c r="D15" s="52" t="s">
        <v>48</v>
      </c>
      <c r="E15" s="52" t="s">
        <v>62</v>
      </c>
      <c r="F15" s="52" t="s">
        <v>62</v>
      </c>
      <c r="G15" s="52" t="s">
        <v>62</v>
      </c>
      <c r="H15" s="52" t="s">
        <v>62</v>
      </c>
      <c r="I15" s="52">
        <v>1</v>
      </c>
      <c r="J15" s="52"/>
      <c r="K15" s="52">
        <v>1</v>
      </c>
      <c r="L15" s="52"/>
      <c r="M15" s="52" t="str">
        <f t="shared" si="0"/>
        <v>No aplica</v>
      </c>
      <c r="N15" s="52" t="s">
        <v>62</v>
      </c>
      <c r="O15" s="105"/>
    </row>
    <row r="16" spans="1:23" s="30" customFormat="1" ht="69.75" customHeight="1" x14ac:dyDescent="0.3">
      <c r="A16" s="116"/>
      <c r="B16" s="90" t="s">
        <v>11</v>
      </c>
      <c r="C16" s="90" t="s">
        <v>5</v>
      </c>
      <c r="D16" s="90" t="s">
        <v>49</v>
      </c>
      <c r="E16" s="90" t="s">
        <v>62</v>
      </c>
      <c r="F16" s="90" t="s">
        <v>62</v>
      </c>
      <c r="G16" s="90" t="s">
        <v>62</v>
      </c>
      <c r="H16" s="90"/>
      <c r="I16" s="90">
        <v>134</v>
      </c>
      <c r="J16" s="90"/>
      <c r="K16" s="90">
        <v>262</v>
      </c>
      <c r="L16" s="90"/>
      <c r="M16" s="90" t="str">
        <f t="shared" si="0"/>
        <v>No aplica</v>
      </c>
      <c r="N16" s="90" t="s">
        <v>62</v>
      </c>
      <c r="O16" s="107"/>
    </row>
    <row r="17" spans="1:19" s="30" customFormat="1" ht="50.25" customHeight="1" x14ac:dyDescent="0.3">
      <c r="A17" s="52"/>
      <c r="B17" s="90"/>
      <c r="C17" s="90"/>
      <c r="D17" s="90"/>
      <c r="E17" s="90"/>
      <c r="F17" s="90"/>
      <c r="G17" s="90"/>
      <c r="H17" s="90"/>
      <c r="I17" s="90"/>
      <c r="J17" s="90"/>
      <c r="K17" s="90"/>
      <c r="L17" s="90"/>
      <c r="M17" s="90"/>
      <c r="N17" s="90"/>
      <c r="O17" s="107"/>
    </row>
    <row r="18" spans="1:19" s="30" customFormat="1" ht="63" customHeight="1" x14ac:dyDescent="0.3">
      <c r="A18" s="116" t="s">
        <v>12</v>
      </c>
      <c r="B18" s="53" t="s">
        <v>13</v>
      </c>
      <c r="C18" s="52" t="s">
        <v>16</v>
      </c>
      <c r="D18" s="52" t="s">
        <v>50</v>
      </c>
      <c r="E18" s="52" t="s">
        <v>62</v>
      </c>
      <c r="F18" s="52" t="s">
        <v>62</v>
      </c>
      <c r="G18" s="52">
        <v>60</v>
      </c>
      <c r="H18" s="52"/>
      <c r="I18" s="52">
        <v>170</v>
      </c>
      <c r="J18" s="52"/>
      <c r="K18" s="52">
        <v>880</v>
      </c>
      <c r="L18" s="52"/>
      <c r="M18" s="52" t="str">
        <f t="shared" si="0"/>
        <v>No aplica</v>
      </c>
      <c r="N18" s="52" t="s">
        <v>62</v>
      </c>
      <c r="O18" s="43"/>
    </row>
    <row r="19" spans="1:19" s="30" customFormat="1" ht="51" customHeight="1" x14ac:dyDescent="0.3">
      <c r="A19" s="116"/>
      <c r="B19" s="53" t="s">
        <v>42</v>
      </c>
      <c r="C19" s="52" t="s">
        <v>16</v>
      </c>
      <c r="D19" s="52" t="s">
        <v>51</v>
      </c>
      <c r="E19" s="52" t="s">
        <v>62</v>
      </c>
      <c r="F19" s="52" t="s">
        <v>62</v>
      </c>
      <c r="G19" s="52">
        <v>80</v>
      </c>
      <c r="H19" s="52"/>
      <c r="I19" s="52">
        <v>117</v>
      </c>
      <c r="J19" s="52"/>
      <c r="K19" s="52">
        <v>261</v>
      </c>
      <c r="L19" s="52"/>
      <c r="M19" s="52" t="str">
        <f t="shared" si="0"/>
        <v>No aplica</v>
      </c>
      <c r="N19" s="52" t="s">
        <v>62</v>
      </c>
      <c r="O19" s="50"/>
    </row>
    <row r="20" spans="1:19" s="30" customFormat="1" ht="66" customHeight="1" x14ac:dyDescent="0.3">
      <c r="A20" s="116"/>
      <c r="B20" s="53" t="s">
        <v>14</v>
      </c>
      <c r="C20" s="52" t="s">
        <v>16</v>
      </c>
      <c r="D20" s="52" t="s">
        <v>52</v>
      </c>
      <c r="E20" s="52" t="s">
        <v>62</v>
      </c>
      <c r="F20" s="52" t="s">
        <v>62</v>
      </c>
      <c r="G20" s="52" t="s">
        <v>62</v>
      </c>
      <c r="H20" s="52" t="s">
        <v>62</v>
      </c>
      <c r="I20" s="52" t="s">
        <v>62</v>
      </c>
      <c r="J20" s="52" t="s">
        <v>62</v>
      </c>
      <c r="K20" s="52">
        <v>68</v>
      </c>
      <c r="L20" s="52"/>
      <c r="M20" s="52" t="str">
        <f t="shared" si="0"/>
        <v>No aplica</v>
      </c>
      <c r="N20" s="52" t="s">
        <v>62</v>
      </c>
      <c r="O20" s="50"/>
    </row>
    <row r="21" spans="1:19" s="30" customFormat="1" ht="50.25" customHeight="1" x14ac:dyDescent="0.3">
      <c r="A21" s="116"/>
      <c r="B21" s="90" t="s">
        <v>15</v>
      </c>
      <c r="C21" s="116" t="s">
        <v>16</v>
      </c>
      <c r="D21" s="52" t="s">
        <v>53</v>
      </c>
      <c r="E21" s="52">
        <v>2</v>
      </c>
      <c r="F21" s="52">
        <v>2</v>
      </c>
      <c r="G21" s="52">
        <v>2</v>
      </c>
      <c r="H21" s="52"/>
      <c r="I21" s="52">
        <v>24</v>
      </c>
      <c r="J21" s="52"/>
      <c r="K21" s="52">
        <v>104</v>
      </c>
      <c r="L21" s="52"/>
      <c r="M21" s="52">
        <f>+F21</f>
        <v>2</v>
      </c>
      <c r="N21" s="44">
        <f>IF(M21/E21&gt;100%,100%,M21/E21)</f>
        <v>1</v>
      </c>
      <c r="O21" s="105"/>
    </row>
    <row r="22" spans="1:19" s="30" customFormat="1" ht="40.5" customHeight="1" x14ac:dyDescent="0.3">
      <c r="A22" s="116"/>
      <c r="B22" s="90"/>
      <c r="C22" s="116"/>
      <c r="D22" s="52" t="s">
        <v>57</v>
      </c>
      <c r="E22" s="52" t="s">
        <v>62</v>
      </c>
      <c r="F22" s="52" t="s">
        <v>62</v>
      </c>
      <c r="G22" s="52" t="s">
        <v>62</v>
      </c>
      <c r="H22" s="52"/>
      <c r="I22" s="52">
        <v>600</v>
      </c>
      <c r="J22" s="52"/>
      <c r="K22" s="52">
        <v>3140</v>
      </c>
      <c r="L22" s="52"/>
      <c r="M22" s="52" t="str">
        <f t="shared" si="0"/>
        <v>No aplica</v>
      </c>
      <c r="N22" s="52" t="s">
        <v>62</v>
      </c>
      <c r="O22" s="105"/>
    </row>
    <row r="23" spans="1:19" s="30" customFormat="1" ht="72" customHeight="1" x14ac:dyDescent="0.3">
      <c r="A23" s="116"/>
      <c r="B23" s="53" t="s">
        <v>17</v>
      </c>
      <c r="C23" s="52" t="s">
        <v>16</v>
      </c>
      <c r="D23" s="52" t="s">
        <v>54</v>
      </c>
      <c r="E23" s="52">
        <v>3</v>
      </c>
      <c r="F23" s="52">
        <v>3</v>
      </c>
      <c r="G23" s="52">
        <v>5</v>
      </c>
      <c r="H23" s="52"/>
      <c r="I23" s="52">
        <v>5</v>
      </c>
      <c r="J23" s="52"/>
      <c r="K23" s="52">
        <v>17</v>
      </c>
      <c r="L23" s="52"/>
      <c r="M23" s="52">
        <f t="shared" si="0"/>
        <v>3</v>
      </c>
      <c r="N23" s="44">
        <f t="shared" ref="N23:N24" si="1">IF(M23/E23&gt;100%,100%,M23/E23)</f>
        <v>1</v>
      </c>
      <c r="O23" s="50"/>
      <c r="P23" s="126"/>
    </row>
    <row r="24" spans="1:19" s="30" customFormat="1" ht="60" customHeight="1" x14ac:dyDescent="0.3">
      <c r="A24" s="116"/>
      <c r="B24" s="53" t="s">
        <v>18</v>
      </c>
      <c r="C24" s="52" t="s">
        <v>16</v>
      </c>
      <c r="D24" s="52" t="s">
        <v>55</v>
      </c>
      <c r="E24" s="52">
        <v>71</v>
      </c>
      <c r="F24" s="52">
        <v>52</v>
      </c>
      <c r="G24" s="52">
        <v>140</v>
      </c>
      <c r="H24" s="52"/>
      <c r="I24" s="52">
        <v>190</v>
      </c>
      <c r="J24" s="52"/>
      <c r="K24" s="52">
        <v>600</v>
      </c>
      <c r="L24" s="52"/>
      <c r="M24" s="52">
        <f t="shared" si="0"/>
        <v>52</v>
      </c>
      <c r="N24" s="44">
        <f t="shared" si="1"/>
        <v>0.73239436619718312</v>
      </c>
      <c r="O24" s="50"/>
      <c r="P24" s="126"/>
    </row>
    <row r="25" spans="1:19" s="30" customFormat="1" ht="55.5" customHeight="1" x14ac:dyDescent="0.3">
      <c r="A25" s="116" t="s">
        <v>19</v>
      </c>
      <c r="B25" s="52" t="s">
        <v>20</v>
      </c>
      <c r="C25" s="52" t="s">
        <v>23</v>
      </c>
      <c r="D25" s="52" t="s">
        <v>56</v>
      </c>
      <c r="E25" s="52" t="s">
        <v>62</v>
      </c>
      <c r="F25" s="52" t="s">
        <v>62</v>
      </c>
      <c r="G25" s="52" t="s">
        <v>62</v>
      </c>
      <c r="H25" s="52"/>
      <c r="I25" s="52" t="s">
        <v>62</v>
      </c>
      <c r="J25" s="52"/>
      <c r="K25" s="42">
        <v>30000</v>
      </c>
      <c r="L25" s="52"/>
      <c r="M25" s="52" t="str">
        <f t="shared" si="0"/>
        <v>No aplica</v>
      </c>
      <c r="N25" s="52"/>
      <c r="O25" s="50"/>
    </row>
    <row r="26" spans="1:19" s="30" customFormat="1" ht="50.25" customHeight="1" x14ac:dyDescent="0.3">
      <c r="A26" s="116"/>
      <c r="B26" s="116" t="s">
        <v>21</v>
      </c>
      <c r="C26" s="52" t="s">
        <v>23</v>
      </c>
      <c r="D26" s="52" t="s">
        <v>56</v>
      </c>
      <c r="E26" s="42">
        <v>1350</v>
      </c>
      <c r="F26" s="42">
        <v>2714</v>
      </c>
      <c r="G26" s="42">
        <f>+E26+1500</f>
        <v>2850</v>
      </c>
      <c r="H26" s="42"/>
      <c r="I26" s="42">
        <v>28100</v>
      </c>
      <c r="J26" s="42"/>
      <c r="K26" s="42">
        <v>30000</v>
      </c>
      <c r="L26" s="52"/>
      <c r="M26" s="52">
        <f t="shared" si="0"/>
        <v>2714</v>
      </c>
      <c r="N26" s="44">
        <f t="shared" ref="N26:N29" si="2">IF(M26/E26&gt;100%,100%,M26/E26)</f>
        <v>1</v>
      </c>
      <c r="O26" s="117"/>
      <c r="S26" s="31"/>
    </row>
    <row r="27" spans="1:19" s="16" customFormat="1" ht="44.25" customHeight="1" x14ac:dyDescent="0.4">
      <c r="A27" s="116"/>
      <c r="B27" s="116"/>
      <c r="C27" s="52" t="s">
        <v>23</v>
      </c>
      <c r="D27" s="52" t="s">
        <v>58</v>
      </c>
      <c r="E27" s="41">
        <v>1</v>
      </c>
      <c r="F27" s="41">
        <v>1</v>
      </c>
      <c r="G27" s="41">
        <v>1</v>
      </c>
      <c r="H27" s="52"/>
      <c r="I27" s="41">
        <v>1</v>
      </c>
      <c r="J27" s="52"/>
      <c r="K27" s="41">
        <v>1</v>
      </c>
      <c r="L27" s="52"/>
      <c r="M27" s="52">
        <f t="shared" si="0"/>
        <v>1</v>
      </c>
      <c r="N27" s="44">
        <f t="shared" si="2"/>
        <v>1</v>
      </c>
      <c r="O27" s="118"/>
      <c r="S27" s="17"/>
    </row>
    <row r="28" spans="1:19" s="16" customFormat="1" ht="33.75" customHeight="1" x14ac:dyDescent="0.4">
      <c r="A28" s="116"/>
      <c r="B28" s="52" t="s">
        <v>22</v>
      </c>
      <c r="C28" s="52" t="s">
        <v>23</v>
      </c>
      <c r="D28" s="52" t="s">
        <v>59</v>
      </c>
      <c r="E28" s="42">
        <v>204000</v>
      </c>
      <c r="F28" s="42">
        <f>580372+10544+12335</f>
        <v>603251</v>
      </c>
      <c r="G28" s="42">
        <v>611000</v>
      </c>
      <c r="H28" s="52"/>
      <c r="I28" s="42">
        <v>1118000</v>
      </c>
      <c r="J28" s="52"/>
      <c r="K28" s="42">
        <v>1627870</v>
      </c>
      <c r="L28" s="52"/>
      <c r="M28" s="42">
        <f t="shared" si="0"/>
        <v>603251</v>
      </c>
      <c r="N28" s="44">
        <f t="shared" si="2"/>
        <v>1</v>
      </c>
      <c r="O28" s="45"/>
      <c r="S28" s="17"/>
    </row>
    <row r="29" spans="1:19" s="16" customFormat="1" ht="64.5" customHeight="1" x14ac:dyDescent="0.4">
      <c r="A29" s="116"/>
      <c r="B29" s="52" t="s">
        <v>24</v>
      </c>
      <c r="C29" s="52" t="s">
        <v>23</v>
      </c>
      <c r="D29" s="52" t="s">
        <v>60</v>
      </c>
      <c r="E29" s="42">
        <v>3000</v>
      </c>
      <c r="F29" s="42">
        <v>3000</v>
      </c>
      <c r="G29" s="42">
        <v>20000</v>
      </c>
      <c r="H29" s="46"/>
      <c r="I29" s="42">
        <f>55000+48500</f>
        <v>103500</v>
      </c>
      <c r="J29" s="46"/>
      <c r="K29" s="42">
        <f>62000+131000</f>
        <v>193000</v>
      </c>
      <c r="L29" s="47"/>
      <c r="M29" s="52">
        <f t="shared" si="0"/>
        <v>3000</v>
      </c>
      <c r="N29" s="44">
        <f t="shared" si="2"/>
        <v>1</v>
      </c>
      <c r="O29" s="45"/>
      <c r="S29" s="17"/>
    </row>
    <row r="30" spans="1:19" s="16" customFormat="1" ht="27.75" customHeight="1" x14ac:dyDescent="0.4">
      <c r="A30" s="116"/>
      <c r="B30" s="52" t="s">
        <v>43</v>
      </c>
      <c r="C30" s="52" t="s">
        <v>23</v>
      </c>
      <c r="D30" s="52" t="s">
        <v>61</v>
      </c>
      <c r="E30" s="52" t="s">
        <v>62</v>
      </c>
      <c r="F30" s="52" t="s">
        <v>62</v>
      </c>
      <c r="G30" s="52">
        <v>75</v>
      </c>
      <c r="H30" s="52"/>
      <c r="I30" s="52">
        <v>80</v>
      </c>
      <c r="J30" s="52"/>
      <c r="K30" s="52">
        <f>+I30+5673</f>
        <v>5753</v>
      </c>
      <c r="L30" s="52"/>
      <c r="M30" s="52" t="str">
        <f t="shared" si="0"/>
        <v>No aplica</v>
      </c>
      <c r="N30" s="52" t="s">
        <v>62</v>
      </c>
      <c r="O30" s="50"/>
      <c r="S30" s="17"/>
    </row>
    <row r="31" spans="1:19" s="16" customFormat="1" ht="40.5" customHeight="1" x14ac:dyDescent="0.4">
      <c r="A31" s="116" t="s">
        <v>85</v>
      </c>
      <c r="B31" s="116" t="s">
        <v>63</v>
      </c>
      <c r="C31" s="52" t="s">
        <v>16</v>
      </c>
      <c r="D31" s="52" t="s">
        <v>64</v>
      </c>
      <c r="E31" s="52" t="s">
        <v>62</v>
      </c>
      <c r="F31" s="52" t="s">
        <v>62</v>
      </c>
      <c r="G31" s="41">
        <v>0.2</v>
      </c>
      <c r="H31" s="52"/>
      <c r="I31" s="41">
        <v>0.2</v>
      </c>
      <c r="J31" s="52"/>
      <c r="K31" s="41">
        <v>1</v>
      </c>
      <c r="L31" s="52"/>
      <c r="M31" s="52" t="str">
        <f t="shared" si="0"/>
        <v>No aplica</v>
      </c>
      <c r="N31" s="52" t="s">
        <v>62</v>
      </c>
      <c r="O31" s="105"/>
      <c r="S31" s="17"/>
    </row>
    <row r="32" spans="1:19" s="16" customFormat="1" ht="33" customHeight="1" x14ac:dyDescent="0.4">
      <c r="A32" s="116"/>
      <c r="B32" s="116"/>
      <c r="C32" s="52" t="s">
        <v>16</v>
      </c>
      <c r="D32" s="52" t="s">
        <v>65</v>
      </c>
      <c r="E32" s="52" t="s">
        <v>62</v>
      </c>
      <c r="F32" s="52" t="s">
        <v>62</v>
      </c>
      <c r="G32" s="52">
        <v>50</v>
      </c>
      <c r="H32" s="52"/>
      <c r="I32" s="52">
        <v>50</v>
      </c>
      <c r="J32" s="52"/>
      <c r="K32" s="52">
        <v>150</v>
      </c>
      <c r="L32" s="52"/>
      <c r="M32" s="52" t="str">
        <f t="shared" si="0"/>
        <v>No aplica</v>
      </c>
      <c r="N32" s="52" t="s">
        <v>62</v>
      </c>
      <c r="O32" s="105"/>
      <c r="S32" s="17"/>
    </row>
    <row r="33" spans="1:16" s="23" customFormat="1" ht="80.25" customHeight="1" x14ac:dyDescent="0.3">
      <c r="A33" s="116"/>
      <c r="B33" s="52" t="s">
        <v>66</v>
      </c>
      <c r="C33" s="52" t="s">
        <v>16</v>
      </c>
      <c r="D33" s="52" t="s">
        <v>70</v>
      </c>
      <c r="E33" s="52" t="s">
        <v>62</v>
      </c>
      <c r="F33" s="52" t="s">
        <v>62</v>
      </c>
      <c r="G33" s="52" t="s">
        <v>62</v>
      </c>
      <c r="H33" s="52"/>
      <c r="I33" s="52" t="s">
        <v>62</v>
      </c>
      <c r="J33" s="52"/>
      <c r="K33" s="52">
        <v>80</v>
      </c>
      <c r="L33" s="52"/>
      <c r="M33" s="52" t="str">
        <f t="shared" si="0"/>
        <v>No aplica</v>
      </c>
      <c r="N33" s="52" t="s">
        <v>62</v>
      </c>
      <c r="O33" s="50"/>
    </row>
    <row r="34" spans="1:16" s="16" customFormat="1" ht="101.25" customHeight="1" x14ac:dyDescent="0.4">
      <c r="A34" s="116"/>
      <c r="B34" s="52" t="s">
        <v>67</v>
      </c>
      <c r="C34" s="52" t="s">
        <v>69</v>
      </c>
      <c r="D34" s="52" t="s">
        <v>71</v>
      </c>
      <c r="E34" s="52" t="s">
        <v>62</v>
      </c>
      <c r="F34" s="52" t="s">
        <v>62</v>
      </c>
      <c r="G34" s="52" t="s">
        <v>62</v>
      </c>
      <c r="H34" s="52"/>
      <c r="I34" s="52">
        <v>2</v>
      </c>
      <c r="J34" s="52"/>
      <c r="K34" s="52">
        <v>2</v>
      </c>
      <c r="L34" s="52"/>
      <c r="M34" s="52" t="str">
        <f t="shared" si="0"/>
        <v>No aplica</v>
      </c>
      <c r="N34" s="52" t="s">
        <v>62</v>
      </c>
      <c r="O34" s="50"/>
    </row>
    <row r="35" spans="1:16" s="16" customFormat="1" ht="105.75" customHeight="1" x14ac:dyDescent="0.4">
      <c r="A35" s="116"/>
      <c r="B35" s="52" t="s">
        <v>68</v>
      </c>
      <c r="C35" s="52" t="s">
        <v>69</v>
      </c>
      <c r="D35" s="52" t="s">
        <v>72</v>
      </c>
      <c r="E35" s="52" t="s">
        <v>62</v>
      </c>
      <c r="F35" s="52" t="s">
        <v>62</v>
      </c>
      <c r="G35" s="52" t="s">
        <v>62</v>
      </c>
      <c r="H35" s="52"/>
      <c r="I35" s="52">
        <v>2</v>
      </c>
      <c r="J35" s="52"/>
      <c r="K35" s="52">
        <v>2</v>
      </c>
      <c r="L35" s="52"/>
      <c r="M35" s="52" t="str">
        <f t="shared" si="0"/>
        <v>No aplica</v>
      </c>
      <c r="N35" s="52" t="s">
        <v>62</v>
      </c>
      <c r="O35" s="45"/>
    </row>
    <row r="36" spans="1:16" s="16" customFormat="1" ht="133.5" customHeight="1" x14ac:dyDescent="0.4">
      <c r="A36" s="116" t="s">
        <v>86</v>
      </c>
      <c r="B36" s="52" t="s">
        <v>73</v>
      </c>
      <c r="C36" s="52" t="s">
        <v>82</v>
      </c>
      <c r="D36" s="52" t="s">
        <v>75</v>
      </c>
      <c r="E36" s="52">
        <v>33</v>
      </c>
      <c r="F36" s="52">
        <v>33</v>
      </c>
      <c r="G36" s="52">
        <v>33</v>
      </c>
      <c r="H36" s="52"/>
      <c r="I36" s="52">
        <v>33</v>
      </c>
      <c r="J36" s="52"/>
      <c r="K36" s="52">
        <v>33</v>
      </c>
      <c r="L36" s="52"/>
      <c r="M36" s="52">
        <f t="shared" si="0"/>
        <v>33</v>
      </c>
      <c r="N36" s="44">
        <f>IF(M36/E36&gt;100%,100%,M36/E36)</f>
        <v>1</v>
      </c>
      <c r="O36" s="50"/>
    </row>
    <row r="37" spans="1:16" s="23" customFormat="1" ht="41.25" customHeight="1" x14ac:dyDescent="0.3">
      <c r="A37" s="116"/>
      <c r="B37" s="116" t="s">
        <v>74</v>
      </c>
      <c r="C37" s="52" t="s">
        <v>82</v>
      </c>
      <c r="D37" s="52" t="s">
        <v>76</v>
      </c>
      <c r="E37" s="52" t="s">
        <v>62</v>
      </c>
      <c r="F37" s="52" t="s">
        <v>62</v>
      </c>
      <c r="G37" s="52">
        <v>8</v>
      </c>
      <c r="H37" s="52"/>
      <c r="I37" s="52">
        <v>8</v>
      </c>
      <c r="J37" s="52"/>
      <c r="K37" s="52">
        <v>33</v>
      </c>
      <c r="L37" s="52"/>
      <c r="M37" s="52" t="str">
        <f t="shared" si="0"/>
        <v>No aplica</v>
      </c>
      <c r="N37" s="52" t="s">
        <v>62</v>
      </c>
      <c r="O37" s="105"/>
      <c r="P37" s="34"/>
    </row>
    <row r="38" spans="1:16" s="23" customFormat="1" ht="47.25" customHeight="1" x14ac:dyDescent="0.3">
      <c r="A38" s="116"/>
      <c r="B38" s="116"/>
      <c r="C38" s="52" t="s">
        <v>82</v>
      </c>
      <c r="D38" s="52" t="s">
        <v>77</v>
      </c>
      <c r="E38" s="44">
        <v>7.0000000000000007E-2</v>
      </c>
      <c r="F38" s="41">
        <v>0</v>
      </c>
      <c r="G38" s="48">
        <v>0.245</v>
      </c>
      <c r="H38" s="52"/>
      <c r="I38" s="48">
        <v>0.45500000000000002</v>
      </c>
      <c r="J38" s="52"/>
      <c r="K38" s="41">
        <v>0.7</v>
      </c>
      <c r="L38" s="52"/>
      <c r="M38" s="52">
        <f t="shared" si="0"/>
        <v>0</v>
      </c>
      <c r="N38" s="52">
        <f>IF(M38/E38&gt;100%,100%,M38/E38)</f>
        <v>0</v>
      </c>
      <c r="O38" s="105"/>
    </row>
    <row r="39" spans="1:16" s="16" customFormat="1" ht="36.75" customHeight="1" x14ac:dyDescent="0.4">
      <c r="A39" s="116" t="s">
        <v>87</v>
      </c>
      <c r="B39" s="52" t="s">
        <v>78</v>
      </c>
      <c r="C39" s="52" t="s">
        <v>88</v>
      </c>
      <c r="D39" s="52" t="s">
        <v>79</v>
      </c>
      <c r="E39" s="52">
        <v>1</v>
      </c>
      <c r="F39" s="52">
        <v>1</v>
      </c>
      <c r="G39" s="52">
        <v>3</v>
      </c>
      <c r="H39" s="52"/>
      <c r="I39" s="52">
        <v>5</v>
      </c>
      <c r="J39" s="52"/>
      <c r="K39" s="52">
        <v>7</v>
      </c>
      <c r="L39" s="52"/>
      <c r="M39" s="52">
        <f t="shared" si="0"/>
        <v>1</v>
      </c>
      <c r="N39" s="44">
        <f>IF(M39/E39&gt;100%,100%,M39/E39)</f>
        <v>1</v>
      </c>
      <c r="O39" s="49"/>
    </row>
    <row r="40" spans="1:16" s="16" customFormat="1" ht="43.5" customHeight="1" x14ac:dyDescent="0.4">
      <c r="A40" s="116"/>
      <c r="B40" s="52" t="s">
        <v>80</v>
      </c>
      <c r="C40" s="52" t="s">
        <v>88</v>
      </c>
      <c r="D40" s="52" t="s">
        <v>81</v>
      </c>
      <c r="E40" s="52" t="s">
        <v>62</v>
      </c>
      <c r="F40" s="52" t="s">
        <v>62</v>
      </c>
      <c r="G40" s="52" t="s">
        <v>62</v>
      </c>
      <c r="H40" s="52"/>
      <c r="I40" s="52" t="s">
        <v>62</v>
      </c>
      <c r="J40" s="52"/>
      <c r="K40" s="52">
        <v>18</v>
      </c>
      <c r="L40" s="52"/>
      <c r="M40" s="52" t="str">
        <f t="shared" si="0"/>
        <v>No aplica</v>
      </c>
      <c r="N40" s="52" t="s">
        <v>62</v>
      </c>
      <c r="O40" s="45"/>
    </row>
    <row r="41" spans="1:16" s="16" customFormat="1" ht="39" customHeight="1" x14ac:dyDescent="0.4">
      <c r="A41" s="116"/>
      <c r="B41" s="52" t="s">
        <v>83</v>
      </c>
      <c r="C41" s="52" t="s">
        <v>88</v>
      </c>
      <c r="D41" s="52" t="s">
        <v>84</v>
      </c>
      <c r="E41" s="52" t="s">
        <v>62</v>
      </c>
      <c r="F41" s="52" t="s">
        <v>62</v>
      </c>
      <c r="G41" s="52" t="s">
        <v>62</v>
      </c>
      <c r="H41" s="52"/>
      <c r="I41" s="52" t="s">
        <v>62</v>
      </c>
      <c r="J41" s="52"/>
      <c r="K41" s="52">
        <v>2</v>
      </c>
      <c r="L41" s="52"/>
      <c r="M41" s="52" t="str">
        <f t="shared" si="0"/>
        <v>No aplica</v>
      </c>
      <c r="N41" s="52" t="s">
        <v>62</v>
      </c>
      <c r="O41" s="45"/>
    </row>
    <row r="42" spans="1:16" s="16" customFormat="1" ht="180" customHeight="1" x14ac:dyDescent="0.4">
      <c r="A42" s="116" t="s">
        <v>119</v>
      </c>
      <c r="B42" s="116" t="s">
        <v>89</v>
      </c>
      <c r="C42" s="116" t="s">
        <v>121</v>
      </c>
      <c r="D42" s="62" t="s">
        <v>90</v>
      </c>
      <c r="E42" s="62" t="s">
        <v>62</v>
      </c>
      <c r="F42" s="62" t="s">
        <v>62</v>
      </c>
      <c r="G42" s="41">
        <v>0.8</v>
      </c>
      <c r="H42" s="41">
        <v>0.84</v>
      </c>
      <c r="I42" s="41">
        <v>0.8</v>
      </c>
      <c r="J42" s="71">
        <v>0.84</v>
      </c>
      <c r="K42" s="41">
        <v>0.85</v>
      </c>
      <c r="L42" s="41">
        <v>0.84</v>
      </c>
      <c r="M42" s="62" t="str">
        <f t="shared" si="0"/>
        <v>No aplica</v>
      </c>
      <c r="N42" s="62" t="s">
        <v>62</v>
      </c>
      <c r="O42" s="105" t="s">
        <v>181</v>
      </c>
    </row>
    <row r="43" spans="1:16" s="16" customFormat="1" ht="95.25" customHeight="1" x14ac:dyDescent="0.4">
      <c r="A43" s="116"/>
      <c r="B43" s="116"/>
      <c r="C43" s="116"/>
      <c r="D43" s="62" t="s">
        <v>91</v>
      </c>
      <c r="E43" s="41">
        <v>1</v>
      </c>
      <c r="F43" s="41">
        <v>1</v>
      </c>
      <c r="G43" s="41">
        <v>1</v>
      </c>
      <c r="H43" s="41">
        <v>1</v>
      </c>
      <c r="I43" s="41">
        <v>1</v>
      </c>
      <c r="J43" s="71">
        <v>1</v>
      </c>
      <c r="K43" s="41">
        <v>1</v>
      </c>
      <c r="L43" s="62"/>
      <c r="M43" s="44">
        <f t="shared" si="0"/>
        <v>1</v>
      </c>
      <c r="N43" s="64">
        <f t="shared" ref="N43:N54" si="3">IF(M43/E43&gt;100%,100%,M43/E43)</f>
        <v>1</v>
      </c>
      <c r="O43" s="105"/>
    </row>
    <row r="44" spans="1:16" s="23" customFormat="1" ht="117.75" customHeight="1" x14ac:dyDescent="0.3">
      <c r="A44" s="116"/>
      <c r="B44" s="116"/>
      <c r="C44" s="116"/>
      <c r="D44" s="62" t="s">
        <v>92</v>
      </c>
      <c r="E44" s="41">
        <v>1</v>
      </c>
      <c r="F44" s="65">
        <v>1</v>
      </c>
      <c r="G44" s="41">
        <v>1</v>
      </c>
      <c r="H44" s="41">
        <v>1</v>
      </c>
      <c r="I44" s="41">
        <v>1</v>
      </c>
      <c r="J44" s="71">
        <v>1</v>
      </c>
      <c r="K44" s="41">
        <v>1</v>
      </c>
      <c r="L44" s="62"/>
      <c r="M44" s="44">
        <f t="shared" si="0"/>
        <v>1</v>
      </c>
      <c r="N44" s="64">
        <f t="shared" si="3"/>
        <v>1</v>
      </c>
      <c r="O44" s="105"/>
    </row>
    <row r="45" spans="1:16" s="23" customFormat="1" ht="147.75" customHeight="1" x14ac:dyDescent="0.3">
      <c r="A45" s="116"/>
      <c r="B45" s="116" t="s">
        <v>93</v>
      </c>
      <c r="C45" s="116" t="s">
        <v>122</v>
      </c>
      <c r="D45" s="62" t="s">
        <v>94</v>
      </c>
      <c r="E45" s="41">
        <v>0.2</v>
      </c>
      <c r="F45" s="41">
        <v>0.2</v>
      </c>
      <c r="G45" s="65">
        <v>0.5</v>
      </c>
      <c r="H45" s="41">
        <v>0.5</v>
      </c>
      <c r="I45" s="41">
        <v>0.75</v>
      </c>
      <c r="J45" s="62"/>
      <c r="K45" s="41">
        <v>1</v>
      </c>
      <c r="L45" s="62"/>
      <c r="M45" s="44">
        <f t="shared" si="0"/>
        <v>0.2</v>
      </c>
      <c r="N45" s="64">
        <f t="shared" si="3"/>
        <v>1</v>
      </c>
      <c r="O45" s="133" t="s">
        <v>182</v>
      </c>
    </row>
    <row r="46" spans="1:16" s="16" customFormat="1" ht="157.5" customHeight="1" x14ac:dyDescent="0.4">
      <c r="A46" s="116"/>
      <c r="B46" s="116"/>
      <c r="C46" s="116"/>
      <c r="D46" s="62" t="s">
        <v>97</v>
      </c>
      <c r="E46" s="62" t="s">
        <v>62</v>
      </c>
      <c r="F46" s="62" t="s">
        <v>62</v>
      </c>
      <c r="G46" s="42">
        <v>1104200</v>
      </c>
      <c r="H46" s="42">
        <v>992194</v>
      </c>
      <c r="I46" s="42">
        <v>1104200</v>
      </c>
      <c r="J46" s="42"/>
      <c r="K46" s="42">
        <v>2208400</v>
      </c>
      <c r="L46" s="62"/>
      <c r="M46" s="62" t="str">
        <f t="shared" si="0"/>
        <v>No aplica</v>
      </c>
      <c r="N46" s="62" t="s">
        <v>62</v>
      </c>
      <c r="O46" s="133"/>
    </row>
    <row r="47" spans="1:16" s="23" customFormat="1" ht="157.5" customHeight="1" x14ac:dyDescent="0.3">
      <c r="A47" s="116"/>
      <c r="B47" s="116"/>
      <c r="C47" s="116"/>
      <c r="D47" s="62" t="s">
        <v>95</v>
      </c>
      <c r="E47" s="41">
        <v>1</v>
      </c>
      <c r="F47" s="41">
        <v>1</v>
      </c>
      <c r="G47" s="41">
        <v>1</v>
      </c>
      <c r="H47" s="62">
        <v>100</v>
      </c>
      <c r="I47" s="41">
        <v>1</v>
      </c>
      <c r="J47" s="62"/>
      <c r="K47" s="41">
        <v>1</v>
      </c>
      <c r="L47" s="62"/>
      <c r="M47" s="44">
        <f t="shared" si="0"/>
        <v>1</v>
      </c>
      <c r="N47" s="44">
        <f>IF(M47/E47&gt;100%,100%,M47/E47)</f>
        <v>1</v>
      </c>
      <c r="O47" s="133"/>
    </row>
    <row r="48" spans="1:16" s="16" customFormat="1" ht="150.75" customHeight="1" x14ac:dyDescent="0.4">
      <c r="A48" s="116"/>
      <c r="B48" s="116"/>
      <c r="C48" s="116"/>
      <c r="D48" s="62" t="s">
        <v>96</v>
      </c>
      <c r="E48" s="41">
        <v>0.89</v>
      </c>
      <c r="F48" s="41">
        <v>0.89</v>
      </c>
      <c r="G48" s="41">
        <v>0.89</v>
      </c>
      <c r="H48" s="41">
        <v>0.89</v>
      </c>
      <c r="I48" s="41">
        <v>0.89</v>
      </c>
      <c r="J48" s="62"/>
      <c r="K48" s="41">
        <v>1</v>
      </c>
      <c r="L48" s="62"/>
      <c r="M48" s="44">
        <f t="shared" si="0"/>
        <v>0.89</v>
      </c>
      <c r="N48" s="44">
        <f t="shared" si="3"/>
        <v>1</v>
      </c>
      <c r="O48" s="133"/>
    </row>
    <row r="49" spans="1:87" s="23" customFormat="1" ht="202.5" customHeight="1" x14ac:dyDescent="0.3">
      <c r="A49" s="116"/>
      <c r="B49" s="116" t="s">
        <v>98</v>
      </c>
      <c r="C49" s="116" t="s">
        <v>121</v>
      </c>
      <c r="D49" s="62" t="s">
        <v>99</v>
      </c>
      <c r="E49" s="62">
        <v>0.75</v>
      </c>
      <c r="F49" s="62">
        <v>0.75</v>
      </c>
      <c r="G49" s="62">
        <v>1.5</v>
      </c>
      <c r="H49" s="62">
        <v>1.5</v>
      </c>
      <c r="I49" s="62">
        <v>2.25</v>
      </c>
      <c r="J49" s="72">
        <v>2.8</v>
      </c>
      <c r="K49" s="62">
        <v>3</v>
      </c>
      <c r="L49" s="62"/>
      <c r="M49" s="62">
        <f t="shared" si="0"/>
        <v>0.75</v>
      </c>
      <c r="N49" s="44">
        <f t="shared" si="3"/>
        <v>1</v>
      </c>
      <c r="O49" s="105" t="s">
        <v>190</v>
      </c>
    </row>
    <row r="50" spans="1:87" s="25" customFormat="1" ht="220.5" customHeight="1" x14ac:dyDescent="0.3">
      <c r="A50" s="116"/>
      <c r="B50" s="116"/>
      <c r="C50" s="116"/>
      <c r="D50" s="62" t="s">
        <v>91</v>
      </c>
      <c r="E50" s="41">
        <v>1</v>
      </c>
      <c r="F50" s="41">
        <v>0.99</v>
      </c>
      <c r="G50" s="41">
        <v>1</v>
      </c>
      <c r="H50" s="41">
        <v>0.99</v>
      </c>
      <c r="I50" s="41">
        <v>1</v>
      </c>
      <c r="J50" s="62"/>
      <c r="K50" s="41">
        <v>1</v>
      </c>
      <c r="L50" s="62"/>
      <c r="M50" s="44">
        <f t="shared" si="0"/>
        <v>0.99</v>
      </c>
      <c r="N50" s="44">
        <f t="shared" si="3"/>
        <v>0.99</v>
      </c>
      <c r="O50" s="105"/>
    </row>
    <row r="51" spans="1:87" s="23" customFormat="1" ht="155.25" customHeight="1" x14ac:dyDescent="0.3">
      <c r="A51" s="116"/>
      <c r="B51" s="116" t="s">
        <v>100</v>
      </c>
      <c r="C51" s="116" t="s">
        <v>123</v>
      </c>
      <c r="D51" s="62" t="s">
        <v>101</v>
      </c>
      <c r="E51" s="41">
        <v>1</v>
      </c>
      <c r="F51" s="41">
        <v>1</v>
      </c>
      <c r="G51" s="41">
        <v>1</v>
      </c>
      <c r="H51" s="41">
        <v>1</v>
      </c>
      <c r="I51" s="41">
        <v>1</v>
      </c>
      <c r="J51" s="71">
        <v>1</v>
      </c>
      <c r="K51" s="41">
        <v>1</v>
      </c>
      <c r="L51" s="62"/>
      <c r="M51" s="44">
        <f t="shared" si="0"/>
        <v>1</v>
      </c>
      <c r="N51" s="44">
        <f t="shared" si="3"/>
        <v>1</v>
      </c>
      <c r="O51" s="130" t="s">
        <v>183</v>
      </c>
    </row>
    <row r="52" spans="1:87" s="23" customFormat="1" ht="235.5" customHeight="1" x14ac:dyDescent="0.3">
      <c r="A52" s="116"/>
      <c r="B52" s="116"/>
      <c r="C52" s="116"/>
      <c r="D52" s="62" t="s">
        <v>102</v>
      </c>
      <c r="E52" s="41">
        <v>1</v>
      </c>
      <c r="F52" s="41">
        <v>1</v>
      </c>
      <c r="G52" s="41">
        <v>1</v>
      </c>
      <c r="H52" s="41">
        <v>1</v>
      </c>
      <c r="I52" s="41">
        <v>1</v>
      </c>
      <c r="J52" s="71">
        <v>1</v>
      </c>
      <c r="K52" s="41">
        <v>1</v>
      </c>
      <c r="L52" s="62"/>
      <c r="M52" s="44">
        <f t="shared" si="0"/>
        <v>1</v>
      </c>
      <c r="N52" s="44">
        <f t="shared" si="3"/>
        <v>1</v>
      </c>
      <c r="O52" s="131"/>
    </row>
    <row r="53" spans="1:87" s="23" customFormat="1" ht="183.75" customHeight="1" x14ac:dyDescent="0.3">
      <c r="A53" s="116"/>
      <c r="B53" s="116"/>
      <c r="C53" s="116"/>
      <c r="D53" s="62" t="s">
        <v>103</v>
      </c>
      <c r="E53" s="41">
        <v>1</v>
      </c>
      <c r="F53" s="41">
        <v>1</v>
      </c>
      <c r="G53" s="41">
        <v>1</v>
      </c>
      <c r="H53" s="41">
        <v>1</v>
      </c>
      <c r="I53" s="41">
        <v>1</v>
      </c>
      <c r="J53" s="71">
        <v>1</v>
      </c>
      <c r="K53" s="41">
        <v>1</v>
      </c>
      <c r="L53" s="62"/>
      <c r="M53" s="44">
        <f t="shared" si="0"/>
        <v>1</v>
      </c>
      <c r="N53" s="44">
        <f t="shared" si="3"/>
        <v>1</v>
      </c>
      <c r="O53" s="132"/>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row>
    <row r="54" spans="1:87" s="23" customFormat="1" ht="162.75" customHeight="1" x14ac:dyDescent="0.3">
      <c r="A54" s="116"/>
      <c r="B54" s="116"/>
      <c r="C54" s="62" t="s">
        <v>124</v>
      </c>
      <c r="D54" s="62" t="s">
        <v>104</v>
      </c>
      <c r="E54" s="41">
        <v>1</v>
      </c>
      <c r="F54" s="41">
        <v>1</v>
      </c>
      <c r="G54" s="41">
        <v>1</v>
      </c>
      <c r="H54" s="41">
        <v>1</v>
      </c>
      <c r="I54" s="41">
        <v>1</v>
      </c>
      <c r="J54" s="71">
        <v>1</v>
      </c>
      <c r="K54" s="41">
        <v>1</v>
      </c>
      <c r="L54" s="62"/>
      <c r="M54" s="44">
        <f t="shared" si="0"/>
        <v>1</v>
      </c>
      <c r="N54" s="44">
        <f t="shared" si="3"/>
        <v>1</v>
      </c>
      <c r="O54" s="45" t="s">
        <v>184</v>
      </c>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16" customFormat="1" ht="120.75" customHeight="1" x14ac:dyDescent="0.4">
      <c r="A55" s="116"/>
      <c r="B55" s="116"/>
      <c r="C55" s="62" t="s">
        <v>121</v>
      </c>
      <c r="D55" s="62" t="s">
        <v>105</v>
      </c>
      <c r="E55" s="41">
        <v>0.98</v>
      </c>
      <c r="F55" s="41">
        <v>0.99</v>
      </c>
      <c r="G55" s="41">
        <v>1</v>
      </c>
      <c r="H55" s="41">
        <v>0.99</v>
      </c>
      <c r="I55" s="41">
        <v>1</v>
      </c>
      <c r="J55" s="71">
        <v>1</v>
      </c>
      <c r="K55" s="41">
        <v>1</v>
      </c>
      <c r="L55" s="62"/>
      <c r="M55" s="44">
        <f t="shared" si="0"/>
        <v>0.99</v>
      </c>
      <c r="N55" s="44">
        <f>IF(M55/E55&gt;100%,100%,M55/E55)</f>
        <v>1</v>
      </c>
      <c r="O55" s="45" t="s">
        <v>185</v>
      </c>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row>
    <row r="56" spans="1:87" s="16" customFormat="1" ht="118.5" customHeight="1" x14ac:dyDescent="0.4">
      <c r="A56" s="116"/>
      <c r="B56" s="116" t="s">
        <v>106</v>
      </c>
      <c r="C56" s="116" t="s">
        <v>123</v>
      </c>
      <c r="D56" s="62" t="s">
        <v>107</v>
      </c>
      <c r="E56" s="62" t="s">
        <v>62</v>
      </c>
      <c r="F56" s="62" t="s">
        <v>62</v>
      </c>
      <c r="G56" s="62" t="s">
        <v>62</v>
      </c>
      <c r="H56" s="62" t="s">
        <v>62</v>
      </c>
      <c r="I56" s="62" t="s">
        <v>62</v>
      </c>
      <c r="J56" s="72" t="s">
        <v>62</v>
      </c>
      <c r="K56" s="41">
        <v>0.65</v>
      </c>
      <c r="L56" s="62"/>
      <c r="M56" s="62" t="str">
        <f t="shared" si="0"/>
        <v>No aplica</v>
      </c>
      <c r="N56" s="62" t="s">
        <v>62</v>
      </c>
      <c r="O56" s="127" t="s">
        <v>186</v>
      </c>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126.75" customHeight="1" x14ac:dyDescent="0.4">
      <c r="A57" s="116"/>
      <c r="B57" s="116"/>
      <c r="C57" s="116"/>
      <c r="D57" s="62" t="s">
        <v>128</v>
      </c>
      <c r="E57" s="41">
        <v>0.25</v>
      </c>
      <c r="F57" s="41">
        <v>0</v>
      </c>
      <c r="G57" s="41">
        <v>0.5</v>
      </c>
      <c r="H57" s="41">
        <v>0.34</v>
      </c>
      <c r="I57" s="41">
        <v>0.75</v>
      </c>
      <c r="J57" s="71">
        <v>0.43</v>
      </c>
      <c r="K57" s="41">
        <v>1</v>
      </c>
      <c r="L57" s="62"/>
      <c r="M57" s="44">
        <f t="shared" si="0"/>
        <v>0</v>
      </c>
      <c r="N57" s="44">
        <f>IF(M57/E57&gt;100%,100%,M57/E57)</f>
        <v>0</v>
      </c>
      <c r="O57" s="127"/>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58.5" customHeight="1" x14ac:dyDescent="0.4">
      <c r="A58" s="116"/>
      <c r="B58" s="116"/>
      <c r="C58" s="116"/>
      <c r="D58" s="62" t="s">
        <v>129</v>
      </c>
      <c r="E58" s="62" t="s">
        <v>62</v>
      </c>
      <c r="F58" s="62" t="s">
        <v>62</v>
      </c>
      <c r="G58" s="41">
        <v>0.5</v>
      </c>
      <c r="H58" s="41">
        <v>0.53</v>
      </c>
      <c r="I58" s="41">
        <v>0.5</v>
      </c>
      <c r="J58" s="71">
        <v>0.55000000000000004</v>
      </c>
      <c r="K58" s="41">
        <v>1</v>
      </c>
      <c r="L58" s="62"/>
      <c r="M58" s="62" t="str">
        <f t="shared" si="0"/>
        <v>No aplica</v>
      </c>
      <c r="N58" s="62" t="s">
        <v>62</v>
      </c>
      <c r="O58" s="127"/>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67.5" customHeight="1" x14ac:dyDescent="0.4">
      <c r="A59" s="116"/>
      <c r="B59" s="116"/>
      <c r="C59" s="116"/>
      <c r="D59" s="62" t="s">
        <v>95</v>
      </c>
      <c r="E59" s="41">
        <v>1</v>
      </c>
      <c r="F59" s="41">
        <v>1</v>
      </c>
      <c r="G59" s="41">
        <v>1</v>
      </c>
      <c r="H59" s="41">
        <v>1</v>
      </c>
      <c r="I59" s="41">
        <v>1</v>
      </c>
      <c r="J59" s="71">
        <v>1</v>
      </c>
      <c r="K59" s="41">
        <v>1</v>
      </c>
      <c r="L59" s="62"/>
      <c r="M59" s="44">
        <f t="shared" si="0"/>
        <v>1</v>
      </c>
      <c r="N59" s="44">
        <f>IF(M59/E59&gt;100%,100%,M59/E59)</f>
        <v>1</v>
      </c>
      <c r="O59" s="127"/>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52.5" customHeight="1" x14ac:dyDescent="0.4">
      <c r="A60" s="116"/>
      <c r="B60" s="116"/>
      <c r="C60" s="116"/>
      <c r="D60" s="62" t="s">
        <v>92</v>
      </c>
      <c r="E60" s="41">
        <v>0.78</v>
      </c>
      <c r="F60" s="41">
        <v>0.78</v>
      </c>
      <c r="G60" s="41">
        <v>0.89</v>
      </c>
      <c r="H60" s="41">
        <v>0.89</v>
      </c>
      <c r="I60" s="41">
        <v>0.89</v>
      </c>
      <c r="J60" s="71">
        <v>0.89</v>
      </c>
      <c r="K60" s="41">
        <v>0.98</v>
      </c>
      <c r="L60" s="62"/>
      <c r="M60" s="44">
        <f t="shared" si="0"/>
        <v>0.78</v>
      </c>
      <c r="N60" s="44">
        <f t="shared" ref="N60:N70" si="4">IF(M60/E60&gt;100%,100%,M60/E60)</f>
        <v>1</v>
      </c>
      <c r="O60" s="127"/>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23" customFormat="1" ht="95.25" customHeight="1" x14ac:dyDescent="0.3">
      <c r="A61" s="116"/>
      <c r="B61" s="116" t="s">
        <v>108</v>
      </c>
      <c r="C61" s="116" t="s">
        <v>125</v>
      </c>
      <c r="D61" s="62" t="s">
        <v>109</v>
      </c>
      <c r="E61" s="41">
        <v>0.84</v>
      </c>
      <c r="F61" s="41">
        <v>0.84</v>
      </c>
      <c r="G61" s="41">
        <v>0.9</v>
      </c>
      <c r="H61" s="41">
        <v>0.9</v>
      </c>
      <c r="I61" s="41">
        <v>0.96</v>
      </c>
      <c r="J61" s="71">
        <v>0.94</v>
      </c>
      <c r="K61" s="41">
        <v>1</v>
      </c>
      <c r="L61" s="62"/>
      <c r="M61" s="44">
        <f t="shared" si="0"/>
        <v>0.84</v>
      </c>
      <c r="N61" s="44">
        <f t="shared" si="4"/>
        <v>1</v>
      </c>
      <c r="O61" s="128" t="s">
        <v>187</v>
      </c>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row>
    <row r="62" spans="1:87" s="23" customFormat="1" ht="121.5" customHeight="1" x14ac:dyDescent="0.3">
      <c r="A62" s="116"/>
      <c r="B62" s="116"/>
      <c r="C62" s="116"/>
      <c r="D62" s="62" t="s">
        <v>91</v>
      </c>
      <c r="E62" s="41">
        <v>1</v>
      </c>
      <c r="F62" s="41">
        <v>1</v>
      </c>
      <c r="G62" s="41">
        <v>1</v>
      </c>
      <c r="H62" s="41">
        <v>1</v>
      </c>
      <c r="I62" s="41">
        <v>1</v>
      </c>
      <c r="J62" s="71">
        <v>1</v>
      </c>
      <c r="K62" s="41">
        <v>1</v>
      </c>
      <c r="L62" s="62"/>
      <c r="M62" s="44">
        <f t="shared" si="0"/>
        <v>1</v>
      </c>
      <c r="N62" s="44">
        <f t="shared" si="4"/>
        <v>1</v>
      </c>
      <c r="O62" s="128"/>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201" customHeight="1" x14ac:dyDescent="0.3">
      <c r="A63" s="116"/>
      <c r="B63" s="116" t="s">
        <v>110</v>
      </c>
      <c r="C63" s="116" t="s">
        <v>125</v>
      </c>
      <c r="D63" s="62" t="s">
        <v>91</v>
      </c>
      <c r="E63" s="41">
        <v>1</v>
      </c>
      <c r="F63" s="41">
        <v>1</v>
      </c>
      <c r="G63" s="41">
        <v>1</v>
      </c>
      <c r="H63" s="41">
        <v>1</v>
      </c>
      <c r="I63" s="41">
        <v>1</v>
      </c>
      <c r="J63" s="71">
        <v>1</v>
      </c>
      <c r="K63" s="41">
        <v>1</v>
      </c>
      <c r="L63" s="62"/>
      <c r="M63" s="44">
        <f t="shared" si="0"/>
        <v>1</v>
      </c>
      <c r="N63" s="44">
        <f t="shared" si="4"/>
        <v>1</v>
      </c>
      <c r="O63" s="129" t="s">
        <v>188</v>
      </c>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155.25" customHeight="1" x14ac:dyDescent="0.3">
      <c r="A64" s="116"/>
      <c r="B64" s="116"/>
      <c r="C64" s="116"/>
      <c r="D64" s="62" t="s">
        <v>92</v>
      </c>
      <c r="E64" s="41">
        <v>1</v>
      </c>
      <c r="F64" s="41">
        <v>1</v>
      </c>
      <c r="G64" s="41">
        <v>1</v>
      </c>
      <c r="H64" s="41">
        <v>1</v>
      </c>
      <c r="I64" s="41">
        <v>1</v>
      </c>
      <c r="J64" s="71">
        <v>1</v>
      </c>
      <c r="K64" s="41">
        <v>1</v>
      </c>
      <c r="L64" s="62"/>
      <c r="M64" s="44">
        <f t="shared" si="0"/>
        <v>1</v>
      </c>
      <c r="N64" s="44">
        <f t="shared" si="4"/>
        <v>1</v>
      </c>
      <c r="O64" s="129"/>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104.25" customHeight="1" x14ac:dyDescent="0.3">
      <c r="A65" s="116"/>
      <c r="B65" s="62" t="s">
        <v>111</v>
      </c>
      <c r="C65" s="62" t="s">
        <v>125</v>
      </c>
      <c r="D65" s="62" t="s">
        <v>112</v>
      </c>
      <c r="E65" s="41">
        <v>0.25</v>
      </c>
      <c r="F65" s="41">
        <v>0.05</v>
      </c>
      <c r="G65" s="41">
        <v>0.45</v>
      </c>
      <c r="H65" s="41">
        <v>0.45</v>
      </c>
      <c r="I65" s="41">
        <v>0.8</v>
      </c>
      <c r="J65" s="71">
        <v>0.8</v>
      </c>
      <c r="K65" s="41">
        <v>1</v>
      </c>
      <c r="L65" s="62"/>
      <c r="M65" s="44">
        <f t="shared" si="0"/>
        <v>0.05</v>
      </c>
      <c r="N65" s="44">
        <f t="shared" si="4"/>
        <v>0.2</v>
      </c>
      <c r="O65" s="74" t="s">
        <v>191</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130.5" customHeight="1" x14ac:dyDescent="0.3">
      <c r="A66" s="116"/>
      <c r="B66" s="116" t="s">
        <v>113</v>
      </c>
      <c r="C66" s="116" t="s">
        <v>126</v>
      </c>
      <c r="D66" s="62" t="s">
        <v>114</v>
      </c>
      <c r="E66" s="41">
        <v>0.85</v>
      </c>
      <c r="F66" s="41">
        <v>0.83</v>
      </c>
      <c r="G66" s="41">
        <v>1</v>
      </c>
      <c r="H66" s="41">
        <v>0.87</v>
      </c>
      <c r="I66" s="41">
        <v>1</v>
      </c>
      <c r="J66" s="71">
        <v>1</v>
      </c>
      <c r="K66" s="41">
        <v>1</v>
      </c>
      <c r="L66" s="62"/>
      <c r="M66" s="44">
        <f t="shared" si="0"/>
        <v>0.83</v>
      </c>
      <c r="N66" s="44">
        <f t="shared" si="4"/>
        <v>0.97647058823529409</v>
      </c>
      <c r="O66" s="105" t="s">
        <v>189</v>
      </c>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3" customFormat="1" ht="115.5" customHeight="1" x14ac:dyDescent="0.3">
      <c r="A67" s="116"/>
      <c r="B67" s="116"/>
      <c r="C67" s="116"/>
      <c r="D67" s="62" t="s">
        <v>91</v>
      </c>
      <c r="E67" s="41">
        <v>1</v>
      </c>
      <c r="F67" s="41">
        <v>1</v>
      </c>
      <c r="G67" s="41">
        <v>1</v>
      </c>
      <c r="H67" s="41">
        <v>1</v>
      </c>
      <c r="I67" s="41">
        <v>1</v>
      </c>
      <c r="J67" s="71">
        <v>1</v>
      </c>
      <c r="K67" s="41">
        <v>1</v>
      </c>
      <c r="L67" s="62"/>
      <c r="M67" s="44">
        <f t="shared" si="0"/>
        <v>1</v>
      </c>
      <c r="N67" s="44">
        <f t="shared" si="4"/>
        <v>1</v>
      </c>
      <c r="O67" s="105"/>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5"/>
      <c r="CH67" s="25"/>
      <c r="CI67" s="25"/>
    </row>
    <row r="68" spans="1:87" s="23" customFormat="1" ht="192.75" customHeight="1" x14ac:dyDescent="0.3">
      <c r="A68" s="116"/>
      <c r="B68" s="116"/>
      <c r="C68" s="116"/>
      <c r="D68" s="62" t="s">
        <v>92</v>
      </c>
      <c r="E68" s="41">
        <v>0.84</v>
      </c>
      <c r="F68" s="41">
        <v>0.84</v>
      </c>
      <c r="G68" s="41">
        <v>0.9</v>
      </c>
      <c r="H68" s="41">
        <v>0.9</v>
      </c>
      <c r="I68" s="41">
        <v>0.9</v>
      </c>
      <c r="J68" s="71">
        <v>0.94</v>
      </c>
      <c r="K68" s="41">
        <v>1</v>
      </c>
      <c r="L68" s="62"/>
      <c r="M68" s="44">
        <f t="shared" si="0"/>
        <v>0.84</v>
      </c>
      <c r="N68" s="44">
        <f t="shared" si="4"/>
        <v>1</v>
      </c>
      <c r="O68" s="105"/>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5"/>
      <c r="CH68" s="25"/>
      <c r="CI68" s="25"/>
    </row>
    <row r="69" spans="1:87" s="23" customFormat="1" ht="132" customHeight="1" x14ac:dyDescent="0.3">
      <c r="A69" s="116" t="s">
        <v>120</v>
      </c>
      <c r="B69" s="116" t="s">
        <v>115</v>
      </c>
      <c r="C69" s="116" t="s">
        <v>127</v>
      </c>
      <c r="D69" s="62" t="s">
        <v>116</v>
      </c>
      <c r="E69" s="42">
        <v>4000</v>
      </c>
      <c r="F69" s="42">
        <v>12870</v>
      </c>
      <c r="G69" s="42">
        <v>124000</v>
      </c>
      <c r="H69" s="42"/>
      <c r="I69" s="42">
        <v>129000</v>
      </c>
      <c r="J69" s="42"/>
      <c r="K69" s="42">
        <v>2500000</v>
      </c>
      <c r="L69" s="62"/>
      <c r="M69" s="62">
        <f t="shared" si="0"/>
        <v>12870</v>
      </c>
      <c r="N69" s="44">
        <f t="shared" si="4"/>
        <v>1</v>
      </c>
      <c r="O69" s="105"/>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c r="BZ69" s="25"/>
      <c r="CA69" s="25"/>
      <c r="CB69" s="25"/>
      <c r="CC69" s="25"/>
      <c r="CD69" s="25"/>
      <c r="CE69" s="25"/>
      <c r="CF69" s="25"/>
      <c r="CG69" s="25"/>
      <c r="CH69" s="25"/>
      <c r="CI69" s="25"/>
    </row>
    <row r="70" spans="1:87" s="23" customFormat="1" ht="168" customHeight="1" x14ac:dyDescent="0.3">
      <c r="A70" s="116"/>
      <c r="B70" s="116"/>
      <c r="C70" s="116"/>
      <c r="D70" s="62" t="s">
        <v>117</v>
      </c>
      <c r="E70" s="62">
        <v>5</v>
      </c>
      <c r="F70" s="62">
        <v>3</v>
      </c>
      <c r="G70" s="62">
        <v>8</v>
      </c>
      <c r="H70" s="62"/>
      <c r="I70" s="62">
        <v>9</v>
      </c>
      <c r="J70" s="62"/>
      <c r="K70" s="62"/>
      <c r="L70" s="62"/>
      <c r="M70" s="62">
        <f t="shared" si="0"/>
        <v>3</v>
      </c>
      <c r="N70" s="44">
        <f t="shared" si="4"/>
        <v>0.6</v>
      </c>
      <c r="O70" s="105"/>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c r="CE70" s="25"/>
      <c r="CF70" s="25"/>
      <c r="CG70" s="25"/>
      <c r="CH70" s="25"/>
      <c r="CI70" s="25"/>
    </row>
    <row r="71" spans="1:87" s="23" customFormat="1" ht="232.5" customHeight="1" x14ac:dyDescent="0.3">
      <c r="A71" s="116"/>
      <c r="B71" s="116"/>
      <c r="C71" s="116"/>
      <c r="D71" s="62" t="s">
        <v>118</v>
      </c>
      <c r="E71" s="62" t="s">
        <v>62</v>
      </c>
      <c r="F71" s="62" t="s">
        <v>62</v>
      </c>
      <c r="G71" s="62" t="s">
        <v>62</v>
      </c>
      <c r="H71" s="62"/>
      <c r="I71" s="62">
        <v>56</v>
      </c>
      <c r="J71" s="62"/>
      <c r="K71" s="62">
        <v>56</v>
      </c>
      <c r="L71" s="62"/>
      <c r="M71" s="62" t="str">
        <f t="shared" si="0"/>
        <v>No aplica</v>
      </c>
      <c r="N71" s="62" t="s">
        <v>62</v>
      </c>
      <c r="O71" s="105"/>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c r="BZ71" s="25"/>
      <c r="CA71" s="25"/>
      <c r="CB71" s="25"/>
      <c r="CC71" s="25"/>
      <c r="CD71" s="25"/>
      <c r="CE71" s="25"/>
      <c r="CF71" s="25"/>
      <c r="CG71" s="25"/>
      <c r="CH71" s="25"/>
      <c r="CI71" s="25"/>
    </row>
    <row r="72" spans="1:87" s="26" customFormat="1" x14ac:dyDescent="0.45">
      <c r="B72" s="27"/>
      <c r="C72" s="27"/>
      <c r="D72" s="32"/>
      <c r="E72" s="27"/>
      <c r="F72" s="27"/>
      <c r="G72" s="27"/>
      <c r="H72" s="27"/>
      <c r="I72" s="27"/>
      <c r="J72" s="27"/>
      <c r="K72" s="27"/>
      <c r="L72" s="27"/>
      <c r="M72" s="27"/>
      <c r="N72" s="27"/>
    </row>
    <row r="73" spans="1:87" ht="15" customHeight="1" x14ac:dyDescent="0.45">
      <c r="A73" s="125" t="s">
        <v>8</v>
      </c>
      <c r="B73" s="125"/>
      <c r="C73" s="125"/>
      <c r="D73" s="125"/>
      <c r="E73" s="125"/>
      <c r="F73" s="125"/>
      <c r="G73" s="125"/>
      <c r="H73" s="125"/>
      <c r="I73" s="125"/>
      <c r="J73" s="125"/>
      <c r="K73" s="125"/>
      <c r="L73" s="125"/>
      <c r="M73" s="125"/>
      <c r="N73" s="125"/>
      <c r="O73" s="125"/>
    </row>
    <row r="74" spans="1:87" ht="15" customHeight="1" x14ac:dyDescent="0.45">
      <c r="A74" s="125" t="s">
        <v>9</v>
      </c>
      <c r="B74" s="125"/>
      <c r="C74" s="125"/>
      <c r="D74" s="125"/>
      <c r="E74" s="125"/>
      <c r="F74" s="125"/>
      <c r="G74" s="125"/>
      <c r="H74" s="125"/>
      <c r="I74" s="125"/>
      <c r="J74" s="125"/>
      <c r="K74" s="125"/>
      <c r="L74" s="125"/>
      <c r="M74" s="125"/>
      <c r="N74" s="125"/>
      <c r="O74" s="125"/>
    </row>
    <row r="75" spans="1:87" x14ac:dyDescent="0.45">
      <c r="A75" s="124" t="s">
        <v>37</v>
      </c>
      <c r="B75" s="124"/>
      <c r="C75" s="124"/>
      <c r="D75" s="124"/>
      <c r="E75" s="124"/>
      <c r="F75" s="124"/>
      <c r="G75" s="124"/>
      <c r="H75" s="124"/>
      <c r="I75" s="124"/>
      <c r="J75" s="124"/>
      <c r="K75" s="124"/>
      <c r="L75" s="124"/>
      <c r="M75" s="124"/>
      <c r="N75" s="124"/>
      <c r="O75" s="124"/>
    </row>
    <row r="76" spans="1:87" s="28" customFormat="1" x14ac:dyDescent="0.45">
      <c r="A76" s="119" t="s">
        <v>38</v>
      </c>
      <c r="B76" s="119"/>
      <c r="C76" s="119"/>
      <c r="D76" s="119"/>
      <c r="E76" s="119"/>
      <c r="F76" s="119"/>
      <c r="G76" s="119"/>
      <c r="H76" s="119"/>
      <c r="I76" s="119"/>
      <c r="J76" s="119"/>
      <c r="K76" s="119"/>
      <c r="L76" s="119"/>
      <c r="M76" s="119"/>
      <c r="N76" s="119"/>
      <c r="O76" s="119"/>
    </row>
  </sheetData>
  <autoFilter ref="A10:CI71"/>
  <mergeCells count="79">
    <mergeCell ref="B66:B68"/>
    <mergeCell ref="C66:C68"/>
    <mergeCell ref="O66:O68"/>
    <mergeCell ref="A75:O75"/>
    <mergeCell ref="A76:O76"/>
    <mergeCell ref="A69:A71"/>
    <mergeCell ref="B69:B71"/>
    <mergeCell ref="C69:C71"/>
    <mergeCell ref="O69:O71"/>
    <mergeCell ref="A73:O73"/>
    <mergeCell ref="A74:O74"/>
    <mergeCell ref="C61:C62"/>
    <mergeCell ref="O61:O62"/>
    <mergeCell ref="B63:B64"/>
    <mergeCell ref="C63:C64"/>
    <mergeCell ref="O63:O64"/>
    <mergeCell ref="A39:A41"/>
    <mergeCell ref="A42:A68"/>
    <mergeCell ref="B42:B44"/>
    <mergeCell ref="C42:C44"/>
    <mergeCell ref="O42:O44"/>
    <mergeCell ref="B45:B48"/>
    <mergeCell ref="C45:C48"/>
    <mergeCell ref="O45:O48"/>
    <mergeCell ref="B49:B50"/>
    <mergeCell ref="C49:C50"/>
    <mergeCell ref="O49:O50"/>
    <mergeCell ref="B51:B55"/>
    <mergeCell ref="B56:B60"/>
    <mergeCell ref="C56:C60"/>
    <mergeCell ref="O56:O60"/>
    <mergeCell ref="B61:B62"/>
    <mergeCell ref="C51:C53"/>
    <mergeCell ref="P23:P24"/>
    <mergeCell ref="A25:A30"/>
    <mergeCell ref="B26:B27"/>
    <mergeCell ref="O26:O27"/>
    <mergeCell ref="A31:A35"/>
    <mergeCell ref="B31:B32"/>
    <mergeCell ref="O31:O32"/>
    <mergeCell ref="A18:A24"/>
    <mergeCell ref="B21:B22"/>
    <mergeCell ref="C21:C22"/>
    <mergeCell ref="O21:O22"/>
    <mergeCell ref="O51:O53"/>
    <mergeCell ref="A36:A38"/>
    <mergeCell ref="B37:B38"/>
    <mergeCell ref="O37:O38"/>
    <mergeCell ref="K16:K17"/>
    <mergeCell ref="L16:L17"/>
    <mergeCell ref="M16:M17"/>
    <mergeCell ref="N16:N17"/>
    <mergeCell ref="O16:O17"/>
    <mergeCell ref="E16:E17"/>
    <mergeCell ref="F16:F17"/>
    <mergeCell ref="G16:G17"/>
    <mergeCell ref="H16:H17"/>
    <mergeCell ref="I16:I17"/>
    <mergeCell ref="J16:J17"/>
    <mergeCell ref="M9:M10"/>
    <mergeCell ref="N9:N10"/>
    <mergeCell ref="O9:O10"/>
    <mergeCell ref="A11:A16"/>
    <mergeCell ref="B14:B15"/>
    <mergeCell ref="C14:C15"/>
    <mergeCell ref="O14:O15"/>
    <mergeCell ref="B16:B17"/>
    <mergeCell ref="C16:C17"/>
    <mergeCell ref="D16:D17"/>
    <mergeCell ref="A9:A10"/>
    <mergeCell ref="B9:B10"/>
    <mergeCell ref="C9:C10"/>
    <mergeCell ref="D9:D10"/>
    <mergeCell ref="E9:L9"/>
    <mergeCell ref="A1:B3"/>
    <mergeCell ref="C1:N3"/>
    <mergeCell ref="B4:O4"/>
    <mergeCell ref="A5:O5"/>
    <mergeCell ref="A7:W7"/>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3" max="12" man="1"/>
    <brk id="22" max="12" man="1"/>
    <brk id="28" max="12" man="1"/>
    <brk id="42" max="12" man="1"/>
    <brk id="48" max="14" man="1"/>
  </rowBreaks>
  <colBreaks count="1" manualBreakCount="1">
    <brk id="15"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71"/>
  <sheetViews>
    <sheetView showGridLines="0" tabSelected="1" view="pageBreakPreview" topLeftCell="F1" zoomScale="60" zoomScaleNormal="81" workbookViewId="0">
      <pane ySplit="10" topLeftCell="A11" activePane="bottomLeft" state="frozen"/>
      <selection activeCell="B1" sqref="B1"/>
      <selection pane="bottomLeft" activeCell="O2" sqref="O2"/>
    </sheetView>
  </sheetViews>
  <sheetFormatPr baseColWidth="10" defaultColWidth="11.5546875" defaultRowHeight="19.2" x14ac:dyDescent="0.45"/>
  <cols>
    <col min="1" max="1" width="23.5546875" style="11" customWidth="1"/>
    <col min="2" max="2" width="30" style="22" customWidth="1"/>
    <col min="3" max="3" width="23.5546875" style="22" customWidth="1"/>
    <col min="4" max="4" width="28.88671875" style="33" customWidth="1"/>
    <col min="5" max="6" width="15.109375" style="22" customWidth="1"/>
    <col min="7" max="7" width="16.33203125" style="22" customWidth="1"/>
    <col min="8" max="8" width="13.6640625" style="22" customWidth="1"/>
    <col min="9" max="9" width="13" style="22" customWidth="1"/>
    <col min="10" max="10" width="12.6640625" style="22" customWidth="1"/>
    <col min="11" max="11" width="12.5546875" style="22" customWidth="1"/>
    <col min="12" max="12" width="15.44140625" style="22" customWidth="1"/>
    <col min="13" max="13" width="21.88671875" style="22" customWidth="1"/>
    <col min="14" max="14" width="19.88671875" style="22" customWidth="1"/>
    <col min="15" max="15" width="158.6640625" style="11" customWidth="1"/>
    <col min="16" max="16" width="57.44140625" style="11" customWidth="1"/>
    <col min="17" max="17" width="46" style="11" customWidth="1"/>
    <col min="18" max="18" width="11.5546875" style="11"/>
    <col min="19" max="19" width="13.109375" style="11" bestFit="1" customWidth="1"/>
    <col min="20" max="16384" width="11.5546875" style="11"/>
  </cols>
  <sheetData>
    <row r="1" spans="1:23" ht="24" customHeight="1" x14ac:dyDescent="0.45">
      <c r="A1" s="108"/>
      <c r="B1" s="109"/>
      <c r="C1" s="94" t="s">
        <v>130</v>
      </c>
      <c r="D1" s="95"/>
      <c r="E1" s="95"/>
      <c r="F1" s="95"/>
      <c r="G1" s="95"/>
      <c r="H1" s="95"/>
      <c r="I1" s="95"/>
      <c r="J1" s="95"/>
      <c r="K1" s="95"/>
      <c r="L1" s="95"/>
      <c r="M1" s="95"/>
      <c r="N1" s="96"/>
      <c r="O1" s="63" t="s">
        <v>26</v>
      </c>
    </row>
    <row r="2" spans="1:23" s="12" customFormat="1" ht="24.75" customHeight="1" x14ac:dyDescent="0.45">
      <c r="A2" s="110"/>
      <c r="B2" s="111"/>
      <c r="C2" s="97"/>
      <c r="D2" s="98"/>
      <c r="E2" s="98"/>
      <c r="F2" s="98"/>
      <c r="G2" s="98"/>
      <c r="H2" s="98"/>
      <c r="I2" s="98"/>
      <c r="J2" s="98"/>
      <c r="K2" s="98"/>
      <c r="L2" s="98"/>
      <c r="M2" s="98"/>
      <c r="N2" s="99"/>
      <c r="O2" s="10" t="s">
        <v>41</v>
      </c>
    </row>
    <row r="3" spans="1:23" s="12" customFormat="1" ht="22.5" customHeight="1" x14ac:dyDescent="0.45">
      <c r="A3" s="112"/>
      <c r="B3" s="113"/>
      <c r="C3" s="100"/>
      <c r="D3" s="101"/>
      <c r="E3" s="101"/>
      <c r="F3" s="101"/>
      <c r="G3" s="101"/>
      <c r="H3" s="101"/>
      <c r="I3" s="101"/>
      <c r="J3" s="101"/>
      <c r="K3" s="101"/>
      <c r="L3" s="101"/>
      <c r="M3" s="101"/>
      <c r="N3" s="102"/>
      <c r="O3" s="13" t="s">
        <v>40</v>
      </c>
    </row>
    <row r="4" spans="1:23" s="12" customFormat="1" ht="15.75" customHeight="1" x14ac:dyDescent="0.45">
      <c r="B4" s="120"/>
      <c r="C4" s="120"/>
      <c r="D4" s="120"/>
      <c r="E4" s="120"/>
      <c r="F4" s="120"/>
      <c r="G4" s="120"/>
      <c r="H4" s="120"/>
      <c r="I4" s="120"/>
      <c r="J4" s="120"/>
      <c r="K4" s="120"/>
      <c r="L4" s="120"/>
      <c r="M4" s="120"/>
      <c r="N4" s="120"/>
      <c r="O4" s="120"/>
    </row>
    <row r="5" spans="1:23" s="12" customFormat="1" ht="29.4" customHeight="1" x14ac:dyDescent="0.45">
      <c r="A5" s="134" t="s">
        <v>304</v>
      </c>
      <c r="B5" s="134"/>
      <c r="C5" s="134"/>
      <c r="D5" s="134"/>
      <c r="E5" s="134"/>
      <c r="F5" s="134"/>
      <c r="G5" s="134"/>
      <c r="H5" s="134"/>
      <c r="I5" s="134"/>
      <c r="J5" s="134"/>
      <c r="K5" s="134"/>
      <c r="L5" s="134"/>
      <c r="M5" s="134"/>
      <c r="N5" s="134"/>
      <c r="O5" s="134"/>
    </row>
    <row r="6" spans="1:23" s="12" customFormat="1" ht="29.4" customHeight="1" x14ac:dyDescent="0.45">
      <c r="B6" s="20"/>
      <c r="C6" s="20"/>
      <c r="D6" s="19"/>
      <c r="E6" s="19"/>
      <c r="F6" s="19"/>
      <c r="G6" s="19"/>
      <c r="H6" s="19"/>
      <c r="I6" s="19"/>
      <c r="J6" s="19"/>
      <c r="K6" s="19"/>
      <c r="L6" s="19"/>
      <c r="M6" s="20"/>
      <c r="N6" s="20"/>
      <c r="O6" s="14"/>
    </row>
    <row r="7" spans="1:23" s="12" customFormat="1" ht="15" customHeight="1" x14ac:dyDescent="0.45">
      <c r="A7" s="122" t="s">
        <v>275</v>
      </c>
      <c r="B7" s="122"/>
      <c r="C7" s="122"/>
      <c r="D7" s="122"/>
      <c r="E7" s="122"/>
      <c r="F7" s="122"/>
      <c r="G7" s="122"/>
      <c r="H7" s="122"/>
      <c r="I7" s="122"/>
      <c r="J7" s="122"/>
      <c r="K7" s="122"/>
      <c r="L7" s="122"/>
      <c r="M7" s="122"/>
      <c r="N7" s="122"/>
      <c r="O7" s="122"/>
      <c r="P7" s="122"/>
      <c r="Q7" s="122"/>
      <c r="R7" s="122"/>
      <c r="S7" s="122"/>
      <c r="T7" s="122"/>
      <c r="U7" s="122"/>
      <c r="V7" s="122"/>
      <c r="W7" s="122"/>
    </row>
    <row r="8" spans="1:23" s="12" customFormat="1" ht="24.6" x14ac:dyDescent="0.45">
      <c r="A8" s="73"/>
      <c r="B8" s="21"/>
      <c r="C8" s="21"/>
      <c r="D8" s="21"/>
      <c r="E8" s="20"/>
      <c r="F8" s="20"/>
      <c r="G8" s="20"/>
      <c r="H8" s="20"/>
      <c r="I8" s="20"/>
      <c r="J8" s="20"/>
      <c r="K8" s="20"/>
      <c r="L8" s="20"/>
      <c r="M8" s="21"/>
      <c r="N8" s="21"/>
      <c r="O8" s="73"/>
      <c r="P8" s="73"/>
      <c r="Q8" s="73"/>
      <c r="R8" s="73"/>
      <c r="S8" s="73"/>
      <c r="T8" s="73"/>
      <c r="U8" s="73"/>
      <c r="V8" s="73"/>
      <c r="W8" s="73"/>
    </row>
    <row r="9" spans="1:23" s="15" customFormat="1" ht="28.5" customHeight="1" x14ac:dyDescent="0.45">
      <c r="A9" s="139" t="s">
        <v>0</v>
      </c>
      <c r="B9" s="139" t="s">
        <v>1</v>
      </c>
      <c r="C9" s="139" t="s">
        <v>2</v>
      </c>
      <c r="D9" s="139" t="s">
        <v>27</v>
      </c>
      <c r="E9" s="141" t="s">
        <v>28</v>
      </c>
      <c r="F9" s="141"/>
      <c r="G9" s="141"/>
      <c r="H9" s="141"/>
      <c r="I9" s="141"/>
      <c r="J9" s="141"/>
      <c r="K9" s="141"/>
      <c r="L9" s="141"/>
      <c r="M9" s="135" t="s">
        <v>10</v>
      </c>
      <c r="N9" s="135" t="s">
        <v>160</v>
      </c>
      <c r="O9" s="137" t="s">
        <v>192</v>
      </c>
    </row>
    <row r="10" spans="1:23" ht="36.75" customHeight="1" x14ac:dyDescent="0.45">
      <c r="A10" s="140"/>
      <c r="B10" s="140"/>
      <c r="C10" s="140"/>
      <c r="D10" s="140"/>
      <c r="E10" s="77" t="s">
        <v>29</v>
      </c>
      <c r="F10" s="78" t="s">
        <v>30</v>
      </c>
      <c r="G10" s="77" t="s">
        <v>31</v>
      </c>
      <c r="H10" s="78" t="s">
        <v>32</v>
      </c>
      <c r="I10" s="77" t="s">
        <v>33</v>
      </c>
      <c r="J10" s="78" t="s">
        <v>34</v>
      </c>
      <c r="K10" s="77" t="s">
        <v>35</v>
      </c>
      <c r="L10" s="78" t="s">
        <v>36</v>
      </c>
      <c r="M10" s="136"/>
      <c r="N10" s="136"/>
      <c r="O10" s="138"/>
    </row>
    <row r="11" spans="1:23" s="30" customFormat="1" ht="157.5" customHeight="1" x14ac:dyDescent="0.3">
      <c r="A11" s="142" t="s">
        <v>194</v>
      </c>
      <c r="B11" s="142" t="s">
        <v>195</v>
      </c>
      <c r="C11" s="142" t="s">
        <v>199</v>
      </c>
      <c r="D11" s="75" t="s">
        <v>203</v>
      </c>
      <c r="E11" s="44" t="s">
        <v>62</v>
      </c>
      <c r="F11" s="41" t="s">
        <v>62</v>
      </c>
      <c r="G11" s="44">
        <v>0.2</v>
      </c>
      <c r="H11" s="79"/>
      <c r="I11" s="44">
        <v>0.4</v>
      </c>
      <c r="J11" s="79"/>
      <c r="K11" s="44">
        <v>1</v>
      </c>
      <c r="L11" s="79"/>
      <c r="M11" s="79" t="str">
        <f>+F11</f>
        <v>No aplica</v>
      </c>
      <c r="N11" s="79" t="s">
        <v>62</v>
      </c>
      <c r="O11" s="151" t="s">
        <v>276</v>
      </c>
    </row>
    <row r="12" spans="1:23" s="30" customFormat="1" ht="204.75" customHeight="1" x14ac:dyDescent="0.3">
      <c r="A12" s="145"/>
      <c r="B12" s="143"/>
      <c r="C12" s="143"/>
      <c r="D12" s="75" t="s">
        <v>204</v>
      </c>
      <c r="E12" s="44" t="s">
        <v>62</v>
      </c>
      <c r="F12" s="41" t="s">
        <v>62</v>
      </c>
      <c r="G12" s="44">
        <v>0.2</v>
      </c>
      <c r="H12" s="79"/>
      <c r="I12" s="44">
        <v>0.4</v>
      </c>
      <c r="J12" s="79"/>
      <c r="K12" s="44">
        <v>1</v>
      </c>
      <c r="L12" s="79"/>
      <c r="M12" s="79" t="str">
        <f>+F12</f>
        <v>No aplica</v>
      </c>
      <c r="N12" s="79" t="s">
        <v>62</v>
      </c>
      <c r="O12" s="152"/>
    </row>
    <row r="13" spans="1:23" s="30" customFormat="1" ht="101.25" customHeight="1" x14ac:dyDescent="0.3">
      <c r="A13" s="145"/>
      <c r="B13" s="142" t="s">
        <v>196</v>
      </c>
      <c r="C13" s="142" t="s">
        <v>200</v>
      </c>
      <c r="D13" s="76" t="s">
        <v>205</v>
      </c>
      <c r="E13" s="41">
        <v>7.0000000000000007E-2</v>
      </c>
      <c r="F13" s="41">
        <v>0.1</v>
      </c>
      <c r="G13" s="41">
        <v>0.22</v>
      </c>
      <c r="H13" s="79"/>
      <c r="I13" s="41">
        <v>0.46</v>
      </c>
      <c r="J13" s="79"/>
      <c r="K13" s="41">
        <v>0.77</v>
      </c>
      <c r="L13" s="79"/>
      <c r="M13" s="44">
        <f t="shared" ref="M13:M66" si="0">+F13</f>
        <v>0.1</v>
      </c>
      <c r="N13" s="44">
        <f>IF(F13/E13&gt;100%,100%,F13/E13)</f>
        <v>1</v>
      </c>
      <c r="O13" s="151" t="s">
        <v>277</v>
      </c>
    </row>
    <row r="14" spans="1:23" s="30" customFormat="1" ht="139.5" customHeight="1" x14ac:dyDescent="0.3">
      <c r="A14" s="145"/>
      <c r="B14" s="143"/>
      <c r="C14" s="143"/>
      <c r="D14" s="76" t="s">
        <v>206</v>
      </c>
      <c r="E14" s="41">
        <v>1</v>
      </c>
      <c r="F14" s="41">
        <v>1</v>
      </c>
      <c r="G14" s="41">
        <v>1</v>
      </c>
      <c r="H14" s="79"/>
      <c r="I14" s="41">
        <v>1</v>
      </c>
      <c r="J14" s="79"/>
      <c r="K14" s="41">
        <v>1</v>
      </c>
      <c r="L14" s="79"/>
      <c r="M14" s="44">
        <f t="shared" si="0"/>
        <v>1</v>
      </c>
      <c r="N14" s="44">
        <f t="shared" ref="N14:N66" si="1">IF(F14/E14&gt;100%,100%,F14/E14)</f>
        <v>1</v>
      </c>
      <c r="O14" s="152"/>
    </row>
    <row r="15" spans="1:23" s="30" customFormat="1" ht="165" customHeight="1" x14ac:dyDescent="0.3">
      <c r="A15" s="145"/>
      <c r="B15" s="154" t="s">
        <v>197</v>
      </c>
      <c r="C15" s="142" t="s">
        <v>202</v>
      </c>
      <c r="D15" s="76" t="s">
        <v>207</v>
      </c>
      <c r="E15" s="44" t="s">
        <v>62</v>
      </c>
      <c r="F15" s="79" t="s">
        <v>62</v>
      </c>
      <c r="G15" s="79">
        <v>1</v>
      </c>
      <c r="H15" s="79"/>
      <c r="I15" s="79">
        <v>3</v>
      </c>
      <c r="J15" s="79"/>
      <c r="K15" s="79">
        <v>11</v>
      </c>
      <c r="L15" s="79"/>
      <c r="M15" s="79" t="str">
        <f t="shared" si="0"/>
        <v>No aplica</v>
      </c>
      <c r="N15" s="44" t="s">
        <v>62</v>
      </c>
      <c r="O15" s="151" t="s">
        <v>278</v>
      </c>
    </row>
    <row r="16" spans="1:23" s="30" customFormat="1" ht="138" customHeight="1" x14ac:dyDescent="0.3">
      <c r="A16" s="145"/>
      <c r="B16" s="155"/>
      <c r="C16" s="143"/>
      <c r="D16" s="76" t="s">
        <v>208</v>
      </c>
      <c r="E16" s="44" t="s">
        <v>62</v>
      </c>
      <c r="F16" s="79" t="s">
        <v>62</v>
      </c>
      <c r="G16" s="79">
        <v>0</v>
      </c>
      <c r="H16" s="79"/>
      <c r="I16" s="79">
        <v>0</v>
      </c>
      <c r="J16" s="79"/>
      <c r="K16" s="79">
        <v>23</v>
      </c>
      <c r="L16" s="79"/>
      <c r="M16" s="79" t="str">
        <f t="shared" si="0"/>
        <v>No aplica</v>
      </c>
      <c r="N16" s="44" t="s">
        <v>62</v>
      </c>
      <c r="O16" s="152"/>
    </row>
    <row r="17" spans="1:19" s="30" customFormat="1" ht="120" customHeight="1" x14ac:dyDescent="0.3">
      <c r="A17" s="145"/>
      <c r="B17" s="154" t="s">
        <v>198</v>
      </c>
      <c r="C17" s="142" t="s">
        <v>201</v>
      </c>
      <c r="D17" s="75" t="s">
        <v>209</v>
      </c>
      <c r="E17" s="44" t="s">
        <v>62</v>
      </c>
      <c r="F17" s="41" t="s">
        <v>62</v>
      </c>
      <c r="G17" s="44">
        <v>0.2</v>
      </c>
      <c r="H17" s="42"/>
      <c r="I17" s="44">
        <v>0.2</v>
      </c>
      <c r="J17" s="42"/>
      <c r="K17" s="44">
        <v>1</v>
      </c>
      <c r="L17" s="42"/>
      <c r="M17" s="79" t="str">
        <f t="shared" si="0"/>
        <v>No aplica</v>
      </c>
      <c r="N17" s="44" t="s">
        <v>62</v>
      </c>
      <c r="O17" s="151" t="s">
        <v>279</v>
      </c>
    </row>
    <row r="18" spans="1:19" s="30" customFormat="1" ht="106.5" customHeight="1" x14ac:dyDescent="0.3">
      <c r="A18" s="143"/>
      <c r="B18" s="155"/>
      <c r="C18" s="143"/>
      <c r="D18" s="75" t="s">
        <v>210</v>
      </c>
      <c r="E18" s="44" t="s">
        <v>62</v>
      </c>
      <c r="F18" s="41" t="s">
        <v>62</v>
      </c>
      <c r="G18" s="44">
        <v>0.2</v>
      </c>
      <c r="H18" s="42"/>
      <c r="I18" s="44">
        <v>0.2</v>
      </c>
      <c r="J18" s="42"/>
      <c r="K18" s="42">
        <v>1</v>
      </c>
      <c r="L18" s="42"/>
      <c r="M18" s="79" t="str">
        <f t="shared" si="0"/>
        <v>No aplica</v>
      </c>
      <c r="N18" s="44" t="s">
        <v>62</v>
      </c>
      <c r="O18" s="152"/>
    </row>
    <row r="19" spans="1:19" s="30" customFormat="1" ht="225" customHeight="1" x14ac:dyDescent="0.3">
      <c r="A19" s="142" t="s">
        <v>193</v>
      </c>
      <c r="B19" s="154" t="s">
        <v>211</v>
      </c>
      <c r="C19" s="142" t="s">
        <v>212</v>
      </c>
      <c r="D19" s="75" t="s">
        <v>213</v>
      </c>
      <c r="E19" s="44" t="s">
        <v>62</v>
      </c>
      <c r="F19" s="41" t="s">
        <v>62</v>
      </c>
      <c r="G19" s="41" t="s">
        <v>62</v>
      </c>
      <c r="H19" s="79"/>
      <c r="I19" s="41" t="s">
        <v>62</v>
      </c>
      <c r="J19" s="79"/>
      <c r="K19" s="79">
        <v>178</v>
      </c>
      <c r="L19" s="79"/>
      <c r="M19" s="79" t="str">
        <f t="shared" si="0"/>
        <v>No aplica</v>
      </c>
      <c r="N19" s="44" t="s">
        <v>62</v>
      </c>
      <c r="O19" s="151" t="s">
        <v>280</v>
      </c>
    </row>
    <row r="20" spans="1:19" s="30" customFormat="1" ht="71.25" customHeight="1" x14ac:dyDescent="0.3">
      <c r="A20" s="145"/>
      <c r="B20" s="156"/>
      <c r="C20" s="145"/>
      <c r="D20" s="79" t="s">
        <v>214</v>
      </c>
      <c r="E20" s="44" t="s">
        <v>62</v>
      </c>
      <c r="F20" s="41" t="s">
        <v>62</v>
      </c>
      <c r="G20" s="79"/>
      <c r="H20" s="79"/>
      <c r="I20" s="79"/>
      <c r="J20" s="79"/>
      <c r="K20" s="79"/>
      <c r="L20" s="79"/>
      <c r="M20" s="79" t="str">
        <f t="shared" si="0"/>
        <v>No aplica</v>
      </c>
      <c r="N20" s="44" t="s">
        <v>62</v>
      </c>
      <c r="O20" s="152"/>
    </row>
    <row r="21" spans="1:19" s="30" customFormat="1" ht="233.25" customHeight="1" x14ac:dyDescent="0.3">
      <c r="A21" s="145"/>
      <c r="B21" s="82" t="s">
        <v>215</v>
      </c>
      <c r="C21" s="79" t="s">
        <v>212</v>
      </c>
      <c r="D21" s="79" t="s">
        <v>216</v>
      </c>
      <c r="E21" s="44" t="s">
        <v>62</v>
      </c>
      <c r="F21" s="41" t="s">
        <v>62</v>
      </c>
      <c r="G21" s="41" t="s">
        <v>62</v>
      </c>
      <c r="H21" s="79"/>
      <c r="I21" s="41" t="s">
        <v>62</v>
      </c>
      <c r="J21" s="79"/>
      <c r="K21" s="79">
        <v>15</v>
      </c>
      <c r="L21" s="79"/>
      <c r="M21" s="79" t="str">
        <f t="shared" si="0"/>
        <v>No aplica</v>
      </c>
      <c r="N21" s="44" t="s">
        <v>62</v>
      </c>
      <c r="O21" s="81" t="s">
        <v>281</v>
      </c>
    </row>
    <row r="22" spans="1:19" s="30" customFormat="1" ht="140.25" customHeight="1" x14ac:dyDescent="0.3">
      <c r="A22" s="145"/>
      <c r="B22" s="142" t="s">
        <v>217</v>
      </c>
      <c r="C22" s="142" t="s">
        <v>212</v>
      </c>
      <c r="D22" s="75" t="s">
        <v>218</v>
      </c>
      <c r="E22" s="79">
        <v>1920</v>
      </c>
      <c r="F22" s="79">
        <v>2560</v>
      </c>
      <c r="G22" s="79">
        <v>4800</v>
      </c>
      <c r="H22" s="79"/>
      <c r="I22" s="79">
        <v>9840</v>
      </c>
      <c r="J22" s="79"/>
      <c r="K22" s="79">
        <v>12000</v>
      </c>
      <c r="L22" s="79"/>
      <c r="M22" s="79">
        <f t="shared" si="0"/>
        <v>2560</v>
      </c>
      <c r="N22" s="44">
        <f t="shared" si="1"/>
        <v>1</v>
      </c>
      <c r="O22" s="144" t="s">
        <v>282</v>
      </c>
    </row>
    <row r="23" spans="1:19" s="30" customFormat="1" ht="133.5" customHeight="1" x14ac:dyDescent="0.3">
      <c r="A23" s="143"/>
      <c r="B23" s="143"/>
      <c r="C23" s="143"/>
      <c r="D23" s="75" t="s">
        <v>219</v>
      </c>
      <c r="E23" s="44" t="s">
        <v>62</v>
      </c>
      <c r="F23" s="41" t="s">
        <v>62</v>
      </c>
      <c r="G23" s="41" t="s">
        <v>62</v>
      </c>
      <c r="H23" s="79"/>
      <c r="I23" s="41" t="s">
        <v>62</v>
      </c>
      <c r="J23" s="79"/>
      <c r="K23" s="79">
        <v>0.88</v>
      </c>
      <c r="L23" s="79"/>
      <c r="M23" s="79" t="str">
        <f t="shared" si="0"/>
        <v>No aplica</v>
      </c>
      <c r="N23" s="44" t="s">
        <v>62</v>
      </c>
      <c r="O23" s="144"/>
    </row>
    <row r="24" spans="1:19" s="30" customFormat="1" ht="396.75" customHeight="1" x14ac:dyDescent="0.3">
      <c r="A24" s="142" t="s">
        <v>220</v>
      </c>
      <c r="B24" s="76" t="s">
        <v>222</v>
      </c>
      <c r="C24" s="142" t="s">
        <v>221</v>
      </c>
      <c r="D24" s="75" t="s">
        <v>223</v>
      </c>
      <c r="E24" s="44" t="s">
        <v>62</v>
      </c>
      <c r="F24" s="41" t="s">
        <v>62</v>
      </c>
      <c r="G24" s="41" t="s">
        <v>62</v>
      </c>
      <c r="H24" s="79"/>
      <c r="I24" s="41" t="s">
        <v>62</v>
      </c>
      <c r="J24" s="79"/>
      <c r="K24" s="79">
        <v>3500</v>
      </c>
      <c r="L24" s="79"/>
      <c r="M24" s="79" t="str">
        <f t="shared" si="0"/>
        <v>No aplica</v>
      </c>
      <c r="N24" s="44" t="s">
        <v>62</v>
      </c>
      <c r="O24" s="83" t="s">
        <v>292</v>
      </c>
      <c r="P24" s="126"/>
    </row>
    <row r="25" spans="1:19" s="30" customFormat="1" ht="243" customHeight="1" x14ac:dyDescent="0.3">
      <c r="A25" s="145"/>
      <c r="B25" s="76" t="s">
        <v>224</v>
      </c>
      <c r="C25" s="143"/>
      <c r="D25" s="75" t="s">
        <v>283</v>
      </c>
      <c r="E25" s="44" t="s">
        <v>62</v>
      </c>
      <c r="F25" s="41" t="s">
        <v>62</v>
      </c>
      <c r="G25" s="41" t="s">
        <v>62</v>
      </c>
      <c r="H25" s="79"/>
      <c r="I25" s="79">
        <v>70</v>
      </c>
      <c r="J25" s="79"/>
      <c r="K25" s="79">
        <v>680</v>
      </c>
      <c r="L25" s="79"/>
      <c r="M25" s="79" t="str">
        <f t="shared" si="0"/>
        <v>No aplica</v>
      </c>
      <c r="N25" s="44" t="s">
        <v>62</v>
      </c>
      <c r="O25" s="83" t="s">
        <v>293</v>
      </c>
      <c r="P25" s="126"/>
    </row>
    <row r="26" spans="1:19" s="30" customFormat="1" ht="80.25" customHeight="1" x14ac:dyDescent="0.3">
      <c r="A26" s="145"/>
      <c r="B26" s="142" t="s">
        <v>225</v>
      </c>
      <c r="C26" s="142" t="s">
        <v>5</v>
      </c>
      <c r="D26" s="75" t="s">
        <v>226</v>
      </c>
      <c r="E26" s="44" t="s">
        <v>62</v>
      </c>
      <c r="F26" s="41" t="s">
        <v>62</v>
      </c>
      <c r="G26" s="79">
        <v>160</v>
      </c>
      <c r="H26" s="79"/>
      <c r="I26" s="79">
        <v>160</v>
      </c>
      <c r="J26" s="79"/>
      <c r="K26" s="79">
        <v>930</v>
      </c>
      <c r="L26" s="79"/>
      <c r="M26" s="79" t="str">
        <f t="shared" si="0"/>
        <v>No aplica</v>
      </c>
      <c r="N26" s="44" t="s">
        <v>62</v>
      </c>
      <c r="O26" s="162" t="s">
        <v>294</v>
      </c>
    </row>
    <row r="27" spans="1:19" s="30" customFormat="1" ht="80.25" customHeight="1" x14ac:dyDescent="0.3">
      <c r="A27" s="145"/>
      <c r="B27" s="145"/>
      <c r="C27" s="145"/>
      <c r="D27" s="75" t="s">
        <v>227</v>
      </c>
      <c r="E27" s="44" t="s">
        <v>62</v>
      </c>
      <c r="F27" s="41" t="s">
        <v>62</v>
      </c>
      <c r="G27" s="42">
        <v>1404</v>
      </c>
      <c r="H27" s="42"/>
      <c r="I27" s="42">
        <v>1404</v>
      </c>
      <c r="J27" s="42"/>
      <c r="K27" s="42">
        <v>1965</v>
      </c>
      <c r="L27" s="79"/>
      <c r="M27" s="79" t="str">
        <f t="shared" si="0"/>
        <v>No aplica</v>
      </c>
      <c r="N27" s="44" t="s">
        <v>62</v>
      </c>
      <c r="O27" s="163"/>
      <c r="S27" s="31"/>
    </row>
    <row r="28" spans="1:19" s="16" customFormat="1" ht="91.5" customHeight="1" x14ac:dyDescent="0.4">
      <c r="A28" s="143"/>
      <c r="B28" s="143"/>
      <c r="C28" s="143"/>
      <c r="D28" s="75" t="s">
        <v>228</v>
      </c>
      <c r="E28" s="44" t="s">
        <v>62</v>
      </c>
      <c r="F28" s="41" t="s">
        <v>62</v>
      </c>
      <c r="G28" s="41" t="s">
        <v>62</v>
      </c>
      <c r="H28" s="42"/>
      <c r="I28" s="41" t="s">
        <v>62</v>
      </c>
      <c r="J28" s="42"/>
      <c r="K28" s="42">
        <v>200</v>
      </c>
      <c r="L28" s="79"/>
      <c r="M28" s="79" t="str">
        <f t="shared" si="0"/>
        <v>No aplica</v>
      </c>
      <c r="N28" s="44" t="s">
        <v>62</v>
      </c>
      <c r="O28" s="164"/>
      <c r="S28" s="17"/>
    </row>
    <row r="29" spans="1:19" s="16" customFormat="1" ht="99" customHeight="1" x14ac:dyDescent="0.4">
      <c r="A29" s="142" t="s">
        <v>229</v>
      </c>
      <c r="B29" s="142" t="s">
        <v>230</v>
      </c>
      <c r="C29" s="142" t="s">
        <v>16</v>
      </c>
      <c r="D29" s="75" t="s">
        <v>231</v>
      </c>
      <c r="E29" s="42" t="s">
        <v>62</v>
      </c>
      <c r="F29" s="42" t="s">
        <v>62</v>
      </c>
      <c r="G29" s="41" t="s">
        <v>62</v>
      </c>
      <c r="H29" s="79"/>
      <c r="I29" s="41" t="s">
        <v>62</v>
      </c>
      <c r="J29" s="79"/>
      <c r="K29" s="42">
        <v>600</v>
      </c>
      <c r="L29" s="79"/>
      <c r="M29" s="79" t="str">
        <f t="shared" si="0"/>
        <v>No aplica</v>
      </c>
      <c r="N29" s="42" t="s">
        <v>62</v>
      </c>
      <c r="O29" s="151" t="s">
        <v>284</v>
      </c>
      <c r="S29" s="17"/>
    </row>
    <row r="30" spans="1:19" s="16" customFormat="1" ht="64.5" customHeight="1" x14ac:dyDescent="0.4">
      <c r="A30" s="145"/>
      <c r="B30" s="143"/>
      <c r="C30" s="145"/>
      <c r="D30" s="75" t="s">
        <v>232</v>
      </c>
      <c r="E30" s="42" t="s">
        <v>62</v>
      </c>
      <c r="F30" s="42" t="s">
        <v>62</v>
      </c>
      <c r="G30" s="41" t="s">
        <v>62</v>
      </c>
      <c r="H30" s="46"/>
      <c r="I30" s="41" t="s">
        <v>62</v>
      </c>
      <c r="J30" s="46"/>
      <c r="K30" s="42">
        <v>479</v>
      </c>
      <c r="L30" s="47"/>
      <c r="M30" s="79" t="str">
        <f t="shared" si="0"/>
        <v>No aplica</v>
      </c>
      <c r="N30" s="42" t="s">
        <v>62</v>
      </c>
      <c r="O30" s="152"/>
      <c r="S30" s="17"/>
    </row>
    <row r="31" spans="1:19" s="16" customFormat="1" ht="77.25" customHeight="1" x14ac:dyDescent="0.4">
      <c r="A31" s="145"/>
      <c r="B31" s="142" t="s">
        <v>233</v>
      </c>
      <c r="C31" s="145" t="s">
        <v>16</v>
      </c>
      <c r="D31" s="75" t="s">
        <v>234</v>
      </c>
      <c r="E31" s="42" t="s">
        <v>62</v>
      </c>
      <c r="F31" s="42" t="s">
        <v>62</v>
      </c>
      <c r="G31" s="41" t="s">
        <v>62</v>
      </c>
      <c r="H31" s="79"/>
      <c r="I31" s="41" t="s">
        <v>62</v>
      </c>
      <c r="J31" s="79"/>
      <c r="K31" s="79">
        <v>10</v>
      </c>
      <c r="L31" s="79"/>
      <c r="M31" s="79" t="str">
        <f t="shared" si="0"/>
        <v>No aplica</v>
      </c>
      <c r="N31" s="42" t="s">
        <v>62</v>
      </c>
      <c r="O31" s="151" t="s">
        <v>286</v>
      </c>
      <c r="S31" s="17"/>
    </row>
    <row r="32" spans="1:19" s="16" customFormat="1" ht="50.25" customHeight="1" x14ac:dyDescent="0.4">
      <c r="A32" s="145"/>
      <c r="B32" s="145"/>
      <c r="C32" s="145"/>
      <c r="D32" s="80" t="s">
        <v>214</v>
      </c>
      <c r="E32" s="42" t="s">
        <v>62</v>
      </c>
      <c r="F32" s="42" t="s">
        <v>62</v>
      </c>
      <c r="G32" s="79"/>
      <c r="H32" s="79"/>
      <c r="I32" s="79"/>
      <c r="J32" s="79"/>
      <c r="K32" s="79"/>
      <c r="L32" s="79"/>
      <c r="M32" s="79" t="str">
        <f t="shared" si="0"/>
        <v>No aplica</v>
      </c>
      <c r="N32" s="42" t="s">
        <v>62</v>
      </c>
      <c r="O32" s="153"/>
      <c r="S32" s="17"/>
    </row>
    <row r="33" spans="1:19" s="16" customFormat="1" ht="62.25" customHeight="1" x14ac:dyDescent="0.4">
      <c r="A33" s="145"/>
      <c r="B33" s="143"/>
      <c r="C33" s="145"/>
      <c r="D33" s="75" t="s">
        <v>235</v>
      </c>
      <c r="E33" s="42" t="s">
        <v>62</v>
      </c>
      <c r="F33" s="42" t="s">
        <v>62</v>
      </c>
      <c r="G33" s="41" t="s">
        <v>62</v>
      </c>
      <c r="H33" s="79"/>
      <c r="I33" s="41" t="s">
        <v>62</v>
      </c>
      <c r="J33" s="79"/>
      <c r="K33" s="79">
        <v>5</v>
      </c>
      <c r="L33" s="79"/>
      <c r="M33" s="79" t="str">
        <f t="shared" si="0"/>
        <v>No aplica</v>
      </c>
      <c r="N33" s="42" t="s">
        <v>62</v>
      </c>
      <c r="O33" s="152"/>
      <c r="S33" s="17"/>
    </row>
    <row r="34" spans="1:19" s="23" customFormat="1" ht="210" customHeight="1" x14ac:dyDescent="0.3">
      <c r="A34" s="145"/>
      <c r="B34" s="75" t="s">
        <v>236</v>
      </c>
      <c r="C34" s="79" t="s">
        <v>16</v>
      </c>
      <c r="D34" s="75" t="s">
        <v>237</v>
      </c>
      <c r="E34" s="42">
        <v>80</v>
      </c>
      <c r="F34" s="42">
        <v>70</v>
      </c>
      <c r="G34" s="79">
        <v>180</v>
      </c>
      <c r="H34" s="79"/>
      <c r="I34" s="79">
        <v>250</v>
      </c>
      <c r="J34" s="79"/>
      <c r="K34" s="79">
        <v>500</v>
      </c>
      <c r="L34" s="79"/>
      <c r="M34" s="79">
        <f t="shared" si="0"/>
        <v>70</v>
      </c>
      <c r="N34" s="44">
        <f>IF(F34/E34&gt;100%,100%,F34/E34)</f>
        <v>0.875</v>
      </c>
      <c r="O34" s="81" t="s">
        <v>287</v>
      </c>
    </row>
    <row r="35" spans="1:19" s="16" customFormat="1" ht="88.5" customHeight="1" x14ac:dyDescent="0.4">
      <c r="A35" s="145"/>
      <c r="B35" s="142" t="s">
        <v>238</v>
      </c>
      <c r="C35" s="142" t="s">
        <v>16</v>
      </c>
      <c r="D35" s="75" t="s">
        <v>239</v>
      </c>
      <c r="E35" s="42" t="s">
        <v>62</v>
      </c>
      <c r="F35" s="42" t="s">
        <v>62</v>
      </c>
      <c r="G35" s="41" t="s">
        <v>62</v>
      </c>
      <c r="H35" s="79"/>
      <c r="I35" s="41" t="s">
        <v>62</v>
      </c>
      <c r="J35" s="79"/>
      <c r="K35" s="79">
        <v>12</v>
      </c>
      <c r="L35" s="79"/>
      <c r="M35" s="79" t="str">
        <f t="shared" si="0"/>
        <v>No aplica</v>
      </c>
      <c r="N35" s="42" t="s">
        <v>62</v>
      </c>
      <c r="O35" s="151" t="s">
        <v>288</v>
      </c>
    </row>
    <row r="36" spans="1:19" s="16" customFormat="1" ht="105.75" customHeight="1" x14ac:dyDescent="0.4">
      <c r="A36" s="143"/>
      <c r="B36" s="143"/>
      <c r="C36" s="143"/>
      <c r="D36" s="75" t="s">
        <v>240</v>
      </c>
      <c r="E36" s="42" t="s">
        <v>62</v>
      </c>
      <c r="F36" s="42" t="s">
        <v>62</v>
      </c>
      <c r="G36" s="41" t="s">
        <v>62</v>
      </c>
      <c r="H36" s="79"/>
      <c r="I36" s="41" t="s">
        <v>62</v>
      </c>
      <c r="J36" s="79"/>
      <c r="K36" s="79">
        <v>6</v>
      </c>
      <c r="L36" s="79"/>
      <c r="M36" s="79" t="str">
        <f t="shared" si="0"/>
        <v>No aplica</v>
      </c>
      <c r="N36" s="42" t="s">
        <v>62</v>
      </c>
      <c r="O36" s="152"/>
    </row>
    <row r="37" spans="1:19" s="16" customFormat="1" ht="68.25" customHeight="1" x14ac:dyDescent="0.4">
      <c r="A37" s="142" t="s">
        <v>241</v>
      </c>
      <c r="B37" s="142" t="s">
        <v>242</v>
      </c>
      <c r="C37" s="142" t="s">
        <v>221</v>
      </c>
      <c r="D37" s="75" t="s">
        <v>243</v>
      </c>
      <c r="E37" s="79">
        <v>1</v>
      </c>
      <c r="F37" s="79">
        <v>1</v>
      </c>
      <c r="G37" s="79">
        <v>11</v>
      </c>
      <c r="H37" s="79"/>
      <c r="I37" s="79">
        <v>17</v>
      </c>
      <c r="J37" s="79"/>
      <c r="K37" s="79">
        <v>25</v>
      </c>
      <c r="L37" s="79"/>
      <c r="M37" s="79">
        <f t="shared" si="0"/>
        <v>1</v>
      </c>
      <c r="N37" s="44">
        <f t="shared" si="1"/>
        <v>1</v>
      </c>
      <c r="O37" s="157" t="s">
        <v>289</v>
      </c>
    </row>
    <row r="38" spans="1:19" s="23" customFormat="1" ht="99.75" customHeight="1" x14ac:dyDescent="0.3">
      <c r="A38" s="145"/>
      <c r="B38" s="145"/>
      <c r="C38" s="145"/>
      <c r="D38" s="75" t="s">
        <v>244</v>
      </c>
      <c r="E38" s="79">
        <v>125</v>
      </c>
      <c r="F38" s="79">
        <v>50</v>
      </c>
      <c r="G38" s="79">
        <v>2250</v>
      </c>
      <c r="H38" s="79"/>
      <c r="I38" s="79">
        <v>3000</v>
      </c>
      <c r="J38" s="79"/>
      <c r="K38" s="79">
        <v>4000</v>
      </c>
      <c r="L38" s="79"/>
      <c r="M38" s="79">
        <f t="shared" si="0"/>
        <v>50</v>
      </c>
      <c r="N38" s="44">
        <f t="shared" si="1"/>
        <v>0.4</v>
      </c>
      <c r="O38" s="158"/>
      <c r="P38" s="34"/>
    </row>
    <row r="39" spans="1:19" s="23" customFormat="1" ht="138" customHeight="1" x14ac:dyDescent="0.3">
      <c r="A39" s="145"/>
      <c r="B39" s="143"/>
      <c r="C39" s="145"/>
      <c r="D39" s="75" t="s">
        <v>245</v>
      </c>
      <c r="E39" s="42" t="s">
        <v>62</v>
      </c>
      <c r="F39" s="42" t="s">
        <v>62</v>
      </c>
      <c r="G39" s="44">
        <v>0.25</v>
      </c>
      <c r="H39" s="79"/>
      <c r="I39" s="44">
        <v>0.25</v>
      </c>
      <c r="J39" s="79"/>
      <c r="K39" s="44">
        <v>0.65</v>
      </c>
      <c r="L39" s="79"/>
      <c r="M39" s="79" t="str">
        <f t="shared" si="0"/>
        <v>No aplica</v>
      </c>
      <c r="N39" s="42" t="s">
        <v>62</v>
      </c>
      <c r="O39" s="159"/>
    </row>
    <row r="40" spans="1:19" s="16" customFormat="1" ht="164.25" customHeight="1" x14ac:dyDescent="0.4">
      <c r="A40" s="145"/>
      <c r="B40" s="142" t="s">
        <v>246</v>
      </c>
      <c r="C40" s="142" t="s">
        <v>285</v>
      </c>
      <c r="D40" s="75" t="s">
        <v>247</v>
      </c>
      <c r="E40" s="42" t="s">
        <v>62</v>
      </c>
      <c r="F40" s="42" t="s">
        <v>62</v>
      </c>
      <c r="G40" s="41" t="s">
        <v>62</v>
      </c>
      <c r="H40" s="79"/>
      <c r="I40" s="41" t="s">
        <v>62</v>
      </c>
      <c r="J40" s="79"/>
      <c r="K40" s="79">
        <v>10</v>
      </c>
      <c r="L40" s="79"/>
      <c r="M40" s="79" t="str">
        <f t="shared" si="0"/>
        <v>No aplica</v>
      </c>
      <c r="N40" s="42" t="s">
        <v>62</v>
      </c>
      <c r="O40" s="160" t="s">
        <v>290</v>
      </c>
    </row>
    <row r="41" spans="1:19" s="16" customFormat="1" ht="270" customHeight="1" x14ac:dyDescent="0.4">
      <c r="A41" s="143"/>
      <c r="B41" s="143"/>
      <c r="C41" s="143"/>
      <c r="D41" s="75" t="s">
        <v>248</v>
      </c>
      <c r="E41" s="41">
        <v>1</v>
      </c>
      <c r="F41" s="65">
        <v>1</v>
      </c>
      <c r="G41" s="41">
        <v>1</v>
      </c>
      <c r="H41" s="41"/>
      <c r="I41" s="41">
        <v>1</v>
      </c>
      <c r="J41" s="41"/>
      <c r="K41" s="41">
        <v>1</v>
      </c>
      <c r="L41" s="79"/>
      <c r="M41" s="44">
        <f t="shared" si="0"/>
        <v>1</v>
      </c>
      <c r="N41" s="44">
        <f>IF(F41/E41&gt;100%,100%,F41/E41)</f>
        <v>1</v>
      </c>
      <c r="O41" s="161"/>
    </row>
    <row r="42" spans="1:19" s="16" customFormat="1" ht="170.25" customHeight="1" x14ac:dyDescent="0.4">
      <c r="A42" s="142" t="s">
        <v>249</v>
      </c>
      <c r="B42" s="142" t="s">
        <v>251</v>
      </c>
      <c r="C42" s="142" t="s">
        <v>250</v>
      </c>
      <c r="D42" s="75" t="s">
        <v>252</v>
      </c>
      <c r="E42" s="41" t="s">
        <v>62</v>
      </c>
      <c r="F42" s="41" t="s">
        <v>62</v>
      </c>
      <c r="G42" s="41" t="s">
        <v>62</v>
      </c>
      <c r="H42" s="79"/>
      <c r="I42" s="41" t="s">
        <v>62</v>
      </c>
      <c r="J42" s="79"/>
      <c r="K42" s="79">
        <v>4</v>
      </c>
      <c r="L42" s="79"/>
      <c r="M42" s="79" t="s">
        <v>62</v>
      </c>
      <c r="N42" s="79" t="s">
        <v>62</v>
      </c>
      <c r="O42" s="151" t="s">
        <v>291</v>
      </c>
    </row>
    <row r="43" spans="1:19" s="16" customFormat="1" ht="102.75" customHeight="1" x14ac:dyDescent="0.4">
      <c r="A43" s="145"/>
      <c r="B43" s="145"/>
      <c r="C43" s="145"/>
      <c r="D43" s="75" t="s">
        <v>253</v>
      </c>
      <c r="E43" s="41" t="s">
        <v>62</v>
      </c>
      <c r="F43" s="41" t="s">
        <v>62</v>
      </c>
      <c r="G43" s="79">
        <v>5</v>
      </c>
      <c r="H43" s="41"/>
      <c r="I43" s="79">
        <v>5</v>
      </c>
      <c r="J43" s="41"/>
      <c r="K43" s="79">
        <v>10</v>
      </c>
      <c r="L43" s="41"/>
      <c r="M43" s="79" t="str">
        <f t="shared" si="0"/>
        <v>No aplica</v>
      </c>
      <c r="N43" s="80" t="s">
        <v>62</v>
      </c>
      <c r="O43" s="153"/>
    </row>
    <row r="44" spans="1:19" s="16" customFormat="1" ht="134.25" customHeight="1" x14ac:dyDescent="0.4">
      <c r="A44" s="143"/>
      <c r="B44" s="143"/>
      <c r="C44" s="143"/>
      <c r="D44" s="75" t="s">
        <v>254</v>
      </c>
      <c r="E44" s="42">
        <v>23750</v>
      </c>
      <c r="F44" s="42">
        <v>100813</v>
      </c>
      <c r="G44" s="42">
        <v>47500</v>
      </c>
      <c r="H44" s="42"/>
      <c r="I44" s="42">
        <v>71250</v>
      </c>
      <c r="J44" s="42"/>
      <c r="K44" s="42">
        <v>95000</v>
      </c>
      <c r="L44" s="42"/>
      <c r="M44" s="42">
        <f t="shared" si="0"/>
        <v>100813</v>
      </c>
      <c r="N44" s="44">
        <f t="shared" si="1"/>
        <v>1</v>
      </c>
      <c r="O44" s="152"/>
    </row>
    <row r="45" spans="1:19" s="23" customFormat="1" ht="167.25" customHeight="1" x14ac:dyDescent="0.3">
      <c r="A45" s="142" t="s">
        <v>255</v>
      </c>
      <c r="B45" s="142" t="s">
        <v>256</v>
      </c>
      <c r="C45" s="142" t="s">
        <v>125</v>
      </c>
      <c r="D45" s="75" t="s">
        <v>257</v>
      </c>
      <c r="E45" s="41">
        <v>1</v>
      </c>
      <c r="F45" s="65">
        <v>1</v>
      </c>
      <c r="G45" s="41">
        <v>1</v>
      </c>
      <c r="H45" s="41"/>
      <c r="I45" s="41">
        <v>1</v>
      </c>
      <c r="J45" s="41"/>
      <c r="K45" s="41">
        <v>1</v>
      </c>
      <c r="L45" s="41"/>
      <c r="M45" s="44">
        <f t="shared" si="0"/>
        <v>1</v>
      </c>
      <c r="N45" s="44">
        <f t="shared" si="1"/>
        <v>1</v>
      </c>
      <c r="O45" s="151" t="s">
        <v>295</v>
      </c>
    </row>
    <row r="46" spans="1:19" s="23" customFormat="1" ht="204" customHeight="1" x14ac:dyDescent="0.3">
      <c r="A46" s="145"/>
      <c r="B46" s="143"/>
      <c r="C46" s="143"/>
      <c r="D46" s="75" t="s">
        <v>258</v>
      </c>
      <c r="E46" s="41">
        <v>1</v>
      </c>
      <c r="F46" s="65">
        <v>1</v>
      </c>
      <c r="G46" s="41">
        <v>1</v>
      </c>
      <c r="H46" s="41"/>
      <c r="I46" s="41">
        <v>1</v>
      </c>
      <c r="J46" s="41"/>
      <c r="K46" s="41">
        <v>1</v>
      </c>
      <c r="L46" s="79"/>
      <c r="M46" s="44">
        <f t="shared" si="0"/>
        <v>1</v>
      </c>
      <c r="N46" s="44">
        <f t="shared" si="1"/>
        <v>1</v>
      </c>
      <c r="O46" s="152"/>
    </row>
    <row r="47" spans="1:19" s="16" customFormat="1" ht="231.75" customHeight="1" x14ac:dyDescent="0.4">
      <c r="A47" s="145"/>
      <c r="B47" s="142" t="s">
        <v>259</v>
      </c>
      <c r="C47" s="142" t="s">
        <v>260</v>
      </c>
      <c r="D47" s="75" t="s">
        <v>261</v>
      </c>
      <c r="E47" s="41">
        <v>0.3</v>
      </c>
      <c r="F47" s="40">
        <v>0.29665000000000002</v>
      </c>
      <c r="G47" s="41">
        <v>0.35</v>
      </c>
      <c r="H47" s="42"/>
      <c r="I47" s="41">
        <v>0.4</v>
      </c>
      <c r="J47" s="42"/>
      <c r="K47" s="41">
        <v>0.45</v>
      </c>
      <c r="L47" s="79"/>
      <c r="M47" s="44">
        <f t="shared" si="0"/>
        <v>0.29665000000000002</v>
      </c>
      <c r="N47" s="36">
        <f>IF(F47/E47&gt;100%,100%,F47/E47)</f>
        <v>0.98883333333333345</v>
      </c>
      <c r="O47" s="151" t="s">
        <v>296</v>
      </c>
    </row>
    <row r="48" spans="1:19" s="23" customFormat="1" ht="157.5" customHeight="1" x14ac:dyDescent="0.3">
      <c r="A48" s="145"/>
      <c r="B48" s="145"/>
      <c r="C48" s="145"/>
      <c r="D48" s="75" t="s">
        <v>262</v>
      </c>
      <c r="E48" s="41">
        <v>1</v>
      </c>
      <c r="F48" s="65">
        <v>1</v>
      </c>
      <c r="G48" s="41">
        <v>1</v>
      </c>
      <c r="H48" s="41"/>
      <c r="I48" s="41">
        <v>1</v>
      </c>
      <c r="J48" s="41"/>
      <c r="K48" s="41">
        <v>1</v>
      </c>
      <c r="L48" s="79"/>
      <c r="M48" s="44">
        <f t="shared" si="0"/>
        <v>1</v>
      </c>
      <c r="N48" s="44">
        <f t="shared" si="1"/>
        <v>1</v>
      </c>
      <c r="O48" s="153"/>
    </row>
    <row r="49" spans="1:87" s="16" customFormat="1" ht="150.75" customHeight="1" x14ac:dyDescent="0.4">
      <c r="A49" s="145"/>
      <c r="B49" s="143"/>
      <c r="C49" s="143"/>
      <c r="D49" s="75" t="s">
        <v>258</v>
      </c>
      <c r="E49" s="41">
        <v>0.94</v>
      </c>
      <c r="F49" s="65">
        <v>0.94</v>
      </c>
      <c r="G49" s="41">
        <v>0.96</v>
      </c>
      <c r="H49" s="41"/>
      <c r="I49" s="41">
        <v>0.98</v>
      </c>
      <c r="J49" s="41"/>
      <c r="K49" s="41">
        <v>1</v>
      </c>
      <c r="L49" s="79"/>
      <c r="M49" s="44">
        <f t="shared" si="0"/>
        <v>0.94</v>
      </c>
      <c r="N49" s="44">
        <f>IF(F49/E49&gt;100%,100%,F49/E49)</f>
        <v>1</v>
      </c>
      <c r="O49" s="152"/>
    </row>
    <row r="50" spans="1:87" s="23" customFormat="1" ht="177.75" customHeight="1" x14ac:dyDescent="0.3">
      <c r="A50" s="145"/>
      <c r="B50" s="142" t="s">
        <v>263</v>
      </c>
      <c r="C50" s="142" t="s">
        <v>122</v>
      </c>
      <c r="D50" s="75" t="s">
        <v>264</v>
      </c>
      <c r="E50" s="41">
        <v>0.25</v>
      </c>
      <c r="F50" s="41">
        <v>0.28000000000000003</v>
      </c>
      <c r="G50" s="41">
        <v>0.5</v>
      </c>
      <c r="H50" s="79"/>
      <c r="I50" s="41">
        <v>0.75</v>
      </c>
      <c r="J50" s="79"/>
      <c r="K50" s="41">
        <v>1</v>
      </c>
      <c r="L50" s="79"/>
      <c r="M50" s="44">
        <f t="shared" si="0"/>
        <v>0.28000000000000003</v>
      </c>
      <c r="N50" s="44">
        <f t="shared" si="1"/>
        <v>1</v>
      </c>
      <c r="O50" s="151" t="s">
        <v>297</v>
      </c>
    </row>
    <row r="51" spans="1:87" s="25" customFormat="1" ht="171" customHeight="1" x14ac:dyDescent="0.3">
      <c r="A51" s="145"/>
      <c r="B51" s="145"/>
      <c r="C51" s="145"/>
      <c r="D51" s="75" t="s">
        <v>248</v>
      </c>
      <c r="E51" s="41">
        <v>1</v>
      </c>
      <c r="F51" s="41">
        <v>1</v>
      </c>
      <c r="G51" s="41">
        <v>1</v>
      </c>
      <c r="H51" s="41"/>
      <c r="I51" s="41">
        <v>1</v>
      </c>
      <c r="J51" s="41"/>
      <c r="K51" s="41">
        <v>1</v>
      </c>
      <c r="L51" s="41"/>
      <c r="M51" s="44">
        <f t="shared" si="0"/>
        <v>1</v>
      </c>
      <c r="N51" s="44">
        <f t="shared" si="1"/>
        <v>1</v>
      </c>
      <c r="O51" s="153"/>
    </row>
    <row r="52" spans="1:87" s="23" customFormat="1" ht="175.5" customHeight="1" x14ac:dyDescent="0.3">
      <c r="A52" s="145"/>
      <c r="B52" s="143"/>
      <c r="C52" s="143"/>
      <c r="D52" s="75" t="s">
        <v>265</v>
      </c>
      <c r="E52" s="41">
        <v>1</v>
      </c>
      <c r="F52" s="41">
        <v>1</v>
      </c>
      <c r="G52" s="41">
        <v>1</v>
      </c>
      <c r="H52" s="41"/>
      <c r="I52" s="41">
        <v>1</v>
      </c>
      <c r="J52" s="41"/>
      <c r="K52" s="41">
        <v>1</v>
      </c>
      <c r="L52" s="41"/>
      <c r="M52" s="44">
        <f t="shared" si="0"/>
        <v>1</v>
      </c>
      <c r="N52" s="44">
        <f t="shared" si="1"/>
        <v>1</v>
      </c>
      <c r="O52" s="153"/>
    </row>
    <row r="53" spans="1:87" s="23" customFormat="1" ht="78" customHeight="1" x14ac:dyDescent="0.3">
      <c r="A53" s="145"/>
      <c r="B53" s="142" t="s">
        <v>89</v>
      </c>
      <c r="C53" s="142" t="s">
        <v>121</v>
      </c>
      <c r="D53" s="75" t="s">
        <v>90</v>
      </c>
      <c r="E53" s="41" t="s">
        <v>62</v>
      </c>
      <c r="F53" s="41" t="s">
        <v>62</v>
      </c>
      <c r="G53" s="41">
        <v>0.84</v>
      </c>
      <c r="H53" s="41"/>
      <c r="I53" s="41">
        <v>0.84</v>
      </c>
      <c r="J53" s="41"/>
      <c r="K53" s="41">
        <v>0.85</v>
      </c>
      <c r="L53" s="41"/>
      <c r="M53" s="79" t="s">
        <v>62</v>
      </c>
      <c r="N53" s="79" t="s">
        <v>62</v>
      </c>
      <c r="O53" s="131" t="s">
        <v>298</v>
      </c>
    </row>
    <row r="54" spans="1:87" s="23" customFormat="1" ht="48" customHeight="1" x14ac:dyDescent="0.3">
      <c r="A54" s="145"/>
      <c r="B54" s="145"/>
      <c r="C54" s="145"/>
      <c r="D54" s="75" t="s">
        <v>248</v>
      </c>
      <c r="E54" s="41">
        <v>1</v>
      </c>
      <c r="F54" s="41">
        <v>0.97</v>
      </c>
      <c r="G54" s="41">
        <v>1</v>
      </c>
      <c r="H54" s="41"/>
      <c r="I54" s="41">
        <v>1</v>
      </c>
      <c r="J54" s="41"/>
      <c r="K54" s="41">
        <v>1</v>
      </c>
      <c r="L54" s="41"/>
      <c r="M54" s="44">
        <f t="shared" si="0"/>
        <v>0.97</v>
      </c>
      <c r="N54" s="44">
        <f t="shared" si="1"/>
        <v>0.97</v>
      </c>
      <c r="O54" s="131"/>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23" customFormat="1" ht="60.75" customHeight="1" x14ac:dyDescent="0.3">
      <c r="A55" s="145"/>
      <c r="B55" s="143"/>
      <c r="C55" s="145"/>
      <c r="D55" s="75" t="s">
        <v>265</v>
      </c>
      <c r="E55" s="41">
        <v>1</v>
      </c>
      <c r="F55" s="41">
        <v>1</v>
      </c>
      <c r="G55" s="41">
        <v>1</v>
      </c>
      <c r="H55" s="41"/>
      <c r="I55" s="41">
        <v>1</v>
      </c>
      <c r="J55" s="41"/>
      <c r="K55" s="41">
        <v>1</v>
      </c>
      <c r="L55" s="41"/>
      <c r="M55" s="44">
        <f t="shared" si="0"/>
        <v>1</v>
      </c>
      <c r="N55" s="44">
        <f t="shared" si="1"/>
        <v>1</v>
      </c>
      <c r="O55" s="132"/>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c r="BV55" s="25"/>
      <c r="BW55" s="25"/>
      <c r="BX55" s="25"/>
      <c r="BY55" s="25"/>
      <c r="BZ55" s="25"/>
      <c r="CA55" s="25"/>
      <c r="CB55" s="25"/>
      <c r="CC55" s="25"/>
      <c r="CD55" s="25"/>
      <c r="CE55" s="25"/>
      <c r="CF55" s="25"/>
      <c r="CG55" s="25"/>
      <c r="CH55" s="25"/>
      <c r="CI55" s="25"/>
    </row>
    <row r="56" spans="1:87" s="16" customFormat="1" ht="171.75" customHeight="1" x14ac:dyDescent="0.4">
      <c r="A56" s="145"/>
      <c r="B56" s="75" t="s">
        <v>266</v>
      </c>
      <c r="C56" s="84" t="s">
        <v>121</v>
      </c>
      <c r="D56" s="75" t="s">
        <v>267</v>
      </c>
      <c r="E56" s="41">
        <v>1</v>
      </c>
      <c r="F56" s="41">
        <v>1</v>
      </c>
      <c r="G56" s="41">
        <v>1</v>
      </c>
      <c r="H56" s="41"/>
      <c r="I56" s="41">
        <v>1</v>
      </c>
      <c r="J56" s="41"/>
      <c r="K56" s="41">
        <v>1</v>
      </c>
      <c r="L56" s="41"/>
      <c r="M56" s="44">
        <f t="shared" si="0"/>
        <v>1</v>
      </c>
      <c r="N56" s="44">
        <f t="shared" si="1"/>
        <v>1</v>
      </c>
      <c r="O56" s="45" t="s">
        <v>299</v>
      </c>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100.5" customHeight="1" x14ac:dyDescent="0.4">
      <c r="A57" s="145"/>
      <c r="B57" s="142" t="s">
        <v>268</v>
      </c>
      <c r="C57" s="145" t="s">
        <v>121</v>
      </c>
      <c r="D57" s="75" t="s">
        <v>269</v>
      </c>
      <c r="E57" s="40">
        <v>0.89549999999999996</v>
      </c>
      <c r="F57" s="40">
        <v>0.89549999999999996</v>
      </c>
      <c r="G57" s="40">
        <v>0.89800000000000002</v>
      </c>
      <c r="H57" s="79"/>
      <c r="I57" s="40">
        <v>0.90049999999999997</v>
      </c>
      <c r="J57" s="79"/>
      <c r="K57" s="40">
        <v>0.90300000000000002</v>
      </c>
      <c r="L57" s="41"/>
      <c r="M57" s="44">
        <f t="shared" si="0"/>
        <v>0.89549999999999996</v>
      </c>
      <c r="N57" s="44">
        <f t="shared" si="1"/>
        <v>1</v>
      </c>
      <c r="O57" s="146" t="s">
        <v>300</v>
      </c>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106.5" customHeight="1" x14ac:dyDescent="0.4">
      <c r="A58" s="145"/>
      <c r="B58" s="143"/>
      <c r="C58" s="143"/>
      <c r="D58" s="75" t="s">
        <v>248</v>
      </c>
      <c r="E58" s="41">
        <v>1</v>
      </c>
      <c r="F58" s="41">
        <v>1</v>
      </c>
      <c r="G58" s="41">
        <v>1</v>
      </c>
      <c r="H58" s="41"/>
      <c r="I58" s="41">
        <v>1</v>
      </c>
      <c r="J58" s="41"/>
      <c r="K58" s="41">
        <v>1</v>
      </c>
      <c r="L58" s="41"/>
      <c r="M58" s="44">
        <f t="shared" si="0"/>
        <v>1</v>
      </c>
      <c r="N58" s="44">
        <f t="shared" si="1"/>
        <v>1</v>
      </c>
      <c r="O58" s="148"/>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30.75" customHeight="1" x14ac:dyDescent="0.4">
      <c r="A59" s="145"/>
      <c r="B59" s="142" t="s">
        <v>270</v>
      </c>
      <c r="C59" s="142" t="s">
        <v>123</v>
      </c>
      <c r="D59" s="75" t="s">
        <v>271</v>
      </c>
      <c r="E59" s="41">
        <v>1</v>
      </c>
      <c r="F59" s="41">
        <v>1</v>
      </c>
      <c r="G59" s="41">
        <v>1</v>
      </c>
      <c r="H59" s="41"/>
      <c r="I59" s="41">
        <v>1</v>
      </c>
      <c r="J59" s="41"/>
      <c r="K59" s="41">
        <v>1</v>
      </c>
      <c r="L59" s="41"/>
      <c r="M59" s="44">
        <f t="shared" si="0"/>
        <v>1</v>
      </c>
      <c r="N59" s="44">
        <f t="shared" si="1"/>
        <v>1</v>
      </c>
      <c r="O59" s="85"/>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30.75" customHeight="1" x14ac:dyDescent="0.4">
      <c r="A60" s="145"/>
      <c r="B60" s="145"/>
      <c r="C60" s="145"/>
      <c r="D60" s="75" t="s">
        <v>272</v>
      </c>
      <c r="E60" s="41" t="s">
        <v>62</v>
      </c>
      <c r="F60" s="41" t="s">
        <v>62</v>
      </c>
      <c r="G60" s="41">
        <v>0</v>
      </c>
      <c r="H60" s="41"/>
      <c r="I60" s="41">
        <v>0</v>
      </c>
      <c r="J60" s="41"/>
      <c r="K60" s="41">
        <v>0.66</v>
      </c>
      <c r="L60" s="41"/>
      <c r="M60" s="79" t="str">
        <f t="shared" si="0"/>
        <v>No aplica</v>
      </c>
      <c r="N60" s="80" t="s">
        <v>62</v>
      </c>
      <c r="O60" s="146" t="s">
        <v>301</v>
      </c>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16" customFormat="1" ht="30.75" customHeight="1" x14ac:dyDescent="0.4">
      <c r="A61" s="145"/>
      <c r="B61" s="145"/>
      <c r="C61" s="145"/>
      <c r="D61" s="75" t="s">
        <v>129</v>
      </c>
      <c r="E61" s="41">
        <v>0.25</v>
      </c>
      <c r="F61" s="41">
        <v>0.34</v>
      </c>
      <c r="G61" s="41">
        <v>0.5</v>
      </c>
      <c r="H61" s="41"/>
      <c r="I61" s="41">
        <v>0.75</v>
      </c>
      <c r="J61" s="41"/>
      <c r="K61" s="41">
        <v>1</v>
      </c>
      <c r="L61" s="41"/>
      <c r="M61" s="44">
        <f t="shared" si="0"/>
        <v>0.34</v>
      </c>
      <c r="N61" s="44">
        <f t="shared" si="1"/>
        <v>1</v>
      </c>
      <c r="O61" s="147"/>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c r="BZ61" s="24"/>
      <c r="CA61" s="24"/>
      <c r="CB61" s="24"/>
      <c r="CC61" s="24"/>
      <c r="CD61" s="24"/>
      <c r="CE61" s="24"/>
      <c r="CF61" s="24"/>
      <c r="CG61" s="24"/>
      <c r="CH61" s="24"/>
      <c r="CI61" s="24"/>
    </row>
    <row r="62" spans="1:87" s="23" customFormat="1" ht="30.75" customHeight="1" x14ac:dyDescent="0.3">
      <c r="A62" s="145"/>
      <c r="B62" s="145"/>
      <c r="C62" s="145"/>
      <c r="D62" s="75" t="s">
        <v>128</v>
      </c>
      <c r="E62" s="41">
        <v>0.25</v>
      </c>
      <c r="F62" s="41">
        <v>0.19</v>
      </c>
      <c r="G62" s="41">
        <v>0.5</v>
      </c>
      <c r="H62" s="41"/>
      <c r="I62" s="41">
        <v>0.75</v>
      </c>
      <c r="J62" s="41"/>
      <c r="K62" s="41">
        <v>1</v>
      </c>
      <c r="L62" s="41"/>
      <c r="M62" s="44">
        <f t="shared" si="0"/>
        <v>0.19</v>
      </c>
      <c r="N62" s="44">
        <f t="shared" si="1"/>
        <v>0.76</v>
      </c>
      <c r="O62" s="147"/>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30.75" customHeight="1" x14ac:dyDescent="0.3">
      <c r="A63" s="145"/>
      <c r="B63" s="145"/>
      <c r="C63" s="145"/>
      <c r="D63" s="75" t="s">
        <v>248</v>
      </c>
      <c r="E63" s="41">
        <v>1</v>
      </c>
      <c r="F63" s="41">
        <v>1</v>
      </c>
      <c r="G63" s="41">
        <v>1</v>
      </c>
      <c r="H63" s="41"/>
      <c r="I63" s="41">
        <v>1</v>
      </c>
      <c r="J63" s="41"/>
      <c r="K63" s="41">
        <v>1</v>
      </c>
      <c r="L63" s="41"/>
      <c r="M63" s="44">
        <f t="shared" si="0"/>
        <v>1</v>
      </c>
      <c r="N63" s="44">
        <f t="shared" si="1"/>
        <v>1</v>
      </c>
      <c r="O63" s="147"/>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30.75" customHeight="1" x14ac:dyDescent="0.3">
      <c r="A64" s="145"/>
      <c r="B64" s="143"/>
      <c r="C64" s="143"/>
      <c r="D64" s="23" t="s">
        <v>265</v>
      </c>
      <c r="E64" s="41">
        <v>1</v>
      </c>
      <c r="F64" s="41">
        <v>1</v>
      </c>
      <c r="G64" s="41">
        <v>1</v>
      </c>
      <c r="H64" s="41"/>
      <c r="I64" s="41">
        <v>1</v>
      </c>
      <c r="J64" s="41"/>
      <c r="K64" s="41">
        <v>1</v>
      </c>
      <c r="L64" s="41"/>
      <c r="M64" s="44">
        <f t="shared" si="0"/>
        <v>1</v>
      </c>
      <c r="N64" s="44">
        <f t="shared" si="1"/>
        <v>1</v>
      </c>
      <c r="O64" s="148"/>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88.5" customHeight="1" x14ac:dyDescent="0.3">
      <c r="A65" s="145"/>
      <c r="B65" s="142" t="s">
        <v>273</v>
      </c>
      <c r="C65" s="142" t="s">
        <v>124</v>
      </c>
      <c r="D65" s="75" t="s">
        <v>274</v>
      </c>
      <c r="E65" s="41">
        <v>0.14000000000000001</v>
      </c>
      <c r="F65" s="41">
        <v>0.14000000000000001</v>
      </c>
      <c r="G65" s="41">
        <v>0.36</v>
      </c>
      <c r="H65" s="41"/>
      <c r="I65" s="41">
        <v>0.67</v>
      </c>
      <c r="J65" s="41"/>
      <c r="K65" s="41">
        <v>1</v>
      </c>
      <c r="L65" s="41"/>
      <c r="M65" s="44">
        <f t="shared" si="0"/>
        <v>0.14000000000000001</v>
      </c>
      <c r="N65" s="44">
        <f t="shared" si="1"/>
        <v>1</v>
      </c>
      <c r="O65" s="149" t="s">
        <v>302</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88.5" customHeight="1" x14ac:dyDescent="0.3">
      <c r="A66" s="143"/>
      <c r="B66" s="143"/>
      <c r="C66" s="143"/>
      <c r="D66" s="75" t="s">
        <v>248</v>
      </c>
      <c r="E66" s="41">
        <v>1</v>
      </c>
      <c r="F66" s="41">
        <v>1</v>
      </c>
      <c r="G66" s="41">
        <v>1</v>
      </c>
      <c r="H66" s="41"/>
      <c r="I66" s="41">
        <v>1</v>
      </c>
      <c r="J66" s="41"/>
      <c r="K66" s="41">
        <v>1</v>
      </c>
      <c r="L66" s="79"/>
      <c r="M66" s="44">
        <f t="shared" si="0"/>
        <v>1</v>
      </c>
      <c r="N66" s="44">
        <f t="shared" si="1"/>
        <v>1</v>
      </c>
      <c r="O66" s="150"/>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6" customFormat="1" x14ac:dyDescent="0.45">
      <c r="B67" s="27"/>
      <c r="C67" s="27"/>
      <c r="D67" s="32"/>
      <c r="E67" s="27"/>
      <c r="F67" s="27"/>
      <c r="G67" s="27"/>
      <c r="H67" s="27"/>
      <c r="I67" s="27"/>
      <c r="J67" s="27"/>
      <c r="K67" s="27"/>
      <c r="L67" s="27"/>
      <c r="M67" s="27"/>
      <c r="N67" s="27"/>
    </row>
    <row r="68" spans="1:87" ht="15" customHeight="1" x14ac:dyDescent="0.45">
      <c r="A68" s="125" t="s">
        <v>8</v>
      </c>
      <c r="B68" s="125"/>
      <c r="C68" s="125"/>
      <c r="D68" s="125"/>
      <c r="E68" s="125"/>
      <c r="F68" s="125"/>
      <c r="G68" s="125"/>
      <c r="H68" s="125"/>
      <c r="I68" s="125"/>
      <c r="J68" s="125"/>
      <c r="K68" s="125"/>
      <c r="L68" s="125"/>
      <c r="M68" s="125"/>
      <c r="N68" s="125"/>
      <c r="O68" s="125"/>
    </row>
    <row r="69" spans="1:87" ht="15" customHeight="1" x14ac:dyDescent="0.45">
      <c r="A69" s="125" t="s">
        <v>9</v>
      </c>
      <c r="B69" s="125"/>
      <c r="C69" s="125"/>
      <c r="D69" s="125"/>
      <c r="E69" s="125"/>
      <c r="F69" s="125"/>
      <c r="G69" s="125"/>
      <c r="H69" s="125"/>
      <c r="I69" s="125"/>
      <c r="J69" s="125"/>
      <c r="K69" s="125"/>
      <c r="L69" s="125"/>
      <c r="M69" s="125"/>
      <c r="N69" s="125"/>
      <c r="O69" s="125"/>
    </row>
    <row r="70" spans="1:87" x14ac:dyDescent="0.45">
      <c r="A70" s="124" t="s">
        <v>37</v>
      </c>
      <c r="B70" s="124"/>
      <c r="C70" s="124"/>
      <c r="D70" s="124"/>
      <c r="E70" s="124"/>
      <c r="F70" s="124"/>
      <c r="G70" s="124"/>
      <c r="H70" s="124"/>
      <c r="I70" s="124"/>
      <c r="J70" s="124"/>
      <c r="K70" s="124"/>
      <c r="L70" s="124"/>
      <c r="M70" s="124"/>
      <c r="N70" s="124"/>
      <c r="O70" s="124"/>
    </row>
    <row r="71" spans="1:87" s="28" customFormat="1" x14ac:dyDescent="0.45">
      <c r="A71" s="119" t="s">
        <v>303</v>
      </c>
      <c r="B71" s="119"/>
      <c r="C71" s="119"/>
      <c r="D71" s="119"/>
      <c r="E71" s="119"/>
      <c r="F71" s="119"/>
      <c r="G71" s="119"/>
      <c r="H71" s="119"/>
      <c r="I71" s="119"/>
      <c r="J71" s="119"/>
      <c r="K71" s="119"/>
      <c r="L71" s="119"/>
      <c r="M71" s="119"/>
      <c r="N71" s="119"/>
      <c r="O71" s="119"/>
    </row>
  </sheetData>
  <autoFilter ref="A10:CI66"/>
  <mergeCells count="86">
    <mergeCell ref="O11:O12"/>
    <mergeCell ref="O13:O14"/>
    <mergeCell ref="O15:O16"/>
    <mergeCell ref="O17:O18"/>
    <mergeCell ref="C42:C44"/>
    <mergeCell ref="O19:O20"/>
    <mergeCell ref="O35:O36"/>
    <mergeCell ref="O37:O39"/>
    <mergeCell ref="O40:O41"/>
    <mergeCell ref="O42:O44"/>
    <mergeCell ref="O26:O28"/>
    <mergeCell ref="O29:O30"/>
    <mergeCell ref="O31:O33"/>
    <mergeCell ref="C37:C39"/>
    <mergeCell ref="C40:C41"/>
    <mergeCell ref="B42:B44"/>
    <mergeCell ref="A42:A44"/>
    <mergeCell ref="C45:C46"/>
    <mergeCell ref="B45:B46"/>
    <mergeCell ref="A45:A66"/>
    <mergeCell ref="C47:C49"/>
    <mergeCell ref="B47:B49"/>
    <mergeCell ref="C50:C52"/>
    <mergeCell ref="B50:B52"/>
    <mergeCell ref="B53:B55"/>
    <mergeCell ref="B57:B58"/>
    <mergeCell ref="C53:C55"/>
    <mergeCell ref="C57:C58"/>
    <mergeCell ref="C59:C64"/>
    <mergeCell ref="B59:B64"/>
    <mergeCell ref="C65:C66"/>
    <mergeCell ref="B37:B39"/>
    <mergeCell ref="B40:B41"/>
    <mergeCell ref="A37:A41"/>
    <mergeCell ref="B29:B30"/>
    <mergeCell ref="B31:B33"/>
    <mergeCell ref="B19:B20"/>
    <mergeCell ref="A19:A23"/>
    <mergeCell ref="B35:B36"/>
    <mergeCell ref="A29:A36"/>
    <mergeCell ref="C19:C20"/>
    <mergeCell ref="C35:C36"/>
    <mergeCell ref="C29:C30"/>
    <mergeCell ref="C31:C33"/>
    <mergeCell ref="A70:O70"/>
    <mergeCell ref="A71:O71"/>
    <mergeCell ref="A68:O68"/>
    <mergeCell ref="A69:O69"/>
    <mergeCell ref="C15:C16"/>
    <mergeCell ref="B15:B16"/>
    <mergeCell ref="C17:C18"/>
    <mergeCell ref="B17:B18"/>
    <mergeCell ref="A11:A18"/>
    <mergeCell ref="B11:B12"/>
    <mergeCell ref="C11:C12"/>
    <mergeCell ref="C13:C14"/>
    <mergeCell ref="B13:B14"/>
    <mergeCell ref="C24:C25"/>
    <mergeCell ref="C26:C28"/>
    <mergeCell ref="A24:A28"/>
    <mergeCell ref="B65:B66"/>
    <mergeCell ref="O60:O64"/>
    <mergeCell ref="O65:O66"/>
    <mergeCell ref="O45:O46"/>
    <mergeCell ref="O47:O49"/>
    <mergeCell ref="O50:O52"/>
    <mergeCell ref="O53:O55"/>
    <mergeCell ref="O57:O58"/>
    <mergeCell ref="P24:P25"/>
    <mergeCell ref="B22:B23"/>
    <mergeCell ref="O22:O23"/>
    <mergeCell ref="B26:B28"/>
    <mergeCell ref="C22:C23"/>
    <mergeCell ref="M9:M10"/>
    <mergeCell ref="N9:N10"/>
    <mergeCell ref="O9:O10"/>
    <mergeCell ref="A9:A10"/>
    <mergeCell ref="B9:B10"/>
    <mergeCell ref="C9:C10"/>
    <mergeCell ref="D9:D10"/>
    <mergeCell ref="E9:L9"/>
    <mergeCell ref="A1:B3"/>
    <mergeCell ref="C1:N3"/>
    <mergeCell ref="B4:O4"/>
    <mergeCell ref="A5:O5"/>
    <mergeCell ref="A7:W7"/>
  </mergeCells>
  <printOptions horizontalCentered="1" verticalCentered="1"/>
  <pageMargins left="0.70866141732283472" right="0.70866141732283472" top="0.74803149606299213" bottom="0.74803149606299213" header="0.31496062992125984" footer="0.31496062992125984"/>
  <pageSetup scale="28" orientation="landscape" r:id="rId1"/>
  <rowBreaks count="6" manualBreakCount="6">
    <brk id="16" max="14" man="1"/>
    <brk id="23" max="14" man="1"/>
    <brk id="29" max="14" man="1"/>
    <brk id="41" max="14" man="1"/>
    <brk id="46" max="14" man="1"/>
    <brk id="52" max="14" man="1"/>
  </rowBreaks>
  <colBreaks count="1" manualBreakCount="1">
    <brk id="15"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8</vt:i4>
      </vt:variant>
    </vt:vector>
  </HeadingPairs>
  <TitlesOfParts>
    <vt:vector size="13" baseType="lpstr">
      <vt:lpstr>Portada</vt:lpstr>
      <vt:lpstr>Seguimiento PAI 1er trimestre</vt:lpstr>
      <vt:lpstr>Seguimiento PAI 2do trimestre </vt:lpstr>
      <vt:lpstr>Seguimiento PAI 3r trimestre</vt:lpstr>
      <vt:lpstr>Seguimiento PAI 1er trimestre 1</vt:lpstr>
      <vt:lpstr>'Seguimiento PAI 1er trimestre'!Área_de_impresión</vt:lpstr>
      <vt:lpstr>'Seguimiento PAI 1er trimestre 1'!Área_de_impresión</vt:lpstr>
      <vt:lpstr>'Seguimiento PAI 2do trimestre '!Área_de_impresión</vt:lpstr>
      <vt:lpstr>'Seguimiento PAI 3r trimestre'!Área_de_impresión</vt:lpstr>
      <vt:lpstr>'Seguimiento PAI 1er trimestre'!Títulos_a_imprimir</vt:lpstr>
      <vt:lpstr>'Seguimiento PAI 1er trimestre 1'!Títulos_a_imprimir</vt:lpstr>
      <vt:lpstr>'Seguimiento PAI 2do trimestre '!Títulos_a_imprimir</vt:lpstr>
      <vt:lpstr>'Seguimiento PAI 3r trimestre'!Títulos_a_imprimir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Isabel Prieto Alzate</dc:creator>
  <cp:lastModifiedBy>Zoraida Rodriguez Calderon</cp:lastModifiedBy>
  <cp:lastPrinted>2019-05-13T20:30:47Z</cp:lastPrinted>
  <dcterms:created xsi:type="dcterms:W3CDTF">2017-01-27T18:29:11Z</dcterms:created>
  <dcterms:modified xsi:type="dcterms:W3CDTF">2019-05-23T14:41:39Z</dcterms:modified>
</cp:coreProperties>
</file>