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E:\backup  DELL\INFORMES DE SEGUIMIENTO\CONVOCATORIAS\2021\Seguimiento Oferta\"/>
    </mc:Choice>
  </mc:AlternateContent>
  <xr:revisionPtr revIDLastSave="0" documentId="13_ncr:1_{BE2AE84A-81A6-4799-8391-ABD56AC85796}" xr6:coauthVersionLast="47" xr6:coauthVersionMax="47" xr10:uidLastSave="{00000000-0000-0000-0000-000000000000}"/>
  <bookViews>
    <workbookView xWindow="-120" yWindow="-120" windowWidth="20730" windowHeight="11160" xr2:uid="{00000000-000D-0000-FFFF-FFFF00000000}"/>
  </bookViews>
  <sheets>
    <sheet name="SEGUIMIENTO OFERTA IN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7" i="1" l="1"/>
  <c r="O38" i="1" l="1"/>
  <c r="O33" i="1" l="1"/>
  <c r="N18" i="1"/>
  <c r="O35" i="1" l="1"/>
  <c r="O36" i="1"/>
  <c r="O37" i="1"/>
  <c r="O39" i="1"/>
  <c r="P39" i="1" s="1"/>
  <c r="Q39" i="1" s="1"/>
  <c r="O40" i="1"/>
  <c r="O42" i="1"/>
  <c r="O43" i="1"/>
  <c r="O44" i="1"/>
  <c r="O45" i="1"/>
  <c r="O46" i="1"/>
  <c r="O47" i="1"/>
  <c r="O48" i="1"/>
  <c r="O49" i="1"/>
  <c r="O25" i="1" l="1"/>
  <c r="O24" i="1"/>
  <c r="O23" i="1"/>
  <c r="O20" i="1"/>
  <c r="O18" i="1"/>
  <c r="I17" i="1"/>
  <c r="O17" i="1"/>
  <c r="Q17" i="1" s="1"/>
  <c r="O16" i="1"/>
  <c r="O15" i="1"/>
  <c r="O14" i="1"/>
  <c r="O13" i="1"/>
  <c r="O12" i="1"/>
  <c r="O11" i="1"/>
  <c r="O10" i="1"/>
  <c r="O9" i="1"/>
  <c r="O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Eduardo Pinzón López</author>
    <author>Personal</author>
  </authors>
  <commentList>
    <comment ref="M37" authorId="0" shapeId="0" xr:uid="{DD62065F-69CB-48B1-ADC1-55BEB23940A0}">
      <text>
        <r>
          <rPr>
            <b/>
            <sz val="9"/>
            <color indexed="81"/>
            <rFont val="Tahoma"/>
            <family val="2"/>
          </rPr>
          <t>Eduardo Pinzón López:</t>
        </r>
        <r>
          <rPr>
            <sz val="9"/>
            <color indexed="81"/>
            <rFont val="Tahoma"/>
            <family val="2"/>
          </rPr>
          <t xml:space="preserve">
se tenian $10.000</t>
        </r>
      </text>
    </comment>
    <comment ref="M44" authorId="0" shapeId="0" xr:uid="{D92026F1-0731-491F-8F13-25DA47144D51}">
      <text>
        <r>
          <rPr>
            <b/>
            <sz val="9"/>
            <color indexed="81"/>
            <rFont val="Tahoma"/>
            <family val="2"/>
          </rPr>
          <t>Eduardo Pinzón López:</t>
        </r>
        <r>
          <rPr>
            <sz val="9"/>
            <color indexed="81"/>
            <rFont val="Tahoma"/>
            <family val="2"/>
          </rPr>
          <t xml:space="preserve">
Se cambio de 4800 a 3400 millones</t>
        </r>
      </text>
    </comment>
    <comment ref="N48" authorId="1" shapeId="0" xr:uid="{9F835D2C-9FFD-40FE-A2C9-24C70BE9D2B8}">
      <text>
        <r>
          <rPr>
            <sz val="9"/>
            <color indexed="81"/>
            <rFont val="Tahoma"/>
            <family val="2"/>
          </rPr>
          <t>Verificar recursos, los TDR definen $ 4,665</t>
        </r>
      </text>
    </comment>
  </commentList>
</comments>
</file>

<file path=xl/sharedStrings.xml><?xml version="1.0" encoding="utf-8"?>
<sst xmlns="http://schemas.openxmlformats.org/spreadsheetml/2006/main" count="543" uniqueCount="201">
  <si>
    <t>No</t>
  </si>
  <si>
    <t>INDICADOR</t>
  </si>
  <si>
    <t>META</t>
  </si>
  <si>
    <t>AVANCE DE META</t>
  </si>
  <si>
    <t>% CUMPLIMIENTO DE LA META</t>
  </si>
  <si>
    <t>FECHA DE APERTURA REAL</t>
  </si>
  <si>
    <t>RECURSOS FINANCIEROS ASIGNADOS</t>
  </si>
  <si>
    <t>% 
ASIGNACIÓN 
DE RECURSOS</t>
  </si>
  <si>
    <t>No de adendas</t>
  </si>
  <si>
    <t>ÁREA RESPONSABLE</t>
  </si>
  <si>
    <t>OTRAS FUENTES</t>
  </si>
  <si>
    <t>TOTAL</t>
  </si>
  <si>
    <t>Dependencia responsable</t>
  </si>
  <si>
    <t>Resumen de la gestión reportada en GINA</t>
  </si>
  <si>
    <t>FECHA DE APERTURA PLANEADA</t>
  </si>
  <si>
    <t>INSTRUMENTO</t>
  </si>
  <si>
    <r>
      <rPr>
        <b/>
        <sz val="11"/>
        <color theme="1"/>
        <rFont val="Arial Narrow"/>
        <family val="2"/>
      </rPr>
      <t xml:space="preserve">CÓDIGO: </t>
    </r>
    <r>
      <rPr>
        <sz val="11"/>
        <color theme="1"/>
        <rFont val="Arial Narrow"/>
        <family val="2"/>
      </rPr>
      <t>D101PR01F15</t>
    </r>
  </si>
  <si>
    <r>
      <rPr>
        <b/>
        <sz val="11"/>
        <color theme="1"/>
        <rFont val="Arial Narrow"/>
        <family val="2"/>
      </rPr>
      <t>VERSIÓN:</t>
    </r>
    <r>
      <rPr>
        <sz val="11"/>
        <color theme="1"/>
        <rFont val="Arial Narrow"/>
        <family val="2"/>
      </rPr>
      <t xml:space="preserve"> 00</t>
    </r>
  </si>
  <si>
    <r>
      <rPr>
        <b/>
        <sz val="11"/>
        <color theme="1"/>
        <rFont val="Arial Narrow"/>
        <family val="2"/>
      </rPr>
      <t>FECHA:</t>
    </r>
    <r>
      <rPr>
        <sz val="11"/>
        <color theme="1"/>
        <rFont val="Arial Narrow"/>
        <family val="2"/>
      </rPr>
      <t xml:space="preserve"> 2020-01-20</t>
    </r>
  </si>
  <si>
    <t>TIPO DE OFERTA O MECANISMO</t>
  </si>
  <si>
    <t>NOMBRE OFERTA O MECANISMO</t>
  </si>
  <si>
    <t>MINCIENCIAS</t>
  </si>
  <si>
    <t>Comentarios de la OAPeII</t>
  </si>
  <si>
    <t>EJE TEMÁTICO</t>
  </si>
  <si>
    <r>
      <t xml:space="preserve">MINISTERIO DE CIENCIA, TECNOLOGÍA E INNOVACIÓN
</t>
    </r>
    <r>
      <rPr>
        <b/>
        <sz val="14"/>
        <color theme="1"/>
        <rFont val="Arial Narrow"/>
        <family val="2"/>
      </rPr>
      <t>MATRIZ DE SEGUIMIENTO DE LA OFERTA INSTITUCIONAL</t>
    </r>
  </si>
  <si>
    <t>OFERTA INSTITUCIONAL 2021</t>
  </si>
  <si>
    <t>Invitación</t>
  </si>
  <si>
    <t>Fortalecimiento de centros autónomos e institutos públicos de I+D</t>
  </si>
  <si>
    <t>Programas y Proyectos de CTeI</t>
  </si>
  <si>
    <t>Apoyo a  programas y proyectos I+D+i que promuevan beneficios sociales y económicos</t>
  </si>
  <si>
    <t xml:space="preserve"> Programas y proyectos de CTeI financiados</t>
  </si>
  <si>
    <t>primer trimestre</t>
  </si>
  <si>
    <t>30 de abril de 2021</t>
  </si>
  <si>
    <t>Abierta</t>
  </si>
  <si>
    <t>Dirección de Inteligencia de Recursos DIR, Dirección de Generación de Conocimiento</t>
  </si>
  <si>
    <t>Se solicita plan operativo de la convocatoria.</t>
  </si>
  <si>
    <t>Convocatoria</t>
  </si>
  <si>
    <t xml:space="preserve">Generación de capacidades para la producción en Colombia de reactivos, insumos y metodologías para la prevención, diagnóstico, tratamiento de enfermedades infeccionas y desatendidas, y demás enfermedades transmisibles. </t>
  </si>
  <si>
    <t>16 de marzo de 2021</t>
  </si>
  <si>
    <t>Evaluación</t>
  </si>
  <si>
    <t xml:space="preserve">Plan Operativo enviado por la DIR. </t>
  </si>
  <si>
    <t>Fortalecimiento de capacidades regionales de investigación en salud.</t>
  </si>
  <si>
    <t>Convocatoria para la financiación de proyectos de CTeI en salud que promuevan la medicina personalizada y la investigación traslacional</t>
  </si>
  <si>
    <t xml:space="preserve">La convocatoria tuvo apertura a tiempo y esta en proceso de carga la tareas del plan operativo. Cierra el 14 de mayo de 2021. Resultados preliminares se publicarán el 12 de julio y resultados definitivos se publicarán el 17 de agosto. </t>
  </si>
  <si>
    <t xml:space="preserve">La convocatoria tuvo apertura a tiempo y esta en proceso de carga la tareas del plan operativo. Cierra el 11 de junio de 2021. Resultados preliminares se publicarán el 09 de agosto y resultados definitivos se publicarán el 08 de septiembre. </t>
  </si>
  <si>
    <t>NA</t>
  </si>
  <si>
    <t>Cierre De Brechas Tecnológicas En Cadenas Productivas Agropecuarias</t>
  </si>
  <si>
    <t>Por definir</t>
  </si>
  <si>
    <t>segundo trimestre</t>
  </si>
  <si>
    <t xml:space="preserve">Invitación </t>
  </si>
  <si>
    <t>Invitación a presentar propuestas para la ejecución de proyectos de I+D+i orientados a la generación de nuevo conocimiento en Yacimientos No Convencionales en Colombia</t>
  </si>
  <si>
    <t>08 de abril de 2021</t>
  </si>
  <si>
    <t>Se solicita plan operativo de la invitación</t>
  </si>
  <si>
    <t>Invitación a presentar propuestas para la ejecución de proyectos de generación de nuevo conocimiento geocientífico</t>
  </si>
  <si>
    <t>Por abrir</t>
  </si>
  <si>
    <t>Invitación para consolidación de iniciativas de I+D en Recobro Mejorado de Hidrocarburos</t>
  </si>
  <si>
    <t xml:space="preserve">De esta iniciativa no han dado reporte ya que no se ha deifnido la misma con el aliado que en este caso es la Agencia Nacional de Hidrocarburos  ANH. </t>
  </si>
  <si>
    <t>La elaboración de términos de referencia para esta invitación se tiene prevista para el segundo trimestre de 2021. Sin embargo, durante el primer trimestre se han realizado algunas reuniones con el equipo técnico de la Agencia Nacional de Hidrocarburos donde, entre otros temas, se ha indicado la necesidad de enviar a tiempo los lineamientos técnicos para realizar la construcción conjunta de los términos de esta iniciativa.</t>
  </si>
  <si>
    <t>Invitación a presentar propuesta para ejecución de un proyecto I+D en recobro mejorado de hidrocarburos pesados y extrapesados que promueva el fortalecimiento de capacidades en esta temática para la región del Huila</t>
  </si>
  <si>
    <t>TOTAL RECURSOS FINANCIEROS (millones)</t>
  </si>
  <si>
    <t>De acuerdo con la sesión 13 del comité coordinador y operativo del convenio 735-2018 el 19 de marzo de 2020, se revisaron y aprobaron los términos de referencia de la Invitación a presentar propuestas para para la ejecución de un proyecto I+D en recobro mejorado de hidrocarburos pesados y extrapesados que promueva el fortalecimiento de capacidades en esta temática para la región del Huila, el cual fue construido con los lineamientos técnicos suministrado por la Agencia Nacional de Hidrocarburos y elaborados en conjunto con el equipo técnico de MINCIENCIAS.</t>
  </si>
  <si>
    <t>“Invitación a presentar propuestas para la ejecución de proyectos de I+D+i orientados al fortalecimiento del portafolio I+D+i de la ARC según prioridades y necesidades de la ARC-2020”.</t>
  </si>
  <si>
    <t>cuarto trimestre 2020</t>
  </si>
  <si>
    <t>18 de diciembre de 2021</t>
  </si>
  <si>
    <t>Banco Preliminar</t>
  </si>
  <si>
    <t>La invitación cerró el 05 de marzo y la publicación de resultados se tiene para el 03 de mayo de 2021. Se decide por 4 proyectos dejando el cumplimiento al 80% de la meta</t>
  </si>
  <si>
    <t>Invitación Ondas Primera Infancia</t>
  </si>
  <si>
    <t>Recursos del 2022</t>
  </si>
  <si>
    <t>Dirección de Inteligencia de Recursos DIR, Dirección de Generación de Conocimiento Internacionalización</t>
  </si>
  <si>
    <t>Plataforma Trasatlántica</t>
  </si>
  <si>
    <t>Innovación para la función pública</t>
  </si>
  <si>
    <t>Convocatoria de Indexación de revistas especializadas - Publindex - 2020</t>
  </si>
  <si>
    <t>Modelo de Clasificación Revistas Científicas Especializadas - PUBLINDEX</t>
  </si>
  <si>
    <t>Fortalecimiento de capacidades para la generación de conocimiento</t>
  </si>
  <si>
    <t>Desde el pasado 17 de febrero se han venido realizando reuniones semanales para revisar el análisis y las variables a aplicar en el modelo de clasificación de revistas de acuerdo con los resultados de la convocatoria 875 de 2020, actualmente hay un documento borrador que es el insumo para los términos de referencia de la Convocatoria para el año 2021.</t>
  </si>
  <si>
    <t>Medición de Grupos de investigación e investigadores - 2020</t>
  </si>
  <si>
    <t>Modelo de medición de grupos de investigación, desarrollo tecnológico o de innovación</t>
  </si>
  <si>
    <t>Número de propuestas evaluadas</t>
  </si>
  <si>
    <t>8845 registros de grupos
96828 hojas de vida de investigadores</t>
  </si>
  <si>
    <t>25 de febrero de 2021</t>
  </si>
  <si>
    <t>Dirección de Generación de Conocimiento</t>
  </si>
  <si>
    <t>Convocatoria tercerizada con CREAME para el fortalecimiento a empresas de base científica, tecnológica e innovación</t>
  </si>
  <si>
    <t>Innovación y Productividad</t>
  </si>
  <si>
    <t>Acuerdos de transferencia de tecnología yo conocimiento</t>
  </si>
  <si>
    <t>Acuerdos de transferencia de tecnología y/o conocimiento</t>
  </si>
  <si>
    <t>Dirección de Transferencia y Uso del Conocimiento</t>
  </si>
  <si>
    <t>Convocatoria nacional tercerizada para fomentar la proteccion por patente y su uso comercial de adelantos tecnologicos en I+D+i que promuevan la potenciación económica del sector empresarial.</t>
  </si>
  <si>
    <t>Sácale jugo a tu patente 3.0</t>
  </si>
  <si>
    <t>Programa de Propiedad Intelectual</t>
  </si>
  <si>
    <t>Registro de solicitudes de patentes por residentes en Oficina Nacional</t>
  </si>
  <si>
    <t>Invenciones gestionadas a traves de la explotación,comercialización y/o transferencia</t>
  </si>
  <si>
    <t>Dirección de Transferencia y Uso de Conocimiento</t>
  </si>
  <si>
    <t xml:space="preserve">Esta en proceso de aprobación el convenio de cooperación para poder proceder con el componente de la convocatoria. </t>
  </si>
  <si>
    <t>Ventanilla Abierta</t>
  </si>
  <si>
    <t>Convocatoria de Beneficios Tributarios por Crédito Fiscal</t>
  </si>
  <si>
    <t>Convocatoria de Beneficios Tributarios por Deducción y Descuento de proyectos de CTeI</t>
  </si>
  <si>
    <t>Beneficios Tributarios por Donación al FFJC</t>
  </si>
  <si>
    <t xml:space="preserve">Convocatoria para el acceso a beneficios tributarios por la vinculación de capital humano de alto nivel a empresas </t>
  </si>
  <si>
    <t>Convocatoria para el registro de propuestas que accederán a los ingresos no constitutivos de renta año 2020</t>
  </si>
  <si>
    <t>Convocatoria para el registro de propuestas que accederán a los ingresos no constitutivos de renta año 2021</t>
  </si>
  <si>
    <t>Exención de IVA</t>
  </si>
  <si>
    <t>Beneficios Tributarios</t>
  </si>
  <si>
    <t>% de asignación de cupo para beneficios. 
$billones asignados.</t>
  </si>
  <si>
    <t>100% de asignación de cupo para beneficios. 
$1,9 billones asignados.</t>
  </si>
  <si>
    <t>primer trimestre 2021</t>
  </si>
  <si>
    <t>segundo trimestre 2021</t>
  </si>
  <si>
    <t>No aplica
Apertura global del formulario en junio de 2018</t>
  </si>
  <si>
    <t>23 de abril de 2021</t>
  </si>
  <si>
    <t xml:space="preserve">Esta convocatoria tiene la apertura el 23 de abril de 2021 y tendrá cierre el primer corte el 13 de julio y del  segundo corte 20 de agosto de 2021. Los bancos definitivos se publicarán así: para el primer corte 22 de octubre y el viernes 17 de diciembre el segundo corte. </t>
  </si>
  <si>
    <t>02 de julio de 2019</t>
  </si>
  <si>
    <t>Se mantiene la Ventanilla Abierta desde el 2019</t>
  </si>
  <si>
    <t>El Plan Nacional de Desarrollo en sus artículos 170 y 171, habilitó la posibilidad de que los contribuyentes de renta pudieran acceder a beneficios tributarios por Donación bajo dos modalidades y con base al artículo 158-1 del estatuto tributario https://minciencias.gov.co/donaciones</t>
  </si>
  <si>
    <t>17 de marzo de 2021</t>
  </si>
  <si>
    <t xml:space="preserve">La convocatoria 898 del corte de la vigencia 2020 acaba de cerrar, posterior al Consejo Nacional de beneficios Tributarios se dará la aprobación del próximo corte para 2021. </t>
  </si>
  <si>
    <t>Convocatoria para el apoyo a programas de I+D+i que contribuyan a resolver los desafíos establecidos en la misión “Bioeconomía para una Colombia potencia viva y diversa hacia una sociedad impulsada por el conocimiento”</t>
  </si>
  <si>
    <t>Convocatoria para la conformación de un banco de elegibles BIO 2021: expediciones científicas y fortalecimiento de colecciones biológicas con la vinculación de jóvenes investigadores e innovadores</t>
  </si>
  <si>
    <t xml:space="preserve">Desarrollo Tecnológico </t>
  </si>
  <si>
    <t>Expediciones Científicas Nacionales</t>
  </si>
  <si>
    <t>Proyectos de I+D+i financiados  generación de Bioproductos - Colombia Bio</t>
  </si>
  <si>
    <t xml:space="preserve">Expediciones Científicas nacionales e internacionales financiadas por Minciencias y Entidades aliadas </t>
  </si>
  <si>
    <t>21 de abril de 2021</t>
  </si>
  <si>
    <t xml:space="preserve">No se tiene aun TdR ni plan operativo de la convocatoria, se espera tener TdR para poder dar inicio a las actividades de la misma. </t>
  </si>
  <si>
    <t>Jovenes Creando por Colombia</t>
  </si>
  <si>
    <t>Jóvenes Investigadores e Innovadores en el marco de reactivación económica 2021</t>
  </si>
  <si>
    <t>Mujer + Ciencia  + Equidad</t>
  </si>
  <si>
    <t>Programa Crédito Beca Colfuturo (Convocatoria tercerizada)</t>
  </si>
  <si>
    <t>Convocatoria Aliados Fulbright</t>
  </si>
  <si>
    <t>Banco de Elegibles Doctorados en el Exterior Minciencias</t>
  </si>
  <si>
    <t>Movilidad Académica con Europa 2021</t>
  </si>
  <si>
    <t xml:space="preserve">Cyted Programa Iberoamericano de Ciencia y Tecnología para el Desarrollo Mecanismo operado por el programa de paises en conjunto. </t>
  </si>
  <si>
    <t>Ideas para el cambio 2021</t>
  </si>
  <si>
    <t>Convocatoria para la Formación de Capital Humano de Alto Nivel para las Regiones – Docentes de establecimientos educativos oficiales de Cundinamarca</t>
  </si>
  <si>
    <t>Convocatoria para la Formación de Capital Humano de Alto Nivel para las Regiones – Especialidades médico-quirúrgicas para el Departamento del Cauca</t>
  </si>
  <si>
    <t>Convocatoria Regional de Investigación Aplicada para Fomentar la Integración de los Actores del Ecosistema CTeI de Risaralda</t>
  </si>
  <si>
    <t>Vocaciones Científicas de CTeI</t>
  </si>
  <si>
    <t>Formación y vinculación de Capital Humano de Alto Nivel</t>
  </si>
  <si>
    <t>Movilidad Internacional</t>
  </si>
  <si>
    <t>Apropiación Social del Conocimiento</t>
  </si>
  <si>
    <t>Vocaciones y Formación en CTeI</t>
  </si>
  <si>
    <t>Formación e inserción de capital humano de alto nivel</t>
  </si>
  <si>
    <t>Movilidad de investigadores</t>
  </si>
  <si>
    <t>Apropiación social del conocimiento</t>
  </si>
  <si>
    <t>Innovación y productividad</t>
  </si>
  <si>
    <t>Fortalecimiento de capacidades para la innovación Empresarial</t>
  </si>
  <si>
    <t>Programas y proyectos de CTeI financiados (se cuentan proyectos)</t>
  </si>
  <si>
    <t>Número de revistas evaluadas, sometidas a proceso de evaluación</t>
  </si>
  <si>
    <t>Jóvenes Investigadores e Innovadores apoyados</t>
  </si>
  <si>
    <t>Becas de doctorado
Becas de maestría</t>
  </si>
  <si>
    <t>Becas de doctorado</t>
  </si>
  <si>
    <t>Programas proyectos de CTeI apoyados en el componente de movilidad.
Programas y proyectos de I+D</t>
  </si>
  <si>
    <t>Comunidades y/o grupos de interés que se fortalecen a través de procesos de Apropiación Social de Conocimiento y cultura científica</t>
  </si>
  <si>
    <t>Becas de maestría</t>
  </si>
  <si>
    <t>Empresas con capacidades en gestión de innovación</t>
  </si>
  <si>
    <t>Por deifinir</t>
  </si>
  <si>
    <t>150
850</t>
  </si>
  <si>
    <t>32
8</t>
  </si>
  <si>
    <t>segundo trimestre de 2021</t>
  </si>
  <si>
    <t>Dirección Generación de Conocimiento</t>
  </si>
  <si>
    <t>Dirección de Vocaciones y Formación de CTeI</t>
  </si>
  <si>
    <t>Dirección de Capacidades y Divulgación de la CTeI</t>
  </si>
  <si>
    <t>La convocatoria se solicita ajustar la fecha al segundo trimestre. Tiene apertura el 30 de abril y cierra el 30 de julio.</t>
  </si>
  <si>
    <t xml:space="preserve">La convocatoria tuvo apertura a tiempo y esta en proceso de carga la tareas del plan operativo. Cierra el 07 de julio de 2021. Resultados preliminares se publicarán el 14 de septiembre y resultados definitivos se publicarán el 01 de octubre. </t>
  </si>
  <si>
    <t xml:space="preserve">Se solicita la información de la convocatoria para la planeación institucional pero desde la Dirección de Generación y Conocimiento se confirma y ratifica vía correo electrónico de fecha 15 de abril de 2021, que este mecanismo/iniciativa no se va a hacer por motivos de recursos que no logró conseguir el Ministerio de Ambiente y Desarrollo Rural MADR. Se retira del plan de mecanismos. </t>
  </si>
  <si>
    <t xml:space="preserve">La invitación abre el 08 de abril, adicionalmente su cierre fue el 07 de mayo de 2021 y los resultados serán entregados después del 06 de agosto cuando se hagan las respuestas a las solicitudes de aclaraciones. </t>
  </si>
  <si>
    <t>ESTADO DE LA OFERTA O MECANISMO AL 30 DE JUNIO DE 2021</t>
  </si>
  <si>
    <t>tercer trimestre</t>
  </si>
  <si>
    <t xml:space="preserve">Para el 24 de marzo se tuvieron listos los términos de referencia para empezar el proceso de revisión por mesas. Se espera abrir en el tercer trimestre del año. </t>
  </si>
  <si>
    <t>12 de abril de 2021</t>
  </si>
  <si>
    <t>La convocatoria abre el 12 de abril y estará abierta hasta el 12 de julio de 2021. Esta convocatoria no es operada por Minciencias. 
https://transatlanticplatform.com/t-ap-recovery-renewal-and-resilience-in-a-post-pandemic-world-rrr/</t>
  </si>
  <si>
    <t>10 de junio de 2021</t>
  </si>
  <si>
    <t>Para el 13 de abril se tiene establecida la mesa técnica para la aprobación de los términos de referencia por el área jurídica. Se espera el cierre de la invitación el 26 de julio de 2021</t>
  </si>
  <si>
    <t xml:space="preserve">La convocatoria abrió el 25 de febrero de 2021 y esta programado su cierre el 20 de octubre de 2021, el ajuste de la fecha de cierre se hace por solciitud de varios grupos de valor de la convocatoria. Adicionalmente se hace un cambio en las condiciones de medición del indicador y de inclusión de condiciones que se consideran en los términos de referencia. </t>
  </si>
  <si>
    <t xml:space="preserve">El segundo corte de la convocatoria 2020 salió en enero y esta en proceso de aprobación el convenio para la convocatoria de este año, ya estan listos los TdR de forma que en la medida que se apruebe el convenio se proceda con la apertura de la convocatoria, se debe tener en cuenta que esta es tercerizada con Creame. </t>
  </si>
  <si>
    <t>cuarto trimestre</t>
  </si>
  <si>
    <t>Esta convocatoria abrio en conjunto con la de deducción se unifica en la convocatoria 904. Abre en el segundo trimestre</t>
  </si>
  <si>
    <t xml:space="preserve">Se espera la publicación de resultados definitivos el 15 de octubre de 2021. Se hace el corte de la convocatoria para luego dar paso a la convocatoria de la vigencia 2021. La convocatoria cerró el 14 de mayo de 2021. </t>
  </si>
  <si>
    <t>Se da apertura el 21 de abril de 2021 y la convocatoria estará abierta hasta el 06 de julio de 2021. Se tienen recursos de $41.407 millones de los cuales $39.770 son de financiación. Se solicta al equipo de la DIR la aclaración de los demás recursos si son para evaluación recomendando una nota en el portal aclarando los recursos.</t>
  </si>
  <si>
    <t>3 Expediciones 
5 Colecciones</t>
  </si>
  <si>
    <t>Pemdiente por definición recursos y meta.</t>
  </si>
  <si>
    <t>11 de junio de 2021</t>
  </si>
  <si>
    <t>Se solicita plan operativo</t>
  </si>
  <si>
    <t>Pendiente por abrir y definición de recursos por posible aliado.</t>
  </si>
  <si>
    <t>Semilleros de investigación Jóvenes Agentes de Cambio</t>
  </si>
  <si>
    <t>Pendiente por abrir y definición de recursos por el escenario de recursos sin situación de fondos</t>
  </si>
  <si>
    <t>Banco Definitivo</t>
  </si>
  <si>
    <t>Cumplimiento de meta al 100%</t>
  </si>
  <si>
    <t>179 becas doctorado
1169 becas maestría</t>
  </si>
  <si>
    <t>11 de enero 2021</t>
  </si>
  <si>
    <t>Se definen los recursos y se deben actualizar en el Plan anual de mecanismos.</t>
  </si>
  <si>
    <t>22 de febrero de 2021</t>
  </si>
  <si>
    <t>Se publican los seleccionados el 26 de agosto de 2021</t>
  </si>
  <si>
    <t>19 de mayo de 2021</t>
  </si>
  <si>
    <t>Cierra el 23 de julio y publica resultados definitivos el 24 de noviembre</t>
  </si>
  <si>
    <t>06 de abril de 2021</t>
  </si>
  <si>
    <t>Cerró el 14 de mayo y publicará resultados definitivos el 30 de septiembre y el 15 de octubre</t>
  </si>
  <si>
    <t xml:space="preserve">Esta en proceso de confirmación si se abre o no con el grupo de paises aliados. </t>
  </si>
  <si>
    <t xml:space="preserve">La primera fase cerro el 21 de mayo y la segunda fase cerrará el 15 de septiembre, resultados definitivos el 08 de noviembre </t>
  </si>
  <si>
    <t>19 de octubre de 2020</t>
  </si>
  <si>
    <t>Selección de empresas beneficiarias - Sistemas de Innovación Empresarial - Santander</t>
  </si>
  <si>
    <t>Selección de entidades expertas - Sistemas de Innovación Empresarial - Santander</t>
  </si>
  <si>
    <t>Pendiente de confirmar convenio con el departamento de Santander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</si>
</sst>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42" formatCode="_-&quot;$&quot;* #,##0_-;\-&quot;$&quot;* #,##0_-;_-&quot;$&quot;* &quot;-&quot;_-;_-@_-"/>
    <numFmt numFmtId="164" formatCode="dd/mm/yyyy;@"/>
    <numFmt numFmtId="165" formatCode="_-[$$-240A]\ * #,##0.00_-;\-[$$-240A]\ * #,##0.00_-;_-[$$-240A]\ * &quot;-&quot;??_-;_-@_-"/>
    <numFmt numFmtId="166" formatCode="_-[$$-240A]\ * #,##0.000_-;\-[$$-240A]\ * #,##0.000_-;_-[$$-240A]\ * &quot;-&quot;??_-;_-@_-"/>
    <numFmt numFmtId="167" formatCode="_-&quot;$&quot;* #,##0.00_-;\-&quot;$&quot;* #,##0.00_-;_-&quot;$&quot;* &quot;-&quot;_-;_-@_-"/>
    <numFmt numFmtId="168" formatCode="[$$-240A]\ #,##0.00"/>
    <numFmt numFmtId="169" formatCode="_-[$$-240A]\ * #,##0.00_-;\-[$$-240A]\ * #,##0.00_-;_-[$$-240A]\ * &quot;-&quot;??_-;_-@"/>
  </numFmts>
  <fonts count="17" x14ac:knownFonts="1">
    <font>
      <sz val="11"/>
      <color theme="1"/>
      <name val="Calibri"/>
      <family val="2"/>
      <scheme val="minor"/>
    </font>
    <font>
      <sz val="12"/>
      <color theme="1"/>
      <name val="Arial Narrow"/>
      <family val="2"/>
    </font>
    <font>
      <b/>
      <sz val="14"/>
      <color theme="1"/>
      <name val="Arial Narrow"/>
      <family val="2"/>
    </font>
    <font>
      <sz val="11"/>
      <color theme="1"/>
      <name val="Arial Narrow"/>
      <family val="2"/>
    </font>
    <font>
      <b/>
      <sz val="11"/>
      <color theme="1"/>
      <name val="Arial Narrow"/>
      <family val="2"/>
    </font>
    <font>
      <b/>
      <sz val="12"/>
      <color theme="0"/>
      <name val="Arial Narrow"/>
      <family val="2"/>
    </font>
    <font>
      <sz val="12"/>
      <name val="Arial Narrow"/>
      <family val="2"/>
    </font>
    <font>
      <b/>
      <sz val="10"/>
      <color theme="0"/>
      <name val="Arial Narrow"/>
      <family val="2"/>
    </font>
    <font>
      <b/>
      <sz val="10"/>
      <name val="Arial Narrow"/>
      <family val="2"/>
    </font>
    <font>
      <b/>
      <sz val="11"/>
      <color theme="0"/>
      <name val="Arial Narrow"/>
      <family val="2"/>
    </font>
    <font>
      <b/>
      <sz val="16"/>
      <color theme="1"/>
      <name val="Arial Narrow"/>
      <family val="2"/>
    </font>
    <font>
      <sz val="11"/>
      <color theme="1"/>
      <name val="Calibri"/>
      <family val="2"/>
      <scheme val="minor"/>
    </font>
    <font>
      <sz val="10"/>
      <color theme="1"/>
      <name val="Arial Narrow"/>
      <family val="2"/>
    </font>
    <font>
      <sz val="10"/>
      <name val="Arial Narrow"/>
      <family val="2"/>
    </font>
    <font>
      <sz val="9"/>
      <color indexed="81"/>
      <name val="Tahoma"/>
      <family val="2"/>
    </font>
    <font>
      <b/>
      <sz val="9"/>
      <color indexed="81"/>
      <name val="Tahoma"/>
      <family val="2"/>
    </font>
    <font>
      <b/>
      <sz val="12"/>
      <color rgb="FFFF0000"/>
      <name val="Arial Narrow"/>
      <family val="2"/>
    </font>
  </fonts>
  <fills count="5">
    <fill>
      <patternFill patternType="none"/>
    </fill>
    <fill>
      <patternFill patternType="gray125"/>
    </fill>
    <fill>
      <patternFill patternType="solid">
        <fgColor theme="0"/>
        <bgColor indexed="64"/>
      </patternFill>
    </fill>
    <fill>
      <patternFill patternType="solid">
        <fgColor rgb="FF3366CC"/>
        <bgColor indexed="64"/>
      </patternFill>
    </fill>
    <fill>
      <patternFill patternType="solid">
        <fgColor rgb="FFE6EFFD"/>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theme="2" tint="-0.499984740745262"/>
      </left>
      <right style="hair">
        <color theme="2" tint="-0.499984740745262"/>
      </right>
      <top style="hair">
        <color theme="2" tint="-0.499984740745262"/>
      </top>
      <bottom style="hair">
        <color theme="2" tint="-0.499984740745262"/>
      </bottom>
      <diagonal/>
    </border>
    <border>
      <left style="thin">
        <color indexed="64"/>
      </left>
      <right style="thin">
        <color indexed="64"/>
      </right>
      <top/>
      <bottom style="thin">
        <color indexed="64"/>
      </bottom>
      <diagonal/>
    </border>
  </borders>
  <cellStyleXfs count="3">
    <xf numFmtId="0" fontId="0" fillId="0" borderId="0"/>
    <xf numFmtId="42" fontId="11" fillId="0" borderId="0" applyFont="0" applyFill="0" applyBorder="0" applyAlignment="0" applyProtection="0"/>
    <xf numFmtId="9" fontId="11" fillId="0" borderId="0" applyFont="0" applyFill="0" applyBorder="0" applyAlignment="0" applyProtection="0"/>
  </cellStyleXfs>
  <cellXfs count="75">
    <xf numFmtId="0" fontId="0" fillId="0" borderId="0" xfId="0"/>
    <xf numFmtId="0" fontId="1" fillId="2" borderId="0" xfId="0" applyFont="1" applyFill="1"/>
    <xf numFmtId="0" fontId="6" fillId="2" borderId="0" xfId="0" applyFont="1" applyFill="1"/>
    <xf numFmtId="0" fontId="7" fillId="3" borderId="1" xfId="0" applyFont="1" applyFill="1" applyBorder="1" applyAlignment="1">
      <alignment horizontal="center" vertical="center"/>
    </xf>
    <xf numFmtId="0" fontId="1" fillId="2" borderId="1" xfId="0" applyFont="1" applyFill="1" applyBorder="1"/>
    <xf numFmtId="0" fontId="6"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0" xfId="0" applyFont="1" applyFill="1" applyAlignment="1">
      <alignment horizontal="center" vertical="center"/>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42" fontId="1" fillId="2" borderId="1" xfId="1" applyFont="1" applyFill="1" applyBorder="1" applyAlignment="1">
      <alignment horizontal="center" vertical="center"/>
    </xf>
    <xf numFmtId="0" fontId="12" fillId="0" borderId="1" xfId="0" applyFont="1" applyBorder="1" applyAlignment="1">
      <alignment horizontal="center" vertical="center" wrapText="1"/>
    </xf>
    <xf numFmtId="9" fontId="1" fillId="2" borderId="1" xfId="2" applyFont="1" applyFill="1" applyBorder="1" applyAlignment="1">
      <alignment horizontal="center" vertical="center"/>
    </xf>
    <xf numFmtId="42" fontId="1" fillId="2" borderId="1" xfId="1" applyFont="1" applyFill="1" applyBorder="1" applyAlignment="1">
      <alignment horizontal="center" vertical="center" wrapText="1"/>
    </xf>
    <xf numFmtId="0" fontId="1" fillId="2" borderId="7" xfId="0" applyFont="1" applyFill="1" applyBorder="1" applyAlignment="1">
      <alignment horizontal="center" vertical="center"/>
    </xf>
    <xf numFmtId="0" fontId="1" fillId="2" borderId="7" xfId="0" applyFont="1" applyFill="1" applyBorder="1" applyAlignment="1">
      <alignment horizontal="center" vertical="center" wrapText="1"/>
    </xf>
    <xf numFmtId="0" fontId="12" fillId="0" borderId="7" xfId="0" applyFont="1" applyBorder="1" applyAlignment="1">
      <alignment horizontal="center" vertical="center" wrapText="1"/>
    </xf>
    <xf numFmtId="9" fontId="1" fillId="2" borderId="7" xfId="2" applyFont="1" applyFill="1" applyBorder="1" applyAlignment="1">
      <alignment horizontal="center" vertical="center"/>
    </xf>
    <xf numFmtId="42" fontId="1" fillId="2" borderId="7" xfId="1" applyFont="1" applyFill="1" applyBorder="1" applyAlignment="1">
      <alignment horizontal="center" vertical="center"/>
    </xf>
    <xf numFmtId="42" fontId="1" fillId="2" borderId="7" xfId="1" applyFont="1" applyFill="1" applyBorder="1" applyAlignment="1">
      <alignment horizontal="center" vertical="center" wrapText="1"/>
    </xf>
    <xf numFmtId="0" fontId="1" fillId="2" borderId="7" xfId="0" applyFont="1" applyFill="1" applyBorder="1"/>
    <xf numFmtId="0" fontId="1" fillId="2" borderId="7" xfId="0" applyFont="1" applyFill="1" applyBorder="1" applyAlignment="1">
      <alignment vertical="center" wrapText="1"/>
    </xf>
    <xf numFmtId="0" fontId="12" fillId="0" borderId="1" xfId="0" quotePrefix="1" applyFont="1" applyBorder="1" applyAlignment="1">
      <alignment horizontal="center" vertical="center" wrapText="1"/>
    </xf>
    <xf numFmtId="0" fontId="13" fillId="0" borderId="1" xfId="0" applyFont="1" applyBorder="1" applyAlignment="1">
      <alignment horizontal="center" vertical="center" wrapText="1"/>
    </xf>
    <xf numFmtId="0" fontId="1" fillId="2" borderId="8" xfId="0" applyFont="1" applyFill="1" applyBorder="1" applyAlignment="1">
      <alignment horizontal="center" vertical="center"/>
    </xf>
    <xf numFmtId="42" fontId="12" fillId="0" borderId="1" xfId="1" applyFont="1" applyFill="1" applyBorder="1" applyAlignment="1">
      <alignment horizontal="center" vertical="center" wrapText="1"/>
    </xf>
    <xf numFmtId="0" fontId="6" fillId="2" borderId="0" xfId="0" applyFont="1" applyFill="1" applyAlignment="1">
      <alignment vertical="center"/>
    </xf>
    <xf numFmtId="0" fontId="1" fillId="2" borderId="1" xfId="0" applyFont="1" applyFill="1" applyBorder="1" applyAlignment="1">
      <alignment vertical="center"/>
    </xf>
    <xf numFmtId="0" fontId="1" fillId="2" borderId="0" xfId="0" applyFont="1" applyFill="1" applyAlignment="1">
      <alignment vertical="center"/>
    </xf>
    <xf numFmtId="0" fontId="7" fillId="3"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3" borderId="0" xfId="0" applyFont="1" applyFill="1" applyAlignment="1">
      <alignment horizontal="center" vertical="center" wrapText="1"/>
    </xf>
    <xf numFmtId="0" fontId="16" fillId="2" borderId="1" xfId="0" applyFont="1" applyFill="1" applyBorder="1" applyAlignment="1">
      <alignment horizontal="center" vertical="center"/>
    </xf>
    <xf numFmtId="0" fontId="1" fillId="2" borderId="0" xfId="0" applyFont="1" applyFill="1" applyBorder="1" applyAlignment="1">
      <alignment horizontal="center" vertical="center"/>
    </xf>
    <xf numFmtId="165" fontId="12" fillId="2" borderId="9"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 fillId="0" borderId="1" xfId="0" applyFont="1" applyFill="1" applyBorder="1"/>
    <xf numFmtId="164" fontId="12" fillId="0" borderId="1" xfId="0" applyNumberFormat="1" applyFont="1" applyFill="1" applyBorder="1" applyAlignment="1">
      <alignment horizontal="center" vertical="center" wrapText="1"/>
    </xf>
    <xf numFmtId="165" fontId="12" fillId="0" borderId="1" xfId="0" applyNumberFormat="1" applyFont="1" applyFill="1" applyBorder="1" applyAlignment="1">
      <alignment horizontal="center" vertical="center" wrapText="1"/>
    </xf>
    <xf numFmtId="169" fontId="12" fillId="0" borderId="1" xfId="0" applyNumberFormat="1" applyFont="1" applyFill="1" applyBorder="1" applyAlignment="1">
      <alignment horizontal="right" vertical="center" wrapText="1"/>
    </xf>
    <xf numFmtId="165" fontId="1" fillId="0" borderId="1" xfId="0" applyNumberFormat="1" applyFont="1" applyFill="1" applyBorder="1" applyAlignment="1">
      <alignment vertical="center"/>
    </xf>
    <xf numFmtId="0" fontId="1" fillId="0" borderId="0" xfId="0" applyFont="1" applyFill="1"/>
    <xf numFmtId="166" fontId="12" fillId="0" borderId="1" xfId="0" applyNumberFormat="1" applyFont="1" applyFill="1" applyBorder="1" applyAlignment="1">
      <alignment horizontal="center" vertical="center" wrapText="1"/>
    </xf>
    <xf numFmtId="167" fontId="12" fillId="0" borderId="1" xfId="1" applyNumberFormat="1" applyFont="1" applyFill="1" applyBorder="1" applyAlignment="1">
      <alignment horizontal="center" vertical="center" wrapText="1"/>
    </xf>
    <xf numFmtId="0" fontId="12" fillId="0" borderId="1" xfId="0" quotePrefix="1" applyFont="1" applyFill="1" applyBorder="1" applyAlignment="1">
      <alignment horizontal="center" vertical="center" wrapText="1"/>
    </xf>
    <xf numFmtId="168" fontId="12" fillId="0" borderId="1" xfId="0" applyNumberFormat="1" applyFont="1" applyFill="1" applyBorder="1" applyAlignment="1">
      <alignment horizontal="right" vertical="center" wrapText="1"/>
    </xf>
    <xf numFmtId="0" fontId="3" fillId="0" borderId="1" xfId="0" applyFont="1" applyFill="1" applyBorder="1" applyAlignment="1">
      <alignment horizontal="center" vertical="center" wrapText="1"/>
    </xf>
    <xf numFmtId="165" fontId="3" fillId="0" borderId="1" xfId="0" applyNumberFormat="1" applyFont="1" applyFill="1" applyBorder="1" applyAlignment="1">
      <alignment horizontal="right" vertical="center" wrapText="1"/>
    </xf>
    <xf numFmtId="6" fontId="3" fillId="0" borderId="1" xfId="0" applyNumberFormat="1" applyFont="1" applyFill="1" applyBorder="1" applyAlignment="1">
      <alignment horizontal="right" vertical="center" wrapText="1"/>
    </xf>
    <xf numFmtId="169" fontId="3" fillId="0" borderId="1" xfId="0" applyNumberFormat="1" applyFont="1" applyFill="1" applyBorder="1" applyAlignment="1">
      <alignment horizontal="right" vertical="center" wrapText="1"/>
    </xf>
    <xf numFmtId="0" fontId="1" fillId="0" borderId="1" xfId="0" applyFont="1" applyFill="1" applyBorder="1" applyAlignment="1">
      <alignment horizontal="left" vertical="center"/>
    </xf>
    <xf numFmtId="165" fontId="1" fillId="0" borderId="1" xfId="0" applyNumberFormat="1" applyFont="1" applyFill="1" applyBorder="1"/>
    <xf numFmtId="9" fontId="1" fillId="0" borderId="1" xfId="2" applyFont="1" applyFill="1" applyBorder="1"/>
    <xf numFmtId="0" fontId="1" fillId="0" borderId="1" xfId="0" applyFont="1" applyFill="1" applyBorder="1" applyAlignment="1">
      <alignment horizontal="center" vertical="center" wrapText="1"/>
    </xf>
    <xf numFmtId="9" fontId="1" fillId="0" borderId="1" xfId="0" applyNumberFormat="1" applyFont="1" applyFill="1" applyBorder="1" applyAlignment="1">
      <alignment horizontal="center" vertical="center"/>
    </xf>
    <xf numFmtId="165" fontId="1" fillId="0" borderId="7" xfId="0" applyNumberFormat="1" applyFont="1" applyFill="1" applyBorder="1" applyAlignment="1">
      <alignment horizontal="center" vertical="center"/>
    </xf>
    <xf numFmtId="165" fontId="1" fillId="0" borderId="10" xfId="0" applyNumberFormat="1" applyFont="1" applyFill="1" applyBorder="1" applyAlignment="1">
      <alignment horizontal="center" vertical="center"/>
    </xf>
    <xf numFmtId="0" fontId="16"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168" fontId="12"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1" fillId="2" borderId="7"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0" borderId="1" xfId="0" applyFont="1" applyFill="1" applyBorder="1" applyAlignment="1">
      <alignment vertical="center"/>
    </xf>
    <xf numFmtId="9" fontId="1" fillId="0" borderId="1" xfId="2" applyFont="1" applyFill="1" applyBorder="1" applyAlignment="1">
      <alignment horizontal="center" vertical="center"/>
    </xf>
  </cellXfs>
  <cellStyles count="3">
    <cellStyle name="Moneda [0]" xfId="1" builtinId="7"/>
    <cellStyle name="Normal" xfId="0" builtinId="0"/>
    <cellStyle name="Porcentaje" xfId="2" builtinId="5"/>
  </cellStyles>
  <dxfs count="0"/>
  <tableStyles count="0" defaultTableStyle="TableStyleMedium2" defaultPivotStyle="PivotStyleLight16"/>
  <colors>
    <mruColors>
      <color rgb="FFE6EFFD"/>
      <color rgb="FF33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105833</xdr:colOff>
      <xdr:row>0</xdr:row>
      <xdr:rowOff>158750</xdr:rowOff>
    </xdr:from>
    <xdr:to>
      <xdr:col>2</xdr:col>
      <xdr:colOff>1386416</xdr:colOff>
      <xdr:row>2</xdr:row>
      <xdr:rowOff>137584</xdr:rowOff>
    </xdr:to>
    <xdr:pic>
      <xdr:nvPicPr>
        <xdr:cNvPr id="4" name="Imagen 3">
          <a:extLst>
            <a:ext uri="{FF2B5EF4-FFF2-40B4-BE49-F238E27FC236}">
              <a16:creationId xmlns:a16="http://schemas.microsoft.com/office/drawing/2014/main" id="{983BBA18-1DFB-4675-9615-620BD441D837}"/>
            </a:ext>
          </a:extLst>
        </xdr:cNvPr>
        <xdr:cNvPicPr/>
      </xdr:nvPicPr>
      <xdr:blipFill>
        <a:blip xmlns:r="http://schemas.openxmlformats.org/officeDocument/2006/relationships" r:embed="rId1"/>
        <a:stretch>
          <a:fillRect/>
        </a:stretch>
      </xdr:blipFill>
      <xdr:spPr>
        <a:xfrm>
          <a:off x="105833" y="158750"/>
          <a:ext cx="2825750" cy="52916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U1048548"/>
  <sheetViews>
    <sheetView tabSelected="1" zoomScale="90" zoomScaleNormal="90" workbookViewId="0">
      <pane ySplit="7" topLeftCell="A8" activePane="bottomLeft" state="frozen"/>
      <selection activeCell="I1" sqref="I1"/>
      <selection pane="bottomLeft" activeCell="A8" sqref="A8"/>
    </sheetView>
  </sheetViews>
  <sheetFormatPr baseColWidth="10" defaultColWidth="21" defaultRowHeight="15.75" x14ac:dyDescent="0.25"/>
  <cols>
    <col min="1" max="1" width="4.5703125" style="7" customWidth="1"/>
    <col min="2" max="2" width="18.5703125" style="7" customWidth="1"/>
    <col min="3" max="3" width="21.5703125" style="1" customWidth="1"/>
    <col min="4" max="4" width="16.140625" style="1" customWidth="1"/>
    <col min="5" max="6" width="22" style="1" customWidth="1"/>
    <col min="7" max="7" width="13.28515625" style="1" customWidth="1"/>
    <col min="8" max="8" width="17.5703125" style="1" customWidth="1"/>
    <col min="9" max="9" width="18" style="1" customWidth="1"/>
    <col min="10" max="10" width="21" style="1"/>
    <col min="11" max="11" width="18.28515625" style="1" customWidth="1"/>
    <col min="12" max="12" width="25.5703125" style="1" customWidth="1"/>
    <col min="13" max="14" width="21" style="1"/>
    <col min="15" max="15" width="12.85546875" style="28" customWidth="1"/>
    <col min="16" max="16" width="21" style="1"/>
    <col min="17" max="17" width="14.28515625" style="1" bestFit="1" customWidth="1"/>
    <col min="18" max="18" width="10.85546875" style="1" customWidth="1"/>
    <col min="19" max="19" width="21" style="1"/>
    <col min="20" max="20" width="36.5703125" style="1" customWidth="1"/>
    <col min="21" max="21" width="31.140625" style="1" customWidth="1"/>
    <col min="22" max="16384" width="21" style="1"/>
  </cols>
  <sheetData>
    <row r="1" spans="1:21" ht="21.75" customHeight="1" x14ac:dyDescent="0.25">
      <c r="A1" s="34" t="s">
        <v>24</v>
      </c>
      <c r="B1" s="35"/>
      <c r="C1" s="35"/>
      <c r="D1" s="35"/>
      <c r="E1" s="35"/>
      <c r="F1" s="35"/>
      <c r="G1" s="35"/>
      <c r="H1" s="35"/>
      <c r="I1" s="35"/>
      <c r="J1" s="35"/>
      <c r="K1" s="35"/>
      <c r="L1" s="35"/>
      <c r="M1" s="35"/>
      <c r="N1" s="35"/>
      <c r="O1" s="35"/>
      <c r="P1" s="35"/>
      <c r="Q1" s="35"/>
      <c r="R1" s="35"/>
      <c r="S1" s="36"/>
      <c r="T1" s="38" t="s">
        <v>16</v>
      </c>
      <c r="U1" s="38"/>
    </row>
    <row r="2" spans="1:21" ht="21.75" customHeight="1" x14ac:dyDescent="0.25">
      <c r="A2" s="34"/>
      <c r="B2" s="35"/>
      <c r="C2" s="35"/>
      <c r="D2" s="35"/>
      <c r="E2" s="35"/>
      <c r="F2" s="35"/>
      <c r="G2" s="35"/>
      <c r="H2" s="35"/>
      <c r="I2" s="35"/>
      <c r="J2" s="35"/>
      <c r="K2" s="35"/>
      <c r="L2" s="35"/>
      <c r="M2" s="35"/>
      <c r="N2" s="35"/>
      <c r="O2" s="35"/>
      <c r="P2" s="35"/>
      <c r="Q2" s="35"/>
      <c r="R2" s="35"/>
      <c r="S2" s="36"/>
      <c r="T2" s="38" t="s">
        <v>17</v>
      </c>
      <c r="U2" s="38"/>
    </row>
    <row r="3" spans="1:21" ht="21.75" customHeight="1" x14ac:dyDescent="0.25">
      <c r="A3" s="34"/>
      <c r="B3" s="35"/>
      <c r="C3" s="35"/>
      <c r="D3" s="35"/>
      <c r="E3" s="35"/>
      <c r="F3" s="35"/>
      <c r="G3" s="35"/>
      <c r="H3" s="35"/>
      <c r="I3" s="35"/>
      <c r="J3" s="35"/>
      <c r="K3" s="35"/>
      <c r="L3" s="35"/>
      <c r="M3" s="35"/>
      <c r="N3" s="35"/>
      <c r="O3" s="35"/>
      <c r="P3" s="35"/>
      <c r="Q3" s="35"/>
      <c r="R3" s="35"/>
      <c r="S3" s="36"/>
      <c r="T3" s="38" t="s">
        <v>18</v>
      </c>
      <c r="U3" s="38"/>
    </row>
    <row r="4" spans="1:21" ht="22.15" customHeight="1" x14ac:dyDescent="0.25">
      <c r="A4" s="39" t="s">
        <v>25</v>
      </c>
      <c r="B4" s="39"/>
      <c r="C4" s="39"/>
      <c r="D4" s="39"/>
      <c r="E4" s="39"/>
      <c r="F4" s="39"/>
      <c r="G4" s="39"/>
      <c r="H4" s="39"/>
      <c r="I4" s="39"/>
      <c r="J4" s="39"/>
      <c r="K4" s="39"/>
      <c r="L4" s="39"/>
      <c r="M4" s="39"/>
      <c r="N4" s="39"/>
      <c r="O4" s="39"/>
      <c r="P4" s="39"/>
      <c r="Q4" s="39"/>
      <c r="R4" s="39"/>
      <c r="S4" s="39"/>
      <c r="T4" s="39"/>
      <c r="U4" s="39"/>
    </row>
    <row r="5" spans="1:21" x14ac:dyDescent="0.25">
      <c r="A5" s="5"/>
      <c r="B5" s="5"/>
      <c r="C5" s="2"/>
      <c r="D5" s="2"/>
      <c r="E5" s="2"/>
      <c r="F5" s="2"/>
      <c r="G5" s="2"/>
      <c r="H5" s="2"/>
      <c r="I5" s="2"/>
      <c r="J5" s="2"/>
      <c r="K5" s="2"/>
      <c r="L5" s="2"/>
      <c r="M5" s="2"/>
      <c r="N5" s="2"/>
      <c r="O5" s="26"/>
      <c r="P5" s="2"/>
    </row>
    <row r="6" spans="1:21" ht="28.9" customHeight="1" x14ac:dyDescent="0.25">
      <c r="A6" s="29" t="s">
        <v>0</v>
      </c>
      <c r="B6" s="29" t="s">
        <v>19</v>
      </c>
      <c r="C6" s="29" t="s">
        <v>20</v>
      </c>
      <c r="D6" s="29" t="s">
        <v>23</v>
      </c>
      <c r="E6" s="29" t="s">
        <v>15</v>
      </c>
      <c r="F6" s="29" t="s">
        <v>1</v>
      </c>
      <c r="G6" s="29" t="s">
        <v>2</v>
      </c>
      <c r="H6" s="30" t="s">
        <v>3</v>
      </c>
      <c r="I6" s="30" t="s">
        <v>4</v>
      </c>
      <c r="J6" s="29" t="s">
        <v>14</v>
      </c>
      <c r="K6" s="30" t="s">
        <v>5</v>
      </c>
      <c r="L6" s="30" t="s">
        <v>164</v>
      </c>
      <c r="M6" s="31" t="s">
        <v>59</v>
      </c>
      <c r="N6" s="32"/>
      <c r="O6" s="33"/>
      <c r="P6" s="30" t="s">
        <v>6</v>
      </c>
      <c r="Q6" s="30" t="s">
        <v>7</v>
      </c>
      <c r="R6" s="30" t="s">
        <v>8</v>
      </c>
      <c r="S6" s="29" t="s">
        <v>9</v>
      </c>
      <c r="T6" s="30" t="s">
        <v>13</v>
      </c>
      <c r="U6" s="37" t="s">
        <v>22</v>
      </c>
    </row>
    <row r="7" spans="1:21" ht="23.45" customHeight="1" x14ac:dyDescent="0.25">
      <c r="A7" s="29"/>
      <c r="B7" s="29"/>
      <c r="C7" s="29"/>
      <c r="D7" s="29"/>
      <c r="E7" s="29"/>
      <c r="F7" s="29"/>
      <c r="G7" s="29"/>
      <c r="H7" s="30"/>
      <c r="I7" s="30"/>
      <c r="J7" s="29"/>
      <c r="K7" s="30"/>
      <c r="L7" s="30"/>
      <c r="M7" s="3" t="s">
        <v>21</v>
      </c>
      <c r="N7" s="3" t="s">
        <v>10</v>
      </c>
      <c r="O7" s="3" t="s">
        <v>11</v>
      </c>
      <c r="P7" s="30"/>
      <c r="Q7" s="30"/>
      <c r="R7" s="30"/>
      <c r="S7" s="29" t="s">
        <v>12</v>
      </c>
      <c r="T7" s="30"/>
      <c r="U7" s="37"/>
    </row>
    <row r="8" spans="1:21" ht="68.25" customHeight="1" x14ac:dyDescent="0.25">
      <c r="A8" s="6">
        <v>905</v>
      </c>
      <c r="B8" s="6" t="s">
        <v>26</v>
      </c>
      <c r="C8" s="9" t="s">
        <v>27</v>
      </c>
      <c r="D8" s="11" t="s">
        <v>28</v>
      </c>
      <c r="E8" s="11" t="s">
        <v>29</v>
      </c>
      <c r="F8" s="11" t="s">
        <v>30</v>
      </c>
      <c r="G8" s="11">
        <v>60</v>
      </c>
      <c r="H8" s="11"/>
      <c r="I8" s="4"/>
      <c r="J8" s="6" t="s">
        <v>31</v>
      </c>
      <c r="K8" s="6" t="s">
        <v>32</v>
      </c>
      <c r="L8" s="6" t="s">
        <v>33</v>
      </c>
      <c r="M8" s="10">
        <v>15000</v>
      </c>
      <c r="N8" s="10">
        <v>2000</v>
      </c>
      <c r="O8" s="10">
        <f t="shared" ref="O8:O20" si="0">+N8+M8</f>
        <v>17000</v>
      </c>
      <c r="P8" s="4"/>
      <c r="Q8" s="4"/>
      <c r="R8" s="4"/>
      <c r="S8" s="9" t="s">
        <v>34</v>
      </c>
      <c r="T8" s="8" t="s">
        <v>35</v>
      </c>
      <c r="U8" s="8" t="s">
        <v>160</v>
      </c>
    </row>
    <row r="9" spans="1:21" ht="180" customHeight="1" x14ac:dyDescent="0.25">
      <c r="A9" s="6">
        <v>895</v>
      </c>
      <c r="B9" s="6" t="s">
        <v>36</v>
      </c>
      <c r="C9" s="9" t="s">
        <v>37</v>
      </c>
      <c r="D9" s="11" t="s">
        <v>28</v>
      </c>
      <c r="E9" s="11" t="s">
        <v>29</v>
      </c>
      <c r="F9" s="11" t="s">
        <v>30</v>
      </c>
      <c r="G9" s="11">
        <v>12</v>
      </c>
      <c r="H9" s="11"/>
      <c r="I9" s="4"/>
      <c r="J9" s="6" t="s">
        <v>31</v>
      </c>
      <c r="K9" s="6" t="s">
        <v>38</v>
      </c>
      <c r="L9" s="6" t="s">
        <v>39</v>
      </c>
      <c r="M9" s="10">
        <v>18000</v>
      </c>
      <c r="N9" s="10">
        <v>0</v>
      </c>
      <c r="O9" s="10">
        <f t="shared" si="0"/>
        <v>18000</v>
      </c>
      <c r="P9" s="4"/>
      <c r="Q9" s="4"/>
      <c r="R9" s="4"/>
      <c r="S9" s="9" t="s">
        <v>34</v>
      </c>
      <c r="T9" s="8" t="s">
        <v>40</v>
      </c>
      <c r="U9" s="8" t="s">
        <v>43</v>
      </c>
    </row>
    <row r="10" spans="1:21" ht="126" x14ac:dyDescent="0.25">
      <c r="A10" s="6">
        <v>896</v>
      </c>
      <c r="B10" s="6" t="s">
        <v>36</v>
      </c>
      <c r="C10" s="9" t="s">
        <v>41</v>
      </c>
      <c r="D10" s="11" t="s">
        <v>28</v>
      </c>
      <c r="E10" s="11" t="s">
        <v>29</v>
      </c>
      <c r="F10" s="11" t="s">
        <v>30</v>
      </c>
      <c r="G10" s="11">
        <v>20</v>
      </c>
      <c r="H10" s="11"/>
      <c r="I10" s="4"/>
      <c r="J10" s="6" t="s">
        <v>31</v>
      </c>
      <c r="K10" s="6" t="s">
        <v>38</v>
      </c>
      <c r="L10" s="6" t="s">
        <v>39</v>
      </c>
      <c r="M10" s="10">
        <v>18000</v>
      </c>
      <c r="N10" s="10">
        <v>0</v>
      </c>
      <c r="O10" s="10">
        <f t="shared" si="0"/>
        <v>18000</v>
      </c>
      <c r="P10" s="4"/>
      <c r="Q10" s="4"/>
      <c r="R10" s="4"/>
      <c r="S10" s="9" t="s">
        <v>34</v>
      </c>
      <c r="T10" s="8" t="s">
        <v>40</v>
      </c>
      <c r="U10" s="8" t="s">
        <v>44</v>
      </c>
    </row>
    <row r="11" spans="1:21" ht="126" x14ac:dyDescent="0.25">
      <c r="A11" s="6">
        <v>897</v>
      </c>
      <c r="B11" s="6" t="s">
        <v>36</v>
      </c>
      <c r="C11" s="9" t="s">
        <v>42</v>
      </c>
      <c r="D11" s="11" t="s">
        <v>28</v>
      </c>
      <c r="E11" s="11" t="s">
        <v>29</v>
      </c>
      <c r="F11" s="11" t="s">
        <v>30</v>
      </c>
      <c r="G11" s="11">
        <v>12</v>
      </c>
      <c r="H11" s="11"/>
      <c r="I11" s="4"/>
      <c r="J11" s="6" t="s">
        <v>31</v>
      </c>
      <c r="K11" s="6" t="s">
        <v>38</v>
      </c>
      <c r="L11" s="6" t="s">
        <v>33</v>
      </c>
      <c r="M11" s="10">
        <v>12000</v>
      </c>
      <c r="N11" s="10">
        <v>0</v>
      </c>
      <c r="O11" s="10">
        <f t="shared" si="0"/>
        <v>12000</v>
      </c>
      <c r="P11" s="4"/>
      <c r="Q11" s="4"/>
      <c r="R11" s="4"/>
      <c r="S11" s="9" t="s">
        <v>34</v>
      </c>
      <c r="T11" s="8" t="s">
        <v>40</v>
      </c>
      <c r="U11" s="8" t="s">
        <v>161</v>
      </c>
    </row>
    <row r="12" spans="1:21" ht="204.75" x14ac:dyDescent="0.25">
      <c r="A12" s="6" t="s">
        <v>45</v>
      </c>
      <c r="B12" s="6" t="s">
        <v>36</v>
      </c>
      <c r="C12" s="9" t="s">
        <v>46</v>
      </c>
      <c r="D12" s="11" t="s">
        <v>28</v>
      </c>
      <c r="E12" s="11" t="s">
        <v>29</v>
      </c>
      <c r="F12" s="11" t="s">
        <v>30</v>
      </c>
      <c r="G12" s="11" t="s">
        <v>47</v>
      </c>
      <c r="H12" s="11"/>
      <c r="I12" s="4"/>
      <c r="J12" s="6" t="s">
        <v>48</v>
      </c>
      <c r="K12" s="6" t="s">
        <v>45</v>
      </c>
      <c r="L12" s="6" t="s">
        <v>45</v>
      </c>
      <c r="M12" s="10">
        <v>5000</v>
      </c>
      <c r="N12" s="10">
        <v>5000</v>
      </c>
      <c r="O12" s="10">
        <f t="shared" si="0"/>
        <v>10000</v>
      </c>
      <c r="P12" s="4"/>
      <c r="Q12" s="4"/>
      <c r="R12" s="4"/>
      <c r="S12" s="9" t="s">
        <v>34</v>
      </c>
      <c r="T12" s="8" t="s">
        <v>45</v>
      </c>
      <c r="U12" s="8" t="s">
        <v>162</v>
      </c>
    </row>
    <row r="13" spans="1:21" ht="157.5" x14ac:dyDescent="0.25">
      <c r="A13" s="6" t="s">
        <v>45</v>
      </c>
      <c r="B13" s="6" t="s">
        <v>49</v>
      </c>
      <c r="C13" s="9" t="s">
        <v>50</v>
      </c>
      <c r="D13" s="11" t="s">
        <v>28</v>
      </c>
      <c r="E13" s="11" t="s">
        <v>29</v>
      </c>
      <c r="F13" s="11" t="s">
        <v>30</v>
      </c>
      <c r="G13" s="11">
        <v>1</v>
      </c>
      <c r="H13" s="11"/>
      <c r="I13" s="4"/>
      <c r="J13" s="6" t="s">
        <v>48</v>
      </c>
      <c r="K13" s="6" t="s">
        <v>51</v>
      </c>
      <c r="L13" s="6" t="s">
        <v>39</v>
      </c>
      <c r="M13" s="10">
        <v>0</v>
      </c>
      <c r="N13" s="10">
        <v>8000</v>
      </c>
      <c r="O13" s="10">
        <f t="shared" si="0"/>
        <v>8000</v>
      </c>
      <c r="P13" s="4"/>
      <c r="Q13" s="4"/>
      <c r="R13" s="4"/>
      <c r="S13" s="9" t="s">
        <v>34</v>
      </c>
      <c r="T13" s="8" t="s">
        <v>52</v>
      </c>
      <c r="U13" s="8" t="s">
        <v>163</v>
      </c>
    </row>
    <row r="14" spans="1:21" ht="110.25" x14ac:dyDescent="0.25">
      <c r="A14" s="6" t="s">
        <v>45</v>
      </c>
      <c r="B14" s="6" t="s">
        <v>49</v>
      </c>
      <c r="C14" s="9" t="s">
        <v>53</v>
      </c>
      <c r="D14" s="11" t="s">
        <v>28</v>
      </c>
      <c r="E14" s="11" t="s">
        <v>29</v>
      </c>
      <c r="F14" s="11" t="s">
        <v>30</v>
      </c>
      <c r="G14" s="11" t="s">
        <v>47</v>
      </c>
      <c r="H14" s="11"/>
      <c r="I14" s="4"/>
      <c r="J14" s="6" t="s">
        <v>47</v>
      </c>
      <c r="K14" s="6"/>
      <c r="L14" s="6" t="s">
        <v>54</v>
      </c>
      <c r="M14" s="10">
        <v>0</v>
      </c>
      <c r="N14" s="10">
        <v>5000</v>
      </c>
      <c r="O14" s="10">
        <f t="shared" si="0"/>
        <v>5000</v>
      </c>
      <c r="P14" s="4"/>
      <c r="Q14" s="4"/>
      <c r="R14" s="4"/>
      <c r="S14" s="9" t="s">
        <v>34</v>
      </c>
      <c r="T14" s="8" t="s">
        <v>52</v>
      </c>
      <c r="U14" s="8" t="s">
        <v>56</v>
      </c>
    </row>
    <row r="15" spans="1:21" ht="201.75" customHeight="1" x14ac:dyDescent="0.25">
      <c r="A15" s="6" t="s">
        <v>45</v>
      </c>
      <c r="B15" s="6" t="s">
        <v>49</v>
      </c>
      <c r="C15" s="9" t="s">
        <v>55</v>
      </c>
      <c r="D15" s="11" t="s">
        <v>28</v>
      </c>
      <c r="E15" s="11" t="s">
        <v>29</v>
      </c>
      <c r="F15" s="11" t="s">
        <v>30</v>
      </c>
      <c r="G15" s="11">
        <v>2</v>
      </c>
      <c r="H15" s="11"/>
      <c r="I15" s="4"/>
      <c r="J15" s="6" t="s">
        <v>47</v>
      </c>
      <c r="K15" s="6"/>
      <c r="L15" s="6" t="s">
        <v>54</v>
      </c>
      <c r="M15" s="10">
        <v>0</v>
      </c>
      <c r="N15" s="10">
        <v>10558.618920999999</v>
      </c>
      <c r="O15" s="10">
        <f t="shared" si="0"/>
        <v>10558.618920999999</v>
      </c>
      <c r="P15" s="4"/>
      <c r="Q15" s="4"/>
      <c r="R15" s="4"/>
      <c r="S15" s="9" t="s">
        <v>34</v>
      </c>
      <c r="T15" s="8" t="s">
        <v>52</v>
      </c>
      <c r="U15" s="8" t="s">
        <v>57</v>
      </c>
    </row>
    <row r="16" spans="1:21" ht="299.25" x14ac:dyDescent="0.25">
      <c r="A16" s="6" t="s">
        <v>45</v>
      </c>
      <c r="B16" s="6" t="s">
        <v>49</v>
      </c>
      <c r="C16" s="9" t="s">
        <v>58</v>
      </c>
      <c r="D16" s="11" t="s">
        <v>28</v>
      </c>
      <c r="E16" s="11" t="s">
        <v>29</v>
      </c>
      <c r="F16" s="11" t="s">
        <v>30</v>
      </c>
      <c r="G16" s="11">
        <v>1</v>
      </c>
      <c r="H16" s="11"/>
      <c r="I16" s="4"/>
      <c r="J16" s="6" t="s">
        <v>165</v>
      </c>
      <c r="K16" s="6"/>
      <c r="L16" s="6" t="s">
        <v>54</v>
      </c>
      <c r="M16" s="10">
        <v>0</v>
      </c>
      <c r="N16" s="10">
        <v>1041.5809999999999</v>
      </c>
      <c r="O16" s="10">
        <f t="shared" si="0"/>
        <v>1041.5809999999999</v>
      </c>
      <c r="P16" s="4"/>
      <c r="Q16" s="4"/>
      <c r="R16" s="4"/>
      <c r="S16" s="9" t="s">
        <v>34</v>
      </c>
      <c r="T16" s="8" t="s">
        <v>52</v>
      </c>
      <c r="U16" s="8" t="s">
        <v>60</v>
      </c>
    </row>
    <row r="17" spans="1:21" ht="173.25" x14ac:dyDescent="0.25">
      <c r="A17" s="6" t="s">
        <v>45</v>
      </c>
      <c r="B17" s="6" t="s">
        <v>49</v>
      </c>
      <c r="C17" s="9" t="s">
        <v>61</v>
      </c>
      <c r="D17" s="11" t="s">
        <v>28</v>
      </c>
      <c r="E17" s="11" t="s">
        <v>29</v>
      </c>
      <c r="F17" s="11" t="s">
        <v>30</v>
      </c>
      <c r="G17" s="11">
        <v>5</v>
      </c>
      <c r="H17" s="11">
        <v>4</v>
      </c>
      <c r="I17" s="12">
        <f>+H17/G17</f>
        <v>0.8</v>
      </c>
      <c r="J17" s="6" t="s">
        <v>62</v>
      </c>
      <c r="K17" s="9" t="s">
        <v>63</v>
      </c>
      <c r="L17" s="6" t="s">
        <v>64</v>
      </c>
      <c r="M17" s="10">
        <v>0</v>
      </c>
      <c r="N17" s="10">
        <v>3711.58429544</v>
      </c>
      <c r="O17" s="10">
        <f t="shared" si="0"/>
        <v>3711.58429544</v>
      </c>
      <c r="P17" s="10">
        <v>3341.8015009999999</v>
      </c>
      <c r="Q17" s="12">
        <f>+P17/O17</f>
        <v>0.90037063286039065</v>
      </c>
      <c r="R17" s="4"/>
      <c r="S17" s="9" t="s">
        <v>34</v>
      </c>
      <c r="T17" s="8" t="s">
        <v>52</v>
      </c>
      <c r="U17" s="8" t="s">
        <v>65</v>
      </c>
    </row>
    <row r="18" spans="1:21" ht="94.5" x14ac:dyDescent="0.25">
      <c r="A18" s="6" t="s">
        <v>45</v>
      </c>
      <c r="B18" s="6" t="s">
        <v>49</v>
      </c>
      <c r="C18" s="9" t="s">
        <v>66</v>
      </c>
      <c r="D18" s="11" t="s">
        <v>28</v>
      </c>
      <c r="E18" s="11" t="s">
        <v>29</v>
      </c>
      <c r="F18" s="11" t="s">
        <v>30</v>
      </c>
      <c r="G18" s="11">
        <v>1</v>
      </c>
      <c r="H18" s="11"/>
      <c r="I18" s="12"/>
      <c r="J18" s="6" t="s">
        <v>165</v>
      </c>
      <c r="K18" s="9"/>
      <c r="L18" s="6" t="s">
        <v>54</v>
      </c>
      <c r="M18" s="10">
        <v>0</v>
      </c>
      <c r="N18" s="10">
        <f>1080.225308</f>
        <v>1080.225308</v>
      </c>
      <c r="O18" s="10">
        <f t="shared" si="0"/>
        <v>1080.225308</v>
      </c>
      <c r="P18" s="10"/>
      <c r="Q18" s="12"/>
      <c r="R18" s="4"/>
      <c r="S18" s="9" t="s">
        <v>34</v>
      </c>
      <c r="T18" s="8" t="s">
        <v>52</v>
      </c>
      <c r="U18" s="8" t="s">
        <v>166</v>
      </c>
    </row>
    <row r="19" spans="1:21" ht="141.75" x14ac:dyDescent="0.25">
      <c r="A19" s="6" t="s">
        <v>45</v>
      </c>
      <c r="B19" s="6" t="s">
        <v>36</v>
      </c>
      <c r="C19" s="9" t="s">
        <v>69</v>
      </c>
      <c r="D19" s="11" t="s">
        <v>28</v>
      </c>
      <c r="E19" s="11" t="s">
        <v>29</v>
      </c>
      <c r="F19" s="11" t="s">
        <v>30</v>
      </c>
      <c r="G19" s="11">
        <v>6</v>
      </c>
      <c r="H19" s="11"/>
      <c r="I19" s="12"/>
      <c r="J19" s="6" t="s">
        <v>48</v>
      </c>
      <c r="K19" s="9" t="s">
        <v>167</v>
      </c>
      <c r="L19" s="6" t="s">
        <v>33</v>
      </c>
      <c r="M19" s="10" t="s">
        <v>67</v>
      </c>
      <c r="N19" s="10"/>
      <c r="O19" s="13" t="s">
        <v>67</v>
      </c>
      <c r="P19" s="10"/>
      <c r="Q19" s="12"/>
      <c r="R19" s="4"/>
      <c r="S19" s="9" t="s">
        <v>68</v>
      </c>
      <c r="T19" s="8" t="s">
        <v>52</v>
      </c>
      <c r="U19" s="8" t="s">
        <v>168</v>
      </c>
    </row>
    <row r="20" spans="1:21" ht="94.5" x14ac:dyDescent="0.25">
      <c r="A20" s="6" t="s">
        <v>45</v>
      </c>
      <c r="B20" s="6" t="s">
        <v>49</v>
      </c>
      <c r="C20" s="9" t="s">
        <v>70</v>
      </c>
      <c r="D20" s="11" t="s">
        <v>28</v>
      </c>
      <c r="E20" s="11" t="s">
        <v>29</v>
      </c>
      <c r="F20" s="11" t="s">
        <v>30</v>
      </c>
      <c r="G20" s="11">
        <v>1</v>
      </c>
      <c r="H20" s="11"/>
      <c r="I20" s="12"/>
      <c r="J20" s="6" t="s">
        <v>48</v>
      </c>
      <c r="K20" s="9" t="s">
        <v>169</v>
      </c>
      <c r="L20" s="6" t="s">
        <v>33</v>
      </c>
      <c r="M20" s="10">
        <v>0</v>
      </c>
      <c r="N20" s="10">
        <v>120</v>
      </c>
      <c r="O20" s="10">
        <f t="shared" si="0"/>
        <v>120</v>
      </c>
      <c r="P20" s="10"/>
      <c r="Q20" s="12"/>
      <c r="R20" s="4"/>
      <c r="S20" s="9" t="s">
        <v>34</v>
      </c>
      <c r="T20" s="8" t="s">
        <v>52</v>
      </c>
      <c r="U20" s="8" t="s">
        <v>170</v>
      </c>
    </row>
    <row r="21" spans="1:21" ht="189" x14ac:dyDescent="0.25">
      <c r="A21" s="6"/>
      <c r="B21" s="6" t="s">
        <v>36</v>
      </c>
      <c r="C21" s="9" t="s">
        <v>71</v>
      </c>
      <c r="D21" s="11" t="s">
        <v>73</v>
      </c>
      <c r="E21" s="11" t="s">
        <v>72</v>
      </c>
      <c r="F21" s="11" t="s">
        <v>145</v>
      </c>
      <c r="G21" s="11">
        <v>275</v>
      </c>
      <c r="H21" s="11"/>
      <c r="I21" s="12"/>
      <c r="J21" s="6" t="s">
        <v>165</v>
      </c>
      <c r="K21" s="9"/>
      <c r="L21" s="6" t="s">
        <v>54</v>
      </c>
      <c r="M21" s="10" t="s">
        <v>45</v>
      </c>
      <c r="N21" s="10" t="s">
        <v>45</v>
      </c>
      <c r="O21" s="10" t="s">
        <v>45</v>
      </c>
      <c r="P21" s="10"/>
      <c r="Q21" s="12"/>
      <c r="R21" s="4"/>
      <c r="S21" s="9" t="s">
        <v>80</v>
      </c>
      <c r="T21" s="8" t="s">
        <v>52</v>
      </c>
      <c r="U21" s="8" t="s">
        <v>74</v>
      </c>
    </row>
    <row r="22" spans="1:21" ht="204.75" x14ac:dyDescent="0.25">
      <c r="A22" s="6">
        <v>894</v>
      </c>
      <c r="B22" s="6" t="s">
        <v>36</v>
      </c>
      <c r="C22" s="9" t="s">
        <v>75</v>
      </c>
      <c r="D22" s="11" t="s">
        <v>73</v>
      </c>
      <c r="E22" s="11" t="s">
        <v>76</v>
      </c>
      <c r="F22" s="11" t="s">
        <v>77</v>
      </c>
      <c r="G22" s="11" t="s">
        <v>78</v>
      </c>
      <c r="H22" s="11"/>
      <c r="I22" s="12"/>
      <c r="J22" s="6" t="s">
        <v>31</v>
      </c>
      <c r="K22" s="9" t="s">
        <v>79</v>
      </c>
      <c r="L22" s="6" t="s">
        <v>33</v>
      </c>
      <c r="M22" s="10" t="s">
        <v>45</v>
      </c>
      <c r="N22" s="10" t="s">
        <v>45</v>
      </c>
      <c r="O22" s="13" t="s">
        <v>45</v>
      </c>
      <c r="P22" s="10"/>
      <c r="Q22" s="12"/>
      <c r="R22" s="40">
        <v>2</v>
      </c>
      <c r="S22" s="9" t="s">
        <v>80</v>
      </c>
      <c r="T22" s="8" t="s">
        <v>52</v>
      </c>
      <c r="U22" s="8" t="s">
        <v>171</v>
      </c>
    </row>
    <row r="23" spans="1:21" ht="173.25" x14ac:dyDescent="0.25">
      <c r="A23" s="6" t="s">
        <v>45</v>
      </c>
      <c r="B23" s="6" t="s">
        <v>36</v>
      </c>
      <c r="C23" s="9" t="s">
        <v>81</v>
      </c>
      <c r="D23" s="11" t="s">
        <v>82</v>
      </c>
      <c r="E23" s="11" t="s">
        <v>83</v>
      </c>
      <c r="F23" s="11" t="s">
        <v>84</v>
      </c>
      <c r="G23" s="11">
        <v>16</v>
      </c>
      <c r="H23" s="11"/>
      <c r="I23" s="12"/>
      <c r="J23" s="6" t="s">
        <v>48</v>
      </c>
      <c r="K23" s="9"/>
      <c r="L23" s="6" t="s">
        <v>54</v>
      </c>
      <c r="M23" s="10">
        <v>2000</v>
      </c>
      <c r="N23" s="10">
        <v>0</v>
      </c>
      <c r="O23" s="13">
        <f>+N23+M23</f>
        <v>2000</v>
      </c>
      <c r="P23" s="10"/>
      <c r="Q23" s="12"/>
      <c r="R23" s="4"/>
      <c r="S23" s="9" t="s">
        <v>85</v>
      </c>
      <c r="T23" s="8" t="s">
        <v>52</v>
      </c>
      <c r="U23" s="8" t="s">
        <v>172</v>
      </c>
    </row>
    <row r="24" spans="1:21" ht="173.25" x14ac:dyDescent="0.25">
      <c r="A24" s="6" t="s">
        <v>45</v>
      </c>
      <c r="B24" s="6" t="s">
        <v>36</v>
      </c>
      <c r="C24" s="9" t="s">
        <v>86</v>
      </c>
      <c r="D24" s="11" t="s">
        <v>82</v>
      </c>
      <c r="E24" s="11" t="s">
        <v>88</v>
      </c>
      <c r="F24" s="11" t="s">
        <v>89</v>
      </c>
      <c r="G24" s="11">
        <v>137</v>
      </c>
      <c r="H24" s="11"/>
      <c r="I24" s="12"/>
      <c r="J24" s="6" t="s">
        <v>173</v>
      </c>
      <c r="K24" s="9"/>
      <c r="L24" s="6" t="s">
        <v>54</v>
      </c>
      <c r="M24" s="10">
        <v>2300</v>
      </c>
      <c r="N24" s="10">
        <v>0</v>
      </c>
      <c r="O24" s="13">
        <f>+N24+M24</f>
        <v>2300</v>
      </c>
      <c r="P24" s="10"/>
      <c r="Q24" s="12"/>
      <c r="R24" s="4"/>
      <c r="S24" s="9" t="s">
        <v>91</v>
      </c>
      <c r="T24" s="8" t="s">
        <v>52</v>
      </c>
      <c r="U24" s="8" t="s">
        <v>92</v>
      </c>
    </row>
    <row r="25" spans="1:21" ht="63" x14ac:dyDescent="0.25">
      <c r="A25" s="6" t="s">
        <v>45</v>
      </c>
      <c r="B25" s="6" t="s">
        <v>49</v>
      </c>
      <c r="C25" s="9" t="s">
        <v>87</v>
      </c>
      <c r="D25" s="11" t="s">
        <v>82</v>
      </c>
      <c r="E25" s="11" t="s">
        <v>88</v>
      </c>
      <c r="F25" s="11" t="s">
        <v>90</v>
      </c>
      <c r="G25" s="11">
        <v>22</v>
      </c>
      <c r="H25" s="11"/>
      <c r="I25" s="12"/>
      <c r="J25" s="6" t="s">
        <v>165</v>
      </c>
      <c r="K25" s="9"/>
      <c r="L25" s="6" t="s">
        <v>54</v>
      </c>
      <c r="M25" s="10">
        <v>804.269318</v>
      </c>
      <c r="N25" s="10">
        <v>566.13278100000002</v>
      </c>
      <c r="O25" s="13">
        <f>+N25+M25</f>
        <v>1370.4020989999999</v>
      </c>
      <c r="P25" s="10"/>
      <c r="Q25" s="12"/>
      <c r="R25" s="4"/>
      <c r="S25" s="9" t="s">
        <v>91</v>
      </c>
      <c r="T25" s="8" t="s">
        <v>52</v>
      </c>
      <c r="U25" s="8" t="s">
        <v>92</v>
      </c>
    </row>
    <row r="26" spans="1:21" ht="63" x14ac:dyDescent="0.25">
      <c r="A26" s="6">
        <v>904</v>
      </c>
      <c r="B26" s="6" t="s">
        <v>36</v>
      </c>
      <c r="C26" s="9" t="s">
        <v>94</v>
      </c>
      <c r="D26" s="11" t="s">
        <v>101</v>
      </c>
      <c r="E26" s="11" t="s">
        <v>101</v>
      </c>
      <c r="F26" s="11" t="s">
        <v>45</v>
      </c>
      <c r="G26" s="11" t="s">
        <v>45</v>
      </c>
      <c r="H26" s="11"/>
      <c r="I26" s="12"/>
      <c r="J26" s="6" t="s">
        <v>104</v>
      </c>
      <c r="K26" s="9" t="s">
        <v>107</v>
      </c>
      <c r="L26" s="6" t="s">
        <v>33</v>
      </c>
      <c r="M26" s="10">
        <v>0</v>
      </c>
      <c r="N26" s="10">
        <v>0</v>
      </c>
      <c r="O26" s="13">
        <v>0</v>
      </c>
      <c r="P26" s="10" t="s">
        <v>45</v>
      </c>
      <c r="Q26" s="12" t="s">
        <v>45</v>
      </c>
      <c r="R26" s="4"/>
      <c r="S26" s="9" t="s">
        <v>91</v>
      </c>
      <c r="T26" s="21" t="s">
        <v>35</v>
      </c>
      <c r="U26" s="8" t="s">
        <v>174</v>
      </c>
    </row>
    <row r="27" spans="1:21" ht="141.75" x14ac:dyDescent="0.25">
      <c r="A27" s="14">
        <v>904</v>
      </c>
      <c r="B27" s="14" t="s">
        <v>36</v>
      </c>
      <c r="C27" s="15" t="s">
        <v>95</v>
      </c>
      <c r="D27" s="16" t="s">
        <v>101</v>
      </c>
      <c r="E27" s="16" t="s">
        <v>101</v>
      </c>
      <c r="F27" s="16" t="s">
        <v>102</v>
      </c>
      <c r="G27" s="16" t="s">
        <v>103</v>
      </c>
      <c r="H27" s="16"/>
      <c r="I27" s="17"/>
      <c r="J27" s="14" t="s">
        <v>104</v>
      </c>
      <c r="K27" s="15" t="s">
        <v>107</v>
      </c>
      <c r="L27" s="14" t="s">
        <v>33</v>
      </c>
      <c r="M27" s="18">
        <v>0</v>
      </c>
      <c r="N27" s="18">
        <v>0</v>
      </c>
      <c r="O27" s="19">
        <v>0</v>
      </c>
      <c r="P27" s="18" t="s">
        <v>45</v>
      </c>
      <c r="Q27" s="17" t="s">
        <v>45</v>
      </c>
      <c r="R27" s="20"/>
      <c r="S27" s="15" t="s">
        <v>91</v>
      </c>
      <c r="T27" s="21" t="s">
        <v>35</v>
      </c>
      <c r="U27" s="21" t="s">
        <v>108</v>
      </c>
    </row>
    <row r="28" spans="1:21" s="41" customFormat="1" ht="173.25" x14ac:dyDescent="0.25">
      <c r="A28" s="6" t="s">
        <v>45</v>
      </c>
      <c r="B28" s="11" t="s">
        <v>93</v>
      </c>
      <c r="C28" s="11" t="s">
        <v>96</v>
      </c>
      <c r="D28" s="11" t="s">
        <v>101</v>
      </c>
      <c r="E28" s="11" t="s">
        <v>101</v>
      </c>
      <c r="F28" s="6" t="s">
        <v>45</v>
      </c>
      <c r="G28" s="6" t="s">
        <v>45</v>
      </c>
      <c r="H28" s="6" t="s">
        <v>45</v>
      </c>
      <c r="I28" s="6" t="s">
        <v>45</v>
      </c>
      <c r="J28" s="22" t="s">
        <v>104</v>
      </c>
      <c r="K28" s="6">
        <v>2019</v>
      </c>
      <c r="L28" s="6" t="s">
        <v>33</v>
      </c>
      <c r="M28" s="10">
        <v>0</v>
      </c>
      <c r="N28" s="10">
        <v>0</v>
      </c>
      <c r="O28" s="13">
        <v>0</v>
      </c>
      <c r="P28" s="10" t="s">
        <v>45</v>
      </c>
      <c r="Q28" s="12" t="s">
        <v>45</v>
      </c>
      <c r="R28" s="6"/>
      <c r="S28" s="9" t="s">
        <v>91</v>
      </c>
      <c r="T28" s="9" t="s">
        <v>45</v>
      </c>
      <c r="U28" s="9" t="s">
        <v>111</v>
      </c>
    </row>
    <row r="29" spans="1:21" ht="141.75" x14ac:dyDescent="0.25">
      <c r="A29" s="14">
        <v>904</v>
      </c>
      <c r="B29" s="11" t="s">
        <v>36</v>
      </c>
      <c r="C29" s="23" t="s">
        <v>97</v>
      </c>
      <c r="D29" s="11" t="s">
        <v>101</v>
      </c>
      <c r="E29" s="11" t="s">
        <v>101</v>
      </c>
      <c r="F29" s="6" t="s">
        <v>45</v>
      </c>
      <c r="G29" s="6" t="s">
        <v>45</v>
      </c>
      <c r="H29" s="6" t="s">
        <v>45</v>
      </c>
      <c r="I29" s="6" t="s">
        <v>45</v>
      </c>
      <c r="J29" s="14" t="s">
        <v>104</v>
      </c>
      <c r="K29" s="15" t="s">
        <v>107</v>
      </c>
      <c r="L29" s="14" t="s">
        <v>33</v>
      </c>
      <c r="M29" s="18">
        <v>0</v>
      </c>
      <c r="N29" s="18">
        <v>0</v>
      </c>
      <c r="O29" s="19">
        <v>0</v>
      </c>
      <c r="P29" s="18" t="s">
        <v>45</v>
      </c>
      <c r="Q29" s="17" t="s">
        <v>45</v>
      </c>
      <c r="R29" s="20"/>
      <c r="S29" s="15" t="s">
        <v>91</v>
      </c>
      <c r="T29" s="21" t="s">
        <v>35</v>
      </c>
      <c r="U29" s="21" t="s">
        <v>108</v>
      </c>
    </row>
    <row r="30" spans="1:21" ht="110.25" x14ac:dyDescent="0.25">
      <c r="A30" s="14">
        <v>898</v>
      </c>
      <c r="B30" s="11" t="s">
        <v>36</v>
      </c>
      <c r="C30" s="23" t="s">
        <v>98</v>
      </c>
      <c r="D30" s="11" t="s">
        <v>101</v>
      </c>
      <c r="E30" s="11" t="s">
        <v>101</v>
      </c>
      <c r="F30" s="6" t="s">
        <v>45</v>
      </c>
      <c r="G30" s="6" t="s">
        <v>45</v>
      </c>
      <c r="H30" s="6" t="s">
        <v>45</v>
      </c>
      <c r="I30" s="6" t="s">
        <v>45</v>
      </c>
      <c r="J30" s="14" t="s">
        <v>104</v>
      </c>
      <c r="K30" s="15" t="s">
        <v>112</v>
      </c>
      <c r="L30" s="14" t="s">
        <v>39</v>
      </c>
      <c r="M30" s="18" t="s">
        <v>45</v>
      </c>
      <c r="N30" s="18" t="s">
        <v>45</v>
      </c>
      <c r="O30" s="19" t="s">
        <v>45</v>
      </c>
      <c r="P30" s="18" t="s">
        <v>45</v>
      </c>
      <c r="Q30" s="17" t="s">
        <v>45</v>
      </c>
      <c r="R30" s="20"/>
      <c r="S30" s="15" t="s">
        <v>91</v>
      </c>
      <c r="T30" s="21" t="s">
        <v>52</v>
      </c>
      <c r="U30" s="21" t="s">
        <v>175</v>
      </c>
    </row>
    <row r="31" spans="1:21" ht="94.5" x14ac:dyDescent="0.25">
      <c r="A31" s="14">
        <v>911</v>
      </c>
      <c r="B31" s="11" t="s">
        <v>36</v>
      </c>
      <c r="C31" s="23" t="s">
        <v>99</v>
      </c>
      <c r="D31" s="11" t="s">
        <v>101</v>
      </c>
      <c r="E31" s="11" t="s">
        <v>101</v>
      </c>
      <c r="F31" s="6" t="s">
        <v>45</v>
      </c>
      <c r="G31" s="6" t="s">
        <v>45</v>
      </c>
      <c r="H31" s="6" t="s">
        <v>45</v>
      </c>
      <c r="I31" s="6" t="s">
        <v>45</v>
      </c>
      <c r="J31" s="14" t="s">
        <v>105</v>
      </c>
      <c r="K31" s="15"/>
      <c r="L31" s="14" t="s">
        <v>54</v>
      </c>
      <c r="M31" s="18" t="s">
        <v>45</v>
      </c>
      <c r="N31" s="18" t="s">
        <v>45</v>
      </c>
      <c r="O31" s="19" t="s">
        <v>45</v>
      </c>
      <c r="P31" s="18" t="s">
        <v>45</v>
      </c>
      <c r="Q31" s="17" t="s">
        <v>45</v>
      </c>
      <c r="R31" s="20"/>
      <c r="S31" s="15" t="s">
        <v>91</v>
      </c>
      <c r="T31" s="21" t="s">
        <v>52</v>
      </c>
      <c r="U31" s="21" t="s">
        <v>113</v>
      </c>
    </row>
    <row r="32" spans="1:21" ht="63" x14ac:dyDescent="0.25">
      <c r="A32" s="14">
        <v>859</v>
      </c>
      <c r="B32" s="11" t="s">
        <v>93</v>
      </c>
      <c r="C32" s="23" t="s">
        <v>100</v>
      </c>
      <c r="D32" s="11" t="s">
        <v>101</v>
      </c>
      <c r="E32" s="11" t="s">
        <v>101</v>
      </c>
      <c r="F32" s="6" t="s">
        <v>45</v>
      </c>
      <c r="G32" s="6" t="s">
        <v>45</v>
      </c>
      <c r="H32" s="6" t="s">
        <v>45</v>
      </c>
      <c r="I32" s="6" t="s">
        <v>45</v>
      </c>
      <c r="J32" s="15" t="s">
        <v>106</v>
      </c>
      <c r="K32" s="15" t="s">
        <v>109</v>
      </c>
      <c r="L32" s="14" t="s">
        <v>33</v>
      </c>
      <c r="M32" s="18" t="s">
        <v>45</v>
      </c>
      <c r="N32" s="18" t="s">
        <v>45</v>
      </c>
      <c r="O32" s="19" t="s">
        <v>45</v>
      </c>
      <c r="P32" s="18" t="s">
        <v>45</v>
      </c>
      <c r="Q32" s="17" t="s">
        <v>45</v>
      </c>
      <c r="R32" s="20"/>
      <c r="S32" s="15" t="s">
        <v>91</v>
      </c>
      <c r="T32" s="21" t="s">
        <v>52</v>
      </c>
      <c r="U32" s="21" t="s">
        <v>110</v>
      </c>
    </row>
    <row r="33" spans="1:21" ht="173.25" x14ac:dyDescent="0.25">
      <c r="A33" s="14">
        <v>903</v>
      </c>
      <c r="B33" s="11" t="s">
        <v>36</v>
      </c>
      <c r="C33" s="23" t="s">
        <v>114</v>
      </c>
      <c r="D33" s="11" t="s">
        <v>82</v>
      </c>
      <c r="E33" s="11" t="s">
        <v>116</v>
      </c>
      <c r="F33" s="9" t="s">
        <v>118</v>
      </c>
      <c r="G33" s="6">
        <v>30</v>
      </c>
      <c r="H33" s="6"/>
      <c r="I33" s="6"/>
      <c r="J33" s="14" t="s">
        <v>105</v>
      </c>
      <c r="K33" s="15" t="s">
        <v>120</v>
      </c>
      <c r="L33" s="14" t="s">
        <v>33</v>
      </c>
      <c r="M33" s="18">
        <v>41407</v>
      </c>
      <c r="N33" s="18">
        <v>0</v>
      </c>
      <c r="O33" s="19">
        <f>+N33+M33</f>
        <v>41407</v>
      </c>
      <c r="P33" s="18"/>
      <c r="Q33" s="17"/>
      <c r="R33" s="20"/>
      <c r="S33" s="15" t="s">
        <v>91</v>
      </c>
      <c r="T33" s="21" t="s">
        <v>52</v>
      </c>
      <c r="U33" s="71" t="s">
        <v>176</v>
      </c>
    </row>
    <row r="34" spans="1:21" ht="102" x14ac:dyDescent="0.25">
      <c r="A34" s="24"/>
      <c r="B34" s="11" t="s">
        <v>36</v>
      </c>
      <c r="C34" s="23" t="s">
        <v>115</v>
      </c>
      <c r="D34" s="11" t="s">
        <v>82</v>
      </c>
      <c r="E34" s="11" t="s">
        <v>117</v>
      </c>
      <c r="F34" s="9" t="s">
        <v>119</v>
      </c>
      <c r="G34" s="9" t="s">
        <v>177</v>
      </c>
      <c r="H34" s="6"/>
      <c r="I34" s="6"/>
      <c r="J34" s="6" t="s">
        <v>105</v>
      </c>
      <c r="K34" s="9"/>
      <c r="L34" s="6" t="s">
        <v>54</v>
      </c>
      <c r="M34" s="42">
        <v>1564</v>
      </c>
      <c r="N34" s="10">
        <v>0</v>
      </c>
      <c r="O34" s="13">
        <v>0</v>
      </c>
      <c r="P34" s="10"/>
      <c r="Q34" s="12"/>
      <c r="R34" s="4"/>
      <c r="S34" s="9" t="s">
        <v>91</v>
      </c>
      <c r="T34" s="8" t="s">
        <v>52</v>
      </c>
      <c r="U34" s="72" t="s">
        <v>121</v>
      </c>
    </row>
    <row r="35" spans="1:21" s="51" customFormat="1" ht="31.5" x14ac:dyDescent="0.25">
      <c r="A35" s="43"/>
      <c r="B35" s="44" t="s">
        <v>36</v>
      </c>
      <c r="C35" s="44" t="s">
        <v>122</v>
      </c>
      <c r="D35" s="44" t="s">
        <v>134</v>
      </c>
      <c r="E35" s="44" t="s">
        <v>138</v>
      </c>
      <c r="F35" s="44" t="s">
        <v>146</v>
      </c>
      <c r="G35" s="44" t="s">
        <v>153</v>
      </c>
      <c r="H35" s="46"/>
      <c r="I35" s="46"/>
      <c r="J35" s="44" t="s">
        <v>105</v>
      </c>
      <c r="K35" s="46"/>
      <c r="L35" s="43" t="s">
        <v>54</v>
      </c>
      <c r="M35" s="52">
        <v>3000</v>
      </c>
      <c r="N35" s="52">
        <v>0</v>
      </c>
      <c r="O35" s="50">
        <f t="shared" ref="O35:O49" si="1">SUM(M35+N35)</f>
        <v>3000</v>
      </c>
      <c r="P35" s="46"/>
      <c r="Q35" s="46"/>
      <c r="R35" s="46"/>
      <c r="S35" s="44" t="s">
        <v>158</v>
      </c>
      <c r="T35" s="43" t="s">
        <v>180</v>
      </c>
      <c r="U35" s="68" t="s">
        <v>178</v>
      </c>
    </row>
    <row r="36" spans="1:21" s="51" customFormat="1" ht="47.25" x14ac:dyDescent="0.25">
      <c r="A36" s="43">
        <v>907</v>
      </c>
      <c r="B36" s="44" t="s">
        <v>36</v>
      </c>
      <c r="C36" s="45" t="s">
        <v>123</v>
      </c>
      <c r="D36" s="44" t="s">
        <v>134</v>
      </c>
      <c r="E36" s="44" t="s">
        <v>138</v>
      </c>
      <c r="F36" s="44" t="s">
        <v>146</v>
      </c>
      <c r="G36" s="44">
        <v>242</v>
      </c>
      <c r="H36" s="46"/>
      <c r="I36" s="46"/>
      <c r="J36" s="47" t="s">
        <v>105</v>
      </c>
      <c r="K36" s="43" t="s">
        <v>179</v>
      </c>
      <c r="L36" s="43" t="s">
        <v>33</v>
      </c>
      <c r="M36" s="48">
        <v>4140</v>
      </c>
      <c r="N36" s="53">
        <v>0</v>
      </c>
      <c r="O36" s="50">
        <f t="shared" si="1"/>
        <v>4140</v>
      </c>
      <c r="P36" s="46"/>
      <c r="Q36" s="46"/>
      <c r="R36" s="67">
        <v>1</v>
      </c>
      <c r="S36" s="44" t="s">
        <v>158</v>
      </c>
      <c r="T36" s="43" t="s">
        <v>180</v>
      </c>
      <c r="U36" s="68" t="s">
        <v>188</v>
      </c>
    </row>
    <row r="37" spans="1:21" s="51" customFormat="1" ht="31.5" x14ac:dyDescent="0.25">
      <c r="A37" s="43"/>
      <c r="B37" s="44" t="s">
        <v>36</v>
      </c>
      <c r="C37" s="44" t="s">
        <v>124</v>
      </c>
      <c r="D37" s="44" t="s">
        <v>134</v>
      </c>
      <c r="E37" s="44" t="s">
        <v>138</v>
      </c>
      <c r="F37" s="44" t="s">
        <v>146</v>
      </c>
      <c r="G37" s="44">
        <v>500</v>
      </c>
      <c r="H37" s="46"/>
      <c r="I37" s="46"/>
      <c r="J37" s="54" t="s">
        <v>104</v>
      </c>
      <c r="K37" s="46"/>
      <c r="L37" s="43" t="s">
        <v>54</v>
      </c>
      <c r="M37" s="55">
        <v>6000</v>
      </c>
      <c r="N37" s="52">
        <v>0</v>
      </c>
      <c r="O37" s="50">
        <f t="shared" si="1"/>
        <v>6000</v>
      </c>
      <c r="P37" s="46"/>
      <c r="Q37" s="46"/>
      <c r="R37" s="46"/>
      <c r="S37" s="44" t="s">
        <v>158</v>
      </c>
      <c r="T37" s="43" t="s">
        <v>180</v>
      </c>
      <c r="U37" s="68" t="s">
        <v>181</v>
      </c>
    </row>
    <row r="38" spans="1:21" s="51" customFormat="1" ht="47.25" x14ac:dyDescent="0.25">
      <c r="A38" s="43"/>
      <c r="B38" s="44" t="s">
        <v>36</v>
      </c>
      <c r="C38" s="44" t="s">
        <v>182</v>
      </c>
      <c r="D38" s="44" t="s">
        <v>134</v>
      </c>
      <c r="E38" s="44" t="s">
        <v>138</v>
      </c>
      <c r="F38" s="44" t="s">
        <v>146</v>
      </c>
      <c r="G38" s="44">
        <v>1500</v>
      </c>
      <c r="H38" s="46"/>
      <c r="I38" s="46"/>
      <c r="J38" s="54" t="s">
        <v>104</v>
      </c>
      <c r="K38" s="46"/>
      <c r="L38" s="43" t="s">
        <v>54</v>
      </c>
      <c r="M38" s="55">
        <v>3000</v>
      </c>
      <c r="N38" s="52">
        <v>0</v>
      </c>
      <c r="O38" s="50">
        <f t="shared" si="1"/>
        <v>3000</v>
      </c>
      <c r="P38" s="46"/>
      <c r="Q38" s="46"/>
      <c r="R38" s="46"/>
      <c r="S38" s="44" t="s">
        <v>158</v>
      </c>
      <c r="T38" s="43" t="s">
        <v>180</v>
      </c>
      <c r="U38" s="68" t="s">
        <v>183</v>
      </c>
    </row>
    <row r="39" spans="1:21" s="51" customFormat="1" ht="63" x14ac:dyDescent="0.25">
      <c r="A39" s="43" t="s">
        <v>45</v>
      </c>
      <c r="B39" s="44" t="s">
        <v>36</v>
      </c>
      <c r="C39" s="25" t="s">
        <v>125</v>
      </c>
      <c r="D39" s="44" t="s">
        <v>135</v>
      </c>
      <c r="E39" s="44" t="s">
        <v>139</v>
      </c>
      <c r="F39" s="44" t="s">
        <v>147</v>
      </c>
      <c r="G39" s="44" t="s">
        <v>154</v>
      </c>
      <c r="H39" s="63" t="s">
        <v>186</v>
      </c>
      <c r="I39" s="64">
        <v>1</v>
      </c>
      <c r="J39" s="54" t="s">
        <v>104</v>
      </c>
      <c r="K39" s="43" t="s">
        <v>187</v>
      </c>
      <c r="L39" s="43" t="s">
        <v>184</v>
      </c>
      <c r="M39" s="55">
        <v>60494</v>
      </c>
      <c r="N39" s="52">
        <v>0</v>
      </c>
      <c r="O39" s="50">
        <f t="shared" si="1"/>
        <v>60494</v>
      </c>
      <c r="P39" s="61">
        <f>+O39</f>
        <v>60494</v>
      </c>
      <c r="Q39" s="62">
        <f>+P39/O39</f>
        <v>1</v>
      </c>
      <c r="R39" s="46"/>
      <c r="S39" s="44" t="s">
        <v>158</v>
      </c>
      <c r="T39" s="43" t="s">
        <v>180</v>
      </c>
      <c r="U39" s="60" t="s">
        <v>185</v>
      </c>
    </row>
    <row r="40" spans="1:21" s="51" customFormat="1" ht="38.25" x14ac:dyDescent="0.25">
      <c r="A40" s="43" t="s">
        <v>45</v>
      </c>
      <c r="B40" s="44" t="s">
        <v>36</v>
      </c>
      <c r="C40" s="44" t="s">
        <v>126</v>
      </c>
      <c r="D40" s="44" t="s">
        <v>135</v>
      </c>
      <c r="E40" s="44" t="s">
        <v>139</v>
      </c>
      <c r="F40" s="44" t="s">
        <v>148</v>
      </c>
      <c r="G40" s="44">
        <v>40</v>
      </c>
      <c r="H40" s="46"/>
      <c r="I40" s="46"/>
      <c r="J40" s="54" t="s">
        <v>104</v>
      </c>
      <c r="K40" s="43" t="s">
        <v>189</v>
      </c>
      <c r="L40" s="43" t="s">
        <v>39</v>
      </c>
      <c r="M40" s="69">
        <v>6884</v>
      </c>
      <c r="N40" s="52">
        <v>0</v>
      </c>
      <c r="O40" s="65">
        <f t="shared" si="1"/>
        <v>6884</v>
      </c>
      <c r="P40" s="46"/>
      <c r="Q40" s="46"/>
      <c r="R40" s="46"/>
      <c r="S40" s="44" t="s">
        <v>158</v>
      </c>
      <c r="T40" s="43" t="s">
        <v>180</v>
      </c>
      <c r="U40" s="68" t="s">
        <v>190</v>
      </c>
    </row>
    <row r="41" spans="1:21" s="51" customFormat="1" ht="47.25" x14ac:dyDescent="0.25">
      <c r="A41" s="43">
        <v>906</v>
      </c>
      <c r="B41" s="44" t="s">
        <v>36</v>
      </c>
      <c r="C41" s="44" t="s">
        <v>127</v>
      </c>
      <c r="D41" s="44" t="s">
        <v>135</v>
      </c>
      <c r="E41" s="44" t="s">
        <v>139</v>
      </c>
      <c r="F41" s="44" t="s">
        <v>148</v>
      </c>
      <c r="G41" s="44">
        <v>126</v>
      </c>
      <c r="H41" s="46"/>
      <c r="I41" s="46"/>
      <c r="J41" s="44" t="s">
        <v>156</v>
      </c>
      <c r="K41" s="43" t="s">
        <v>191</v>
      </c>
      <c r="L41" s="43" t="s">
        <v>33</v>
      </c>
      <c r="M41" s="69"/>
      <c r="N41" s="52">
        <v>0</v>
      </c>
      <c r="O41" s="66"/>
      <c r="P41" s="46"/>
      <c r="Q41" s="46"/>
      <c r="R41" s="46"/>
      <c r="S41" s="44" t="s">
        <v>158</v>
      </c>
      <c r="T41" s="43" t="s">
        <v>180</v>
      </c>
      <c r="U41" s="68" t="s">
        <v>192</v>
      </c>
    </row>
    <row r="42" spans="1:21" s="51" customFormat="1" ht="66" x14ac:dyDescent="0.25">
      <c r="A42" s="43">
        <v>899</v>
      </c>
      <c r="B42" s="44" t="s">
        <v>36</v>
      </c>
      <c r="C42" s="44" t="s">
        <v>128</v>
      </c>
      <c r="D42" s="44" t="s">
        <v>136</v>
      </c>
      <c r="E42" s="44" t="s">
        <v>140</v>
      </c>
      <c r="F42" s="44" t="s">
        <v>149</v>
      </c>
      <c r="G42" s="56" t="s">
        <v>155</v>
      </c>
      <c r="H42" s="46"/>
      <c r="I42" s="46"/>
      <c r="J42" s="54" t="s">
        <v>104</v>
      </c>
      <c r="K42" s="43" t="s">
        <v>193</v>
      </c>
      <c r="L42" s="43" t="s">
        <v>39</v>
      </c>
      <c r="M42" s="57">
        <v>2115</v>
      </c>
      <c r="N42" s="52">
        <v>0</v>
      </c>
      <c r="O42" s="50">
        <f t="shared" si="1"/>
        <v>2115</v>
      </c>
      <c r="P42" s="46"/>
      <c r="Q42" s="46"/>
      <c r="R42" s="46"/>
      <c r="S42" s="44" t="s">
        <v>159</v>
      </c>
      <c r="T42" s="43" t="s">
        <v>180</v>
      </c>
      <c r="U42" s="68" t="s">
        <v>194</v>
      </c>
    </row>
    <row r="43" spans="1:21" s="51" customFormat="1" ht="76.5" x14ac:dyDescent="0.25">
      <c r="A43" s="43"/>
      <c r="B43" s="44" t="s">
        <v>36</v>
      </c>
      <c r="C43" s="44" t="s">
        <v>129</v>
      </c>
      <c r="D43" s="44" t="s">
        <v>136</v>
      </c>
      <c r="E43" s="44" t="s">
        <v>140</v>
      </c>
      <c r="F43" s="44" t="s">
        <v>30</v>
      </c>
      <c r="G43" s="56" t="s">
        <v>47</v>
      </c>
      <c r="H43" s="46"/>
      <c r="I43" s="46"/>
      <c r="J43" s="56" t="s">
        <v>105</v>
      </c>
      <c r="K43" s="46"/>
      <c r="L43" s="43" t="s">
        <v>54</v>
      </c>
      <c r="M43" s="58">
        <v>0</v>
      </c>
      <c r="N43" s="52">
        <v>0</v>
      </c>
      <c r="O43" s="50">
        <f t="shared" si="1"/>
        <v>0</v>
      </c>
      <c r="P43" s="46"/>
      <c r="Q43" s="46"/>
      <c r="R43" s="46"/>
      <c r="S43" s="44" t="s">
        <v>159</v>
      </c>
      <c r="T43" s="43" t="s">
        <v>180</v>
      </c>
      <c r="U43" s="70" t="s">
        <v>195</v>
      </c>
    </row>
    <row r="44" spans="1:21" s="51" customFormat="1" ht="76.5" x14ac:dyDescent="0.25">
      <c r="A44" s="43">
        <v>900</v>
      </c>
      <c r="B44" s="44" t="s">
        <v>36</v>
      </c>
      <c r="C44" s="44" t="s">
        <v>130</v>
      </c>
      <c r="D44" s="44" t="s">
        <v>137</v>
      </c>
      <c r="E44" s="44" t="s">
        <v>141</v>
      </c>
      <c r="F44" s="44" t="s">
        <v>150</v>
      </c>
      <c r="G44" s="44">
        <v>20</v>
      </c>
      <c r="H44" s="46"/>
      <c r="I44" s="46"/>
      <c r="J44" s="44" t="s">
        <v>104</v>
      </c>
      <c r="K44" s="46" t="s">
        <v>51</v>
      </c>
      <c r="L44" s="43" t="s">
        <v>33</v>
      </c>
      <c r="M44" s="53">
        <v>4800</v>
      </c>
      <c r="N44" s="52">
        <v>0</v>
      </c>
      <c r="O44" s="50">
        <f t="shared" si="1"/>
        <v>4800</v>
      </c>
      <c r="P44" s="46"/>
      <c r="Q44" s="46"/>
      <c r="R44" s="46"/>
      <c r="S44" s="44" t="s">
        <v>159</v>
      </c>
      <c r="T44" s="43" t="s">
        <v>180</v>
      </c>
      <c r="U44" s="70" t="s">
        <v>196</v>
      </c>
    </row>
    <row r="45" spans="1:21" s="51" customFormat="1" ht="76.5" x14ac:dyDescent="0.25">
      <c r="A45" s="43"/>
      <c r="B45" s="44" t="s">
        <v>36</v>
      </c>
      <c r="C45" s="44" t="s">
        <v>131</v>
      </c>
      <c r="D45" s="44" t="s">
        <v>135</v>
      </c>
      <c r="E45" s="44" t="s">
        <v>139</v>
      </c>
      <c r="F45" s="44" t="s">
        <v>151</v>
      </c>
      <c r="G45" s="56">
        <v>100</v>
      </c>
      <c r="H45" s="46"/>
      <c r="I45" s="46"/>
      <c r="J45" s="44" t="s">
        <v>156</v>
      </c>
      <c r="K45" s="46"/>
      <c r="L45" s="43" t="s">
        <v>54</v>
      </c>
      <c r="M45" s="59">
        <v>0</v>
      </c>
      <c r="N45" s="59">
        <v>3192</v>
      </c>
      <c r="O45" s="50">
        <f t="shared" si="1"/>
        <v>3192</v>
      </c>
      <c r="P45" s="46"/>
      <c r="Q45" s="46"/>
      <c r="R45" s="46"/>
      <c r="S45" s="44" t="s">
        <v>158</v>
      </c>
      <c r="T45" s="43" t="s">
        <v>180</v>
      </c>
      <c r="U45" s="46" t="s">
        <v>45</v>
      </c>
    </row>
    <row r="46" spans="1:21" s="51" customFormat="1" ht="89.25" x14ac:dyDescent="0.25">
      <c r="A46" s="43"/>
      <c r="B46" s="44" t="s">
        <v>36</v>
      </c>
      <c r="C46" s="44" t="s">
        <v>132</v>
      </c>
      <c r="D46" s="44" t="s">
        <v>135</v>
      </c>
      <c r="E46" s="44" t="s">
        <v>139</v>
      </c>
      <c r="F46" s="44" t="s">
        <v>151</v>
      </c>
      <c r="G46" s="56">
        <v>30</v>
      </c>
      <c r="H46" s="46"/>
      <c r="I46" s="46"/>
      <c r="J46" s="44" t="s">
        <v>156</v>
      </c>
      <c r="K46" s="46"/>
      <c r="L46" s="43" t="s">
        <v>54</v>
      </c>
      <c r="M46" s="59">
        <v>0</v>
      </c>
      <c r="N46" s="59">
        <v>4374</v>
      </c>
      <c r="O46" s="50">
        <f t="shared" si="1"/>
        <v>4374</v>
      </c>
      <c r="P46" s="46"/>
      <c r="Q46" s="46"/>
      <c r="R46" s="46"/>
      <c r="S46" s="44" t="s">
        <v>158</v>
      </c>
      <c r="T46" s="43" t="s">
        <v>180</v>
      </c>
      <c r="U46" s="73" t="s">
        <v>45</v>
      </c>
    </row>
    <row r="47" spans="1:21" s="51" customFormat="1" ht="63.75" x14ac:dyDescent="0.25">
      <c r="A47" s="43">
        <v>893</v>
      </c>
      <c r="B47" s="44" t="s">
        <v>36</v>
      </c>
      <c r="C47" s="44" t="s">
        <v>133</v>
      </c>
      <c r="D47" s="44" t="s">
        <v>28</v>
      </c>
      <c r="E47" s="44" t="s">
        <v>142</v>
      </c>
      <c r="F47" s="44" t="s">
        <v>144</v>
      </c>
      <c r="G47" s="44">
        <v>6</v>
      </c>
      <c r="H47" s="43">
        <v>6</v>
      </c>
      <c r="I47" s="74">
        <f>+H47/G47</f>
        <v>1</v>
      </c>
      <c r="J47" s="44" t="s">
        <v>62</v>
      </c>
      <c r="K47" s="43" t="s">
        <v>197</v>
      </c>
      <c r="L47" s="43" t="s">
        <v>184</v>
      </c>
      <c r="M47" s="49">
        <v>0</v>
      </c>
      <c r="N47" s="49">
        <v>2100</v>
      </c>
      <c r="O47" s="50">
        <f t="shared" si="1"/>
        <v>2100</v>
      </c>
      <c r="P47" s="46"/>
      <c r="Q47" s="46"/>
      <c r="R47" s="46"/>
      <c r="S47" s="44" t="s">
        <v>157</v>
      </c>
      <c r="T47" s="43" t="s">
        <v>180</v>
      </c>
      <c r="U47" s="73" t="s">
        <v>185</v>
      </c>
    </row>
    <row r="48" spans="1:21" s="51" customFormat="1" ht="51" x14ac:dyDescent="0.25">
      <c r="A48" s="43"/>
      <c r="B48" s="44" t="s">
        <v>36</v>
      </c>
      <c r="C48" s="44" t="s">
        <v>198</v>
      </c>
      <c r="D48" s="44" t="s">
        <v>82</v>
      </c>
      <c r="E48" s="44" t="s">
        <v>143</v>
      </c>
      <c r="F48" s="44" t="s">
        <v>152</v>
      </c>
      <c r="G48" s="44">
        <v>20</v>
      </c>
      <c r="H48" s="46"/>
      <c r="I48" s="46"/>
      <c r="J48" s="44" t="s">
        <v>105</v>
      </c>
      <c r="K48" s="46"/>
      <c r="L48" s="43" t="s">
        <v>54</v>
      </c>
      <c r="M48" s="49">
        <v>0</v>
      </c>
      <c r="N48" s="49">
        <v>4374</v>
      </c>
      <c r="O48" s="50">
        <f t="shared" si="1"/>
        <v>4374</v>
      </c>
      <c r="P48" s="46"/>
      <c r="Q48" s="46"/>
      <c r="R48" s="46"/>
      <c r="S48" s="44" t="s">
        <v>91</v>
      </c>
      <c r="T48" s="43" t="s">
        <v>180</v>
      </c>
      <c r="U48" s="70" t="s">
        <v>200</v>
      </c>
    </row>
    <row r="49" spans="1:21" s="51" customFormat="1" ht="51" x14ac:dyDescent="0.25">
      <c r="A49" s="43"/>
      <c r="B49" s="44" t="s">
        <v>36</v>
      </c>
      <c r="C49" s="44" t="s">
        <v>199</v>
      </c>
      <c r="D49" s="44" t="s">
        <v>82</v>
      </c>
      <c r="E49" s="44" t="s">
        <v>143</v>
      </c>
      <c r="F49" s="44" t="s">
        <v>152</v>
      </c>
      <c r="G49" s="44">
        <v>1</v>
      </c>
      <c r="H49" s="46"/>
      <c r="I49" s="46"/>
      <c r="J49" s="44" t="s">
        <v>105</v>
      </c>
      <c r="K49" s="46"/>
      <c r="L49" s="43" t="s">
        <v>54</v>
      </c>
      <c r="M49" s="49">
        <v>0</v>
      </c>
      <c r="N49" s="49">
        <v>1300</v>
      </c>
      <c r="O49" s="50">
        <f t="shared" si="1"/>
        <v>1300</v>
      </c>
      <c r="P49" s="46"/>
      <c r="Q49" s="46"/>
      <c r="R49" s="46"/>
      <c r="S49" s="44" t="s">
        <v>91</v>
      </c>
      <c r="T49" s="43" t="s">
        <v>180</v>
      </c>
      <c r="U49" s="70" t="s">
        <v>200</v>
      </c>
    </row>
    <row r="50" spans="1:21" x14ac:dyDescent="0.25">
      <c r="B50" s="6"/>
      <c r="C50" s="4"/>
      <c r="D50" s="4"/>
      <c r="E50" s="4"/>
      <c r="F50" s="4"/>
      <c r="G50" s="4"/>
      <c r="H50" s="4"/>
      <c r="I50" s="4"/>
      <c r="J50" s="4"/>
      <c r="K50" s="4"/>
      <c r="L50" s="4"/>
      <c r="M50" s="4"/>
      <c r="N50" s="4"/>
      <c r="O50" s="27"/>
      <c r="P50" s="4"/>
      <c r="Q50" s="4"/>
      <c r="R50" s="4"/>
      <c r="S50" s="4"/>
      <c r="T50" s="4"/>
      <c r="U50" s="4"/>
    </row>
    <row r="51" spans="1:21" x14ac:dyDescent="0.25">
      <c r="B51" s="6"/>
      <c r="C51" s="4"/>
      <c r="D51" s="4"/>
      <c r="E51" s="4"/>
      <c r="F51" s="4"/>
      <c r="G51" s="4"/>
      <c r="H51" s="4"/>
      <c r="I51" s="4"/>
      <c r="J51" s="4"/>
      <c r="K51" s="4"/>
      <c r="L51" s="4"/>
      <c r="M51" s="4"/>
      <c r="N51" s="4"/>
      <c r="O51" s="27"/>
      <c r="P51" s="4"/>
      <c r="Q51" s="4"/>
      <c r="R51" s="4"/>
      <c r="S51" s="4"/>
      <c r="T51" s="4"/>
      <c r="U51" s="4"/>
    </row>
    <row r="52" spans="1:21" x14ac:dyDescent="0.25">
      <c r="B52" s="6"/>
      <c r="C52" s="4"/>
      <c r="D52" s="4"/>
      <c r="E52" s="4"/>
      <c r="F52" s="4"/>
      <c r="G52" s="4"/>
      <c r="H52" s="4"/>
      <c r="I52" s="4"/>
      <c r="J52" s="4"/>
      <c r="K52" s="4"/>
      <c r="L52" s="4"/>
      <c r="M52" s="4"/>
      <c r="N52" s="4"/>
      <c r="O52" s="27"/>
      <c r="P52" s="4"/>
      <c r="Q52" s="4"/>
      <c r="R52" s="4"/>
      <c r="S52" s="4"/>
      <c r="T52" s="4"/>
      <c r="U52" s="4"/>
    </row>
    <row r="53" spans="1:21" x14ac:dyDescent="0.25">
      <c r="B53" s="6"/>
      <c r="C53" s="4"/>
      <c r="D53" s="4"/>
      <c r="E53" s="4"/>
      <c r="F53" s="4"/>
      <c r="G53" s="4"/>
      <c r="H53" s="4"/>
      <c r="I53" s="4"/>
      <c r="J53" s="4"/>
      <c r="K53" s="4"/>
      <c r="L53" s="4"/>
      <c r="M53" s="4"/>
      <c r="N53" s="4"/>
      <c r="O53" s="27"/>
      <c r="P53" s="4"/>
      <c r="Q53" s="4"/>
      <c r="R53" s="4"/>
      <c r="S53" s="4"/>
      <c r="T53" s="4"/>
      <c r="U53" s="4"/>
    </row>
    <row r="54" spans="1:21" x14ac:dyDescent="0.25">
      <c r="B54" s="6"/>
      <c r="C54" s="4"/>
      <c r="D54" s="4"/>
      <c r="E54" s="4"/>
      <c r="F54" s="4"/>
      <c r="G54" s="4"/>
      <c r="H54" s="4"/>
      <c r="I54" s="4"/>
      <c r="J54" s="4"/>
      <c r="K54" s="4"/>
      <c r="L54" s="4"/>
      <c r="M54" s="4"/>
      <c r="N54" s="4"/>
      <c r="O54" s="27"/>
      <c r="P54" s="4"/>
      <c r="Q54" s="4"/>
      <c r="R54" s="4"/>
      <c r="S54" s="4"/>
      <c r="T54" s="4"/>
      <c r="U54" s="4"/>
    </row>
    <row r="55" spans="1:21" x14ac:dyDescent="0.25">
      <c r="B55" s="6"/>
      <c r="C55" s="4"/>
      <c r="D55" s="4"/>
      <c r="E55" s="4"/>
      <c r="F55" s="4"/>
      <c r="G55" s="4"/>
      <c r="H55" s="4"/>
      <c r="I55" s="4"/>
      <c r="J55" s="4"/>
      <c r="K55" s="4"/>
      <c r="L55" s="4"/>
      <c r="M55" s="4"/>
      <c r="N55" s="4"/>
      <c r="O55" s="27"/>
      <c r="P55" s="4"/>
      <c r="Q55" s="4"/>
      <c r="R55" s="4"/>
      <c r="S55" s="4"/>
      <c r="T55" s="4"/>
      <c r="U55" s="4"/>
    </row>
    <row r="56" spans="1:21" x14ac:dyDescent="0.25">
      <c r="B56" s="6"/>
      <c r="C56" s="4"/>
      <c r="D56" s="4"/>
      <c r="E56" s="4"/>
      <c r="F56" s="4"/>
      <c r="G56" s="4"/>
      <c r="H56" s="4"/>
      <c r="I56" s="4"/>
      <c r="J56" s="4"/>
      <c r="K56" s="4"/>
      <c r="L56" s="4"/>
      <c r="M56" s="4"/>
      <c r="N56" s="4"/>
      <c r="O56" s="27"/>
      <c r="P56" s="4"/>
      <c r="Q56" s="4"/>
      <c r="R56" s="4"/>
      <c r="S56" s="4"/>
      <c r="T56" s="4"/>
      <c r="U56" s="4"/>
    </row>
    <row r="57" spans="1:21" x14ac:dyDescent="0.25">
      <c r="B57" s="6"/>
      <c r="C57" s="4"/>
      <c r="D57" s="4"/>
      <c r="E57" s="4"/>
      <c r="F57" s="4"/>
      <c r="G57" s="4"/>
      <c r="H57" s="4"/>
      <c r="I57" s="4"/>
      <c r="J57" s="4"/>
      <c r="K57" s="4"/>
      <c r="L57" s="4"/>
      <c r="M57" s="4"/>
      <c r="N57" s="4"/>
      <c r="O57" s="27"/>
      <c r="P57" s="4"/>
      <c r="Q57" s="4"/>
      <c r="R57" s="4"/>
      <c r="S57" s="4"/>
      <c r="T57" s="4"/>
      <c r="U57" s="4"/>
    </row>
    <row r="58" spans="1:21" x14ac:dyDescent="0.25">
      <c r="B58" s="6"/>
      <c r="C58" s="4"/>
      <c r="D58" s="4"/>
      <c r="E58" s="4"/>
      <c r="F58" s="4"/>
      <c r="G58" s="4"/>
      <c r="H58" s="4"/>
      <c r="I58" s="4"/>
      <c r="J58" s="4"/>
      <c r="K58" s="4"/>
      <c r="L58" s="4"/>
      <c r="M58" s="4"/>
      <c r="N58" s="4"/>
      <c r="O58" s="27"/>
      <c r="P58" s="4"/>
      <c r="Q58" s="4"/>
      <c r="R58" s="4"/>
      <c r="S58" s="4"/>
      <c r="T58" s="4"/>
      <c r="U58" s="4"/>
    </row>
    <row r="59" spans="1:21" x14ac:dyDescent="0.25">
      <c r="B59" s="6"/>
      <c r="C59" s="4"/>
      <c r="D59" s="4"/>
      <c r="E59" s="4"/>
      <c r="F59" s="4"/>
      <c r="G59" s="4"/>
      <c r="H59" s="4"/>
      <c r="I59" s="4"/>
      <c r="J59" s="4"/>
      <c r="K59" s="4"/>
      <c r="L59" s="4"/>
      <c r="M59" s="4"/>
      <c r="N59" s="4"/>
      <c r="O59" s="27"/>
      <c r="P59" s="4"/>
      <c r="Q59" s="4"/>
      <c r="R59" s="4"/>
      <c r="S59" s="4"/>
      <c r="T59" s="4"/>
      <c r="U59" s="4"/>
    </row>
    <row r="60" spans="1:21" x14ac:dyDescent="0.25">
      <c r="B60" s="6"/>
      <c r="C60" s="4"/>
      <c r="D60" s="4"/>
      <c r="E60" s="4"/>
      <c r="F60" s="4"/>
      <c r="G60" s="4"/>
      <c r="H60" s="4"/>
      <c r="I60" s="4"/>
      <c r="J60" s="4"/>
      <c r="K60" s="4"/>
      <c r="L60" s="4"/>
      <c r="M60" s="4"/>
      <c r="N60" s="4"/>
      <c r="O60" s="27"/>
      <c r="P60" s="4"/>
      <c r="Q60" s="4"/>
      <c r="R60" s="4"/>
      <c r="S60" s="4"/>
      <c r="T60" s="4"/>
      <c r="U60" s="4"/>
    </row>
    <row r="61" spans="1:21" x14ac:dyDescent="0.25">
      <c r="B61" s="6"/>
      <c r="C61" s="4"/>
      <c r="D61" s="4"/>
      <c r="E61" s="4"/>
      <c r="F61" s="4"/>
      <c r="G61" s="4"/>
      <c r="H61" s="4"/>
      <c r="I61" s="4"/>
      <c r="J61" s="4"/>
      <c r="K61" s="4"/>
      <c r="L61" s="4"/>
      <c r="M61" s="4"/>
      <c r="N61" s="4"/>
      <c r="O61" s="27"/>
      <c r="P61" s="4"/>
      <c r="Q61" s="4"/>
      <c r="R61" s="4"/>
      <c r="S61" s="4"/>
      <c r="T61" s="4"/>
      <c r="U61" s="4"/>
    </row>
    <row r="62" spans="1:21" x14ac:dyDescent="0.25">
      <c r="B62" s="6"/>
      <c r="C62" s="4"/>
      <c r="D62" s="4"/>
      <c r="E62" s="4"/>
      <c r="F62" s="4"/>
      <c r="G62" s="4"/>
      <c r="H62" s="4"/>
      <c r="I62" s="4"/>
      <c r="J62" s="4"/>
      <c r="K62" s="4"/>
      <c r="L62" s="4"/>
      <c r="M62" s="4"/>
      <c r="N62" s="4"/>
      <c r="O62" s="27"/>
      <c r="P62" s="4"/>
      <c r="Q62" s="4"/>
      <c r="R62" s="4"/>
      <c r="S62" s="4"/>
      <c r="T62" s="4"/>
      <c r="U62" s="4"/>
    </row>
    <row r="63" spans="1:21" x14ac:dyDescent="0.25">
      <c r="B63" s="6"/>
      <c r="C63" s="4"/>
      <c r="D63" s="4"/>
      <c r="E63" s="4"/>
      <c r="F63" s="4"/>
      <c r="G63" s="4"/>
      <c r="H63" s="4"/>
      <c r="I63" s="4"/>
      <c r="J63" s="4"/>
      <c r="K63" s="4"/>
      <c r="L63" s="4"/>
      <c r="M63" s="4"/>
      <c r="N63" s="4"/>
      <c r="O63" s="27"/>
      <c r="P63" s="4"/>
      <c r="Q63" s="4"/>
      <c r="R63" s="4"/>
      <c r="S63" s="4"/>
      <c r="T63" s="4"/>
      <c r="U63" s="4"/>
    </row>
    <row r="64" spans="1:21" x14ac:dyDescent="0.25">
      <c r="B64" s="6"/>
      <c r="C64" s="4"/>
      <c r="D64" s="4"/>
      <c r="E64" s="4"/>
      <c r="F64" s="4"/>
      <c r="G64" s="4"/>
      <c r="H64" s="4"/>
      <c r="I64" s="4"/>
      <c r="J64" s="4"/>
      <c r="K64" s="4"/>
      <c r="L64" s="4"/>
      <c r="M64" s="4"/>
      <c r="N64" s="4"/>
      <c r="O64" s="27"/>
      <c r="P64" s="4"/>
      <c r="Q64" s="4"/>
      <c r="R64" s="4"/>
      <c r="S64" s="4"/>
      <c r="T64" s="4"/>
      <c r="U64" s="4"/>
    </row>
    <row r="65" spans="2:21" x14ac:dyDescent="0.25">
      <c r="B65" s="6"/>
      <c r="C65" s="4"/>
      <c r="D65" s="4"/>
      <c r="E65" s="4"/>
      <c r="F65" s="4"/>
      <c r="G65" s="4"/>
      <c r="H65" s="4"/>
      <c r="I65" s="4"/>
      <c r="J65" s="4"/>
      <c r="K65" s="4"/>
      <c r="L65" s="4"/>
      <c r="M65" s="4"/>
      <c r="N65" s="4"/>
      <c r="O65" s="27"/>
      <c r="P65" s="4"/>
      <c r="Q65" s="4"/>
      <c r="R65" s="4"/>
      <c r="S65" s="4"/>
      <c r="T65" s="4"/>
      <c r="U65" s="4"/>
    </row>
    <row r="66" spans="2:21" x14ac:dyDescent="0.25">
      <c r="B66" s="6"/>
      <c r="C66" s="4"/>
      <c r="D66" s="4"/>
      <c r="E66" s="4"/>
      <c r="F66" s="4"/>
      <c r="G66" s="4"/>
      <c r="H66" s="4"/>
      <c r="I66" s="4"/>
      <c r="J66" s="4"/>
      <c r="K66" s="4"/>
      <c r="L66" s="4"/>
      <c r="M66" s="4"/>
      <c r="N66" s="4"/>
      <c r="O66" s="27"/>
      <c r="P66" s="4"/>
      <c r="Q66" s="4"/>
      <c r="R66" s="4"/>
      <c r="S66" s="4"/>
      <c r="T66" s="4"/>
      <c r="U66" s="4"/>
    </row>
    <row r="67" spans="2:21" x14ac:dyDescent="0.25">
      <c r="B67" s="6"/>
      <c r="C67" s="4"/>
      <c r="D67" s="4"/>
      <c r="E67" s="4"/>
      <c r="F67" s="4"/>
      <c r="G67" s="4"/>
      <c r="H67" s="4"/>
      <c r="I67" s="4"/>
      <c r="J67" s="4"/>
      <c r="K67" s="4"/>
      <c r="L67" s="4"/>
      <c r="M67" s="4"/>
      <c r="N67" s="4"/>
      <c r="O67" s="27"/>
      <c r="P67" s="4"/>
      <c r="Q67" s="4"/>
      <c r="R67" s="4"/>
      <c r="S67" s="4"/>
      <c r="T67" s="4"/>
      <c r="U67" s="4"/>
    </row>
    <row r="68" spans="2:21" x14ac:dyDescent="0.25">
      <c r="B68" s="6"/>
      <c r="C68" s="4"/>
      <c r="D68" s="4"/>
      <c r="E68" s="4"/>
      <c r="F68" s="4"/>
      <c r="G68" s="4"/>
      <c r="H68" s="4"/>
      <c r="I68" s="4"/>
      <c r="J68" s="4"/>
      <c r="K68" s="4"/>
      <c r="L68" s="4"/>
      <c r="M68" s="4"/>
      <c r="N68" s="4"/>
      <c r="O68" s="27"/>
      <c r="P68" s="4"/>
      <c r="Q68" s="4"/>
      <c r="R68" s="4"/>
      <c r="S68" s="4"/>
      <c r="T68" s="4"/>
      <c r="U68" s="4"/>
    </row>
    <row r="1048548" spans="12:12" x14ac:dyDescent="0.25">
      <c r="L1048548" s="6"/>
    </row>
  </sheetData>
  <mergeCells count="26">
    <mergeCell ref="A1:S3"/>
    <mergeCell ref="T6:T7"/>
    <mergeCell ref="U6:U7"/>
    <mergeCell ref="S6:S7"/>
    <mergeCell ref="A6:A7"/>
    <mergeCell ref="B6:B7"/>
    <mergeCell ref="E6:E7"/>
    <mergeCell ref="G6:G7"/>
    <mergeCell ref="H6:H7"/>
    <mergeCell ref="I6:I7"/>
    <mergeCell ref="F6:F7"/>
    <mergeCell ref="T1:U1"/>
    <mergeCell ref="T2:U2"/>
    <mergeCell ref="T3:U3"/>
    <mergeCell ref="A4:U4"/>
    <mergeCell ref="Q6:Q7"/>
    <mergeCell ref="D6:D7"/>
    <mergeCell ref="C6:C7"/>
    <mergeCell ref="M40:M41"/>
    <mergeCell ref="R6:R7"/>
    <mergeCell ref="J6:J7"/>
    <mergeCell ref="K6:K7"/>
    <mergeCell ref="L6:L7"/>
    <mergeCell ref="M6:O6"/>
    <mergeCell ref="P6:P7"/>
    <mergeCell ref="O40:O41"/>
  </mergeCells>
  <dataValidations count="4">
    <dataValidation allowBlank="1" showInputMessage="1" showErrorMessage="1" prompt="Seleccione de la lista desplegable" sqref="E8:E20 E45:E46 E23:E41" xr:uid="{845C1DF1-DB98-4619-8590-A8BEA08181BB}"/>
    <dataValidation allowBlank="1" showInputMessage="1" showErrorMessage="1" prompt="Diligenciar con el nombre como se registra en el PAI" sqref="C9:C20" xr:uid="{915B3DF9-7345-425C-9C1B-945FC163A8ED}"/>
    <dataValidation allowBlank="1" showInputMessage="1" showErrorMessage="1" prompt="Diligenciar teniendo en cuenta que esta será la descripción que será cargada en las tareas en el software de Gestión Integral. " sqref="C10" xr:uid="{E9D6900B-0480-4B53-BA59-7BE38E94DDBA}"/>
    <dataValidation allowBlank="1" showInputMessage="1" showErrorMessage="1" prompt="Selecciona la dirección responsable del diseño del mecanismo" sqref="J26:J32 J37:J43 J35 J45:J46" xr:uid="{557EB9C4-6FB3-42DA-821D-160773301C74}"/>
  </dataValidations>
  <printOptions horizontalCentered="1"/>
  <pageMargins left="0.39370078740157483" right="0.39370078740157483" top="0.39370078740157483" bottom="0.39370078740157483" header="0.31496062992125984" footer="0.31496062992125984"/>
  <pageSetup scale="34"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OFERTA INS.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Eduardo Pinzón López</cp:lastModifiedBy>
  <cp:lastPrinted>2020-01-20T15:48:40Z</cp:lastPrinted>
  <dcterms:created xsi:type="dcterms:W3CDTF">2016-06-27T17:24:56Z</dcterms:created>
  <dcterms:modified xsi:type="dcterms:W3CDTF">2021-09-30T23:46:30Z</dcterms:modified>
</cp:coreProperties>
</file>