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D:\Minciencias\Informes Contrato\Junio 2022\"/>
    </mc:Choice>
  </mc:AlternateContent>
  <xr:revisionPtr revIDLastSave="0" documentId="13_ncr:1_{8469A46C-FF35-42ED-B2D8-9711782A7635}" xr6:coauthVersionLast="47" xr6:coauthVersionMax="47" xr10:uidLastSave="{00000000-0000-0000-0000-000000000000}"/>
  <bookViews>
    <workbookView xWindow="-120" yWindow="-120" windowWidth="20730" windowHeight="11160" xr2:uid="{E50885E7-5556-46E8-8CC8-C2F6A9B61D95}"/>
  </bookViews>
  <sheets>
    <sheet name="SEGUIMIENTO OFERTA INS. 02" sheetId="1" r:id="rId1"/>
  </sheets>
  <definedNames>
    <definedName name="_xlnm._FilterDatabase" localSheetId="0" hidden="1">'SEGUIMIENTO OFERTA INS. 02'!$A$6:$U$50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50" i="1" l="1"/>
  <c r="I50" i="1"/>
  <c r="Q49" i="1"/>
  <c r="Q48" i="1"/>
  <c r="Q47" i="1"/>
  <c r="I47" i="1"/>
  <c r="Q46" i="1"/>
  <c r="I46" i="1"/>
  <c r="Q45" i="1"/>
  <c r="I45" i="1"/>
  <c r="Q44" i="1"/>
  <c r="I44" i="1"/>
  <c r="Q43" i="1"/>
  <c r="Q42" i="1"/>
  <c r="Q41" i="1"/>
  <c r="I41" i="1"/>
  <c r="Q40" i="1"/>
  <c r="I40" i="1"/>
  <c r="Q39" i="1"/>
  <c r="I39" i="1"/>
  <c r="Q38" i="1"/>
  <c r="I38" i="1"/>
  <c r="Q37" i="1"/>
  <c r="Q36" i="1"/>
  <c r="I36" i="1"/>
  <c r="Q30" i="1"/>
  <c r="Q29" i="1"/>
  <c r="I29" i="1"/>
  <c r="Q28" i="1"/>
  <c r="I28" i="1"/>
  <c r="Q27" i="1"/>
  <c r="Q26" i="1"/>
  <c r="I26" i="1"/>
  <c r="Q25" i="1"/>
  <c r="I25" i="1"/>
  <c r="Q24" i="1"/>
  <c r="I24" i="1"/>
  <c r="Q23" i="1"/>
  <c r="I23" i="1"/>
  <c r="Q22" i="1"/>
  <c r="I22" i="1"/>
  <c r="Q21" i="1"/>
  <c r="I21" i="1"/>
  <c r="Q20" i="1"/>
  <c r="I20" i="1"/>
  <c r="Q19" i="1"/>
  <c r="I19" i="1"/>
  <c r="Q18" i="1"/>
  <c r="Q17" i="1"/>
  <c r="I17" i="1"/>
  <c r="Q16" i="1"/>
  <c r="Q15" i="1"/>
  <c r="I15" i="1"/>
  <c r="Q14" i="1"/>
  <c r="I14" i="1"/>
  <c r="Q13" i="1"/>
  <c r="I13" i="1"/>
  <c r="E13" i="1"/>
  <c r="Q12" i="1"/>
  <c r="I12" i="1"/>
  <c r="Q11" i="1"/>
  <c r="I11" i="1"/>
  <c r="Q10" i="1"/>
  <c r="I10" i="1"/>
  <c r="I9" i="1"/>
  <c r="Q8" i="1"/>
  <c r="I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9" authorId="0" shapeId="0" xr:uid="{B8796F0A-6A5F-453F-B103-0F5499750341}">
      <text>
        <r>
          <rPr>
            <sz val="11"/>
            <color theme="1"/>
            <rFont val="Calibri"/>
            <family val="2"/>
          </rPr>
          <t>======
ID#AAAAVPEnebA
Eduardo Pinzón López    (2022-02-09 20:46:22)
Esta convocatoria no esta en las fichas de programa estratégico</t>
        </r>
      </text>
    </comment>
    <comment ref="N37" authorId="0" shapeId="0" xr:uid="{55B9FD70-84A3-4C4A-898D-99EDEEFC4A36}">
      <text>
        <r>
          <rPr>
            <sz val="11"/>
            <color theme="1"/>
            <rFont val="Calibri"/>
            <family val="2"/>
          </rPr>
          <t>======
ID#AAAAVijQV-w
Diego Alexander Tibocha Guzman    (2022-02-12 19:07:43)
Cv 1 (fila 37 archivo original): 
convenio 745-2021: 
$13.473.350.421
Cv 2 (fila 39 archivo original):
Convenios 257-2013,730-2016,785-2019,883-2019
$13.274.415.984
Cv 3 (fila 1 archivo original):
Convenio 751-2021
$4.500.000.000</t>
        </r>
      </text>
    </comment>
  </commentList>
</comments>
</file>

<file path=xl/sharedStrings.xml><?xml version="1.0" encoding="utf-8"?>
<sst xmlns="http://schemas.openxmlformats.org/spreadsheetml/2006/main" count="523" uniqueCount="222">
  <si>
    <r>
      <t xml:space="preserve">MINISTERIO DE CIENCIA, TECNOLOGÍA E INNOVACIÓN
</t>
    </r>
    <r>
      <rPr>
        <b/>
        <sz val="14"/>
        <color theme="1"/>
        <rFont val="Arial Narrow"/>
        <family val="2"/>
      </rPr>
      <t>MATRIZ DE SEGUIMIENTO DE LA OFERTA INSTITUCIONAL</t>
    </r>
  </si>
  <si>
    <r>
      <rPr>
        <b/>
        <sz val="11"/>
        <color theme="1"/>
        <rFont val="Arial Narrow"/>
        <family val="2"/>
      </rPr>
      <t xml:space="preserve">CÓDIGO: </t>
    </r>
    <r>
      <rPr>
        <sz val="11"/>
        <color theme="1"/>
        <rFont val="Arial Narrow"/>
        <family val="2"/>
      </rPr>
      <t>D101PR01F15</t>
    </r>
  </si>
  <si>
    <r>
      <rPr>
        <b/>
        <sz val="11"/>
        <color theme="1"/>
        <rFont val="Arial Narrow"/>
        <family val="2"/>
      </rPr>
      <t>VERSIÓN:</t>
    </r>
    <r>
      <rPr>
        <sz val="11"/>
        <color theme="1"/>
        <rFont val="Arial Narrow"/>
        <family val="2"/>
      </rPr>
      <t xml:space="preserve"> 00</t>
    </r>
  </si>
  <si>
    <r>
      <rPr>
        <b/>
        <sz val="11"/>
        <color theme="1"/>
        <rFont val="Arial Narrow"/>
        <family val="2"/>
      </rPr>
      <t>FECHA:</t>
    </r>
    <r>
      <rPr>
        <sz val="11"/>
        <color theme="1"/>
        <rFont val="Arial Narrow"/>
        <family val="2"/>
      </rPr>
      <t xml:space="preserve"> 2020-01-20</t>
    </r>
  </si>
  <si>
    <t>OFERTA INSTITUCIONAL 2022</t>
  </si>
  <si>
    <t>No</t>
  </si>
  <si>
    <t>TIPO DE OFERTA O MECANISMO</t>
  </si>
  <si>
    <t>NOMBRE OFERTA O MECANISMO</t>
  </si>
  <si>
    <t>EJE TEMÁTICO</t>
  </si>
  <si>
    <t>INSTRUMENTO</t>
  </si>
  <si>
    <t>INDICADOR</t>
  </si>
  <si>
    <t>META</t>
  </si>
  <si>
    <t>AVANCE DE META</t>
  </si>
  <si>
    <t>% CUMPLIMIENTO DE LA META</t>
  </si>
  <si>
    <t>FECHA DE APERTURA PLANEADA</t>
  </si>
  <si>
    <t>FECHA DE APERTURA REAL</t>
  </si>
  <si>
    <t>ESTADO DE LA OFERTA O MECANISMO AL 31 DE MARZO DE 2022</t>
  </si>
  <si>
    <t>TOTAL RECURSOS FINANCIEROS</t>
  </si>
  <si>
    <t>RECURSOS FINANCIEROS ASIGNADOS</t>
  </si>
  <si>
    <t>% 
ASIGNACIÓN 
DE RECURSOS</t>
  </si>
  <si>
    <t>No de adendas</t>
  </si>
  <si>
    <t>ÁREA RESPONSABLE</t>
  </si>
  <si>
    <t>Resumen de la gestión reportada en GINA</t>
  </si>
  <si>
    <t>MINCIENCIAS</t>
  </si>
  <si>
    <t>OTRAS FUENTES</t>
  </si>
  <si>
    <t>TOTAL</t>
  </si>
  <si>
    <t>Dependencia responsable</t>
  </si>
  <si>
    <t>Convocatoria</t>
  </si>
  <si>
    <t>Movilidad Académica con Europa 2022</t>
  </si>
  <si>
    <t>Movilidad Internacional</t>
  </si>
  <si>
    <t>Movilidad de investigadores</t>
  </si>
  <si>
    <t xml:space="preserve">Acuerdos para  Convocatoria de movilidad  </t>
  </si>
  <si>
    <t>Segundo trimestre 2022</t>
  </si>
  <si>
    <t>NA</t>
  </si>
  <si>
    <t>Dirección de Capacidades y Divulgación de la CTeI</t>
  </si>
  <si>
    <t>Se ajusta el Monto Recursos PGN, igual que el TOTAL de los recursos. Pasa de $1.006.500.000 a $1.000.000.000. Los recursos no se adicionarán en el CV 405 – 2021 (OEI), si no, en el CV 310 – 2022 y Cambia de fecha definitiva de TDR y apertura, de “1er trimestre” a “2do trimestre”.</t>
  </si>
  <si>
    <t>Programa AMSUD 2022</t>
  </si>
  <si>
    <t>Primer trimestre 2022</t>
  </si>
  <si>
    <t>Abierta</t>
  </si>
  <si>
    <t>Esta convocatoria esta operada por la Embajada de Francia en Chile https://www.sticmathamsud.org/inicio/convocatorias-2022/</t>
  </si>
  <si>
    <t xml:space="preserve">A Ciencia Cierta: 6° concurso en el tema de Economía Circular. </t>
  </si>
  <si>
    <t>Apropiación Social del Conocimiento</t>
  </si>
  <si>
    <t>Apropiación social del conocimiento</t>
  </si>
  <si>
    <t>Comunidades  y/o grupos de interés que se fortalecen a través de procesos de Apropiación Social de Conocimiento y cultura científica</t>
  </si>
  <si>
    <t xml:space="preserve">Primer  trimestre 2022
</t>
  </si>
  <si>
    <t>Los recursos se adicionarán al CV 405 – 2021 (OEI).</t>
  </si>
  <si>
    <t>Programa Para Mujeres en la Ciencia</t>
  </si>
  <si>
    <t>Programa para mujeres en la ciencia</t>
  </si>
  <si>
    <t>Acuerdos para el programa para mujeren en la ciencia</t>
  </si>
  <si>
    <t>Están en negociaciones con las entidades participantes en el Programa</t>
  </si>
  <si>
    <t>Nueva</t>
  </si>
  <si>
    <t>Se incluye este mecanismo</t>
  </si>
  <si>
    <t xml:space="preserve">Invitación </t>
  </si>
  <si>
    <t>Fortalecimiento de Centros de Ciencias Reconocidos - PGN Invitación</t>
  </si>
  <si>
    <t>Museos y centros de ciencia fortalecidos</t>
  </si>
  <si>
    <t>Cambia de fecha definitiva de TDR y apertura, de “1er trimestre” a “2do trimestre”.</t>
  </si>
  <si>
    <t>Unidades de Apropiación Social del Conocimiento en IES</t>
  </si>
  <si>
    <t>Unidades de Apropiación Social del Conocimiento creados</t>
  </si>
  <si>
    <t>Primer  trimestre 2022</t>
  </si>
  <si>
    <t>Posadas Científicas</t>
  </si>
  <si>
    <t>Posadas Cientificas fortalecidas</t>
  </si>
  <si>
    <t>Los recursos se adicionarán al CV 405 – 2021 (OEI) y cambia de fecha definitiva de TDR y apertura, de “1er trimestre” a “2do trimestre”.</t>
  </si>
  <si>
    <t>Convocatoria Jóvenes Innovadores en el marco  de la reactivación económica</t>
  </si>
  <si>
    <t>Vocaciones Científicas de CTeI</t>
  </si>
  <si>
    <t>Vocaciones y Formación en CTeI</t>
  </si>
  <si>
    <t>Jóvenes investigadores e innovadores apoyados por Minciencias y aliados</t>
  </si>
  <si>
    <t>Dirección de Vocaciones y Formación de la CTeI</t>
  </si>
  <si>
    <t>Convocatoria Jóvenes Innovadores SENA: Cambia el nombre a “Convocatoria Jóvenes Innovadores en el marco  de la reactivación económica” y Se ajusta los Montos otras fuentes, igual que el TOTAL de los recursos. Pasa de $998.000.000 a $998.232.660.</t>
  </si>
  <si>
    <t>Estancias con propósito empresarial</t>
  </si>
  <si>
    <t>Estancias Posdoctorales 
Jóvenes investigadores e innovadores apoyados por Minciencias y aliados</t>
  </si>
  <si>
    <t>120
120</t>
  </si>
  <si>
    <t>Convocatoria Conectándonos con ciencia (JII - Doctores): Cambia el nombre a “Estancias con propósito empresarial" y Se ajusta la meta de estancias postdoctorales en Colombia y jóvenes investigadores e innovadores. Pasa de “150 – 150” a “120 – 120”.</t>
  </si>
  <si>
    <t>Convocatoria Aliados Fulbright</t>
  </si>
  <si>
    <t>Formación y vinculación de Capital Humano de Alto Nivel</t>
  </si>
  <si>
    <t>Formación e inserción de capital humano de alto nivel</t>
  </si>
  <si>
    <t>Becas, créditos beca para la formación de Doctores apoyadas por Minciencias y aliados</t>
  </si>
  <si>
    <t>Esta convocatoria esta operada por Fullbright https://fulbright.edu.co/beca-fulbright-minciencias/</t>
  </si>
  <si>
    <t>Programa Crédito Beca Colfuturo</t>
  </si>
  <si>
    <t>Becas, créditos beca para la formación de Doctores apoyadas por Minciencias y aliados
Becas, créditos beca para la formación de Maestrías apoyadas por Minciencias y aliados</t>
  </si>
  <si>
    <t>150
850</t>
  </si>
  <si>
    <t>Esta convocatoria esta operada por Colfuturo https://www.colfuturo.org/programas/credito-beca/convocatoria</t>
  </si>
  <si>
    <t>Convocatoria para la Formación de Capital Humano de Alto Nivel para las Regiones – Docentes de establecimientos educativos oficiales de Cundinamarca</t>
  </si>
  <si>
    <t>Becas, créditos beca para la formación de Maestrías para docentes apoyadas por Minciencias y aliados</t>
  </si>
  <si>
    <t xml:space="preserve">Dirección de Vocaciones y Formación de CTeI/ Dirección de Inteligencia de Recusrsos </t>
  </si>
  <si>
    <t>Estancias con propósito</t>
  </si>
  <si>
    <t>Estancias postdoctorales en Colombia</t>
  </si>
  <si>
    <t>Se ajusta la descripción otras fuentes, pasa de “OEI” a “CV 376-2021”. https://oei.int/oficinas/colombia/contrataciones/invitacion-001-de-202</t>
  </si>
  <si>
    <t>Convocatoria para la formación de capital humano de alto nivel para las regiones – funcionarios públicos del departamento del Atlántico</t>
  </si>
  <si>
    <t>Becas, créditos beca para la formación de Maestría apoyadas por Minciencias y aliados</t>
  </si>
  <si>
    <t>Segundo  trimestre 2022</t>
  </si>
  <si>
    <t>Cambia la fecha de apertura, pasa de “1er trimestre” a “2do trimestre”, es decir, para el 12 de abril de 2022.</t>
  </si>
  <si>
    <t>Convocatoria para la formación de capital humano de alto nivel para las regiones – especialidades médico-quirúrgicas para el departamento del Cauca</t>
  </si>
  <si>
    <t>Convocatoria de estancias de investigación y diplomacia científica en el exterior para doctores colombianos 2022</t>
  </si>
  <si>
    <t xml:space="preserve">Estancias postdoctorales </t>
  </si>
  <si>
    <t>Cambia la fecha de apertura, pasa de “1er trimestre” a “2do trimestre” y Los recursos se adicionarán en el Convenio 638-2021.</t>
  </si>
  <si>
    <t>Convocatoria para el apoyo a proyectos de I+D+i que contribuyan a resolver los desafíos establecidos en la misión “Colombia hacia un nuevo modelo productivo, sostenible y competitivo” – área estratégica energía</t>
  </si>
  <si>
    <t>Innovación y Productividad</t>
  </si>
  <si>
    <t>Apoyo a Programas y Proyectos I+D+i que promuevan beneficios Sociales y Económicos</t>
  </si>
  <si>
    <t>Programas y proyectos de CTeI financiados - Misión Colombia productiva</t>
  </si>
  <si>
    <t xml:space="preserve">Dirección de Transferencia y Uso de Conocimiento </t>
  </si>
  <si>
    <t xml:space="preserve">Cambia descripción a: “Esta convocatoria pretende contribuir al cambio de la estructura productiva del país hacia industrias y servicios con contenido tecnológico alto y con proyección exportadora, a través del apoyo financiero al desarrollo de proyectos de I+D+i dirigidos a desarrollar y validar nuevas tecnologías para la transición energética, basadas en la aplicación de resultados de investigación o la adopción o adaptación de tecnologías convergentes.” y Se ajusta la meta, pasa de “9” a “6”. Esto se debe a solamente se podrían financiar 6 proyectos. </t>
  </si>
  <si>
    <t>Convocatoria Tercerizada con TECNOVA: Convocatoria nacional tercerizada para fomentar la protección por patente de resultados de I+D+i que promuevan la potenciación económica del sector empresarial</t>
  </si>
  <si>
    <t>Estrategia Nacional de Propiedad Intelectual.</t>
  </si>
  <si>
    <t>Solicitudes de patentes presentadas por residentes en Oficina Nacional</t>
  </si>
  <si>
    <t>Dirección de Transferencia y Uso de Conocimiento (DTUC) / Direccion de Inteligencia de Recursos (DIR)</t>
  </si>
  <si>
    <t>Convocatoria nacional tercerizada para fomentar la protección por patente de resultados de I+D+i que promuevan la potenciación económica del sector empresarial: Cambia el nombre a “Convocatoria Tercerizada con TECNOVA: Convocatoria nacional tercerizada para fomentar la protección por patente de resultados de I+D+i que promuevan la potenciación económica del sector empresarial” y Se ajusta la meta, pasa de “552” a “550” beneficiarios. https://www.crearlonoessuficiente.com/convocatoria/</t>
  </si>
  <si>
    <t>Convocatoria nacional tercerizada para promover la explotación, comercialización y/o transferencia de las invenciones protegidas o en proceso de protección por patente – Sácale jugo a tu patente 4.0</t>
  </si>
  <si>
    <t xml:space="preserve"> Invenciones gestionadas hacia el alistamiento tecnológico y gestión comercial.</t>
  </si>
  <si>
    <t>Cambia la fecha de apertura, pasa de “1er trimestre” a “2do trimestre”.</t>
  </si>
  <si>
    <t xml:space="preserve">Convocatoria fomento a la innovación y desarrollo tecnológico en las empresas–Senainnova “por la reactivación del país”  (2022) </t>
  </si>
  <si>
    <t>Impulsar la innovación y el desarrollo tecnológico para la transformación social y productiva</t>
  </si>
  <si>
    <t>(100) Empresas con capacidades en gestión de innovación
(400) Organizaciones articuladas en los Pactos por la innovación
(15) Proyectos de I+D+i financiados por Minciencias y aliados para la generación de Bioproductos</t>
  </si>
  <si>
    <t>100 
400
15</t>
  </si>
  <si>
    <t>Convocatoria Tercerizada con CREAME: Convocatoria para apoyar la creación y fortalecimiento de Empresas de Base Tecnolgicas, incluidas las Spin Off</t>
  </si>
  <si>
    <t>Acuerdos de transferencia de tecnología yo conocimiento</t>
  </si>
  <si>
    <t>Acuerdos de transferencia de tecnología y/o conocimiento</t>
  </si>
  <si>
    <t>Convocatoria para apoyar la creación y fortalecimiento de Empresas de Base Tecnológicas, incluidas las Spin Off: Cambia nombre por “Convocatoria Tercerizada con CREAME: Convocatoria para apoyar la creación y fortalecimiento de Empresas de Base Tecnológicas, incluidas las Spin Off”. https://www.creame.com.co/spinoff</t>
  </si>
  <si>
    <t xml:space="preserve">Invitacion para conformar una lista de elegibles para la transferencia de una tecnología desarrollada por y de propiedad de ECOPETROL S.A., con fines de fabricación e implementación en los departamentos priorizados </t>
  </si>
  <si>
    <t>En revisión TDR con aliado</t>
  </si>
  <si>
    <t>Pactos por la innovación  -  Selección de empresas beneficiarias de Pactos por la Innovación, beneficio colinnova</t>
  </si>
  <si>
    <t>Fortalecimiento de capacidades para la innovación Empresarial</t>
  </si>
  <si>
    <t>Organizaciones articuladas en pactos por la Innovación
Empresas con capacidades en gestión de la innovación</t>
  </si>
  <si>
    <t>600 Organizaciones
342 empresas</t>
  </si>
  <si>
    <t>Cambia la meta de Organizaciones y Empresas, pasa de “300 – 135” a “600 – 342”.</t>
  </si>
  <si>
    <t>Convocatoria para el registro de propuestas que accederán a beneficios tributarios por inversiones en ciencia, tecnología e innovación para el año 2022</t>
  </si>
  <si>
    <t>Beneficios Tributarios</t>
  </si>
  <si>
    <t>$billones asignados.</t>
  </si>
  <si>
    <t xml:space="preserve">
$2.1 billones asignados.</t>
  </si>
  <si>
    <t xml:space="preserve">Cambia la descripción a: “Fomentar la inversión privada en investigación científica, desarrollo e innovación (I+D+i), mediante la calificación de proyectos de investigación científica, desarrollo e innovación, cuya inversión sea realizada durante el año 2022 y vigencias fiscales siguientes, para el acceso a los beneficios tributarios por inversión: deducción y descuento y crédito fiscal, según lo estipulado en los artículos 158-1, 256, 258 y 256-1 del Estatuto Tributario (E.T), respectivamente. </t>
  </si>
  <si>
    <t>Convocatoria para el registro de solicitudes por vinculación de doctores a la industria (Ventanilla Abierta)</t>
  </si>
  <si>
    <t>Convocatoria para el registro de solicitudes que accederán a los beneficios tributarios de Ingresos no constitutivos de renta 2021</t>
  </si>
  <si>
    <t>Convocatoria para el registro de solicitudes que accederán a los beneficios tributarios de Ingresos no constitutivos de renta 2022</t>
  </si>
  <si>
    <t>Convocatoria para el registro de propuestas que accederán a la exención del IVA (ventanilla abierta)</t>
  </si>
  <si>
    <t>Invitación para generación de insumos técnicos a partir de información del sector agropecuario.</t>
  </si>
  <si>
    <t>Programas y Proyectos de CTeI</t>
  </si>
  <si>
    <t>Apoyo a  programas y proyectos I+D+i que promuevan beneficios sociales y económicos</t>
  </si>
  <si>
    <t>Programas y proyectos de CTeI financiados</t>
  </si>
  <si>
    <t>cuarto trimestre 2021</t>
  </si>
  <si>
    <t>Dirección Generación de Conocimiento</t>
  </si>
  <si>
    <t>Para contratación luego de Ley de Garantías</t>
  </si>
  <si>
    <t>Fortalecimiento actores industria hidrocarburos</t>
  </si>
  <si>
    <t>-Proyectos de I+D apoyados por Minciencias y Aliados
-Jóvenes investigadores e innovadores apoyados por Minciencias y aliados</t>
  </si>
  <si>
    <t>-No. proyectos (pendiente definir)
-110 jóvenes investigadores</t>
  </si>
  <si>
    <t>Dirección de Generación de Conocimiento</t>
  </si>
  <si>
    <t>Pendiente lineamientos con la ANH</t>
  </si>
  <si>
    <t>Transición Energética – Convenio 753-2021</t>
  </si>
  <si>
    <t>Proyectos de I+D apoyados por Minciencias y Aliados</t>
  </si>
  <si>
    <t>TDR en revisión con aliados</t>
  </si>
  <si>
    <t>Invitación</t>
  </si>
  <si>
    <t>Invitación para apoyo a proyectos de I+D en Recobro Mejorado de Hidrocarburos</t>
  </si>
  <si>
    <t xml:space="preserve"> Cambia de fecha definitiva de TDR y apertura, de “1er trimestre” a “2do trimestre”.</t>
  </si>
  <si>
    <t>Invitación a presentar propuestas para la ejecución de proyectos de I+D+i orientados al fortalecimiento del portafolio I+D+i de la ARC según prioridades y necesidades de la ARC-2022.</t>
  </si>
  <si>
    <t xml:space="preserve">Programas y Proyectos de I+D apoyados por Minciencias y Aliados </t>
  </si>
  <si>
    <t>En proceso de revisión TDR con aliados</t>
  </si>
  <si>
    <t>Convocatoria fortalecimiento de capacidades regionales de investigación en salud pública</t>
  </si>
  <si>
    <t>Convocatoria para el fortalecimiento de capacidades regionales de investigación en salud: Cambia nombre a “Convocatoria fortalecimiento de capacidades regionales de investigación en salud pública”.</t>
  </si>
  <si>
    <t xml:space="preserve">Convocatoria para el financiamiento de ecosistemas científicos orientados por misiones en alianza que fortalezcan las capacidades nacionales para la atención y manejo de la salud mental y convivencia social en Colombia. </t>
  </si>
  <si>
    <t>4 (proyectos mínimo, 1 programa)</t>
  </si>
  <si>
    <t>Ecosistema Científico en Salud Mental: Cambia nombre a “Convocatoria para el financiamiento de ecosistemas científicos orientados por misiones en alianza que fortalezcan las capacidades nacionales para la atención y manejo de la salud mental y convivencia social en Colombia y Cambia meta, pasa de “1” a “4” proyectos.</t>
  </si>
  <si>
    <t xml:space="preserve">Convocatoria para el financiamiento de ecosistemas científicos orientados por misiones en alianzas que fortalezcan las capacidades nacionales en modelos de atención integral para la prevención, detección temprana, tratamiento y rehabilitación integral del control del cáncer en Colombia </t>
  </si>
  <si>
    <t>Cambia nombre a “Convocatoria para el financiamiento de ecosistemas científicos orientados por misiones en alianzas que fortalezcan las capacidades nacionales en modelos de atención integral para la prevención, detección temprana, tratamiento y rehabilitación integral del control del cáncer en Colombia” y Cambia meta, pasa de “2” a “4” proyectos.</t>
  </si>
  <si>
    <t>Convocatoria de Indexación de revistas especializadas - Publindex 2022</t>
  </si>
  <si>
    <t>FortaIecimiento de Capacidades</t>
  </si>
  <si>
    <t>Revistas indexadas</t>
  </si>
  <si>
    <t>Tercer trimestre 2022</t>
  </si>
  <si>
    <t>Se ajusta la descripción otras fuentes, de “Convenio FFJC 408-2019” a “Convenio 294 – 2022”.</t>
  </si>
  <si>
    <t>Convocatoria Conjunta India - Aeroespacial</t>
  </si>
  <si>
    <t>Pendiente</t>
  </si>
  <si>
    <t>Dirección de Generación de Conociento y Dirección de Capacidades y Divulgación de la CTeI</t>
  </si>
  <si>
    <t>Convocatoria para financiar la publicación de artículos en revistas científicas incluidas en los índices bibliográficos citacionales WoS o Scopus al año 2022</t>
  </si>
  <si>
    <t>Reconocimiento y cierre de brechas de capacidades en CTeI</t>
  </si>
  <si>
    <t>Nuevos artículos científicos publicados por investigadores colombianos en revistas científicas especializadas</t>
  </si>
  <si>
    <t>Monitorear los artículos científicos publicados en revistas de alto impacto y las citaciones de impacto en producción científica de colombianos en colaboración internacional: Cambia nombre a "Convocatoria para financiar la publicación de artículos en revistas científicas incluidas en los índices bibliográficos citacionales WoS o Scopus al año 2022".</t>
  </si>
  <si>
    <t>Respuesta a Pandemias y Sindemias</t>
  </si>
  <si>
    <t>Apoyo a programas y proyectos I+D+i que promuevan beneficios sociales y económicos</t>
  </si>
  <si>
    <t>Programas y Proyectos de I+D apoyados por Minciencias y Aliados</t>
  </si>
  <si>
    <t>Condiciones Transmisibles e Infecciosas (Vacunas) bajo el Modelo: Misión “Colombia hacia un nuevo modelo productivo, sostenible y competitivo”</t>
  </si>
  <si>
    <t>Insumos y Reactivos bajo el Modelo: Misión “Colombia hacia un nuevo modelo productivo, sostenible y competitivo”</t>
  </si>
  <si>
    <t>Fortalecimiento de las revistas científicas colombianas indexadas en PUBLINDEX al año 2021 a través de las instituciones editoras.</t>
  </si>
  <si>
    <t>Se ajusta meta de “por definir” a “40” revistas y Se ajusta la descripción otras fuentes de “Convenio FFJC” a “Convenio 294 – 2022 Convenio 408 – 2019”.</t>
  </si>
  <si>
    <t>Evaluación</t>
  </si>
  <si>
    <t>Formulación y aprobación</t>
  </si>
  <si>
    <t>No hay fecha</t>
  </si>
  <si>
    <t>Contratación</t>
  </si>
  <si>
    <t>0
0</t>
  </si>
  <si>
    <t>0
0
0</t>
  </si>
  <si>
    <t>Abierta (Ventanilla abierta)</t>
  </si>
  <si>
    <t>En negociación con ISRO India</t>
  </si>
  <si>
    <t>Las convocatorias de beneficios tributarios no contemplan financiamiento directo y desembolsos</t>
  </si>
  <si>
    <t>Las convocatorias de beneficios tributarios no contemplan financiamiento directo y desembolsos
Su apertura está proyectada para el segundo semestre del año 2022</t>
  </si>
  <si>
    <t>Revisión con aliados</t>
  </si>
  <si>
    <t>Cierra el 12 de mayo. Publicación preliminar: 17 de junio. Publicación definitivo: 11 de julio.</t>
  </si>
  <si>
    <t>Comentarios de la OAPII</t>
  </si>
  <si>
    <t xml:space="preserve">Esta invitación esta operada por la OEI https://oei.int/oficinas/colombia/contrataciones/invitacion-002-de-2022. </t>
  </si>
  <si>
    <t xml:space="preserve">Tiene dos adendas una por modificación del cronograma y la segunda por ajuste en la guía de presentación. </t>
  </si>
  <si>
    <t xml:space="preserve">La convocatoria cerró el 09 de mayo de 2022. </t>
  </si>
  <si>
    <t xml:space="preserve">Operada por la OEI, el cierre del primer y segundo capítulo fue el 27 de mayo de 2022, el cierre del 3er capítulo será el 01 de septiembre de 2022. </t>
  </si>
  <si>
    <t>Esta convocatoria estuvo abierta hasta el 17 de mayo de 2022</t>
  </si>
  <si>
    <t>Convocatoria cierra 27 de mayo de 2022. En la adenda se ajustan los numerales dirigido a, enfoque diferencial, duración y financiación, criterios de evaluación, cronograma. Aprobada en comité de gestión de recursos 03 de mayo de 2022.</t>
  </si>
  <si>
    <t>Convocatoria cierra 13 de mayo de 2022. 
En la adenda se ajustan los numerales orientaciones generales, requisitos, duración y financiación, criterios de evaluación. Aprobada en comité de gestión de recursos 03 de mayo de 2022.</t>
  </si>
  <si>
    <t xml:space="preserve">Se dio el cierre en el mes de febrero y los resultados serán publicados en mayo. </t>
  </si>
  <si>
    <t xml:space="preserve">Tuvo cierre el 12 de mayo de 2022. Resultados definitivos el 11 de julio de 2022. </t>
  </si>
  <si>
    <t xml:space="preserve">Tuvo cierre el 19 de mayo de 2022. Entregará resultados el 21 de julio de 2022. </t>
  </si>
  <si>
    <t>https://oei.int/oficinas/colombia/contrataciones/invitacion-001-de-2022 
Se publicaron 5 adendas por parte de la OEI, en donde se modifican los numerales de objetivo general, dirigido a, y el cronograma. Cerró el 26 de abril de 2022. Esta convocatoria debería estar publicada desde el portal institucional así como debió ser incluída en el portal de innovamos.gov.co</t>
  </si>
  <si>
    <t xml:space="preserve">Se tiene una adenda aprobada el 24 de mayo en el comité de gestión de recursos, en la que se modifican la presentación, paises destino, requisitos, duración y financiación, contenidos del plan de trabajo, y el procedimiento de inscripción. La convocatoria cerró el 31 de mayo de 2022 y entregará resultados el 30 de junio de 2022. </t>
  </si>
  <si>
    <t xml:space="preserve">La convocatoria cerró el 02 de mayo y tendrá publicación de resultados el 15 de julio de 2022. </t>
  </si>
  <si>
    <t xml:space="preserve">La convocatoria tiene cierre en el primer corte el 24 de junio y el segundo corte el 22 de julio de 2022. Resultados 07 de julio y 05 de agosto de 2022. </t>
  </si>
  <si>
    <t xml:space="preserve">La convocatoria tendrá cierre el 11 de julio de 2022. Tiene una adenda aprobada el 06 de junio de 2022 en el comité de gestión de recursos que modifica el cronograma. </t>
  </si>
  <si>
    <t xml:space="preserve">La convocatoria cerró el 22 de junio de 2022. </t>
  </si>
  <si>
    <t xml:space="preserve">Invitación abrió el 18 de mayo de 2022 y tendra cierre el 15 de julio de 2022, resultados el 05 de agosto. </t>
  </si>
  <si>
    <t>Cierre del primer corte el 18 de abril de 2022, cierre del segundo corte 15 de julio de 2022. resultados defintivos 30 de junio y 05 de diciembre de 2022.</t>
  </si>
  <si>
    <t>La convocatoria cerró el 15 de marzo de 2022. Entrega resultados definitivos el 01 de agosto de 2022.</t>
  </si>
  <si>
    <t xml:space="preserve">Entrego resultados el 31 de enero y el proceso de contratación será luego de la fecha limite de la ley de garantías. </t>
  </si>
  <si>
    <t xml:space="preserve">Cierre de la invitación de la modalidad 1 el 03 de junio de 2022. </t>
  </si>
  <si>
    <t xml:space="preserve">La convocatoria cierra el 04 de mayo de 2022. Entregará resultados el 14 de julio de 2022. </t>
  </si>
  <si>
    <t xml:space="preserve">La convocatoria cierra el 12 de mayo de 2022. Entregará resultados el 14 de julio de 2022. </t>
  </si>
  <si>
    <t xml:space="preserve">La convocatoria tiene cierre el día 09 de mayo de 2022. Tiene una adenda aprobada en el comité de gestión de recursos de la DIR el 27 de mayo de 2022 que modifica el numeral del Cronograma. </t>
  </si>
  <si>
    <t>3 proyectos 
(1 programa)</t>
  </si>
  <si>
    <t>Cierra el viernes 17 de junio entrega resultados el 25 de agosto de 2022.</t>
  </si>
  <si>
    <t>Cierra el viernes 15 de junio entrega resultados el 18 de agosto de 2022.</t>
  </si>
  <si>
    <t>Revistas colombianas fortalecidas</t>
  </si>
  <si>
    <t xml:space="preserve">Cerró 09 de mayo de 2022. Publica resultados definitivos el 24 de junio de 2022. Tiene una adenda que se aprueba en el comité de gestión de recursos de la DIR del 27 de mayo de 2022 la cual modifica el cronograma.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</si>
</sst>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_-;\-&quot;$&quot;\ * #,##0_-;_-&quot;$&quot;\ * &quot;-&quot;_-;_-@_-"/>
    <numFmt numFmtId="165" formatCode="_-&quot;$&quot;\ * #,##0.00_-;\-&quot;$&quot;\ * #,##0.00_-;_-&quot;$&quot;\ * &quot;-&quot;??_-;_-@_-"/>
    <numFmt numFmtId="166" formatCode="_-&quot;$&quot;\ * #,##0.00_-;\-&quot;$&quot;\ * #,##0.00_-;_-&quot;$&quot;\ * &quot;-&quot;_-;_-@_-"/>
    <numFmt numFmtId="167" formatCode="_-&quot;$&quot;\ * #,##0_-;\-&quot;$&quot;\ * #,##0_-;_-&quot;$&quot;\ * &quot;-&quot;??_-;_-@_-"/>
  </numFmts>
  <fonts count="16" x14ac:knownFonts="1">
    <font>
      <sz val="11"/>
      <color theme="1"/>
      <name val="Calibri"/>
      <family val="2"/>
      <scheme val="minor"/>
    </font>
    <font>
      <sz val="11"/>
      <color theme="1"/>
      <name val="Calibri"/>
      <family val="2"/>
      <scheme val="minor"/>
    </font>
    <font>
      <b/>
      <sz val="16"/>
      <color theme="1"/>
      <name val="Arial Narrow"/>
      <family val="2"/>
    </font>
    <font>
      <b/>
      <sz val="14"/>
      <color theme="1"/>
      <name val="Arial Narrow"/>
      <family val="2"/>
    </font>
    <font>
      <sz val="11"/>
      <color theme="1"/>
      <name val="Arial Narrow"/>
      <family val="2"/>
    </font>
    <font>
      <b/>
      <sz val="11"/>
      <color theme="1"/>
      <name val="Arial Narrow"/>
      <family val="2"/>
    </font>
    <font>
      <sz val="12"/>
      <color theme="1"/>
      <name val="Arial Narrow"/>
      <family val="2"/>
    </font>
    <font>
      <b/>
      <sz val="12"/>
      <color theme="0"/>
      <name val="Arial Narrow"/>
      <family val="2"/>
    </font>
    <font>
      <sz val="12"/>
      <name val="Arial Narrow"/>
      <family val="2"/>
    </font>
    <font>
      <b/>
      <sz val="10"/>
      <color theme="0"/>
      <name val="Arial Narrow"/>
      <family val="2"/>
    </font>
    <font>
      <b/>
      <sz val="10"/>
      <name val="Arial Narrow"/>
      <family val="2"/>
    </font>
    <font>
      <b/>
      <sz val="11"/>
      <color theme="0"/>
      <name val="Arial Narrow"/>
      <family val="2"/>
    </font>
    <font>
      <sz val="10"/>
      <color theme="1"/>
      <name val="Arial Narrow"/>
      <family val="2"/>
    </font>
    <font>
      <sz val="10.5"/>
      <color theme="1"/>
      <name val="Arial Narrow"/>
      <family val="2"/>
    </font>
    <font>
      <sz val="11"/>
      <color theme="1"/>
      <name val="Calibri"/>
      <family val="2"/>
    </font>
    <font>
      <b/>
      <sz val="12"/>
      <color rgb="FFFF0000"/>
      <name val="Arial Narrow"/>
      <family val="2"/>
    </font>
  </fonts>
  <fills count="5">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E6EFFD"/>
        <bgColor rgb="FF000000"/>
      </patternFill>
    </fill>
  </fills>
  <borders count="9">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58">
    <xf numFmtId="0" fontId="0" fillId="0" borderId="0" xfId="0"/>
    <xf numFmtId="0" fontId="6" fillId="2" borderId="0" xfId="0" applyFont="1" applyFill="1"/>
    <xf numFmtId="0" fontId="8" fillId="2" borderId="0" xfId="0" applyFont="1" applyFill="1"/>
    <xf numFmtId="0" fontId="9" fillId="3" borderId="3" xfId="0" applyFont="1" applyFill="1" applyBorder="1" applyAlignment="1">
      <alignment horizontal="center" vertical="center"/>
    </xf>
    <xf numFmtId="0" fontId="6" fillId="2" borderId="3" xfId="0" applyFont="1" applyFill="1" applyBorder="1" applyAlignment="1">
      <alignment horizontal="center" vertical="center"/>
    </xf>
    <xf numFmtId="0" fontId="12" fillId="0" borderId="3" xfId="0" applyFont="1" applyBorder="1" applyAlignment="1">
      <alignment horizontal="center" vertical="center" wrapText="1"/>
    </xf>
    <xf numFmtId="9" fontId="6" fillId="2" borderId="3" xfId="3" applyFont="1" applyFill="1" applyBorder="1" applyAlignment="1">
      <alignment horizontal="center" vertical="center"/>
    </xf>
    <xf numFmtId="0" fontId="8" fillId="2" borderId="3" xfId="0" applyFont="1" applyFill="1" applyBorder="1" applyAlignment="1">
      <alignment horizontal="center" vertical="center"/>
    </xf>
    <xf numFmtId="0" fontId="6" fillId="2" borderId="7" xfId="0" applyFont="1" applyFill="1" applyBorder="1" applyAlignment="1">
      <alignment horizontal="center" vertical="center"/>
    </xf>
    <xf numFmtId="165" fontId="6" fillId="2" borderId="7" xfId="1" applyFont="1" applyFill="1" applyBorder="1" applyAlignment="1">
      <alignment horizontal="center" vertical="center"/>
    </xf>
    <xf numFmtId="166" fontId="6" fillId="2" borderId="3" xfId="2" applyNumberFormat="1" applyFont="1" applyFill="1" applyBorder="1" applyAlignment="1">
      <alignment horizontal="center" vertical="center"/>
    </xf>
    <xf numFmtId="165" fontId="6" fillId="2" borderId="3" xfId="1" applyFont="1" applyFill="1" applyBorder="1" applyAlignment="1">
      <alignment horizontal="center" vertical="center"/>
    </xf>
    <xf numFmtId="2" fontId="6" fillId="2" borderId="3" xfId="3" applyNumberFormat="1"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3" xfId="0" applyFont="1" applyFill="1" applyBorder="1"/>
    <xf numFmtId="14" fontId="8" fillId="2" borderId="3" xfId="0" applyNumberFormat="1" applyFont="1" applyFill="1" applyBorder="1" applyAlignment="1">
      <alignment horizontal="center" vertical="center" wrapText="1"/>
    </xf>
    <xf numFmtId="0" fontId="6"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167" fontId="6" fillId="2" borderId="3" xfId="1" applyNumberFormat="1" applyFont="1" applyFill="1" applyBorder="1" applyAlignment="1">
      <alignment horizontal="center" vertical="center"/>
    </xf>
    <xf numFmtId="14" fontId="6" fillId="2" borderId="3" xfId="0" applyNumberFormat="1" applyFont="1" applyFill="1" applyBorder="1" applyAlignment="1">
      <alignment horizontal="center" vertical="center"/>
    </xf>
    <xf numFmtId="165" fontId="6" fillId="0" borderId="3" xfId="1" applyFont="1" applyFill="1" applyBorder="1" applyAlignment="1">
      <alignment horizontal="center" vertical="center"/>
    </xf>
    <xf numFmtId="9" fontId="6" fillId="0" borderId="3" xfId="3" applyFont="1" applyFill="1" applyBorder="1" applyAlignment="1">
      <alignment horizontal="center" vertical="center"/>
    </xf>
    <xf numFmtId="0" fontId="6" fillId="0" borderId="3"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xf numFmtId="14" fontId="6" fillId="2" borderId="3" xfId="0" applyNumberFormat="1" applyFont="1" applyFill="1" applyBorder="1" applyAlignment="1">
      <alignment horizontal="center" vertical="center" wrapText="1"/>
    </xf>
    <xf numFmtId="14" fontId="8" fillId="2" borderId="3" xfId="0" applyNumberFormat="1" applyFont="1" applyFill="1" applyBorder="1" applyAlignment="1">
      <alignment horizontal="center" vertical="center"/>
    </xf>
    <xf numFmtId="0" fontId="13" fillId="0" borderId="0" xfId="0" applyFont="1" applyAlignment="1">
      <alignment horizontal="center" vertical="center"/>
    </xf>
    <xf numFmtId="0" fontId="6" fillId="0" borderId="7" xfId="0" applyFont="1" applyBorder="1" applyAlignment="1">
      <alignment horizontal="center" vertical="center"/>
    </xf>
    <xf numFmtId="14" fontId="6"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14" fontId="8" fillId="0" borderId="3" xfId="0" applyNumberFormat="1" applyFont="1" applyBorder="1" applyAlignment="1">
      <alignment horizontal="center" vertical="center" wrapText="1"/>
    </xf>
    <xf numFmtId="0" fontId="6" fillId="2" borderId="3" xfId="0" applyFont="1" applyFill="1" applyBorder="1" applyAlignment="1">
      <alignment horizontal="center" wrapText="1"/>
    </xf>
    <xf numFmtId="0" fontId="10" fillId="4" borderId="3"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7" fillId="3" borderId="0" xfId="0" applyFont="1" applyFill="1" applyAlignment="1">
      <alignment horizontal="center" vertical="center" wrapText="1"/>
    </xf>
    <xf numFmtId="0" fontId="10" fillId="4" borderId="4"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5" fillId="2" borderId="3" xfId="0" applyFont="1" applyFill="1" applyBorder="1" applyAlignment="1">
      <alignment horizontal="center" vertical="center"/>
    </xf>
    <xf numFmtId="0" fontId="6" fillId="2" borderId="3" xfId="0" applyFont="1" applyFill="1" applyBorder="1" applyAlignment="1">
      <alignment vertical="center"/>
    </xf>
    <xf numFmtId="0" fontId="6" fillId="2" borderId="3" xfId="0" applyFont="1" applyFill="1" applyBorder="1" applyAlignment="1">
      <alignment wrapText="1"/>
    </xf>
    <xf numFmtId="0" fontId="6" fillId="2" borderId="3" xfId="0" applyFont="1" applyFill="1" applyBorder="1" applyAlignment="1">
      <alignment vertical="center" wrapText="1"/>
    </xf>
    <xf numFmtId="0" fontId="6" fillId="2" borderId="3" xfId="0" applyFont="1" applyFill="1" applyBorder="1" applyAlignment="1">
      <alignment horizontal="left" vertical="center" wrapText="1"/>
    </xf>
    <xf numFmtId="0" fontId="15" fillId="0" borderId="3" xfId="0" applyFont="1" applyBorder="1" applyAlignment="1">
      <alignment horizontal="center" vertical="center"/>
    </xf>
    <xf numFmtId="15" fontId="8" fillId="2" borderId="3" xfId="0" applyNumberFormat="1" applyFont="1" applyFill="1" applyBorder="1" applyAlignment="1">
      <alignment horizontal="center" vertical="center"/>
    </xf>
    <xf numFmtId="15" fontId="6" fillId="2" borderId="3" xfId="0" applyNumberFormat="1" applyFont="1" applyFill="1" applyBorder="1" applyAlignment="1">
      <alignment horizontal="center" vertical="center" wrapText="1"/>
    </xf>
    <xf numFmtId="0" fontId="0" fillId="0" borderId="3" xfId="0" applyFill="1" applyBorder="1" applyAlignment="1">
      <alignment vertical="center" wrapText="1"/>
    </xf>
    <xf numFmtId="0" fontId="6" fillId="0" borderId="3" xfId="0" applyFont="1" applyBorder="1" applyAlignment="1">
      <alignment vertical="center" wrapText="1"/>
    </xf>
    <xf numFmtId="15" fontId="6" fillId="2" borderId="3" xfId="0" applyNumberFormat="1" applyFont="1" applyFill="1" applyBorder="1" applyAlignment="1">
      <alignment horizontal="center" vertical="center"/>
    </xf>
  </cellXfs>
  <cellStyles count="4">
    <cellStyle name="Moneda" xfId="1" builtinId="4"/>
    <cellStyle name="Moneda [0]" xfId="2" builtinId="7"/>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13607</xdr:colOff>
      <xdr:row>0</xdr:row>
      <xdr:rowOff>40821</xdr:rowOff>
    </xdr:from>
    <xdr:to>
      <xdr:col>3</xdr:col>
      <xdr:colOff>58056</xdr:colOff>
      <xdr:row>2</xdr:row>
      <xdr:rowOff>244928</xdr:rowOff>
    </xdr:to>
    <xdr:pic>
      <xdr:nvPicPr>
        <xdr:cNvPr id="2" name="Imagen 1">
          <a:extLst>
            <a:ext uri="{FF2B5EF4-FFF2-40B4-BE49-F238E27FC236}">
              <a16:creationId xmlns:a16="http://schemas.microsoft.com/office/drawing/2014/main" id="{60199B4E-C654-4EE4-9D5B-F4A5CA7E0BD6}"/>
            </a:ext>
          </a:extLst>
        </xdr:cNvPr>
        <xdr:cNvPicPr/>
      </xdr:nvPicPr>
      <xdr:blipFill>
        <a:blip xmlns:r="http://schemas.openxmlformats.org/officeDocument/2006/relationships" r:embed="rId1"/>
        <a:stretch>
          <a:fillRect/>
        </a:stretch>
      </xdr:blipFill>
      <xdr:spPr>
        <a:xfrm>
          <a:off x="13607" y="40821"/>
          <a:ext cx="3201306" cy="74839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B6EDA-F741-418C-BA98-28403AE1CA15}">
  <sheetPr>
    <tabColor rgb="FF00B0F0"/>
  </sheetPr>
  <dimension ref="A1:U50"/>
  <sheetViews>
    <sheetView tabSelected="1" zoomScale="70" zoomScaleNormal="70" workbookViewId="0">
      <selection sqref="A1:S3"/>
    </sheetView>
  </sheetViews>
  <sheetFormatPr baseColWidth="10" defaultColWidth="21" defaultRowHeight="15.75" x14ac:dyDescent="0.25"/>
  <cols>
    <col min="1" max="1" width="9.140625" style="1" customWidth="1"/>
    <col min="2" max="2" width="18.5703125" style="1" customWidth="1"/>
    <col min="3" max="3" width="19.5703125" style="1" customWidth="1"/>
    <col min="4" max="4" width="16.140625" style="1" customWidth="1"/>
    <col min="5" max="6" width="22" style="1" customWidth="1"/>
    <col min="7" max="7" width="13.28515625" style="1" customWidth="1"/>
    <col min="8" max="8" width="17.5703125" style="1" customWidth="1"/>
    <col min="9" max="9" width="18" style="1" customWidth="1"/>
    <col min="10" max="10" width="21" style="1"/>
    <col min="11" max="11" width="18.28515625" style="1" customWidth="1"/>
    <col min="12" max="12" width="25.5703125" style="1" customWidth="1"/>
    <col min="13" max="14" width="21" style="1"/>
    <col min="15" max="15" width="19" style="1" bestFit="1" customWidth="1"/>
    <col min="16" max="16" width="21" style="1"/>
    <col min="17" max="17" width="14.28515625" style="1" bestFit="1" customWidth="1"/>
    <col min="18" max="18" width="10.85546875" style="1" customWidth="1"/>
    <col min="19" max="19" width="21" style="1"/>
    <col min="20" max="20" width="25.5703125" style="1" customWidth="1"/>
    <col min="21" max="21" width="40.5703125" style="1" customWidth="1"/>
    <col min="22" max="16384" width="21" style="1"/>
  </cols>
  <sheetData>
    <row r="1" spans="1:21" ht="21.75" customHeight="1" x14ac:dyDescent="0.25">
      <c r="A1" s="40" t="s">
        <v>0</v>
      </c>
      <c r="B1" s="41"/>
      <c r="C1" s="41"/>
      <c r="D1" s="41"/>
      <c r="E1" s="41"/>
      <c r="F1" s="41"/>
      <c r="G1" s="41"/>
      <c r="H1" s="41"/>
      <c r="I1" s="41"/>
      <c r="J1" s="41"/>
      <c r="K1" s="41"/>
      <c r="L1" s="41"/>
      <c r="M1" s="41"/>
      <c r="N1" s="41"/>
      <c r="O1" s="41"/>
      <c r="P1" s="41"/>
      <c r="Q1" s="41"/>
      <c r="R1" s="41"/>
      <c r="S1" s="42"/>
      <c r="T1" s="43" t="s">
        <v>1</v>
      </c>
      <c r="U1" s="43"/>
    </row>
    <row r="2" spans="1:21" ht="21.75" customHeight="1" x14ac:dyDescent="0.25">
      <c r="A2" s="40"/>
      <c r="B2" s="41"/>
      <c r="C2" s="41"/>
      <c r="D2" s="41"/>
      <c r="E2" s="41"/>
      <c r="F2" s="41"/>
      <c r="G2" s="41"/>
      <c r="H2" s="41"/>
      <c r="I2" s="41"/>
      <c r="J2" s="41"/>
      <c r="K2" s="41"/>
      <c r="L2" s="41"/>
      <c r="M2" s="41"/>
      <c r="N2" s="41"/>
      <c r="O2" s="41"/>
      <c r="P2" s="41"/>
      <c r="Q2" s="41"/>
      <c r="R2" s="41"/>
      <c r="S2" s="42"/>
      <c r="T2" s="43" t="s">
        <v>2</v>
      </c>
      <c r="U2" s="43"/>
    </row>
    <row r="3" spans="1:21" ht="21.75" customHeight="1" x14ac:dyDescent="0.25">
      <c r="A3" s="40"/>
      <c r="B3" s="41"/>
      <c r="C3" s="41"/>
      <c r="D3" s="41"/>
      <c r="E3" s="41"/>
      <c r="F3" s="41"/>
      <c r="G3" s="41"/>
      <c r="H3" s="41"/>
      <c r="I3" s="41"/>
      <c r="J3" s="41"/>
      <c r="K3" s="41"/>
      <c r="L3" s="41"/>
      <c r="M3" s="41"/>
      <c r="N3" s="41"/>
      <c r="O3" s="41"/>
      <c r="P3" s="41"/>
      <c r="Q3" s="41"/>
      <c r="R3" s="41"/>
      <c r="S3" s="42"/>
      <c r="T3" s="43" t="s">
        <v>3</v>
      </c>
      <c r="U3" s="43"/>
    </row>
    <row r="4" spans="1:21" ht="22.15" customHeight="1" x14ac:dyDescent="0.25">
      <c r="A4" s="44" t="s">
        <v>4</v>
      </c>
      <c r="B4" s="44"/>
      <c r="C4" s="44"/>
      <c r="D4" s="44"/>
      <c r="E4" s="44"/>
      <c r="F4" s="44"/>
      <c r="G4" s="44"/>
      <c r="H4" s="44"/>
      <c r="I4" s="44"/>
      <c r="J4" s="44"/>
      <c r="K4" s="44"/>
      <c r="L4" s="44"/>
      <c r="M4" s="44"/>
      <c r="N4" s="44"/>
      <c r="O4" s="44"/>
      <c r="P4" s="44"/>
      <c r="Q4" s="44"/>
      <c r="R4" s="44"/>
      <c r="S4" s="44"/>
      <c r="T4" s="44"/>
      <c r="U4" s="44"/>
    </row>
    <row r="5" spans="1:21" x14ac:dyDescent="0.25">
      <c r="A5" s="2"/>
      <c r="B5" s="2"/>
      <c r="C5" s="2"/>
      <c r="D5" s="2"/>
      <c r="E5" s="2"/>
      <c r="F5" s="2"/>
      <c r="G5" s="2"/>
      <c r="H5" s="2"/>
      <c r="I5" s="2"/>
      <c r="J5" s="2"/>
      <c r="K5" s="2"/>
      <c r="L5" s="2"/>
      <c r="M5" s="2"/>
      <c r="N5" s="2"/>
      <c r="O5" s="2"/>
      <c r="P5" s="2"/>
    </row>
    <row r="6" spans="1:21" ht="28.9" customHeight="1" x14ac:dyDescent="0.25">
      <c r="A6" s="39" t="s">
        <v>5</v>
      </c>
      <c r="B6" s="39" t="s">
        <v>6</v>
      </c>
      <c r="C6" s="39" t="s">
        <v>7</v>
      </c>
      <c r="D6" s="39" t="s">
        <v>8</v>
      </c>
      <c r="E6" s="39" t="s">
        <v>9</v>
      </c>
      <c r="F6" s="39" t="s">
        <v>10</v>
      </c>
      <c r="G6" s="39" t="s">
        <v>11</v>
      </c>
      <c r="H6" s="45" t="s">
        <v>12</v>
      </c>
      <c r="I6" s="34" t="s">
        <v>13</v>
      </c>
      <c r="J6" s="39" t="s">
        <v>14</v>
      </c>
      <c r="K6" s="34" t="s">
        <v>15</v>
      </c>
      <c r="L6" s="34" t="s">
        <v>16</v>
      </c>
      <c r="M6" s="36" t="s">
        <v>17</v>
      </c>
      <c r="N6" s="37"/>
      <c r="O6" s="38"/>
      <c r="P6" s="34" t="s">
        <v>18</v>
      </c>
      <c r="Q6" s="34" t="s">
        <v>19</v>
      </c>
      <c r="R6" s="34" t="s">
        <v>20</v>
      </c>
      <c r="S6" s="39" t="s">
        <v>21</v>
      </c>
      <c r="T6" s="34" t="s">
        <v>22</v>
      </c>
      <c r="U6" s="35" t="s">
        <v>192</v>
      </c>
    </row>
    <row r="7" spans="1:21" ht="23.45" customHeight="1" x14ac:dyDescent="0.25">
      <c r="A7" s="39"/>
      <c r="B7" s="39"/>
      <c r="C7" s="39"/>
      <c r="D7" s="39"/>
      <c r="E7" s="39"/>
      <c r="F7" s="39"/>
      <c r="G7" s="39"/>
      <c r="H7" s="46"/>
      <c r="I7" s="34"/>
      <c r="J7" s="39"/>
      <c r="K7" s="34"/>
      <c r="L7" s="34"/>
      <c r="M7" s="3" t="s">
        <v>23</v>
      </c>
      <c r="N7" s="3" t="s">
        <v>24</v>
      </c>
      <c r="O7" s="3" t="s">
        <v>25</v>
      </c>
      <c r="P7" s="34"/>
      <c r="Q7" s="34"/>
      <c r="R7" s="34"/>
      <c r="S7" s="39" t="s">
        <v>26</v>
      </c>
      <c r="T7" s="34"/>
      <c r="U7" s="35"/>
    </row>
    <row r="8" spans="1:21" ht="222" customHeight="1" x14ac:dyDescent="0.25">
      <c r="A8" s="4">
        <v>923</v>
      </c>
      <c r="B8" s="5" t="s">
        <v>27</v>
      </c>
      <c r="C8" s="5" t="s">
        <v>28</v>
      </c>
      <c r="D8" s="5" t="s">
        <v>29</v>
      </c>
      <c r="E8" s="5" t="s">
        <v>30</v>
      </c>
      <c r="F8" s="5" t="s">
        <v>31</v>
      </c>
      <c r="G8" s="5">
        <v>3</v>
      </c>
      <c r="H8" s="5">
        <v>0</v>
      </c>
      <c r="I8" s="6">
        <f>IF(H8/G8&gt;1,100%,H8/G8)</f>
        <v>0</v>
      </c>
      <c r="J8" s="7" t="s">
        <v>32</v>
      </c>
      <c r="K8" s="7" t="s">
        <v>182</v>
      </c>
      <c r="L8" s="8" t="s">
        <v>181</v>
      </c>
      <c r="M8" s="9">
        <v>1000000000</v>
      </c>
      <c r="N8" s="10">
        <v>0</v>
      </c>
      <c r="O8" s="11">
        <v>1000000000</v>
      </c>
      <c r="P8" s="12">
        <v>0</v>
      </c>
      <c r="Q8" s="6">
        <f>P8/O8</f>
        <v>0</v>
      </c>
      <c r="R8" s="4" t="s">
        <v>33</v>
      </c>
      <c r="S8" s="13" t="s">
        <v>34</v>
      </c>
      <c r="T8" s="13" t="s">
        <v>35</v>
      </c>
      <c r="U8" s="13" t="s">
        <v>196</v>
      </c>
    </row>
    <row r="9" spans="1:21" ht="94.9" customHeight="1" x14ac:dyDescent="0.25">
      <c r="A9" s="4" t="s">
        <v>33</v>
      </c>
      <c r="B9" s="5" t="s">
        <v>27</v>
      </c>
      <c r="C9" s="5" t="s">
        <v>36</v>
      </c>
      <c r="D9" s="5" t="s">
        <v>29</v>
      </c>
      <c r="E9" s="5" t="s">
        <v>30</v>
      </c>
      <c r="F9" s="5" t="s">
        <v>31</v>
      </c>
      <c r="G9" s="5">
        <v>1</v>
      </c>
      <c r="H9" s="5">
        <v>1</v>
      </c>
      <c r="I9" s="6">
        <f t="shared" ref="I9:I50" si="0">IF(H9/G9&gt;1,100%,H9/G9)</f>
        <v>1</v>
      </c>
      <c r="J9" s="7" t="s">
        <v>37</v>
      </c>
      <c r="K9" s="15">
        <v>44635</v>
      </c>
      <c r="L9" s="16" t="s">
        <v>38</v>
      </c>
      <c r="M9" s="9">
        <v>0</v>
      </c>
      <c r="N9" s="10">
        <v>0</v>
      </c>
      <c r="O9" s="11">
        <v>0</v>
      </c>
      <c r="P9" s="12">
        <v>0</v>
      </c>
      <c r="Q9" s="6">
        <v>0</v>
      </c>
      <c r="R9" s="4" t="s">
        <v>33</v>
      </c>
      <c r="S9" s="13" t="s">
        <v>34</v>
      </c>
      <c r="T9" s="13" t="s">
        <v>39</v>
      </c>
      <c r="U9" s="51" t="s">
        <v>197</v>
      </c>
    </row>
    <row r="10" spans="1:21" ht="54.75" customHeight="1" x14ac:dyDescent="0.25">
      <c r="A10" s="4">
        <v>925</v>
      </c>
      <c r="B10" s="5" t="s">
        <v>27</v>
      </c>
      <c r="C10" s="5" t="s">
        <v>40</v>
      </c>
      <c r="D10" s="5" t="s">
        <v>41</v>
      </c>
      <c r="E10" s="5" t="s">
        <v>42</v>
      </c>
      <c r="F10" s="5" t="s">
        <v>43</v>
      </c>
      <c r="G10" s="5">
        <v>17</v>
      </c>
      <c r="H10" s="5">
        <v>0</v>
      </c>
      <c r="I10" s="6">
        <f t="shared" si="0"/>
        <v>0</v>
      </c>
      <c r="J10" s="7" t="s">
        <v>44</v>
      </c>
      <c r="K10" s="4" t="s">
        <v>182</v>
      </c>
      <c r="L10" s="8" t="s">
        <v>181</v>
      </c>
      <c r="M10" s="9">
        <v>2600000000</v>
      </c>
      <c r="N10" s="10">
        <v>0</v>
      </c>
      <c r="O10" s="11">
        <v>2600000000</v>
      </c>
      <c r="P10" s="12">
        <v>0</v>
      </c>
      <c r="Q10" s="6">
        <f t="shared" ref="Q10:Q13" si="1">P10/O10</f>
        <v>0</v>
      </c>
      <c r="R10" s="4" t="s">
        <v>33</v>
      </c>
      <c r="S10" s="13" t="s">
        <v>34</v>
      </c>
      <c r="T10" s="13" t="s">
        <v>45</v>
      </c>
      <c r="U10" s="14"/>
    </row>
    <row r="11" spans="1:21" ht="66.599999999999994" customHeight="1" x14ac:dyDescent="0.25">
      <c r="A11" s="4"/>
      <c r="B11" s="5" t="s">
        <v>27</v>
      </c>
      <c r="C11" s="5" t="s">
        <v>46</v>
      </c>
      <c r="D11" s="5" t="s">
        <v>29</v>
      </c>
      <c r="E11" s="5" t="s">
        <v>47</v>
      </c>
      <c r="F11" s="5" t="s">
        <v>48</v>
      </c>
      <c r="G11" s="5">
        <v>1</v>
      </c>
      <c r="H11" s="5">
        <v>0</v>
      </c>
      <c r="I11" s="6">
        <f t="shared" si="0"/>
        <v>0</v>
      </c>
      <c r="J11" s="17" t="s">
        <v>49</v>
      </c>
      <c r="K11" s="7" t="s">
        <v>182</v>
      </c>
      <c r="L11" s="8" t="s">
        <v>50</v>
      </c>
      <c r="M11" s="9">
        <v>100000000</v>
      </c>
      <c r="N11" s="10"/>
      <c r="O11" s="11">
        <v>100000000</v>
      </c>
      <c r="P11" s="12">
        <v>0</v>
      </c>
      <c r="Q11" s="6">
        <f t="shared" si="1"/>
        <v>0</v>
      </c>
      <c r="R11" s="4" t="s">
        <v>33</v>
      </c>
      <c r="S11" s="13" t="s">
        <v>34</v>
      </c>
      <c r="T11" s="13" t="s">
        <v>51</v>
      </c>
      <c r="U11" s="14"/>
    </row>
    <row r="12" spans="1:21" ht="84.6" customHeight="1" x14ac:dyDescent="0.25">
      <c r="A12" s="4"/>
      <c r="B12" s="5" t="s">
        <v>52</v>
      </c>
      <c r="C12" s="5" t="s">
        <v>53</v>
      </c>
      <c r="D12" s="5" t="s">
        <v>41</v>
      </c>
      <c r="E12" s="5" t="s">
        <v>42</v>
      </c>
      <c r="F12" s="5" t="s">
        <v>54</v>
      </c>
      <c r="G12" s="5">
        <v>10</v>
      </c>
      <c r="H12" s="5">
        <v>0</v>
      </c>
      <c r="I12" s="6">
        <f t="shared" si="0"/>
        <v>0</v>
      </c>
      <c r="J12" s="7" t="s">
        <v>32</v>
      </c>
      <c r="K12" s="4" t="s">
        <v>182</v>
      </c>
      <c r="L12" s="8" t="s">
        <v>181</v>
      </c>
      <c r="M12" s="9">
        <v>0</v>
      </c>
      <c r="N12" s="10">
        <v>1000000000</v>
      </c>
      <c r="O12" s="11">
        <v>1000000000</v>
      </c>
      <c r="P12" s="12">
        <v>0</v>
      </c>
      <c r="Q12" s="6">
        <f t="shared" si="1"/>
        <v>0</v>
      </c>
      <c r="R12" s="4" t="s">
        <v>33</v>
      </c>
      <c r="S12" s="13" t="s">
        <v>34</v>
      </c>
      <c r="T12" s="13" t="s">
        <v>55</v>
      </c>
      <c r="U12" s="14"/>
    </row>
    <row r="13" spans="1:21" ht="94.5" x14ac:dyDescent="0.25">
      <c r="A13" s="4" t="s">
        <v>33</v>
      </c>
      <c r="B13" s="5" t="s">
        <v>52</v>
      </c>
      <c r="C13" s="5" t="s">
        <v>56</v>
      </c>
      <c r="D13" s="5" t="s">
        <v>41</v>
      </c>
      <c r="E13" s="5" t="str">
        <f t="shared" ref="E13" si="2">E12</f>
        <v>Apropiación social del conocimiento</v>
      </c>
      <c r="F13" s="5" t="s">
        <v>57</v>
      </c>
      <c r="G13" s="5">
        <v>15</v>
      </c>
      <c r="H13" s="5">
        <v>18</v>
      </c>
      <c r="I13" s="6">
        <f t="shared" si="0"/>
        <v>1</v>
      </c>
      <c r="J13" s="7" t="s">
        <v>58</v>
      </c>
      <c r="K13" s="15">
        <v>44586</v>
      </c>
      <c r="L13" s="16" t="s">
        <v>183</v>
      </c>
      <c r="M13" s="9">
        <v>400000000</v>
      </c>
      <c r="N13" s="10">
        <v>1350000000</v>
      </c>
      <c r="O13" s="11">
        <v>1750000000</v>
      </c>
      <c r="P13" s="18">
        <v>1620000000</v>
      </c>
      <c r="Q13" s="6">
        <f t="shared" si="1"/>
        <v>0.92571428571428571</v>
      </c>
      <c r="R13" s="47">
        <v>2</v>
      </c>
      <c r="S13" s="13" t="s">
        <v>34</v>
      </c>
      <c r="T13" s="13" t="s">
        <v>193</v>
      </c>
      <c r="U13" s="49" t="s">
        <v>194</v>
      </c>
    </row>
    <row r="14" spans="1:21" ht="111.6" customHeight="1" x14ac:dyDescent="0.25">
      <c r="A14" s="4" t="s">
        <v>33</v>
      </c>
      <c r="B14" s="5" t="s">
        <v>52</v>
      </c>
      <c r="C14" s="5" t="s">
        <v>59</v>
      </c>
      <c r="D14" s="5" t="s">
        <v>41</v>
      </c>
      <c r="E14" s="5" t="s">
        <v>42</v>
      </c>
      <c r="F14" s="5" t="s">
        <v>60</v>
      </c>
      <c r="G14" s="5">
        <v>20</v>
      </c>
      <c r="H14" s="5">
        <v>0</v>
      </c>
      <c r="I14" s="6">
        <f t="shared" si="0"/>
        <v>0</v>
      </c>
      <c r="J14" s="7" t="s">
        <v>32</v>
      </c>
      <c r="K14" s="19" t="s">
        <v>182</v>
      </c>
      <c r="L14" s="8" t="s">
        <v>181</v>
      </c>
      <c r="M14" s="9">
        <v>703097888</v>
      </c>
      <c r="N14" s="10"/>
      <c r="O14" s="11">
        <v>703097888</v>
      </c>
      <c r="P14" s="12">
        <v>0</v>
      </c>
      <c r="Q14" s="6">
        <f>P14/O14</f>
        <v>0</v>
      </c>
      <c r="R14" s="4" t="s">
        <v>33</v>
      </c>
      <c r="S14" s="13" t="s">
        <v>34</v>
      </c>
      <c r="T14" s="13" t="s">
        <v>61</v>
      </c>
      <c r="U14" s="4" t="s">
        <v>33</v>
      </c>
    </row>
    <row r="15" spans="1:21" ht="184.9" customHeight="1" x14ac:dyDescent="0.25">
      <c r="A15" s="4">
        <v>915</v>
      </c>
      <c r="B15" s="5" t="s">
        <v>27</v>
      </c>
      <c r="C15" s="5" t="s">
        <v>62</v>
      </c>
      <c r="D15" s="5" t="s">
        <v>63</v>
      </c>
      <c r="E15" s="5" t="s">
        <v>64</v>
      </c>
      <c r="F15" s="5" t="s">
        <v>65</v>
      </c>
      <c r="G15" s="5">
        <v>166</v>
      </c>
      <c r="H15" s="5">
        <v>0</v>
      </c>
      <c r="I15" s="6">
        <f t="shared" si="0"/>
        <v>0</v>
      </c>
      <c r="J15" s="7" t="s">
        <v>37</v>
      </c>
      <c r="K15" s="19">
        <v>44642</v>
      </c>
      <c r="L15" s="16" t="s">
        <v>38</v>
      </c>
      <c r="M15" s="9">
        <v>0</v>
      </c>
      <c r="N15" s="10">
        <v>998232660</v>
      </c>
      <c r="O15" s="20">
        <v>998232660</v>
      </c>
      <c r="P15" s="12">
        <v>0</v>
      </c>
      <c r="Q15" s="21">
        <f t="shared" ref="Q15:Q17" si="3">P15/O15</f>
        <v>0</v>
      </c>
      <c r="R15" s="52">
        <v>1</v>
      </c>
      <c r="S15" s="13" t="s">
        <v>66</v>
      </c>
      <c r="T15" s="23" t="s">
        <v>67</v>
      </c>
      <c r="U15" s="51" t="s">
        <v>198</v>
      </c>
    </row>
    <row r="16" spans="1:21" ht="187.9" customHeight="1" x14ac:dyDescent="0.25">
      <c r="A16" s="22">
        <v>917</v>
      </c>
      <c r="B16" s="5" t="s">
        <v>27</v>
      </c>
      <c r="C16" s="5" t="s">
        <v>68</v>
      </c>
      <c r="D16" s="5" t="s">
        <v>63</v>
      </c>
      <c r="E16" s="5" t="s">
        <v>64</v>
      </c>
      <c r="F16" s="5" t="s">
        <v>69</v>
      </c>
      <c r="G16" s="5" t="s">
        <v>70</v>
      </c>
      <c r="H16" s="5" t="s">
        <v>184</v>
      </c>
      <c r="I16" s="6">
        <v>0</v>
      </c>
      <c r="J16" s="7" t="s">
        <v>37</v>
      </c>
      <c r="K16" s="25">
        <v>44651</v>
      </c>
      <c r="L16" s="8" t="s">
        <v>38</v>
      </c>
      <c r="M16" s="9">
        <v>6333400000</v>
      </c>
      <c r="N16" s="10">
        <v>0</v>
      </c>
      <c r="O16" s="11">
        <v>6333400000</v>
      </c>
      <c r="P16" s="12">
        <v>0</v>
      </c>
      <c r="Q16" s="6">
        <f t="shared" si="3"/>
        <v>0</v>
      </c>
      <c r="R16" s="47">
        <v>1</v>
      </c>
      <c r="S16" s="13" t="s">
        <v>66</v>
      </c>
      <c r="T16" s="13" t="s">
        <v>71</v>
      </c>
      <c r="U16" s="51" t="s">
        <v>199</v>
      </c>
    </row>
    <row r="17" spans="1:21" ht="64.150000000000006" customHeight="1" x14ac:dyDescent="0.25">
      <c r="A17" s="4" t="s">
        <v>33</v>
      </c>
      <c r="B17" s="5" t="s">
        <v>27</v>
      </c>
      <c r="C17" s="5" t="s">
        <v>72</v>
      </c>
      <c r="D17" s="5" t="s">
        <v>73</v>
      </c>
      <c r="E17" s="5" t="s">
        <v>74</v>
      </c>
      <c r="F17" s="5" t="s">
        <v>75</v>
      </c>
      <c r="G17" s="5">
        <v>40</v>
      </c>
      <c r="H17" s="5">
        <v>0</v>
      </c>
      <c r="I17" s="6">
        <f t="shared" si="0"/>
        <v>0</v>
      </c>
      <c r="J17" s="7" t="s">
        <v>37</v>
      </c>
      <c r="K17" s="15">
        <v>44614</v>
      </c>
      <c r="L17" s="8" t="s">
        <v>38</v>
      </c>
      <c r="M17" s="9">
        <v>1740623784</v>
      </c>
      <c r="N17" s="10">
        <v>0</v>
      </c>
      <c r="O17" s="11">
        <v>1740623784</v>
      </c>
      <c r="P17" s="12">
        <v>0</v>
      </c>
      <c r="Q17" s="6">
        <f t="shared" si="3"/>
        <v>0</v>
      </c>
      <c r="R17" s="4" t="s">
        <v>33</v>
      </c>
      <c r="S17" s="13" t="s">
        <v>66</v>
      </c>
      <c r="T17" s="13" t="s">
        <v>76</v>
      </c>
      <c r="U17" s="51" t="s">
        <v>195</v>
      </c>
    </row>
    <row r="18" spans="1:21" ht="100.9" customHeight="1" x14ac:dyDescent="0.25">
      <c r="A18" s="4" t="s">
        <v>33</v>
      </c>
      <c r="B18" s="5" t="s">
        <v>27</v>
      </c>
      <c r="C18" s="5" t="s">
        <v>77</v>
      </c>
      <c r="D18" s="5" t="s">
        <v>73</v>
      </c>
      <c r="E18" s="5" t="s">
        <v>74</v>
      </c>
      <c r="F18" s="5" t="s">
        <v>78</v>
      </c>
      <c r="G18" s="5" t="s">
        <v>79</v>
      </c>
      <c r="H18" s="5">
        <v>0</v>
      </c>
      <c r="I18" s="6">
        <v>0</v>
      </c>
      <c r="J18" s="7" t="s">
        <v>37</v>
      </c>
      <c r="K18" s="15">
        <v>44571</v>
      </c>
      <c r="L18" s="8" t="s">
        <v>180</v>
      </c>
      <c r="M18" s="9">
        <v>61410613000</v>
      </c>
      <c r="N18" s="10">
        <v>0</v>
      </c>
      <c r="O18" s="11">
        <v>61410613000</v>
      </c>
      <c r="P18" s="12">
        <v>0</v>
      </c>
      <c r="Q18" s="6">
        <f>P18/O18</f>
        <v>0</v>
      </c>
      <c r="R18" s="4" t="s">
        <v>33</v>
      </c>
      <c r="S18" s="13" t="s">
        <v>66</v>
      </c>
      <c r="T18" s="13" t="s">
        <v>80</v>
      </c>
      <c r="U18" s="50" t="s">
        <v>200</v>
      </c>
    </row>
    <row r="19" spans="1:21" ht="84.75" customHeight="1" x14ac:dyDescent="0.25">
      <c r="A19" s="4">
        <v>916</v>
      </c>
      <c r="B19" s="5" t="s">
        <v>27</v>
      </c>
      <c r="C19" s="5" t="s">
        <v>81</v>
      </c>
      <c r="D19" s="5" t="s">
        <v>73</v>
      </c>
      <c r="E19" s="5" t="s">
        <v>74</v>
      </c>
      <c r="F19" s="5" t="s">
        <v>82</v>
      </c>
      <c r="G19" s="5">
        <v>100</v>
      </c>
      <c r="H19" s="5">
        <v>0</v>
      </c>
      <c r="I19" s="6">
        <f t="shared" si="0"/>
        <v>0</v>
      </c>
      <c r="J19" s="7" t="s">
        <v>37</v>
      </c>
      <c r="K19" s="25">
        <v>44649</v>
      </c>
      <c r="L19" s="8" t="s">
        <v>38</v>
      </c>
      <c r="M19" s="9">
        <v>0</v>
      </c>
      <c r="N19" s="10">
        <v>2816800000</v>
      </c>
      <c r="O19" s="11">
        <v>2816800000</v>
      </c>
      <c r="P19" s="12">
        <v>0</v>
      </c>
      <c r="Q19" s="6">
        <f t="shared" ref="Q19:Q21" si="4">P19/O19</f>
        <v>0</v>
      </c>
      <c r="R19" s="4" t="s">
        <v>33</v>
      </c>
      <c r="S19" s="13" t="s">
        <v>83</v>
      </c>
      <c r="T19" s="33" t="s">
        <v>191</v>
      </c>
      <c r="U19" s="50" t="s">
        <v>201</v>
      </c>
    </row>
    <row r="20" spans="1:21" ht="181.5" customHeight="1" x14ac:dyDescent="0.25">
      <c r="A20" s="22" t="s">
        <v>33</v>
      </c>
      <c r="B20" s="5" t="s">
        <v>27</v>
      </c>
      <c r="C20" s="5" t="s">
        <v>84</v>
      </c>
      <c r="D20" s="5" t="s">
        <v>73</v>
      </c>
      <c r="E20" s="5" t="s">
        <v>74</v>
      </c>
      <c r="F20" s="5" t="s">
        <v>85</v>
      </c>
      <c r="G20" s="5">
        <v>20</v>
      </c>
      <c r="H20" s="5">
        <v>0</v>
      </c>
      <c r="I20" s="6">
        <f t="shared" si="0"/>
        <v>0</v>
      </c>
      <c r="J20" s="7" t="s">
        <v>37</v>
      </c>
      <c r="K20" s="25">
        <v>44581</v>
      </c>
      <c r="L20" s="8" t="s">
        <v>38</v>
      </c>
      <c r="M20" s="9">
        <v>0</v>
      </c>
      <c r="N20" s="10">
        <v>6394300000</v>
      </c>
      <c r="O20" s="11">
        <v>6394300000</v>
      </c>
      <c r="P20" s="12">
        <v>0</v>
      </c>
      <c r="Q20" s="6">
        <f t="shared" si="4"/>
        <v>0</v>
      </c>
      <c r="R20" s="47">
        <v>5</v>
      </c>
      <c r="S20" s="13" t="s">
        <v>66</v>
      </c>
      <c r="T20" s="13" t="s">
        <v>86</v>
      </c>
      <c r="U20" s="55" t="s">
        <v>203</v>
      </c>
    </row>
    <row r="21" spans="1:21" ht="93.75" customHeight="1" x14ac:dyDescent="0.25">
      <c r="A21" s="4">
        <v>924</v>
      </c>
      <c r="B21" s="5" t="s">
        <v>27</v>
      </c>
      <c r="C21" s="5" t="s">
        <v>87</v>
      </c>
      <c r="D21" s="5" t="s">
        <v>73</v>
      </c>
      <c r="E21" s="5" t="s">
        <v>74</v>
      </c>
      <c r="F21" s="5" t="s">
        <v>88</v>
      </c>
      <c r="G21" s="5">
        <v>22</v>
      </c>
      <c r="H21" s="5">
        <v>0</v>
      </c>
      <c r="I21" s="6">
        <f t="shared" si="0"/>
        <v>0</v>
      </c>
      <c r="J21" s="7" t="s">
        <v>89</v>
      </c>
      <c r="K21" s="53">
        <v>44663</v>
      </c>
      <c r="L21" s="8" t="s">
        <v>181</v>
      </c>
      <c r="M21" s="9">
        <v>0</v>
      </c>
      <c r="N21" s="10">
        <v>975700000</v>
      </c>
      <c r="O21" s="11">
        <v>975700000</v>
      </c>
      <c r="P21" s="12">
        <v>0</v>
      </c>
      <c r="Q21" s="6">
        <f t="shared" si="4"/>
        <v>0</v>
      </c>
      <c r="R21" s="4" t="s">
        <v>33</v>
      </c>
      <c r="S21" s="13" t="s">
        <v>66</v>
      </c>
      <c r="T21" s="13" t="s">
        <v>90</v>
      </c>
      <c r="U21" s="51" t="s">
        <v>202</v>
      </c>
    </row>
    <row r="22" spans="1:21" ht="124.15" customHeight="1" x14ac:dyDescent="0.25">
      <c r="A22" s="4"/>
      <c r="B22" s="5" t="s">
        <v>27</v>
      </c>
      <c r="C22" s="5" t="s">
        <v>91</v>
      </c>
      <c r="D22" s="5" t="s">
        <v>73</v>
      </c>
      <c r="E22" s="5" t="s">
        <v>74</v>
      </c>
      <c r="F22" s="5" t="s">
        <v>88</v>
      </c>
      <c r="G22" s="5">
        <v>24</v>
      </c>
      <c r="H22" s="5">
        <v>0</v>
      </c>
      <c r="I22" s="6">
        <f t="shared" si="0"/>
        <v>0</v>
      </c>
      <c r="J22" s="7" t="s">
        <v>32</v>
      </c>
      <c r="K22" s="25" t="s">
        <v>182</v>
      </c>
      <c r="L22" s="8" t="s">
        <v>181</v>
      </c>
      <c r="M22" s="9">
        <v>0</v>
      </c>
      <c r="N22" s="10">
        <v>1339876800</v>
      </c>
      <c r="O22" s="11">
        <v>1339876800</v>
      </c>
      <c r="P22" s="12">
        <v>0</v>
      </c>
      <c r="Q22" s="6">
        <f>P22/O22</f>
        <v>0</v>
      </c>
      <c r="R22" s="4" t="s">
        <v>33</v>
      </c>
      <c r="S22" s="13" t="s">
        <v>66</v>
      </c>
      <c r="T22" s="4" t="s">
        <v>190</v>
      </c>
      <c r="U22" s="14"/>
    </row>
    <row r="23" spans="1:21" ht="129" customHeight="1" x14ac:dyDescent="0.25">
      <c r="A23" s="4">
        <v>928</v>
      </c>
      <c r="B23" s="5" t="s">
        <v>27</v>
      </c>
      <c r="C23" s="5" t="s">
        <v>92</v>
      </c>
      <c r="D23" s="5" t="s">
        <v>73</v>
      </c>
      <c r="E23" s="5" t="s">
        <v>74</v>
      </c>
      <c r="F23" s="5" t="s">
        <v>93</v>
      </c>
      <c r="G23" s="5">
        <v>13</v>
      </c>
      <c r="H23" s="5">
        <v>0</v>
      </c>
      <c r="I23" s="6">
        <f t="shared" si="0"/>
        <v>0</v>
      </c>
      <c r="J23" s="7" t="s">
        <v>89</v>
      </c>
      <c r="K23" s="54">
        <v>44687</v>
      </c>
      <c r="L23" s="8" t="s">
        <v>181</v>
      </c>
      <c r="M23" s="9">
        <v>0</v>
      </c>
      <c r="N23" s="10">
        <v>1152000000</v>
      </c>
      <c r="O23" s="11">
        <v>1152000000</v>
      </c>
      <c r="P23" s="12">
        <v>0</v>
      </c>
      <c r="Q23" s="6">
        <f t="shared" ref="Q23:Q26" si="5">P23/O23</f>
        <v>0</v>
      </c>
      <c r="R23" s="47">
        <v>1</v>
      </c>
      <c r="S23" s="13" t="s">
        <v>66</v>
      </c>
      <c r="T23" s="13" t="s">
        <v>94</v>
      </c>
      <c r="U23" s="50" t="s">
        <v>204</v>
      </c>
    </row>
    <row r="24" spans="1:21" ht="391.9" customHeight="1" x14ac:dyDescent="0.25">
      <c r="A24" s="4">
        <v>914</v>
      </c>
      <c r="B24" s="5" t="s">
        <v>27</v>
      </c>
      <c r="C24" s="5" t="s">
        <v>95</v>
      </c>
      <c r="D24" s="5" t="s">
        <v>96</v>
      </c>
      <c r="E24" s="5" t="s">
        <v>97</v>
      </c>
      <c r="F24" s="5" t="s">
        <v>98</v>
      </c>
      <c r="G24" s="5">
        <v>6</v>
      </c>
      <c r="H24" s="5">
        <v>0</v>
      </c>
      <c r="I24" s="6">
        <f t="shared" si="0"/>
        <v>0</v>
      </c>
      <c r="J24" s="7" t="s">
        <v>37</v>
      </c>
      <c r="K24" s="25">
        <v>44634</v>
      </c>
      <c r="L24" s="8" t="s">
        <v>38</v>
      </c>
      <c r="M24" s="9">
        <v>18300000000</v>
      </c>
      <c r="N24" s="10">
        <v>0</v>
      </c>
      <c r="O24" s="11">
        <v>18300000000</v>
      </c>
      <c r="P24" s="12">
        <v>0</v>
      </c>
      <c r="Q24" s="6">
        <f t="shared" si="5"/>
        <v>0</v>
      </c>
      <c r="R24" s="4" t="s">
        <v>33</v>
      </c>
      <c r="S24" s="13" t="s">
        <v>99</v>
      </c>
      <c r="T24" s="13" t="s">
        <v>100</v>
      </c>
      <c r="U24" s="50" t="s">
        <v>205</v>
      </c>
    </row>
    <row r="25" spans="1:21" ht="319.89999999999998" customHeight="1" x14ac:dyDescent="0.25">
      <c r="A25" s="22" t="s">
        <v>33</v>
      </c>
      <c r="B25" s="5" t="s">
        <v>27</v>
      </c>
      <c r="C25" s="5" t="s">
        <v>101</v>
      </c>
      <c r="D25" s="5" t="s">
        <v>96</v>
      </c>
      <c r="E25" s="5" t="s">
        <v>102</v>
      </c>
      <c r="F25" s="5" t="s">
        <v>103</v>
      </c>
      <c r="G25" s="5">
        <v>550</v>
      </c>
      <c r="H25" s="5">
        <v>0</v>
      </c>
      <c r="I25" s="6">
        <f t="shared" si="0"/>
        <v>0</v>
      </c>
      <c r="J25" s="7" t="s">
        <v>37</v>
      </c>
      <c r="K25" s="26">
        <v>44628</v>
      </c>
      <c r="L25" s="8" t="s">
        <v>38</v>
      </c>
      <c r="M25" s="9">
        <v>8000000000</v>
      </c>
      <c r="N25" s="10">
        <v>47125000</v>
      </c>
      <c r="O25" s="11">
        <v>8047125000</v>
      </c>
      <c r="P25" s="12">
        <v>0</v>
      </c>
      <c r="Q25" s="6">
        <f t="shared" si="5"/>
        <v>0</v>
      </c>
      <c r="R25" s="4" t="s">
        <v>33</v>
      </c>
      <c r="S25" s="13" t="s">
        <v>104</v>
      </c>
      <c r="T25" s="13" t="s">
        <v>105</v>
      </c>
      <c r="U25" s="50" t="s">
        <v>206</v>
      </c>
    </row>
    <row r="26" spans="1:21" ht="125.45" customHeight="1" x14ac:dyDescent="0.25">
      <c r="A26" s="4" t="s">
        <v>33</v>
      </c>
      <c r="B26" s="5" t="s">
        <v>27</v>
      </c>
      <c r="C26" s="5" t="s">
        <v>106</v>
      </c>
      <c r="D26" s="5" t="s">
        <v>96</v>
      </c>
      <c r="E26" s="5" t="s">
        <v>102</v>
      </c>
      <c r="F26" s="5" t="s">
        <v>107</v>
      </c>
      <c r="G26" s="5">
        <v>70</v>
      </c>
      <c r="H26" s="5">
        <v>0</v>
      </c>
      <c r="I26" s="6">
        <f t="shared" si="0"/>
        <v>0</v>
      </c>
      <c r="J26" s="7" t="s">
        <v>89</v>
      </c>
      <c r="K26" s="13" t="s">
        <v>182</v>
      </c>
      <c r="L26" s="8" t="s">
        <v>181</v>
      </c>
      <c r="M26" s="9">
        <v>2000000000</v>
      </c>
      <c r="N26" s="10">
        <v>569872868</v>
      </c>
      <c r="O26" s="11">
        <v>2569872868</v>
      </c>
      <c r="P26" s="12">
        <v>0</v>
      </c>
      <c r="Q26" s="6">
        <f t="shared" si="5"/>
        <v>0</v>
      </c>
      <c r="R26" s="4" t="s">
        <v>33</v>
      </c>
      <c r="S26" s="13" t="s">
        <v>99</v>
      </c>
      <c r="T26" s="13" t="s">
        <v>108</v>
      </c>
      <c r="U26" s="14"/>
    </row>
    <row r="27" spans="1:21" ht="136.15" customHeight="1" x14ac:dyDescent="0.25">
      <c r="A27" s="4">
        <v>926</v>
      </c>
      <c r="B27" s="5" t="s">
        <v>27</v>
      </c>
      <c r="C27" s="5" t="s">
        <v>109</v>
      </c>
      <c r="D27" s="5" t="s">
        <v>96</v>
      </c>
      <c r="E27" s="5" t="s">
        <v>110</v>
      </c>
      <c r="F27" s="5" t="s">
        <v>111</v>
      </c>
      <c r="G27" s="5" t="s">
        <v>112</v>
      </c>
      <c r="H27" s="5" t="s">
        <v>185</v>
      </c>
      <c r="I27" s="6">
        <v>0</v>
      </c>
      <c r="J27" s="7" t="s">
        <v>89</v>
      </c>
      <c r="K27" s="19">
        <v>44686</v>
      </c>
      <c r="L27" s="8" t="s">
        <v>38</v>
      </c>
      <c r="M27" s="9">
        <v>4000000000</v>
      </c>
      <c r="N27" s="10">
        <v>26946000000</v>
      </c>
      <c r="O27" s="11">
        <v>30946000000</v>
      </c>
      <c r="P27" s="12">
        <v>0</v>
      </c>
      <c r="Q27" s="6">
        <f>P27/O27</f>
        <v>0</v>
      </c>
      <c r="R27" s="47">
        <v>1</v>
      </c>
      <c r="S27" s="13" t="s">
        <v>99</v>
      </c>
      <c r="T27" s="13" t="s">
        <v>55</v>
      </c>
      <c r="U27" s="50" t="s">
        <v>207</v>
      </c>
    </row>
    <row r="28" spans="1:21" ht="136.15" customHeight="1" x14ac:dyDescent="0.25">
      <c r="A28" s="4" t="s">
        <v>33</v>
      </c>
      <c r="B28" s="5" t="s">
        <v>27</v>
      </c>
      <c r="C28" s="5" t="s">
        <v>113</v>
      </c>
      <c r="D28" s="5" t="s">
        <v>96</v>
      </c>
      <c r="E28" s="5" t="s">
        <v>114</v>
      </c>
      <c r="F28" s="5" t="s">
        <v>115</v>
      </c>
      <c r="G28" s="5">
        <v>18</v>
      </c>
      <c r="H28" s="5">
        <v>0</v>
      </c>
      <c r="I28" s="6">
        <f t="shared" si="0"/>
        <v>0</v>
      </c>
      <c r="J28" s="7" t="s">
        <v>37</v>
      </c>
      <c r="K28" s="26">
        <v>44706</v>
      </c>
      <c r="L28" s="8" t="s">
        <v>180</v>
      </c>
      <c r="M28" s="9">
        <v>3289843715</v>
      </c>
      <c r="N28" s="10">
        <v>296466000</v>
      </c>
      <c r="O28" s="11">
        <v>3586309715</v>
      </c>
      <c r="P28" s="12">
        <v>0</v>
      </c>
      <c r="Q28" s="6">
        <f t="shared" ref="Q28:Q50" si="6">P28/O28</f>
        <v>0</v>
      </c>
      <c r="R28" s="4" t="s">
        <v>33</v>
      </c>
      <c r="S28" s="13" t="s">
        <v>99</v>
      </c>
      <c r="T28" s="13" t="s">
        <v>116</v>
      </c>
      <c r="U28" s="48" t="s">
        <v>208</v>
      </c>
    </row>
    <row r="29" spans="1:21" ht="129.75" customHeight="1" x14ac:dyDescent="0.25">
      <c r="A29" s="4" t="s">
        <v>33</v>
      </c>
      <c r="B29" s="5" t="s">
        <v>52</v>
      </c>
      <c r="C29" s="5" t="s">
        <v>117</v>
      </c>
      <c r="D29" s="5" t="s">
        <v>96</v>
      </c>
      <c r="E29" s="5" t="s">
        <v>114</v>
      </c>
      <c r="F29" s="5" t="s">
        <v>115</v>
      </c>
      <c r="G29" s="5">
        <v>5</v>
      </c>
      <c r="H29" s="5">
        <v>0</v>
      </c>
      <c r="I29" s="6">
        <f t="shared" si="0"/>
        <v>0</v>
      </c>
      <c r="J29" s="7" t="s">
        <v>32</v>
      </c>
      <c r="K29" s="54">
        <v>44699</v>
      </c>
      <c r="L29" s="8" t="s">
        <v>38</v>
      </c>
      <c r="M29" s="9">
        <v>0</v>
      </c>
      <c r="N29" s="10">
        <v>34000000000</v>
      </c>
      <c r="O29" s="11">
        <v>34000000000</v>
      </c>
      <c r="P29" s="12">
        <v>0</v>
      </c>
      <c r="Q29" s="6">
        <f t="shared" si="6"/>
        <v>0</v>
      </c>
      <c r="R29" s="4" t="s">
        <v>33</v>
      </c>
      <c r="S29" s="13" t="s">
        <v>99</v>
      </c>
      <c r="T29" s="27" t="s">
        <v>118</v>
      </c>
      <c r="U29" s="50" t="s">
        <v>209</v>
      </c>
    </row>
    <row r="30" spans="1:21" ht="73.900000000000006" customHeight="1" x14ac:dyDescent="0.25">
      <c r="A30" s="4" t="s">
        <v>33</v>
      </c>
      <c r="B30" s="5" t="s">
        <v>27</v>
      </c>
      <c r="C30" s="5" t="s">
        <v>119</v>
      </c>
      <c r="D30" s="5" t="s">
        <v>96</v>
      </c>
      <c r="E30" s="5" t="s">
        <v>120</v>
      </c>
      <c r="F30" s="5" t="s">
        <v>121</v>
      </c>
      <c r="G30" s="5" t="s">
        <v>122</v>
      </c>
      <c r="H30" s="5" t="s">
        <v>184</v>
      </c>
      <c r="I30" s="6">
        <v>0</v>
      </c>
      <c r="J30" s="7" t="s">
        <v>32</v>
      </c>
      <c r="K30" s="7" t="s">
        <v>182</v>
      </c>
      <c r="L30" s="8" t="s">
        <v>181</v>
      </c>
      <c r="M30" s="9">
        <v>3000000000</v>
      </c>
      <c r="N30" s="10">
        <v>0</v>
      </c>
      <c r="O30" s="11">
        <v>3000000000</v>
      </c>
      <c r="P30" s="12">
        <v>0</v>
      </c>
      <c r="Q30" s="6">
        <f t="shared" si="6"/>
        <v>0</v>
      </c>
      <c r="R30" s="4" t="s">
        <v>33</v>
      </c>
      <c r="S30" s="13" t="s">
        <v>99</v>
      </c>
      <c r="T30" s="13" t="s">
        <v>123</v>
      </c>
      <c r="U30" s="14"/>
    </row>
    <row r="31" spans="1:21" ht="95.25" customHeight="1" x14ac:dyDescent="0.25">
      <c r="A31" s="4">
        <v>913</v>
      </c>
      <c r="B31" s="5" t="s">
        <v>27</v>
      </c>
      <c r="C31" s="5" t="s">
        <v>124</v>
      </c>
      <c r="D31" s="5" t="s">
        <v>96</v>
      </c>
      <c r="E31" s="5" t="s">
        <v>125</v>
      </c>
      <c r="F31" s="5" t="s">
        <v>126</v>
      </c>
      <c r="G31" s="5" t="s">
        <v>127</v>
      </c>
      <c r="H31" s="5">
        <v>0</v>
      </c>
      <c r="I31" s="6">
        <v>0</v>
      </c>
      <c r="J31" s="7" t="s">
        <v>37</v>
      </c>
      <c r="K31" s="19">
        <v>44624</v>
      </c>
      <c r="L31" s="28" t="s">
        <v>38</v>
      </c>
      <c r="M31" s="9">
        <v>0</v>
      </c>
      <c r="N31" s="10">
        <v>0</v>
      </c>
      <c r="O31" s="20">
        <v>0</v>
      </c>
      <c r="P31" s="12">
        <v>0</v>
      </c>
      <c r="Q31" s="21">
        <v>0</v>
      </c>
      <c r="R31" s="22" t="s">
        <v>33</v>
      </c>
      <c r="S31" s="13" t="s">
        <v>99</v>
      </c>
      <c r="T31" s="23" t="s">
        <v>128</v>
      </c>
      <c r="U31" s="56" t="s">
        <v>210</v>
      </c>
    </row>
    <row r="32" spans="1:21" ht="91.9" customHeight="1" x14ac:dyDescent="0.25">
      <c r="A32" s="22"/>
      <c r="B32" s="5" t="s">
        <v>27</v>
      </c>
      <c r="C32" s="5" t="s">
        <v>129</v>
      </c>
      <c r="D32" s="5" t="s">
        <v>96</v>
      </c>
      <c r="E32" s="5" t="s">
        <v>125</v>
      </c>
      <c r="F32" s="5" t="s">
        <v>126</v>
      </c>
      <c r="G32" s="5" t="s">
        <v>33</v>
      </c>
      <c r="H32" s="5">
        <v>0</v>
      </c>
      <c r="I32" s="6">
        <v>0</v>
      </c>
      <c r="J32" s="7" t="s">
        <v>33</v>
      </c>
      <c r="K32" s="29">
        <v>44309</v>
      </c>
      <c r="L32" s="28" t="s">
        <v>186</v>
      </c>
      <c r="M32" s="9">
        <v>0</v>
      </c>
      <c r="N32" s="10">
        <v>0</v>
      </c>
      <c r="O32" s="20">
        <v>0</v>
      </c>
      <c r="P32" s="12">
        <v>0</v>
      </c>
      <c r="Q32" s="21">
        <v>0</v>
      </c>
      <c r="R32" s="22" t="s">
        <v>33</v>
      </c>
      <c r="S32" s="13" t="s">
        <v>99</v>
      </c>
      <c r="T32" s="23" t="s">
        <v>188</v>
      </c>
      <c r="U32" s="24"/>
    </row>
    <row r="33" spans="1:21" ht="84" customHeight="1" x14ac:dyDescent="0.25">
      <c r="A33" s="22">
        <v>911</v>
      </c>
      <c r="B33" s="5" t="s">
        <v>27</v>
      </c>
      <c r="C33" s="5" t="s">
        <v>130</v>
      </c>
      <c r="D33" s="5" t="s">
        <v>96</v>
      </c>
      <c r="E33" s="5" t="s">
        <v>125</v>
      </c>
      <c r="F33" s="5" t="s">
        <v>126</v>
      </c>
      <c r="G33" s="5" t="s">
        <v>33</v>
      </c>
      <c r="H33" s="5">
        <v>0</v>
      </c>
      <c r="I33" s="6">
        <v>0</v>
      </c>
      <c r="J33" s="7" t="s">
        <v>37</v>
      </c>
      <c r="K33" s="32">
        <v>44435</v>
      </c>
      <c r="L33" s="28" t="s">
        <v>180</v>
      </c>
      <c r="M33" s="9">
        <v>0</v>
      </c>
      <c r="N33" s="10">
        <v>0</v>
      </c>
      <c r="O33" s="20">
        <v>0</v>
      </c>
      <c r="P33" s="12">
        <v>0</v>
      </c>
      <c r="Q33" s="21">
        <v>0</v>
      </c>
      <c r="R33" s="22" t="s">
        <v>33</v>
      </c>
      <c r="S33" s="13" t="s">
        <v>99</v>
      </c>
      <c r="T33" s="23" t="s">
        <v>188</v>
      </c>
      <c r="U33" s="56" t="s">
        <v>211</v>
      </c>
    </row>
    <row r="34" spans="1:21" ht="72" customHeight="1" x14ac:dyDescent="0.25">
      <c r="A34" s="22"/>
      <c r="B34" s="5" t="s">
        <v>27</v>
      </c>
      <c r="C34" s="5" t="s">
        <v>131</v>
      </c>
      <c r="D34" s="5" t="s">
        <v>96</v>
      </c>
      <c r="E34" s="5" t="s">
        <v>125</v>
      </c>
      <c r="F34" s="5" t="s">
        <v>126</v>
      </c>
      <c r="G34" s="5" t="s">
        <v>33</v>
      </c>
      <c r="H34" s="5">
        <v>0</v>
      </c>
      <c r="I34" s="6">
        <v>0</v>
      </c>
      <c r="J34" s="7" t="s">
        <v>37</v>
      </c>
      <c r="K34" s="32" t="s">
        <v>182</v>
      </c>
      <c r="L34" s="16" t="s">
        <v>181</v>
      </c>
      <c r="M34" s="9">
        <v>0</v>
      </c>
      <c r="N34" s="10">
        <v>0</v>
      </c>
      <c r="O34" s="11">
        <v>0</v>
      </c>
      <c r="P34" s="12">
        <v>0</v>
      </c>
      <c r="Q34" s="6">
        <v>0</v>
      </c>
      <c r="R34" s="4" t="s">
        <v>33</v>
      </c>
      <c r="S34" s="13" t="s">
        <v>99</v>
      </c>
      <c r="T34" s="13" t="s">
        <v>188</v>
      </c>
      <c r="U34" s="14"/>
    </row>
    <row r="35" spans="1:21" ht="126" x14ac:dyDescent="0.25">
      <c r="A35" s="22"/>
      <c r="B35" s="5" t="s">
        <v>27</v>
      </c>
      <c r="C35" s="5" t="s">
        <v>132</v>
      </c>
      <c r="D35" s="5" t="s">
        <v>96</v>
      </c>
      <c r="E35" s="5" t="s">
        <v>125</v>
      </c>
      <c r="F35" s="5" t="s">
        <v>126</v>
      </c>
      <c r="G35" s="5" t="s">
        <v>33</v>
      </c>
      <c r="H35" s="5">
        <v>0</v>
      </c>
      <c r="I35" s="6">
        <v>0</v>
      </c>
      <c r="J35" s="7" t="s">
        <v>33</v>
      </c>
      <c r="K35" s="26">
        <v>43648</v>
      </c>
      <c r="L35" s="13" t="s">
        <v>186</v>
      </c>
      <c r="M35" s="9">
        <v>0</v>
      </c>
      <c r="N35" s="10">
        <v>0</v>
      </c>
      <c r="O35" s="11">
        <v>0</v>
      </c>
      <c r="P35" s="12">
        <v>0</v>
      </c>
      <c r="Q35" s="6">
        <v>0</v>
      </c>
      <c r="R35" s="4" t="s">
        <v>33</v>
      </c>
      <c r="S35" s="13" t="s">
        <v>99</v>
      </c>
      <c r="T35" s="13" t="s">
        <v>189</v>
      </c>
      <c r="U35" s="14"/>
    </row>
    <row r="36" spans="1:21" ht="51" x14ac:dyDescent="0.25">
      <c r="A36" s="22"/>
      <c r="B36" s="5" t="s">
        <v>52</v>
      </c>
      <c r="C36" s="5" t="s">
        <v>133</v>
      </c>
      <c r="D36" s="5" t="s">
        <v>134</v>
      </c>
      <c r="E36" s="5" t="s">
        <v>135</v>
      </c>
      <c r="F36" s="5" t="s">
        <v>136</v>
      </c>
      <c r="G36" s="5">
        <v>4</v>
      </c>
      <c r="H36" s="5">
        <v>3</v>
      </c>
      <c r="I36" s="6">
        <f t="shared" si="0"/>
        <v>0.75</v>
      </c>
      <c r="J36" s="7" t="s">
        <v>137</v>
      </c>
      <c r="K36" s="26">
        <v>44553</v>
      </c>
      <c r="L36" s="4" t="s">
        <v>183</v>
      </c>
      <c r="M36" s="9">
        <v>0</v>
      </c>
      <c r="N36" s="10">
        <v>1545574608</v>
      </c>
      <c r="O36" s="11">
        <v>1545574608</v>
      </c>
      <c r="P36" s="11">
        <v>1140000000</v>
      </c>
      <c r="Q36" s="6">
        <f t="shared" si="6"/>
        <v>0.7375897572975656</v>
      </c>
      <c r="R36" s="4" t="s">
        <v>33</v>
      </c>
      <c r="S36" s="13" t="s">
        <v>138</v>
      </c>
      <c r="T36" s="13" t="s">
        <v>139</v>
      </c>
      <c r="U36" s="50" t="s">
        <v>212</v>
      </c>
    </row>
    <row r="37" spans="1:21" ht="76.5" x14ac:dyDescent="0.25">
      <c r="A37" s="14"/>
      <c r="B37" s="5" t="s">
        <v>27</v>
      </c>
      <c r="C37" s="5" t="s">
        <v>140</v>
      </c>
      <c r="D37" s="5" t="s">
        <v>134</v>
      </c>
      <c r="E37" s="5" t="s">
        <v>135</v>
      </c>
      <c r="F37" s="5" t="s">
        <v>141</v>
      </c>
      <c r="G37" s="5" t="s">
        <v>142</v>
      </c>
      <c r="H37" s="5">
        <v>0</v>
      </c>
      <c r="I37" s="6">
        <v>0</v>
      </c>
      <c r="J37" s="7" t="s">
        <v>32</v>
      </c>
      <c r="K37" s="4" t="s">
        <v>182</v>
      </c>
      <c r="L37" s="4" t="s">
        <v>181</v>
      </c>
      <c r="M37" s="9">
        <v>0</v>
      </c>
      <c r="N37" s="10">
        <v>31247766405</v>
      </c>
      <c r="O37" s="11">
        <v>31247766405</v>
      </c>
      <c r="P37" s="12">
        <v>0</v>
      </c>
      <c r="Q37" s="6">
        <f t="shared" si="6"/>
        <v>0</v>
      </c>
      <c r="R37" s="4" t="s">
        <v>33</v>
      </c>
      <c r="S37" s="13" t="s">
        <v>143</v>
      </c>
      <c r="T37" s="30" t="s">
        <v>144</v>
      </c>
      <c r="U37" s="14"/>
    </row>
    <row r="38" spans="1:21" ht="51" x14ac:dyDescent="0.25">
      <c r="A38" s="14"/>
      <c r="B38" s="5" t="s">
        <v>27</v>
      </c>
      <c r="C38" s="5" t="s">
        <v>145</v>
      </c>
      <c r="D38" s="5" t="s">
        <v>134</v>
      </c>
      <c r="E38" s="5" t="s">
        <v>135</v>
      </c>
      <c r="F38" s="5" t="s">
        <v>146</v>
      </c>
      <c r="G38" s="5">
        <v>3</v>
      </c>
      <c r="H38" s="5">
        <v>0</v>
      </c>
      <c r="I38" s="6">
        <f t="shared" si="0"/>
        <v>0</v>
      </c>
      <c r="J38" s="7" t="s">
        <v>32</v>
      </c>
      <c r="K38" s="4" t="s">
        <v>182</v>
      </c>
      <c r="L38" s="4" t="s">
        <v>181</v>
      </c>
      <c r="M38" s="9">
        <v>0</v>
      </c>
      <c r="N38" s="10">
        <v>3600000000</v>
      </c>
      <c r="O38" s="11">
        <v>3600000000</v>
      </c>
      <c r="P38" s="12">
        <v>0</v>
      </c>
      <c r="Q38" s="6">
        <f t="shared" si="6"/>
        <v>0</v>
      </c>
      <c r="R38" s="4" t="s">
        <v>33</v>
      </c>
      <c r="S38" s="13" t="s">
        <v>143</v>
      </c>
      <c r="T38" s="31" t="s">
        <v>147</v>
      </c>
      <c r="U38" s="14"/>
    </row>
    <row r="39" spans="1:21" ht="51" x14ac:dyDescent="0.25">
      <c r="A39" s="4" t="s">
        <v>33</v>
      </c>
      <c r="B39" s="5" t="s">
        <v>148</v>
      </c>
      <c r="C39" s="5" t="s">
        <v>149</v>
      </c>
      <c r="D39" s="5" t="s">
        <v>134</v>
      </c>
      <c r="E39" s="5" t="s">
        <v>135</v>
      </c>
      <c r="F39" s="5" t="s">
        <v>146</v>
      </c>
      <c r="G39" s="5">
        <v>2</v>
      </c>
      <c r="H39" s="5">
        <v>0</v>
      </c>
      <c r="I39" s="6">
        <f t="shared" si="0"/>
        <v>0</v>
      </c>
      <c r="J39" s="7" t="s">
        <v>32</v>
      </c>
      <c r="K39" s="26">
        <v>44673</v>
      </c>
      <c r="L39" s="4" t="s">
        <v>181</v>
      </c>
      <c r="M39" s="9">
        <v>0</v>
      </c>
      <c r="N39" s="10">
        <v>10558618921</v>
      </c>
      <c r="O39" s="11">
        <v>10558618921</v>
      </c>
      <c r="P39" s="12">
        <v>0</v>
      </c>
      <c r="Q39" s="6">
        <f t="shared" si="6"/>
        <v>0</v>
      </c>
      <c r="R39" s="4" t="s">
        <v>33</v>
      </c>
      <c r="S39" s="13" t="s">
        <v>143</v>
      </c>
      <c r="T39" s="13" t="s">
        <v>150</v>
      </c>
      <c r="U39" s="50" t="s">
        <v>213</v>
      </c>
    </row>
    <row r="40" spans="1:21" ht="102" x14ac:dyDescent="0.25">
      <c r="A40" s="4" t="s">
        <v>33</v>
      </c>
      <c r="B40" s="5" t="s">
        <v>148</v>
      </c>
      <c r="C40" s="5" t="s">
        <v>151</v>
      </c>
      <c r="D40" s="5" t="s">
        <v>134</v>
      </c>
      <c r="E40" s="5" t="s">
        <v>135</v>
      </c>
      <c r="F40" s="5" t="s">
        <v>152</v>
      </c>
      <c r="G40" s="5">
        <v>3</v>
      </c>
      <c r="H40" s="5">
        <v>0</v>
      </c>
      <c r="I40" s="6">
        <f t="shared" si="0"/>
        <v>0</v>
      </c>
      <c r="J40" s="7" t="s">
        <v>32</v>
      </c>
      <c r="K40" s="4" t="s">
        <v>182</v>
      </c>
      <c r="L40" s="4" t="s">
        <v>181</v>
      </c>
      <c r="M40" s="9">
        <v>0</v>
      </c>
      <c r="N40" s="10">
        <v>6325466601</v>
      </c>
      <c r="O40" s="11">
        <v>6325466601</v>
      </c>
      <c r="P40" s="12">
        <v>0</v>
      </c>
      <c r="Q40" s="6">
        <f t="shared" si="6"/>
        <v>0</v>
      </c>
      <c r="R40" s="4" t="s">
        <v>33</v>
      </c>
      <c r="S40" s="13" t="s">
        <v>143</v>
      </c>
      <c r="T40" s="13" t="s">
        <v>153</v>
      </c>
      <c r="U40" s="14"/>
    </row>
    <row r="41" spans="1:21" ht="157.5" x14ac:dyDescent="0.25">
      <c r="A41" s="4">
        <v>918</v>
      </c>
      <c r="B41" s="5" t="s">
        <v>27</v>
      </c>
      <c r="C41" s="5" t="s">
        <v>154</v>
      </c>
      <c r="D41" s="5" t="s">
        <v>134</v>
      </c>
      <c r="E41" s="5" t="s">
        <v>135</v>
      </c>
      <c r="F41" s="5" t="s">
        <v>152</v>
      </c>
      <c r="G41" s="5">
        <v>20</v>
      </c>
      <c r="H41" s="5">
        <v>0</v>
      </c>
      <c r="I41" s="6">
        <f t="shared" si="0"/>
        <v>0</v>
      </c>
      <c r="J41" s="7" t="s">
        <v>37</v>
      </c>
      <c r="K41" s="19">
        <v>44651</v>
      </c>
      <c r="L41" s="4" t="s">
        <v>180</v>
      </c>
      <c r="M41" s="9">
        <v>18000000000</v>
      </c>
      <c r="N41" s="10">
        <v>0</v>
      </c>
      <c r="O41" s="11">
        <v>18000000000</v>
      </c>
      <c r="P41" s="12">
        <v>0</v>
      </c>
      <c r="Q41" s="6">
        <f t="shared" si="6"/>
        <v>0</v>
      </c>
      <c r="R41" s="4" t="s">
        <v>33</v>
      </c>
      <c r="S41" s="13" t="s">
        <v>143</v>
      </c>
      <c r="T41" s="13" t="s">
        <v>155</v>
      </c>
      <c r="U41" s="50" t="s">
        <v>214</v>
      </c>
    </row>
    <row r="42" spans="1:21" ht="204.75" x14ac:dyDescent="0.25">
      <c r="A42" s="4">
        <v>919</v>
      </c>
      <c r="B42" s="5" t="s">
        <v>27</v>
      </c>
      <c r="C42" s="5" t="s">
        <v>156</v>
      </c>
      <c r="D42" s="5" t="s">
        <v>134</v>
      </c>
      <c r="E42" s="5" t="s">
        <v>152</v>
      </c>
      <c r="F42" s="5" t="s">
        <v>152</v>
      </c>
      <c r="G42" s="5" t="s">
        <v>157</v>
      </c>
      <c r="H42" s="5">
        <v>0</v>
      </c>
      <c r="I42" s="6">
        <v>0</v>
      </c>
      <c r="J42" s="7" t="s">
        <v>37</v>
      </c>
      <c r="K42" s="19">
        <v>44651</v>
      </c>
      <c r="L42" s="4" t="s">
        <v>38</v>
      </c>
      <c r="M42" s="9">
        <v>11250000000</v>
      </c>
      <c r="N42" s="10">
        <v>0</v>
      </c>
      <c r="O42" s="11">
        <v>11250000000</v>
      </c>
      <c r="P42" s="12">
        <v>0</v>
      </c>
      <c r="Q42" s="6">
        <f t="shared" si="6"/>
        <v>0</v>
      </c>
      <c r="R42" s="4" t="s">
        <v>33</v>
      </c>
      <c r="S42" s="13" t="s">
        <v>143</v>
      </c>
      <c r="T42" s="13" t="s">
        <v>158</v>
      </c>
      <c r="U42" s="50" t="s">
        <v>215</v>
      </c>
    </row>
    <row r="43" spans="1:21" ht="236.25" x14ac:dyDescent="0.25">
      <c r="A43" s="4">
        <v>920</v>
      </c>
      <c r="B43" s="5" t="s">
        <v>27</v>
      </c>
      <c r="C43" s="5" t="s">
        <v>159</v>
      </c>
      <c r="D43" s="5" t="s">
        <v>134</v>
      </c>
      <c r="E43" s="5" t="s">
        <v>135</v>
      </c>
      <c r="F43" s="5" t="s">
        <v>152</v>
      </c>
      <c r="G43" s="5" t="s">
        <v>157</v>
      </c>
      <c r="H43" s="5">
        <v>0</v>
      </c>
      <c r="I43" s="6">
        <v>0</v>
      </c>
      <c r="J43" s="7" t="s">
        <v>37</v>
      </c>
      <c r="K43" s="19">
        <v>44651</v>
      </c>
      <c r="L43" s="4" t="s">
        <v>38</v>
      </c>
      <c r="M43" s="9">
        <v>11250000000</v>
      </c>
      <c r="N43" s="10">
        <v>0</v>
      </c>
      <c r="O43" s="11">
        <v>11250000000</v>
      </c>
      <c r="P43" s="12">
        <v>0</v>
      </c>
      <c r="Q43" s="6">
        <f t="shared" si="6"/>
        <v>0</v>
      </c>
      <c r="R43" s="4" t="s">
        <v>33</v>
      </c>
      <c r="S43" s="13" t="s">
        <v>143</v>
      </c>
      <c r="T43" s="13" t="s">
        <v>160</v>
      </c>
      <c r="U43" s="50" t="s">
        <v>215</v>
      </c>
    </row>
    <row r="44" spans="1:21" ht="78.75" x14ac:dyDescent="0.25">
      <c r="A44" s="14"/>
      <c r="B44" s="5" t="s">
        <v>27</v>
      </c>
      <c r="C44" s="5" t="s">
        <v>161</v>
      </c>
      <c r="D44" s="5" t="s">
        <v>162</v>
      </c>
      <c r="E44" s="5" t="s">
        <v>135</v>
      </c>
      <c r="F44" s="5" t="s">
        <v>163</v>
      </c>
      <c r="G44" s="5">
        <v>280</v>
      </c>
      <c r="H44" s="5">
        <v>0</v>
      </c>
      <c r="I44" s="6">
        <f t="shared" si="0"/>
        <v>0</v>
      </c>
      <c r="J44" s="7" t="s">
        <v>164</v>
      </c>
      <c r="K44" s="4" t="s">
        <v>182</v>
      </c>
      <c r="L44" s="4" t="s">
        <v>181</v>
      </c>
      <c r="M44" s="9">
        <v>0</v>
      </c>
      <c r="N44" s="10">
        <v>60000000</v>
      </c>
      <c r="O44" s="11">
        <v>60000000</v>
      </c>
      <c r="P44" s="12">
        <v>0</v>
      </c>
      <c r="Q44" s="6">
        <f t="shared" si="6"/>
        <v>0</v>
      </c>
      <c r="R44" s="4" t="s">
        <v>33</v>
      </c>
      <c r="S44" s="13" t="s">
        <v>143</v>
      </c>
      <c r="T44" s="13" t="s">
        <v>165</v>
      </c>
      <c r="U44" s="14"/>
    </row>
    <row r="45" spans="1:21" ht="78.75" x14ac:dyDescent="0.25">
      <c r="A45" s="14"/>
      <c r="B45" s="5" t="s">
        <v>27</v>
      </c>
      <c r="C45" s="5" t="s">
        <v>166</v>
      </c>
      <c r="D45" s="5" t="s">
        <v>134</v>
      </c>
      <c r="E45" s="5" t="s">
        <v>135</v>
      </c>
      <c r="F45" s="5" t="s">
        <v>152</v>
      </c>
      <c r="G45" s="5">
        <v>2</v>
      </c>
      <c r="H45" s="5">
        <v>0</v>
      </c>
      <c r="I45" s="6">
        <f t="shared" si="0"/>
        <v>0</v>
      </c>
      <c r="J45" s="7" t="s">
        <v>167</v>
      </c>
      <c r="K45" s="4" t="s">
        <v>182</v>
      </c>
      <c r="L45" s="4" t="s">
        <v>181</v>
      </c>
      <c r="M45" s="9">
        <v>800000000</v>
      </c>
      <c r="N45" s="10">
        <v>0</v>
      </c>
      <c r="O45" s="11">
        <v>800000000</v>
      </c>
      <c r="P45" s="12">
        <v>0</v>
      </c>
      <c r="Q45" s="6">
        <f t="shared" si="6"/>
        <v>0</v>
      </c>
      <c r="R45" s="4" t="s">
        <v>33</v>
      </c>
      <c r="S45" s="13" t="s">
        <v>168</v>
      </c>
      <c r="T45" s="13" t="s">
        <v>187</v>
      </c>
      <c r="U45" s="14"/>
    </row>
    <row r="46" spans="1:21" ht="236.25" x14ac:dyDescent="0.25">
      <c r="A46" s="4">
        <v>922</v>
      </c>
      <c r="B46" s="5" t="s">
        <v>27</v>
      </c>
      <c r="C46" s="5" t="s">
        <v>169</v>
      </c>
      <c r="D46" s="5" t="s">
        <v>162</v>
      </c>
      <c r="E46" s="5" t="s">
        <v>170</v>
      </c>
      <c r="F46" s="5" t="s">
        <v>171</v>
      </c>
      <c r="G46" s="5">
        <v>1500</v>
      </c>
      <c r="H46" s="5">
        <v>0</v>
      </c>
      <c r="I46" s="6">
        <f t="shared" si="0"/>
        <v>0</v>
      </c>
      <c r="J46" s="7" t="s">
        <v>32</v>
      </c>
      <c r="K46" s="57">
        <v>44659</v>
      </c>
      <c r="L46" s="4" t="s">
        <v>180</v>
      </c>
      <c r="M46" s="9">
        <v>3973333000</v>
      </c>
      <c r="N46" s="10">
        <v>0</v>
      </c>
      <c r="O46" s="11">
        <v>3973333000</v>
      </c>
      <c r="P46" s="12">
        <v>0</v>
      </c>
      <c r="Q46" s="6">
        <f t="shared" si="6"/>
        <v>0</v>
      </c>
      <c r="R46" s="4" t="s">
        <v>33</v>
      </c>
      <c r="S46" s="13" t="s">
        <v>143</v>
      </c>
      <c r="T46" s="13" t="s">
        <v>172</v>
      </c>
      <c r="U46" s="50" t="s">
        <v>216</v>
      </c>
    </row>
    <row r="47" spans="1:21" ht="51" x14ac:dyDescent="0.25">
      <c r="A47" s="14"/>
      <c r="B47" s="5" t="s">
        <v>148</v>
      </c>
      <c r="C47" s="5" t="s">
        <v>173</v>
      </c>
      <c r="D47" s="5" t="s">
        <v>134</v>
      </c>
      <c r="E47" s="5" t="s">
        <v>174</v>
      </c>
      <c r="F47" s="5" t="s">
        <v>175</v>
      </c>
      <c r="G47" s="5">
        <v>1</v>
      </c>
      <c r="H47" s="5">
        <v>0</v>
      </c>
      <c r="I47" s="6">
        <f t="shared" si="0"/>
        <v>0</v>
      </c>
      <c r="J47" s="7" t="s">
        <v>32</v>
      </c>
      <c r="K47" s="4" t="s">
        <v>182</v>
      </c>
      <c r="L47" s="4" t="s">
        <v>181</v>
      </c>
      <c r="M47" s="9">
        <v>2500000000</v>
      </c>
      <c r="N47" s="10">
        <v>0</v>
      </c>
      <c r="O47" s="11">
        <v>2500000000</v>
      </c>
      <c r="P47" s="12">
        <v>0</v>
      </c>
      <c r="Q47" s="6">
        <f t="shared" si="6"/>
        <v>0</v>
      </c>
      <c r="R47" s="4" t="s">
        <v>33</v>
      </c>
      <c r="S47" s="13" t="s">
        <v>143</v>
      </c>
      <c r="T47" s="13" t="s">
        <v>55</v>
      </c>
      <c r="U47" s="14"/>
    </row>
    <row r="48" spans="1:21" ht="76.5" x14ac:dyDescent="0.25">
      <c r="A48" s="4">
        <v>927</v>
      </c>
      <c r="B48" s="5" t="s">
        <v>27</v>
      </c>
      <c r="C48" s="5" t="s">
        <v>176</v>
      </c>
      <c r="D48" s="5" t="s">
        <v>134</v>
      </c>
      <c r="E48" s="5" t="s">
        <v>174</v>
      </c>
      <c r="F48" s="5" t="s">
        <v>175</v>
      </c>
      <c r="G48" s="5" t="s">
        <v>217</v>
      </c>
      <c r="H48" s="5">
        <v>0</v>
      </c>
      <c r="I48" s="6">
        <v>0</v>
      </c>
      <c r="J48" s="7" t="s">
        <v>32</v>
      </c>
      <c r="K48" s="57">
        <v>44686</v>
      </c>
      <c r="L48" s="4" t="s">
        <v>181</v>
      </c>
      <c r="M48" s="9">
        <v>15000000000</v>
      </c>
      <c r="N48" s="10">
        <v>0</v>
      </c>
      <c r="O48" s="11">
        <v>15000000000</v>
      </c>
      <c r="P48" s="12">
        <v>0</v>
      </c>
      <c r="Q48" s="6">
        <f t="shared" si="6"/>
        <v>0</v>
      </c>
      <c r="R48" s="4" t="s">
        <v>33</v>
      </c>
      <c r="S48" s="13" t="s">
        <v>143</v>
      </c>
      <c r="T48" s="13" t="s">
        <v>55</v>
      </c>
      <c r="U48" s="51" t="s">
        <v>218</v>
      </c>
    </row>
    <row r="49" spans="1:21" ht="63.75" x14ac:dyDescent="0.25">
      <c r="A49" s="4">
        <v>930</v>
      </c>
      <c r="B49" s="5" t="s">
        <v>27</v>
      </c>
      <c r="C49" s="5" t="s">
        <v>177</v>
      </c>
      <c r="D49" s="5" t="s">
        <v>134</v>
      </c>
      <c r="E49" s="5" t="s">
        <v>174</v>
      </c>
      <c r="F49" s="5" t="s">
        <v>175</v>
      </c>
      <c r="G49" s="5">
        <v>5</v>
      </c>
      <c r="H49" s="5">
        <v>0</v>
      </c>
      <c r="I49" s="6">
        <v>0</v>
      </c>
      <c r="J49" s="7" t="s">
        <v>32</v>
      </c>
      <c r="K49" s="57">
        <v>44693</v>
      </c>
      <c r="L49" s="4" t="s">
        <v>181</v>
      </c>
      <c r="M49" s="9">
        <v>5000000000</v>
      </c>
      <c r="N49" s="10">
        <v>0</v>
      </c>
      <c r="O49" s="11">
        <v>5000000000</v>
      </c>
      <c r="P49" s="12">
        <v>0</v>
      </c>
      <c r="Q49" s="6">
        <f t="shared" si="6"/>
        <v>0</v>
      </c>
      <c r="R49" s="4" t="s">
        <v>33</v>
      </c>
      <c r="S49" s="13" t="s">
        <v>143</v>
      </c>
      <c r="T49" s="13" t="s">
        <v>55</v>
      </c>
      <c r="U49" s="51" t="s">
        <v>219</v>
      </c>
    </row>
    <row r="50" spans="1:21" ht="94.5" x14ac:dyDescent="0.25">
      <c r="A50" s="4">
        <v>921</v>
      </c>
      <c r="B50" s="5" t="s">
        <v>27</v>
      </c>
      <c r="C50" s="5" t="s">
        <v>178</v>
      </c>
      <c r="D50" s="5" t="s">
        <v>162</v>
      </c>
      <c r="E50" s="5" t="s">
        <v>174</v>
      </c>
      <c r="F50" s="5" t="s">
        <v>220</v>
      </c>
      <c r="G50" s="5">
        <v>40</v>
      </c>
      <c r="H50" s="5">
        <v>0</v>
      </c>
      <c r="I50" s="6">
        <f t="shared" si="0"/>
        <v>0</v>
      </c>
      <c r="J50" s="7" t="s">
        <v>32</v>
      </c>
      <c r="K50" s="4" t="s">
        <v>182</v>
      </c>
      <c r="L50" s="4" t="s">
        <v>181</v>
      </c>
      <c r="M50" s="9">
        <v>406000000</v>
      </c>
      <c r="N50" s="10">
        <v>1369599480</v>
      </c>
      <c r="O50" s="11">
        <v>1775599480</v>
      </c>
      <c r="P50" s="12">
        <v>0</v>
      </c>
      <c r="Q50" s="6">
        <f t="shared" si="6"/>
        <v>0</v>
      </c>
      <c r="R50" s="47">
        <v>1</v>
      </c>
      <c r="S50" s="13" t="s">
        <v>143</v>
      </c>
      <c r="T50" s="13" t="s">
        <v>179</v>
      </c>
      <c r="U50" s="50" t="s">
        <v>221</v>
      </c>
    </row>
  </sheetData>
  <mergeCells count="24">
    <mergeCell ref="K6:K7"/>
    <mergeCell ref="A1:S3"/>
    <mergeCell ref="T1:U1"/>
    <mergeCell ref="T2:U2"/>
    <mergeCell ref="T3:U3"/>
    <mergeCell ref="A4:U4"/>
    <mergeCell ref="A6:A7"/>
    <mergeCell ref="B6:B7"/>
    <mergeCell ref="C6:C7"/>
    <mergeCell ref="D6:D7"/>
    <mergeCell ref="E6:E7"/>
    <mergeCell ref="F6:F7"/>
    <mergeCell ref="G6:G7"/>
    <mergeCell ref="H6:H7"/>
    <mergeCell ref="I6:I7"/>
    <mergeCell ref="J6:J7"/>
    <mergeCell ref="T6:T7"/>
    <mergeCell ref="U6:U7"/>
    <mergeCell ref="L6:L7"/>
    <mergeCell ref="M6:O6"/>
    <mergeCell ref="P6:P7"/>
    <mergeCell ref="Q6:Q7"/>
    <mergeCell ref="R6:R7"/>
    <mergeCell ref="S6:S7"/>
  </mergeCells>
  <dataValidations count="3">
    <dataValidation allowBlank="1" showInputMessage="1" showErrorMessage="1" prompt="Esta celda es la suma de la evaluación y seguimiento con el valor de la financiación. " sqref="P8:P50" xr:uid="{7DD8C424-39B0-49C1-BFBD-CED2E09AA86B}"/>
    <dataValidation allowBlank="1" showInputMessage="1" showErrorMessage="1" prompt="Nombre corto con el que la oferta se conoce por la entidad o los usuarios" sqref="C25:C26" xr:uid="{388CF545-0594-46DC-B7BC-80A42E3B7B23}"/>
    <dataValidation allowBlank="1" showInputMessage="1" showErrorMessage="1" prompt="Seleccione de la lista desplegable" sqref="E8:E9" xr:uid="{3FCF0874-4548-433C-8A28-DC73810171D2}"/>
  </dataValidations>
  <printOptions horizontalCentered="1"/>
  <pageMargins left="0.39370078740157483" right="0.39370078740157483" top="0.39370078740157483" bottom="0.39370078740157483" header="0.31496062992125984" footer="0.31496062992125984"/>
  <pageSetup scale="34"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SEGUIMIENTO OFERTA INS. 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Julián Collazos</dc:creator>
  <cp:lastModifiedBy>Eduardo Pinzón López</cp:lastModifiedBy>
  <dcterms:created xsi:type="dcterms:W3CDTF">2022-04-09T15:52:45Z</dcterms:created>
  <dcterms:modified xsi:type="dcterms:W3CDTF">2022-06-24T23:21:23Z</dcterms:modified>
</cp:coreProperties>
</file>