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d:\colciencias\ylarias\institucionales\PLANEACION\PLANEACIÓN ESTRATÉGICA\1. PAI\2022\PAI 2022\PAI\"/>
    </mc:Choice>
  </mc:AlternateContent>
  <xr:revisionPtr revIDLastSave="0" documentId="13_ncr:1_{5C2C083B-C4BF-4FC4-AAA1-28ADE4C235C2}" xr6:coauthVersionLast="47" xr6:coauthVersionMax="47" xr10:uidLastSave="{00000000-0000-0000-0000-000000000000}"/>
  <bookViews>
    <workbookView xWindow="20370" yWindow="-120" windowWidth="29040" windowHeight="15840" activeTab="1" xr2:uid="{00000000-000D-0000-FFFF-FFFF00000000}"/>
  </bookViews>
  <sheets>
    <sheet name="Portada" sheetId="2" r:id="rId1"/>
    <sheet name="Seguimiento PAI 1er Trimestre" sheetId="11" r:id="rId2"/>
  </sheets>
  <definedNames>
    <definedName name="_xlnm._FilterDatabase" localSheetId="1" hidden="1">'Seguimiento PAI 1er Trimestre'!$A$10:$CJ$55</definedName>
    <definedName name="_xlnm.Print_Area" localSheetId="1">'Seguimiento PAI 1er Trimestre'!$A$1:$P$105</definedName>
    <definedName name="_xlnm.Print_Titles" localSheetId="1">'Seguimiento PAI 1er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3" i="11" l="1"/>
  <c r="M53" i="11"/>
  <c r="M57" i="11"/>
  <c r="M34" i="11"/>
  <c r="M99" i="11"/>
  <c r="M97" i="11"/>
  <c r="M98" i="11"/>
  <c r="M95" i="11"/>
  <c r="M96" i="11"/>
  <c r="M92" i="11"/>
  <c r="M90" i="11"/>
  <c r="M89" i="11"/>
  <c r="M88" i="11"/>
  <c r="M87" i="11"/>
  <c r="M86" i="11"/>
  <c r="M85" i="11"/>
  <c r="M84" i="11"/>
  <c r="M83" i="11"/>
  <c r="M82" i="11"/>
  <c r="M91" i="11" l="1"/>
  <c r="N91" i="11"/>
  <c r="N57" i="11" l="1"/>
  <c r="M94" i="11" l="1"/>
  <c r="M93" i="11"/>
  <c r="M81" i="11"/>
  <c r="M80" i="11"/>
  <c r="M79" i="11"/>
  <c r="M78" i="11"/>
  <c r="M77" i="11"/>
  <c r="M76" i="11"/>
  <c r="M75" i="11"/>
  <c r="M74" i="11"/>
  <c r="M73" i="11"/>
  <c r="M72" i="11"/>
  <c r="M71" i="11"/>
  <c r="M70" i="11"/>
  <c r="M69" i="11"/>
  <c r="M68" i="11"/>
  <c r="M67" i="11"/>
  <c r="M66" i="11"/>
  <c r="M63" i="11"/>
  <c r="M59" i="11"/>
  <c r="M58" i="11"/>
  <c r="M56" i="11"/>
  <c r="M55" i="11"/>
  <c r="M50" i="11"/>
  <c r="N50" i="11" s="1"/>
  <c r="M47" i="11"/>
  <c r="M46" i="11"/>
  <c r="M45" i="11"/>
  <c r="M38" i="11"/>
  <c r="M37" i="11"/>
  <c r="M33" i="11"/>
  <c r="M32" i="11"/>
  <c r="M31" i="11"/>
  <c r="M30" i="11"/>
  <c r="M29" i="11"/>
  <c r="M28" i="11"/>
  <c r="M27" i="11"/>
  <c r="M25" i="11"/>
  <c r="M24" i="11"/>
  <c r="M22" i="11"/>
  <c r="M20" i="11"/>
  <c r="M17" i="11"/>
  <c r="M12" i="11"/>
  <c r="M11" i="11"/>
  <c r="F39" i="11"/>
  <c r="M39" i="11" s="1"/>
  <c r="N94" i="11" l="1"/>
  <c r="N99" i="11"/>
  <c r="N98" i="11"/>
  <c r="N97" i="11"/>
  <c r="N96" i="11"/>
  <c r="N95" i="11"/>
  <c r="N92" i="11"/>
  <c r="N90" i="11"/>
  <c r="N89" i="11"/>
  <c r="N88" i="11"/>
  <c r="N87" i="11"/>
  <c r="N86" i="11"/>
  <c r="N85" i="11"/>
  <c r="N84" i="11"/>
  <c r="N83" i="11"/>
  <c r="N82" i="11"/>
  <c r="N81" i="11"/>
  <c r="N80" i="11"/>
  <c r="N79" i="11"/>
  <c r="N78" i="11"/>
  <c r="N77" i="11"/>
  <c r="N76" i="11"/>
  <c r="N75" i="11"/>
  <c r="N74" i="11"/>
  <c r="N73" i="11"/>
  <c r="N72" i="11"/>
  <c r="N70" i="11"/>
  <c r="N71" i="11"/>
  <c r="N68" i="11"/>
  <c r="N67" i="11"/>
  <c r="N66" i="11"/>
  <c r="N63" i="11"/>
  <c r="N59" i="11"/>
  <c r="N56" i="11"/>
  <c r="N53" i="11"/>
  <c r="N47" i="11"/>
  <c r="N46" i="11"/>
  <c r="N45" i="11"/>
  <c r="N38" i="11" l="1"/>
  <c r="N37" i="11"/>
  <c r="N34" i="11"/>
  <c r="N33" i="11"/>
  <c r="N32" i="11"/>
  <c r="N31" i="11"/>
  <c r="K30" i="11"/>
  <c r="I30" i="11"/>
  <c r="N29" i="11"/>
  <c r="N27" i="11"/>
  <c r="N28" i="11"/>
  <c r="N25" i="11"/>
  <c r="N24" i="11"/>
  <c r="N22" i="11"/>
  <c r="N20" i="11"/>
  <c r="N17" i="11"/>
  <c r="N12" i="11"/>
  <c r="N39" i="11"/>
  <c r="N55" i="11"/>
  <c r="N58" i="11"/>
  <c r="N69" i="11"/>
  <c r="N30" i="11" l="1"/>
  <c r="N11" i="11"/>
</calcChain>
</file>

<file path=xl/sharedStrings.xml><?xml version="1.0" encoding="utf-8"?>
<sst xmlns="http://schemas.openxmlformats.org/spreadsheetml/2006/main" count="206" uniqueCount="201">
  <si>
    <t>Objetivo estratégico</t>
  </si>
  <si>
    <t>Programa estratégico</t>
  </si>
  <si>
    <t>Área responsable</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</si>
  <si>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</si>
  <si>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</si>
  <si>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</si>
  <si>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Meta anual del programa</t>
  </si>
  <si>
    <t>Meta T1</t>
  </si>
  <si>
    <t>Resultado T1</t>
  </si>
  <si>
    <t>Meta T2</t>
  </si>
  <si>
    <t>Resultado T2</t>
  </si>
  <si>
    <t>Meta T3</t>
  </si>
  <si>
    <t>Resultado T3</t>
  </si>
  <si>
    <t>Meta T4</t>
  </si>
  <si>
    <t>Resultado T4</t>
  </si>
  <si>
    <t xml:space="preserve">***No aplica. No se programa meta para el período por planeación de actividades.
</t>
  </si>
  <si>
    <t xml:space="preserve">MATRIZ DE SEGUIMIENTO AL PLAN DE ACCIÓN INSTITUCIONAL </t>
  </si>
  <si>
    <t>Resultados trimestrales meta programática</t>
  </si>
  <si>
    <r>
      <rPr>
        <b/>
        <sz val="14"/>
        <color theme="1"/>
        <rFont val="Arial Narrow"/>
        <family val="2"/>
      </rPr>
      <t>CÓDIGO:</t>
    </r>
    <r>
      <rPr>
        <sz val="14"/>
        <color theme="1"/>
        <rFont val="Arial Narrow"/>
        <family val="2"/>
      </rPr>
      <t xml:space="preserve"> D101PR01F20</t>
    </r>
  </si>
  <si>
    <t>**** Metodológicamente, se calcula de acuerdo a lo establecido en la Guía para la Planeación, Seguimiento y Evaluación de la Gestión D101PR01G01 (publicada en GINA) Numeral 8.3.</t>
  </si>
  <si>
    <t>Fortalecer las Capacidades Regionales</t>
  </si>
  <si>
    <t>Reconocimiento de actores</t>
  </si>
  <si>
    <t>Dirección Generación de Conocimiento</t>
  </si>
  <si>
    <t>10 nuevos centros de I+D reconocidos</t>
  </si>
  <si>
    <t>Seguimiento Plan de Acción Institucional 2022</t>
  </si>
  <si>
    <t>Período de seguimiento: Primer trimestre de 2022</t>
  </si>
  <si>
    <t>Resumen de la gestión a 31 de marzo de 2022</t>
  </si>
  <si>
    <r>
      <rPr>
        <b/>
        <sz val="14"/>
        <rFont val="Arial Narrow"/>
        <family val="2"/>
      </rPr>
      <t xml:space="preserve">VERSIÓN: </t>
    </r>
    <r>
      <rPr>
        <sz val="14"/>
        <rFont val="Arial Narrow"/>
        <family val="2"/>
      </rPr>
      <t>02</t>
    </r>
  </si>
  <si>
    <t>Jóvenes Investigadores e Innovadores</t>
  </si>
  <si>
    <t>Dirección de Vocaciones y Formación de la CTeI</t>
  </si>
  <si>
    <t>3.175 Jóvenes Investigadores e Innovadores apoyados por Colciencias y aliados</t>
  </si>
  <si>
    <t>Ondas</t>
  </si>
  <si>
    <t>8.500 Niños, niñas y adolescentes certificados en procesos de fortalecimiento de sus capacidades en I+i</t>
  </si>
  <si>
    <t>Formación y vinculación de capital humano en CTeI</t>
  </si>
  <si>
    <t>920 becas y nuevos créditos beca para la formación de doctores apoyadas por Colciencias y aliados</t>
  </si>
  <si>
    <t>996 Becas, créditos beca para la formación de maestría apoyadas por Minciencias y aliados</t>
  </si>
  <si>
    <t>200 Estancias posdoctorales apoyadas por Colciencias y aliados</t>
  </si>
  <si>
    <t>Gestión de Capacidades Regionales en CTeI</t>
  </si>
  <si>
    <t>Dirección de Capacidades y Divulgación de la CTeI</t>
  </si>
  <si>
    <t>1 Conceptualización y diseños de Centros Regionales de Investigación, Innovación y Emprendimiento y Distritos de Innovación</t>
  </si>
  <si>
    <t>Gestión de la Secretaria Técnica del OCAD de la CTeI del SGR</t>
  </si>
  <si>
    <t>Secretaría Técnica del OCAD</t>
  </si>
  <si>
    <t>80% Aprobación de recursos de la asignación del SGR</t>
  </si>
  <si>
    <t>100% avance en el Plan Bienal de Convocatorias 2021 - 2022</t>
  </si>
  <si>
    <t>Apropiación Social del Conocimiento - ASC</t>
  </si>
  <si>
    <t xml:space="preserve">15 Nuevas unidades de apropiación social de la CTeI al interior de la IES y otros actores reconocidos del SNCTI </t>
  </si>
  <si>
    <t>100% Cumplimiento de los requisitos priorizados de Gobierno Digital en Minciencias - ATM - Apropiación Social de la CTeI</t>
  </si>
  <si>
    <t xml:space="preserve">Estrategia de comunicación pública de la ciencia y divulgación científica </t>
  </si>
  <si>
    <t xml:space="preserve">Estrategia de Ciencia Abierta - Red Colombiana de Información Científica </t>
  </si>
  <si>
    <t>40 Nuevas instituciones vinculadas a la Red Colombiana de Información Científica</t>
  </si>
  <si>
    <t>2500 Nuevos  productos de investigación del CENDOC disponibles en Acceso Abierto</t>
  </si>
  <si>
    <t>Análisis / Recomendación</t>
  </si>
  <si>
    <t>Internacionalización del Conocimiento</t>
  </si>
  <si>
    <t>Fomento al desarrollo de programas y proyectos de generación de conocimiento en CTeI</t>
  </si>
  <si>
    <t xml:space="preserve">179 Programas y proyectos de CTeI financiados </t>
  </si>
  <si>
    <t>Modelos cienciométricos</t>
  </si>
  <si>
    <t>0,90 Citaciones de impacto en producción científica y colaboración internacional</t>
  </si>
  <si>
    <t>Posicionamiento, visibilización y articulación de la CTeI con actores internacionales</t>
  </si>
  <si>
    <t>9 nodos de diplomacia científica fortalecidos</t>
  </si>
  <si>
    <t>12 alianzas o redes internacionales formalizadas</t>
  </si>
  <si>
    <t>Economía Bioproductiva</t>
  </si>
  <si>
    <t>Colombia BIO</t>
  </si>
  <si>
    <t xml:space="preserve">Dirección de Transferencia y Uso de Conocimiento </t>
  </si>
  <si>
    <t>66 Nuevos Bioproductos registrados por el programa Colombia BIO</t>
  </si>
  <si>
    <t>7 Nuevas expediciones científicas nacionales realizadas con el apoyo de Colciencias y aliados</t>
  </si>
  <si>
    <t>Sofisticación del Sector Productivo</t>
  </si>
  <si>
    <t>Incentivos Tributarios en CTeI</t>
  </si>
  <si>
    <t xml:space="preserve">Fortalecimiento de capacidades para la innovación empresarial </t>
  </si>
  <si>
    <t xml:space="preserve">342 Empresas con capacidades en gestión de la innovación </t>
  </si>
  <si>
    <t>Estrategia Nacional de Propiedad Intelectual</t>
  </si>
  <si>
    <t>70 Invenciones gestionadas hacia el alistamiento tecnológico y gestión comercial</t>
  </si>
  <si>
    <t>Apoyo a la I+D+i para promover y fortalecer alianzas entre actores  del SNCTI</t>
  </si>
  <si>
    <t>Modernización del Ministerio y Fortalecimiento Institucional</t>
  </si>
  <si>
    <t>Diseño y evaluación de la Política Pública de CTeI Viceministerio de Talento y Apropiación (VTAS)</t>
  </si>
  <si>
    <t>Viceministerio de Talento y Apropiación de la CTeI</t>
  </si>
  <si>
    <t>Viceministerio de Conocimiento, Productividad e Innovación</t>
  </si>
  <si>
    <t>Estudios Base para la definición de políticas públicas basadas en evidencia</t>
  </si>
  <si>
    <t>Diseño y evaluación de la Política Pública de CTeI Viceministerio de Conocimiento, Innovación y Productividad (VCIP)</t>
  </si>
  <si>
    <t>Apoyo contractual y de direccionamiento y control administrativo eficiente</t>
  </si>
  <si>
    <t>Secretaría General</t>
  </si>
  <si>
    <t>Cultura y comunicación de cara al ciudadano</t>
  </si>
  <si>
    <t>80% de Satisfacción de Usuarios</t>
  </si>
  <si>
    <t>100% Cumplimiento de los requisitos priorizados de transparencia en Minciencias - ATM - Cultura y comunicación de cara al ciudadano</t>
  </si>
  <si>
    <t>100% Cumplimiento de los requisitos priorizados de Gobierno Digital en Minciencias - ATM - Cultura y comunicación de cara al ciudadano</t>
  </si>
  <si>
    <t>Por una gestión administrativa y financiera moderna e innovadora</t>
  </si>
  <si>
    <t>Dirección Administrativa y Financiera</t>
  </si>
  <si>
    <t>100% Cumplimiento de los requisitos priorizados de transparencia en Minciencias - ATM - Por una gestión administrativa y financiera eficiente e innovadora</t>
  </si>
  <si>
    <t>100% Cumplimiento de los requisitos priorizados de Gobierno Digital en Minciencias - ATM - Por una gestión administrativa y financiera eficiente e innovadora</t>
  </si>
  <si>
    <t>Apoyo Jurídico Eficiente</t>
  </si>
  <si>
    <t>Oficina Asesora Jurídica</t>
  </si>
  <si>
    <t>100% Cumplimiento de los requisitos priorizados de transparencia en Minciencias - ATM - Apoyo jurídico eficiente</t>
  </si>
  <si>
    <t>100%  Cumplimiento de los requisitos priorizados de Gobierno Digital en Minciencias - ATM - Apoyo jurídico eficiente</t>
  </si>
  <si>
    <t>Gestión para un Talento Humano Íntegro, Efectivo e Innovador</t>
  </si>
  <si>
    <t>Dirección de Talento Humano</t>
  </si>
  <si>
    <t>100% Calificación de Gestión Estratégica para un talento humano integro, efectivo e innovador - Gestión para un talento humano integro efectivo e innovador</t>
  </si>
  <si>
    <t>100% Cumplimiento de los requisitos priorizados de transparencia en Minciencias - ATM - Gestión para un talento humano íntegro, efectivo e innovador</t>
  </si>
  <si>
    <t>Gobierno y Gestión de TIC para la CTeI</t>
  </si>
  <si>
    <t>Oficina de Tecnologías y Sistemas de Información</t>
  </si>
  <si>
    <t>100% Avance en las iniciativas priorizadas en el Plan de Transformación Digital - Gobierno y Gestión de TIC para la CTeI</t>
  </si>
  <si>
    <t>100% Cumplimiento de los requisitos priorizados de transparencia en Minciencias - ATM - Gobierno y Gestión de TIC para la CTeI</t>
  </si>
  <si>
    <t>100% Cumplimiento de los requisitos priorizados de Gobierno Digital en Minciencias - ATM - Gobierno y Gestión de TIC para la CTeI</t>
  </si>
  <si>
    <t>Pacto por un Direccionamiento Estratégico que genere valor público</t>
  </si>
  <si>
    <t>Oficina Asesora de Planeación e Innovación Institucional</t>
  </si>
  <si>
    <t>100% Cumplimiento en la formulación, acompañamiento, seguimiento y evaluación de planes e instrumentos de la planeación - Pacto por un direccionamiento estratégico que genere valor público</t>
  </si>
  <si>
    <t>100% Cumplimiento en la estandarización de trámites y servicios para la transformación digital hacia un Estado Abierto - Pacto por un direccionamiento estratégico que genere valor público</t>
  </si>
  <si>
    <t>100% Cumplimiento en la reducción de tiempos, requisitos o documentos en procedimientos seleccionados - Pacto por un direccionamiento estratégico que genere valor público</t>
  </si>
  <si>
    <t>100% Cumplimiento de los requisitos priorizados de transparencia en Minciencias - ATM - Pacto por un direccionamiento estratégico que genere valor público</t>
  </si>
  <si>
    <t>100% Cumplimiento de los requisitos priorizados de Gobierno Digital en Minciencias - ATM - Pacto por un direccionamiento estratégico que genere valor público</t>
  </si>
  <si>
    <t>Gestión Estratégica de Recursos de CTeI – Dirección de Inteligencia de Recursos</t>
  </si>
  <si>
    <t>Dirección de Inteligencia de Recursos</t>
  </si>
  <si>
    <t>90 % de ejecución de recursos del Presupuesto General de la Nación</t>
  </si>
  <si>
    <t>Fortalecimiento del enfoque hacia la prevención y el autocontrol</t>
  </si>
  <si>
    <t>Oficina de Control Interno</t>
  </si>
  <si>
    <t xml:space="preserve">43 % de ejecución de recursos PGN-Minciencias vigencias anteriores del Fondo Francisco José de Caldas </t>
  </si>
  <si>
    <t>100% Ejecución de las auditorías, seguimientos y evaluaciones - Fortalecimiento del enfoque hacia la prevención y el autocontrol</t>
  </si>
  <si>
    <t>100% Cumplimiento de los requisitos priorizados de transparencia en Minciencias - ATM - Fortalecimiento del enfoque hacia la prevención y el autocontrol</t>
  </si>
  <si>
    <t>Comunicación estratégica</t>
  </si>
  <si>
    <t>Oficina Asesora de Comunicaciones</t>
  </si>
  <si>
    <t>100% Iniciativas y programas comunicados - Comunicación estratégica</t>
  </si>
  <si>
    <t>100% Cumplimiento de los requisitos priorizados de transparencia en Minciencias - ATM - Comunicación estratégica</t>
  </si>
  <si>
    <t>100% Cumplimiento de los requisitos priorizados de Gobierno Digital en Minciencias - ATM - Comunicación estratégica</t>
  </si>
  <si>
    <t>8 Acuerdos para convocatoria de movilidad</t>
  </si>
  <si>
    <t>*****Las actividades asociadas a este PAI, contribuyen al cumplimiento de los indicadores de país asociados al PND 2019-2022, relacionados a continuación: "Inversión nacional en ACTI como porcentaje del PIB", "Inversión en I+D del sector privado como porcentaje del PIB" y "Porcentaje de investigadores en el sector empresarial"</t>
  </si>
  <si>
    <t>De acuerdo con la revisión adelantada por la OAPII, se identificó la relación de proyectos cuya inversión asciende a  $142.971.648.218, cuya relación arroja un resultado de 0,14 lo cual supera el valor establecido en la meta para el presente trimestre.</t>
  </si>
  <si>
    <t>1.1. A Ciencia Cierta: 6 concurso en el tema de Economía Circular - 1er trimestre: Se elaboró el concepto y las bases de la sexta versión del concurso "Innovación social: A Ciencia Cierta, circula saberes, teje oportunidades". En la cual la temática eje es la economía circular y está dirigida a los actores de interés del SNCTeI y organizaciones de base comunitaria. Por otra parte se definió el cronograma del procedimiento. 
2.1 Implementación de la Política Nacional de Apropiación Social del Conocimiento en el marco de la CTeI - 1er trimestre: Se ha iniciado el proceso de creación de las Unidades de Apropiación Social del Conocimiento en las Instituciones de Educación Superior IES: EAFIT, Pontificia Universidad Javeriana sede Bogotá - sede Cali, Quindío. Anexo planes de acción y cronogramas de trabajo aprobados.
3.1 Fortalecimiento de centros de ciencia - PGN - 1er trimestre: Se ha realizado el lanzamiento de la Escuela Virtual de Apropiación Social del Conocimiento con el diplomado virtual de Apropiación Social del Conocimiento. Se anexa el plan y contenido de los módulos aprobados y el cronograma de trabajo.
Se ha diseñado el plan de trabajo del proceso de cualificación de la Política Pública de Apropiación Social del Conocimiento en el marco de la CTeI. Se anexa plan y cronograma.
Se otorgó el reconocimiento al Jardín Botánico de la Universidad de Pereira y la Fundación Botánica y Zoológica de Barranquilla.
Durante este mismo periodo se gestionaron las solicitudes del Museo Entomológico de la Universidad Nacional Sede Medellín; Museo de Historia Natural de la Universidad Nacional y Museo del Saber en Gestión del Riesgo, de la Unidad Nacional para la Gestión del Riesgo.
4.1 Reconocimiento de centros de ciencia - 1er trimestre: 
1. Se gestionó el reconocimiento de los Centros de Ciencia  Jardín Botánico de la UTP, otorgado mediante resolución 0059 de 2022 ;  y Fundación Botánica y Zoológica de Barranquilla, otorgado mediante resolución 0141 de 2022. 
2. Se encuentran en proceso de evaluación las solicitudes de los Centros de Ciencia:
Museo Entomológico Francisco Luis Gallego, con solicitud radicada mediante formulario 7548
Museo de Historia Natural de la Universidad Nacional de Colombia, con solicitud radicada mediante formulario 7581
Museo del Saber en Gestión del Riesgo, con solicitud radicada mediante formulario 7582
5.1 Fortalecimiento de centros de ciencia - SGR - 1er trimestre y 6.1 Red de Bioespacios Museo de Historia Natural de Colombia - 1er trimestre: Se hizo el acompañamiento técnico al desarrollo de la convocatoria, se brindó acompañamiento a la formulación de propuestas para la convocatoria, se revisó la rúbrica de evaluación para dar observaciones y se hicieron sugerencias de evaluadores.
7.1 Política Integral de Conocimiento Ancestral Tradicional - 1er trimestre: Se formula el plan de trabajo para el año 2022, iniciando con la consolidación de la 3ra versión del documento de política. Se solicita concepto a la dirección de consulta previa del MinInterior para definir si la política requiere surtir este proceso y finalmente se construye el itinerario de los diálogos estratégicos comunitarios.</t>
  </si>
  <si>
    <t xml:space="preserve">La Oficina Asesora de Planeación e Innovación Institucional, recomienda que en los análisis se amplíe un poco más la descripción cualitativa de cada una de las actividades, en las que se identifique las razones por las cuales se pudo tener un avance cuantitativo en el indicador "Museos y centros de ciencia fortalecidos", pues en la gestión registrada en la plataforma, no se puede identificar dichas razones. </t>
  </si>
  <si>
    <r>
      <rPr>
        <b/>
        <sz val="14"/>
        <color theme="1"/>
        <rFont val="Arial Narrow"/>
        <family val="2"/>
      </rPr>
      <t>FECHA:</t>
    </r>
    <r>
      <rPr>
        <sz val="14"/>
        <color theme="1"/>
        <rFont val="Arial Narrow"/>
        <family val="2"/>
      </rPr>
      <t xml:space="preserve"> 2022-04-25</t>
    </r>
  </si>
  <si>
    <t>1.1 Sistema de Información Bibliográfico Nacional - 1er. Trimestre: En el informe se presentan las actividades realizadas durante el proceso de diagnóstico, análisis, diseño y construcción de las herramientas de intercambio y uso de información de los datos de revistas y artículos científicos colombianos especializados existentes en la aplicación Publindex.
2.1 Revisión y ajuste de los modelos cienciométricos vigentes - 1er. Trimestre: De acuerdo con los Términos de Referencia de la “Convocatoria Nacional para el reconocimiento y medición de grupos de investigación, desarrollo tecnológico o de innovación y para el reconocimiento de investigadores del Sistema Nacional de Ciencia, Tecnología e Innovación – SNCTeI, 2021 (894)”, se presentan a continuación los resultados preliminares.
Los criterios dispuestos para la definición de Grupo de investigación, Desarrollo Tecnológico o de Innovación1 se aplicaron para los 8.070 registros de GrupLAC que fueron avalados por las instituciones del SNCTeI para participar en la Convocatoria.
De los registros avalados, cumplen de manera preliminar los criterios para ser grupos reconocidos 6.149 registros de GrupLAC.
De los 8.070 registro de GrupLAC que fueron avalados, 6.812 registros se inscribieron al proceso de medición/clasificación, de los cuales 5.939 cumplen de manera preliminar los criterios para ser grupos reconocidos. El resultado preliminar de correr los criterios del Modelo de Clasificación de Grupos de Investigación, Desarrollo Tecnológico o de Innovación Reconocidos, a estos grupos es el siguiente: Grupos A1: 828, Grupos A: 1.179, Grupos B: 1.333, Grupos C: 2.268 y Reconocido - Sin Clasificar: 541. Se aclara que este es el número total de grupos por categoría, no obstante, la clasificación para cada grupo se realizó en comparación por gran área del conocimiento.
De acuerdo con el cronograma dispuesto en los términos de referencia de la Convocatoria 894 de 2021, se realiza la publicación de los resultados preliminares, adjuntando el listado ordenado de manera ascendente por código de identificación del Grupo de investigación, Desarrollo Tecnológico o de Innovación.
Acorde con los Términos de Referencia de la “Convocatoria Nacional para el reconocimiento y medición de grupos de investigación, desarrollo tecnológico o de innovación y para el reconocimiento de investigadores del Sistema Nacional de Ciencia, Tecnología e Innovación – SNCTeI, 2021 (894)”, se presentan a continuación los resultados preliminares.
Los parámetros para la tipificación de investigadores e integrantes de Grupos de Investigación1 se aplicaron a 94.627 hojas de vida registradas y certificadas en el aplicativo CvLAC; y avaladas por alguna institución del SNCTeI. Una vez aplicados los criterios a estas hojas de vida certificadas y avaladas, cumplen de manera preliminar para el reconocimiento 20.930 currículos, distribuidos de la siguiente manera: Investigador Senior: 3.011, Investigador Asociado: 4.553, Investigador Junior: 13.366.
En cumplimiento del cronograma dispuesto en los términos de referencia de la Convocatoria 894 de 2021, se realiza la publicación de los resultados preliminares, adjuntando el listado ordenado de manera ascendente de acuerdo con el número de documento de identidad.
3.1 Convocatoria de Indexación de revistas especializadas - Publindex - 1er. Trimestre: En el proceso se recibieron 69 solicitudes de aclaración las cuales fueron atendidas, obteniendo los siguientes resultados finales:
N° de revistas en categoría A1: 7
N° de revistas en categoría A2:17
N° de revistas en categoría B: 113
N° de revistas en categoría C: 149
5.1 Monitorear los artículos científicos publicados en revistas de alto impacto y las citaciones de impacto en producción científica de colombianos en colaboración internacional - 1er. Trimestre: Para este periodo se proyectaba la publicación de un total de 3875 artículos y conforme al monitoreo realizado, se encuentra un total de 3453 artículos científicos publicados en revistas de alto impacto hasta el 30 de marzo de 2022, lo cual refleja un cumplimiento del 89,1%. 
7.1 Visibilidad y seguimiento a la producción científica mundial - 1er. Trimestre: Se llevaron a cabo las actividades correspondientes sobre la gestión, supervisión, seguimiento, evaluación y liquidación de Consorcio Colombia. Dentro de estas actividades se reporta la legalización del convenio 0001-2022 (MEN) – 297-2022 (Minciencias); la realización de reuniones de empalme con Julia Patricia Aguirre Guzmán, quien estaba a cargo de las actividades de supervisión y seguimiento del Consorcio Colombia, y con el operador Consortia. Así mismo, se llevaron a cabo reuniones con el Ministerio de Educación Nacional, con el fin de acordar las actividades iniciales para el cumplimiento del convenio 0001-297-2022, y se asistió a la reunión de la primera sesión del Consejo del Consorcio Colombia el 14 de febrero de 2022.
De otra parte, se realizó el trámite en ORFEO y en MGI de los CDR globales y derivados de las subcuentas del Ministerio de Educación Nacional y el Ministerio de Ciencia, Tecnología e Innovación, con el fin de realizar los desembolsos correspondientes al Fondo Francisco José de Caldas.</t>
  </si>
  <si>
    <t>Se recomienda desde la Oficina Asesora de Planeación e Innovación Institucional, ampliar un poco más la descripción de la gestión que se realiza en cada una de las actividades que se ejecutan en el período a medir. En cuanto al avance cuantitativo de los indicadores, se cumple con la meta establecida a primer trimestre en lo que corresponde a artículos. El otro indicador es anual por ende no es viable un reporte cuantitativo.</t>
  </si>
  <si>
    <t>%  de cumplimiento de meta del programa 2022</t>
  </si>
  <si>
    <t>2.1 Fomento de la diplomacia científica, tecnológica y de innovación - 1er trimestre: El Ministerio de Ciencia, Tecnología e Innovación, como ente rector del Sistema Nacional de Ciencia, Tecnología e Innovación (SNCTI) invitará a presentar iniciativas para conformar listados de elegibles para financiar estancias de profesionales con título de doctorado para desarrollar proyectos de I+D+i con actores internacionales y promover una agenda de cooperación para la Diplomacia Científica  de Colombia en las misiones diplomáticas de los países priorizados para el establecimiento de nodos. Al respecto se han adelantado diferentes acciones en el ámbito bilateral como multilateral, a saber:
En el marco de la misión realizada al Reino Unido por parte del señor Ministro Tito Crissien y del señor Viceministro Sergio Cristancho los días 7 al 11 de marzo del año en curso se anunció la implementación de un  nodo de diplomacia científica en ese país. A la reunión asistieron el señor Embajador del Reino Unido en Colombia y el señor Embajador de Colombia en el Reino Unido con delegados de las dos embajadas. En el marco de este lanzamiento nos comprometimos con el Reino Unido para avanzar en la implementación de la Estrategia Nacional de Diplomacia, que pretende abordar dos ejes: El primero es la formación de diplomáticos para la ciencia, mediante un programa educativo para servidores públicos para transmitir avances científicos, la creación de misiones y posteriormente promover intercambios en investigación, educación e innovación. Un segundo eje, consiste en el establecimiento de mecanismos de transferencia de conocimiento y el fortalecimiento de las relaciones con la Diáspora Científica colombiana, para robustecer redes internacionales de investigación e innovación.
 3.1 Movilidad de investigadores e innovadores y apoyo a proyectos de investigación - 1er trimestre: En el marco de esa misión,  el 10 de marzo se realizó una reunión con integrantes de la diáspora científica en la que se presentó la estrategia de diplomacia científica de Minciencias y se escucharon las inquietudes y aportes que sobre el tema los estudiantes de maestría y doctorado colombianos en programas del Reino Unido expresaron, así como otros integrantes de la diáspora colombiana en ese país.
Desde el ámbito multilateral se lideró el Foro Iberoamericano de diplomacia científica que se realizó de manera virtual el día 28 de febrero del 2022. En este Foro de alto nivel participaron el Ministro de Educación Superior, Ciencia y Tecnología República Dominicana; el Secretario General a.i. de la SEGIB; la Vicepresidenta y Ministra de Relaciones Exteriores de Colombia y el Ministro de Ciencia, Tecnología e Innovación de Colombia. La agenda se desarrolló mediante un Panel introductorio sobre las Visiones de la diplomacia científica desde la Ciencia y las Relaciones Exteriores para pasar luego a un diálogo con intervenciones de los Ministros y Altas Autoridades; finalmente se procedió con la adopción de un Plan de Trabajo con el que se busca sostener como prioridad la diplomacia científica en los países de la región..
En materia de Diplomacia Científica, se logró un engranaje institucional entre el Ministerio de Relaciones Exteriores y Minciencias y como resultado de la firma del acta de intención entre los Ministerio  se logró un accionar organizado y articulado en materia de Diplomacia Científica. Actualmente se está avanzando en la consecución de 6 de los 9 nodos priorizados de Diplomacia Científica.
Si bien los países de Uruguay y Argentina no se encuentran dentro de los países priorizados para implementación de los nodos, durante la visita del ministro, se dejó de manifiesto el enorme interés para Minciencias, el iniciar conversaciones para la consecución de una estrategia conjunta a nivel de Iberoamérica.
En el marco de esta iniciativa se llevarán a cabo convocatorias bilaterales y multilaterales mediante las cuales se busca generar un apoyo a las movilidades de investigadores para el fortalecimiento de proyectos de investigación entre Colombia y actores internacionales. Estas convocatorias tienen su origen en instrumentos que han sido firmados en años anteriores.
Para la presente vigencia 2022, se llevaron a cabo las siguientes gestiones con el objeto de desarrollar acuerdos para la Convocatoria Movilidad Académica con Europa:
1. Reuniones con los aliados DAAD, BMBF y Ecosnord, en la mayoría, contando con la participación del equipo de Capacidades y el equipo de internacionalización.
2. Elaboración de términos de referencia y anexos de la convocatoria.
3. El equipo de capacidades y divulgación apoyó con la parametrización del formulario de postulación.
4. Reuniones y correos con los aliados confirmando las fechas de los capítulos.
5. Revisión y aprobación de los términos de referencia y anexos de la convocatoria, de esta última se encuentra pendiente enviar  el acta de mesa técnica del comité de gestión de recursos que aún no ha asistido aprobada.
Mediante memorando 20221740105013 del 25 de marzo de 2022 se solicitó a la mesa técnica y financiera la revisión y aprobación de los términos de referencia de la Convocatoria Movilidad Académica con Europa 2022. correspondientes a los tres capítulos Ecos Nord, DAAD - PROCOL y BMBF.  Para los dos primeros capítulos, estos son Ecos Nord, DAAD - PROCOL, se abrirá el próximo 8 de abril de 2022, y para BMBF se tiene fecha de apertura de la convocatoria en julio del 2022. Se disponen para estas un rubro de 1.000 millones de pesos.
Teniendo en cuenta que en diciembre de 2021 salieron los resultados de la convocatoria 2021 del Programa Regional STIC, MATH y CLIMAT AmSud se realizarán las contrataciones, a través del Convenio 405-2021 celebrado entre la FIDUCIARIA LA PREVISORA – S.A. – ACTUANDO COMO VOCERA Y ADMINISTRADORA DEL FONDO NACIONAL DE FINANCIAMIENTO PARA LA CIENCIA, LA TECNOLOGÍA Y LA INNOVACIÓN – FONDO FRANCISCO JOSÉ DE CALDAS Y LA ORGANIZACIÓN DE ESTADOS IBEROAMERICANOS PARA LA EDUCACIÓN, LA CIENCIA Y LA CULTURA OEI, para financiar 9 propuestas por parte de MINCIENCIAS por valor de $293.500.000 con recursos del Presupuesto General de la Nación distribuidos de la siguiente manera: STIC (AICODA, HAMADI 4.0 y RSM) por valor total de $104.550.000 para tres propuestas; MATH (Algoncomb, NOTION y VOS) por la suma de $71.550.000 para  tres propuestas y CLIMAT (ANDeDNA, METAZOOTRANSFER y MICCONS) el valor de $117.400.000 para  tres propuestas.  Las contrataciones y desembolsos se realizan a través del convenio 405-2021 celebrado con la OEI. Estas movilidades se realizan con el objeto de apoyar la creación y fortalecimiento de redes internacionales entre investigadores franceses y de América del Sur.
A continuación se detallan los montos de las propuestas a financiar y los montos aprobados.
BENEFICIARIOS STIC AMSUD    TOTAL POR DOS AÑOS
AICODA                                     $ 36.300.000
HAMADI 4.0                               $ 36.300.000
RSM                                           $ 31.950.000
                                       104.550.000 
BENEFICIARIOS MATH AMSUD      TOTAL POR DOS AÑOS
Algoncomb                               $ 24.750.000
NOTION                                   $ 19.800.000
VOS                                          $ 27.000.000
                                       71.550.000 
BENEFICIARIOS CLIMAT AMSUD  TOTAL POR DOS AÑOS
ANDeDNA                                  $ 23.850.000
METAZOOTRANSFER              $ 34.650.000
MICCONS                                  $ 58.900.000
                                117.400.000 
TOTAL            293.500.000 
Programa Mujeres en la ciencia
El Programa “Para Mujeres en la Ciencia” se centra en fortalecer el empoderamiento y el rol de la mujer en las áreas de la ciencia y la innovación científica
La Convocatoria “Para Mujeres en la Ciencia”  se desarrolla con el trabajo mancomunado entre L’Oreal, el Icetex, el Ministerio de Ciencia, Tecnología e Innovación y el acompañamiento que ha brindado el Ministerio de Relaciones Exteriores a través de la Secretaría Ejecutiva de la Comisión Nacional de Cooperación con UNESCO. 
El aliado ICETEX para el desarrollo de la convocatoria, requiere tener firmado el convenio con Loreal lo cual se realizará una vez se termine el periodo de la ley de garantías y se dispone de $100 millones.
RESUMEN DE LA PROYECCIÓN PRESUPUESTAL DE INSTRUMENTOS
$1.400.000.000Asignación convocatorias PGN
$ 1.000.000.000Convocatoria Europa: Ecosnord (6 propuestas), Daad (5 propuestas), Bmbf (5 propuestas)
$ 300.000,000Amsud (financiación 9 propuestas) adición convenio 405-2021 OEI
$ 100.000.000Programa Mujeres en la Ciencia
 4.1 Presencia en escenarios internacionales para la generación de alianzas - 1er trimestre: Durante el primer trimestre 2022 en el marco de las visitas ministeriales por parte del Señor Ministro Tito Crissien Borrero a Uruguay, Argentina y Reino Unido se firmaron memorandos de entendimiento y con el relacionamiento de cooperación con diferentes entidades estratégicas con el objeto de generar o fortalecer alianzas con diferentes entidades se logró  obtener los siguientes resultados:
Memorando de entendimiento con la Universidad Tecnológica de Uruguay UTEC.
En el marco de la visita ministerial a Uruguay en febrero de 2022 se suscribió un Memorando de Entendimiento entre el Ministerio de Ciencia, Tecnología e Innovación de Colombia y la Universidad Tecnológica de la República Oriental del Uruguay.
Este instrumento de cooperación suscrito en el marco de esta visita permitirán profundizar el relacionamiento en términos de Ciencia, Tecnología e Innovación entre Colombia y Uruguay.
2. Memorando de entendimiento con Ministerio de Ciencia, Tecnología e Innovación de la República de Argentina -MINCYTEn cuanto a la reunión con el Embajador de Colombia en Argentina, el Dr. Álvaro Pava Camelo, fue fundamental para la agenda de Diplomacia Científica del Ministerio de Ciencia, Tecnología e Innovación de Colombia. La visita del Ministro Dr. Tito José Crissien en Argentina, es la apuesta del Presidente de la República, Iván Duque, por la internacionalización de la ciencia, la tecnología y la innovación. Como resultado de la visita se firmó un memorando de entendimiento entre los Ministerios de Ciencia de Colombia y Argentina para impulsar la implementación de proyectos de investigación, seminarios, talleres de formación, transferencia de buenas prácticas e intercambio científicos. Las áreas de interés del memorando de entendimiento son tecnologías convergentes, energía sostenible, biotecnología, ciencias básicas, y el espacio entre otras.
EI encuentro con los distintos actores permitirá mejorar la capacidad científica de Colombia, genera un espacio de promoción de la ciencia colombiana, crea oportunidades para conectar a Colombia a las oferta de cooperación científica y construir redes de conocimiento.
3. Memorando de entendimiento con VAXTHERA 
Teniendo en cuenta que las recomendaciones de la Misión de Sabios son los lineamientos principales de nuestro Ministerio: Ciencia, Tecnología e Innovación. Específicamente,  la recomendación asociada al foco No. 7 de las Ciencias de la Vida y de la Salud y en particular la firma del Memorando de Entendimiento con la farmacéutica VAXTHERA permiten construir el puente entre las necesidades actuales de nuestro país frente a la coyuntura actual mundial generada por el virus SARS-COVID 19 y la intención genuina de nuestra entidad de contribuir a mejorar la calidad de vida de lo(a)s colombianos  a través de  transformación de la investigación e innovación para la salud.
4.Memorando de entendimiento con Cambridge University 
El 5 de enero del 2022, se oficializó la firma del memorando de entendimiento entre Ministerio de Ciencias y la universidad de Cambridge, donde acuerdan trabajar juntos en un esquema de apoyo financiero que permitirá a estudiantes destacados de Colombia obtener el grado de doctorado en la Universidad.
El primer grupo de beneficiarios de esta renovación iniciará sus estudios en la Universidad durante el año académico británico 2021-22, y el programa tendrá una duración de 3 años (es decir, incluirá la incorporación de nuevos becarios en los años académicos británicos 2021-22, 2022-23 y 2023-24).
5.Memorando de entendimiento entre el Ministerio de Ciencia, Tecnología e Innovación y  Banco Centroamericano de Integración Económica – BCIE 
Tiene como objeto formalizar un marco general no-exclusivo de colaboración dentro del cual las Partes podrán desarrollar y emprender actividades en el ámbito de proyectos de ciencia, tecnología e innovación, internacionales y multilaterales, para fomentar la resiliencia técnico-científica de la región centroamericana y países beneficiarios del BCIE, para apalancar políticas de gestión, diagnósticos y monitoreo de regiones insulares, zonas costeras e interior; gestión integral de recursos naturales ; soluciones frente a los desafíos de adaptación al cambio climático en áreas urbanas y agrícolas; y la construcción de
capacidades científicas como estrategias para palanca a las metas de los Objetivos de Desarrollo Sostenible (ODS) de la Agenda 2030.
5.1 Implementar una estrategia de divulgación y visibilización - 1er trimestre: El servicio de divulgación, tiene entre sus objetivos el Implementar una estrategia de divulgación de oportunidades internacionales de cooperación en CTeI a los actores del SNCTI y la socialización de información sobre la ciencia, la tecnología e innovación del país y de los actores del SNCTI para posicionamiento de Colombia, así como mecanismo que contribuya a la articulación y cooperación entre los actores del SNCTI y actores Internacionales. 
Desde el área de internacionalización se han hecho acciones para dar impulso a la CTeI y para posicionar a Colombia como el laboratorio natural más fascinante del mundo. El Ministerio cuenta con unos Kits viajeros de Ciencia, que contienen información relevante sobre nuestros centros de investigación, nuestra misión de bioeconomía, nuestra biodiversidad y en general sobre avances en Ciencia, Tecnología e innovación en Colombia y en este sentido, desde el área de internacionalización se han venido distribuyendo este valioso material a aliados internacionales, tales como nuestros embajadores en el exterior para que estos posicionen a Colombia un destino científico fascinante.
En el marco del Evento Doing Science with Colombia, celebrado el 8 de marzo de 2022, en el Reino Unido, se entregaron 16 Kits viajeros en idioma inglés a aliados estratégicos importantes, estos fueron entregados por el Señor Ministro y el señor Viceministro de Conocimiento, Innovación y Productividad al Sr. Embajador de Colombia en Reino Unido e Irlanda del Norte, al señor Embajador del Reino Unido e Irlanda del Norte en Colombia y representantes de instituciones importantes del Reino Unido tal como the Wellcome Trust, the Eden Project, the International Partnerships, the UK Research and Innovation, el Instituto Francis Crick y the UK Universities International. Este material también fue entregado en el marco del evento DSWC.
En el marco de la visita al Ministerio de Ciencia, Tecnología e Innovación de la delegación del gobierno de Finlandia compuesta por el Señor Embajador de Finlandia en Colombia, la Señora Consejera en Ciencia y Educación y sus respectivos asesores, realizada el día 28 de marzo, con el objetivo de identificar áreas de interés conjunto con nuestro país, se hizo entrega de 3 kits viajeros  en idioma inglés y uno en español.
Se entregaron 3 kits viajeros en idioma inglés a 3 el día 26 de marzo a representantes del Massachussets Institute of Technology – MIT. El objetivo principal de esta entrega consiste en proveer información relevante para la implementación del memorando de entendimiento firmado entre el Environmental Solution Iniative y el Ministerio de Ciencia firmado en 2021. Es importante que nuestros aliados cuenten con esta información, ya que el Kit contiene un directorio de los centros de investigación que hay en Colombia con los cuales se podría explorar posibilidades de relacionamiento con el MIT. Los representantes a quienes se entregaron estos kits son: el Profesor Jhon E. Fernández (firmante del MoU- Profesor e Investigador líder del MIT), Marcela Ángel, colombiana e Investigadora principal del ESI (Environmental Solution Initiative)-MIT -profesora asistente y promotora del MoU y Alessandra Fabri, Investigadora del ESI-MIT.
Finalmente se hizo entrega de 8 kits viajeros al despacho del señor viceministro Sergio Cristancho y al equipo de ColombiaBio en idioma español para entregar en el marco de la expedición Binacional a la biodiversidad de la cuenca media del Río Putumayo entre Perú y Colombia. Estos serán entregados a representantes de nuestros aliados estratégicos en Perú en el marco de esta primera expedición binacional, entre los que se encuentran el Instituto de Investigaciones de la Amazonía Peruana, el Ministerio de Ambiente del Perú y el Consejo Nacional de Ciencia, Tecnología e Innovación Tecnológica del Perú.
Por otro lado, el equipo de Colombia-Bio en representación del Ministerio de Ciencia, en conjunto con Procolombia y la Agencia Ariadna hicieron la redacción en coproducción de un artículo sobre el Turismo científico, este artículo fue remitido al área de internacionalización, así mismo, se remitió al área de comunicaciones para su revisión de forma. Se recibió un visto bueno de parte del área de comunicaciones y esto se comunicó a Nuestros aliados en Procolombia y la agencia para que se proceda con el proceso de publicación de este artículo.
El área de internacionalización ha trabajado de la mano con el área de comunicaciones para darle visibilidad a los logros en materia de cooperación en CTeI en el marco de su estrategia de divulgación. De esta manera, se han hecho cubrimientos a eventos importantes realizados por el área de internacionalización tales como el Foro Iberoamericano de diplomacia científica el cual fue presidido por el Sr. Ministro Tito Crisien en conjunto con la SEGIB en la Cancillería. El equipo de comunicaciones igualmente ha hecho seguimiento y ha dado visibilidad de la importante labor del Ministerio en otros eventos importantes para el Área tal como la visita del Señor Embajador de Sudáfrica Joseph Nkosi, con quien se discutió sobre nuevas formas de relacionamiento binacional, la visita Consejera del Department of Education, Skills and Employment – DESE de Australia Bárbara Klompenhouwer el día 23d de marzo, con quien se discutió junto con la Dirección de Vocaciones y Formación sobre las posibles áreas de cooperación identificables en el marco del MoU en materia de educación superior a firmarse.
Entre otros cubrimientos, se dio visibilidad a la reunión con la delegación del gobierno de Finlandia compuesta por el Señor Embajador de Finlandia en Colombia, la Señora Consejera en Ciencia y Educación y sus respectivos asesores con el objetivo de identificar áreas de interés conjunto con nuestro país; se hizo cubrimiento en redes sociales a la firma del Memorando de Entendimiento con Vaxthera con el que se pretende la producción de vacunas en Colombia – Medellín, se dio visibilidad a la reunión con el CONACTI en donde se hizo una propuesta para la creación de una mesa técnica para la generación de lineamientos en el área de la Diplomacia Científica.
En el periodo correspondiente al presente informe se manifiesta que las dos área coordinan permanentemente para dar visibilidad a los temas más importantes relacionado al alcance y logros de la gestión de internacionalización, así mismo, se ha dejado constancia en la página web del Ministerio de Ciencia de todos estos eventos y logros para que la ciudadanía tenga acceso a estos permanentemente.
Se está iniciando el proceso para participar en la Iniciativa Amazonía, Sao Paulo Research Foundation (FAPESP) en Brasil y el Dutch Research Council (NWO). Esta iniciativa busca identificar los grandes interrogantes y financiar investigaciones que apunten a resolver problemas relacionados con la Amazonía, tanto climáticos como socioeconómicos, con un enfoque interdisciplinario. De esta manera, nos están invitando a ser uno de los organizadores, con FAPESP y el NWO, a un evento paralelo a la Reunión Anual del Consejo Global de Investigación (GRC) en Panamá a final de mayo. Para la participación de este evento, se debe redactar una nota conceptual, que se debe enviar al GRC para su aprobación lo más pronto posible.
Se retomó el MoU firmado con la Agencia Nacional de Investigación e Innovación (ANII) en el año 2019, y se estableció en la agenda del viaje ministerial Uruguay-Argentina (14 al 17 de febrero), el lanzamiento de unas mesas de trabajo bilaterales entre Minciencias y la ANII, sobre Mesas de Divulgación y Mesa de Articulación Académico-Empresarial. También se  realizó toda la gestión para la reunión del Governing board meeting del TIPC-HUB Latinoamérica, que se realizó el jueves 3 de marzo, en esta reunión se estableció que Colombia seguirá perteneciendo al TIPC y el HUB en América Latina y el Caribe como país observador.
Se logró con el Banco Centroamericano de Integración Económica, la consecución de un Memorando de Entendimiento. Así mismo, se avanzó en el Proyecto TiNi de la UNESCO con el BCIE, enviando un cuadro de presupuesto sobre los costos de la implementación del TiNi y unos TDR para poder iniciar el proyecto.
6.1 Implementar una estrategia de asistencia técnica para actores regionales en cooperación internacional en CTeI - 1er trimestre: La actividad de “Implementar una estrategia de asistencia técnica para actores regionales en cooperación internacional en CTeI”, con los cuales se pretende tener un mayor campo de acción para poder construir la diplomacia científica y políticas de Internacionalización entre otros, se realizarán talleres en el marco de la estrategia de regionalización llevando el discurso de Diplomacia Científica, la socialización de las oportunidades internacionales de cooperación en CTeI entre otros temas.
El pasado 30 de marzo, durante la primera sesión del CONACTI, el equipo de Internacionalización adscrito al Viceministerio de Talento y Apropiación Social del Conocimiento propuso la creación de un Comité Técnico de Internacionalización de la Ciencia Y Diplomacia Científica, cuyo objetivo es la generación de lineamientos y recomendaciones para contribuir al fortalecimiento de la gobernanza de la Diplomacia Científica a partir de un diálogo dinámico con actores internacionales, nacionales y subnacionales que permita la implementación y fortalecimiento de una estrategia nacional de Diplomacia Científica.
Se busca que este comité esté alineado con los CODECTI a fin de recibir lineamientos en materia de Internacionalización y lograr brindar la debida asistencia técnica de las regiones
7.1 Pago de cuotas de afiliación y membresías - 1er trimestre: En el año 2022 con el objeto de dar cumplimiento a las obligaciones con los organismos internacionales antes mencionados ha realizado las siguientes gestiones relacionadas con el pago de cuotas, contribuciones o membresías a organismos internacionales por valor de $936.250.016.
Los días 17, 18 de enero y febrero 04 de 2022 se realizó la mesa técnica
El 16 de febrero de 2022  el Comité de Gestión de Recursos recomendó al señor Ministro el uso de rendimientos financieros para el pago de cuotas o membresias.
El 24 de febrero de 2022 el señor Ministro autorizó y firmó el formato de solicitud de uso de rendimientos del FFJC. Anexo formato.
El 25 de febrero de 2022 mediante memorando No.20220310059673 se solicitó a la Dirección de Inteligencia de Recursos  la expedición de CDR global y cdr derivados con cada organismo internacional, por lo cual con el CDR global No. 17557 se dispone de rendimientos financieros del Fondo Francisco José de Caldas por valor de$936.250.016 para el pago de las membresías del año 2021 con, distribuidos de la siguiente manera:
Cdr derivado No. 17561-2022 por valor de $342.540.000 para el pago a la Universidad de Sussex de £ 60.000 a una trm proyectada de $5.709. 
Cdr derivado No. 17562-2022 por valor de $500.000.000 para el pago al  Programa Iberoamericano en Ciencia y Tecnología para el Desarrollo - CYTED de €100.000 a una trm proyectada de $5.000.
Cdr derivado No. 17563-2022 por valor de $73.460.016 para el pago al Centro Internacional de Ingeniería Genética y Biotecnología -ICGEB de USD17.400 a una trm proyectada de $4.221,84.
Cdr derivado No. 17564-2022 por valor de $20.250.000 para el pago a la OCDE por la participación en el Foro Mundial de la Ciencia -GSF de € 4.050 a una trm proyectada de $5.000.
A través de los radicados en Orfeo No. 20220310078413, 20220310089253, 20220310098243 y 20220310110043  se solicitó a la Dirección de Inteligencia de Recursos la elaboración de las resoluciones para autorizar el pago de cada una de las membresías.  Con la Resolución 299-2022 del 29 de marzo de 2022 se autorizó el pago a la Universidad de Sussex, pero está pendiente de tramitar el desembolso debido a que falta un documento que reporten los datos bancarios para realizar la operación internacional.
En relación con las otras membresías ICGEB, OCDE y Programa Cyted está pendiente las elaboraciones de las resoluciones para poder tramitar los desembolsos correspondientes.
8.1 CERN - Compromisos derivados del MoU de actualización del experimento CMS 1er trimestre: Con corte al 31 de marzo de 2022, el resultado obtenido en el indicador evidencia un avance. El 4 de marzo de 2022 se llevó a cabo una reunión interna en la que participaron:
Jean Rogelio Linero Cueto; Jairo Alexis Rodríguez López; Lauren Julieth Castro Bolaño; Ingrid Paola Mejía de Andreis; y Carlos Alberto Solano Palacio. El objetivo de la reunión fue retomar el tema de la Adenda N° 13 al Memorando de Entendimiento de la Colaboración de Mantenimiento y Operación del Detector CMS CERN-RRB-2002-033/2008, que tiene por objeto buscar ampliar el Memorando de Entendimiento de la referencia, para cubrir los proyectos de mejora de los experimentos del Gran Colisionador de Hadrones LHC, definiendo las contribuciones de las instituciones participantes para la Modernización del Subsistema de Muones, así como disposiciones sobre propiedad intelectual. 
El 18 de marzo de 2022 se llevó a cabo una reunión en la que participaron:
Laura Catalina Bohórquez Toro; Jairo Alexis Rodríguez López; Jaime Alberto Montealegre Méndez y Carlos Alberto Solano Palacio, de parte de MinCiencias. Y los participantes externos fueron: Dr. Salvatore Mele, Senior Advisor CERN; Gabriela A. Navarro, de la Universidad Antonio Nariño; y Carlos Sandoval, de la Universidad Nacional de Colombia. La reunión tuvo el objetivo de retomar el contacto directo con CERN para comenzar el plan de trabajo sobre los compromisos del MoU.
Para dar continuidad al plan de trabajo, el 22 de marzo de 2022, el Dr. Salvatore Mele, del CERN, envió un documento con la descripción de diversas oportunidades para que fueran analizadas y evaluadas por MinCiencias.
Finalmente, se acordó retomar las comunicaciones en el mes de abril de 2022.
9.1 Experimenot ATLAS - 1er trimestre: Con corte al 31 de marzo de 2022, el resultado obtenido en el indicador evidencia un avance.
El 4 de marzo de 2022 se llevó a cabo una reunión interna en la que participaron:
Jean Rogelio Linero Cueto; Jairo Alexis Rodríguez López; Lauren Julieth Castro Bolaño; Ingrid Paola Mejía de Andreis; y Carlos Alberto Solano Palacio. El objetivo de la reunión fue retomar el tema de la Adenda N° 19 al MoU de colaboración en la construcción del Detector ATLAS. Construcción de ATLAS Trigger/DAQ , fase -II de actualización CERN-MoU-2019-017 cuyo objetivo es determinar las condiciones de participación de las entidades contribuyentes y las agencias financiadoras en la construcción, instalación y puesta en marcha de, así como acciones futuras relacionadas al, programa actualizado TDAQ en conformidad con la construcción del MoU junto a sus Enmiendas y Adendas.           
El 18 de marzo de 2022 se llevó a cabo una reunión en la que participaron:
Laura Catalina Bohórquez Toro; Jairo Alexis Rodríguez López; Jaime Alberto Montealegre Méndez y Carlos Alberto Solano Palacio, de parte de MinCiencias. Y los participantes externos fueron: Dr. Salvatore Mele, Senior Advisor CERN; Gabriela A. Navarro, de la Universidad Antonio Nariño; y Carlos Sandoval, de la Universidad Nacional de Colombia. La reunión tuvo el objetivo de retomar el contacto directo con CERN para comenzar el plan de trabajo sobre los compromisos del MoU.
Para dar continuidad al plan de trabajo, el 22 de marzo de 2022, el Dr. Salvatore Mele, del CERN, envió un documento con la descripción de diversas oportunidades para que fueran analizadas y evaluadas por MinCiencias.
Finalmente, se acordó retomar las comunicaciones en el mes de abril de 2022.</t>
  </si>
  <si>
    <t>El programa de Posicionamiento cumple con el avance en los indicadores relacionados a las iniciativas y actividades que se desarrollaron al interior del área técnica. Sus reportes son claros y permiten evidenciar el avance en la gestión realizada.</t>
  </si>
  <si>
    <t>1.1 Articulación Territorial - 1er. Trimestre:  Durante el primer trimestre del 2022, el programa Ondas continúa con su implementación a través de la ejecución de los convenios especiales de cooperación suscrito con entidades aliadas en los departamentos de Atlántico, Bolívar, Boyacá, Cauca, Cundinamarca, Guaviare, La Guajira, Meta, Quindío, Santander y Valle del Cauca y el distrito de Buenaventura con una inversión del Presupuesto General de la Nación de $ 2.791.523.000. Igualmente, a través del financiamiento del Sistema General de Regalías Ondas se implementa en los departamentos de Arauca, Archipiélago de San Andrés, Providencia y Santa Catalina, Caldas, Chocó, Huila y Sucre. Con una inversión de $ 32.083.488.109.
Finalmente, como parte del cierre del primer trimestre, se realiza el reporte de 2882 niños, niñas y adolescentes de los departamentos de Antioquia, Atlántico, Arauca, Bolívar, Caquetá, Cauca, Cundinamarca, Guaviare y del municipio de San Andrés de Tumaco, Nariño, con una inversión de total de PGN equivalente a  $599.999.740; y 5618 niños, niñas y adolescentes del departamento de Chocó, financiados con recursos del SGR equivalentes a $8.330.883.974 para un total de 8500 niños, niñas y adolescentes certificados en procesos de fortalecimiento de sus capacidades en investigación y creación apoyados por MINCIENCIAS y aliados, logrando así el cumplimiento del 100% de la meta para el 2022.
2.1 Comunidad Virtual - 1er. Trimestre:  Documento descriptivo que da cuenta de las estrategias y herramientas para la articulación de actores y la dinamización territorial en el marco del fortalecimiento de la implementación del Programa Ondas
Para tal fin se resume las actividades realizadas:
1- Articulación con la oficina de tecnología y sistemas de información para definir plan de trabajo.
2- Reunión de equipo con aliados externos para socializar avance de trabajo interno.
3- Documento de restructuración del entorno web
3.1 Lineamientos Pedagógicos - 1er. Trimestre:  Se adelantaron reuniones de articulación con los diferentes actores y aliados (CERLALC, OEI, IES, SENA, OCYT, CENACIT, MEN, CONEPTI)  en los que se adelantaron revisiones técnicas y se emitieron conceptos pedagógicos sobre documentos susceptibles de ser publicados y divulgados bajo el sello de MinCiencias. De igual manera, se adelantó la revisión técnica de cada documento fruto de los convenios y contratos asociados al componente pedagógico que requirieran lineamientos pedagógicos y conceptuales, asociados al programa Ondas y Ondas I+C. Se anexa el último documento revisado producto de la Mesa Técnica del CONCEPTI.
4.1 Divulgación, Movilidad y Fortalecimiento - 1er. Trimestre:  Estrategia de Divulgación, Movilidad y Fortalecimiento Ondas, Primer trimestre (mes de marzo)
Para el cumplimiento de esta acción en el mes de marzo, se realizaron las siguientes actividades: 
Como resultado de la planeación y producción del espacio nacional para la divulgación de la CTeI, se elaboró el “Documento de planeación, diseño pedagógico y comunicativo” correspondiente a la planeación del Encuentro Nacional “Ciencia Para Todos”. Como evidencia, se anexa documento: 1. Documento de planeación, diseño pedagógico y comunicativo.
Como parte de las actividades de la estrategia de divulgación internacional del Programa Ondas Minciencias desde el componente de Divulgación, Movilidad y Fortalecimiento se realizó el proceso de inscripción del grupo Cafelab del departamento de Huila, para que participe como expositor con su proyecto “Uso de los subproductos del café y su aporte de valor en la cadena productiva, en las veredas San Francisco, Holanda y Santa Inés del municipio de Pitalito Huila”, en la VII Expociencia Nacional Milset Brasil 2022, a realizarse del 22 al 24 de mayo. Como evidencia, se anexa documento: 1. Resumen del proyecto en los idiomas Español y Portugués. 
Con el fin de avanzar en el desarrollo del ENCUENTRO NACIONAL CIENCIA PARA TODOS 2022, se elaboró ficha técnica, la agenda inicial, el plan de trabajo y cronograma, se proyectó el presupuesto, se realizaron cotizaciones y el comparativo e hoteles. Como evidencia, se anexan documentos. 
Para la participación del programa Ondas como expositor en espacios de divulgación internacional de la CTeI, se adelantaron gestiones con los organizadores de la Feria Nacional de Clubes de Ciencias, a realizarse Uruguay en el mes de noviembre de 2022; FICEP Foro Internacional Ciencia en Puerto Rico (Edición Presencial), a celebrarse del 2 al 4 de junio de 2022; 20 Feria de la Ciencia” que se realizará en Sevilla, España, del 12 al 14 de mayo de 2022; y la Regeneron International Science and Engineering Fair (Regeneron ISEF) 2022 que se celebrará en Atlanta, Georgia, del 7 al 13 de mayo de 2022.
En el marco de la propuesta de trabajo para el desarrollo del proceso de transferencia de conocimiento del Programa Ondas a Guatemala, y de las acciones de cooperación técnica entre Minciencias y la Secretaría Nacional de Ciencia y Tecnología SENACYT de Guatemala, se dio inicio a la ejecución de la Actividad No. 4: Proceso de revisión y adaptación de materiales Ondas, con la construcción de la propuesta pedagógica para el desarrollo del proceso de revisión y adaptación de lineamientos de Ondas, el plan de trabajo y cronograma. Estos documentos fueron presentados y compartidos el 23 de marzo de 2022. en el marco de la reunión del Comité pedagógico y metodológico integrado por los equipos técnicos del Programa Ondas de Minciencias y de la Senacyt. Como evidencia, se anexan documentos: Propuesta pedagógica para el desarrollo del proceso de revisión y adaptación de lineamientos de Ondas, el plan de trabajo y cronograma. 
Se realizó la movilidad de 4 jóvenes pertenecientes a los programas de Jóvenes Investigadores e Innovadores y Nexo Global, y 7 jóvenes del Programa Ondas para su partición en el Taller Construyendo País en Pradera, realizado el 23 de marzo del presente año, en el municipio de Pradera, Valle del Cauca. Previo a esta movilidad, se realizó la convocatoria y selección de estos jóvenes y se les proporcionaron gastos de movilidad y alimentación. Como evidencia, se anexan documentos: Fichas técnicas.
REPORTE DE CIERRE
Durante el primer trimestre del año 2022 para el cumplimiento de la meta propuesta se desarrollaron, las siguientes actividades:
Se elaboró el “Documento de planeación, diseño pedagógico y comunicativo” correspondiente a la producción del Encuentro Nacional “Ciencia Para Todos” 2022. 
Como avance de la planeación del Encuentro Nacional “Ciencia Para Todos” 2022, se elaboraron la ficha técnica, la agenda inicial, el plan de trabajo y cronograma, se realizaron cotizaciones y el comparativo e hoteles y se proyectó el presupuesto.
Como parte de la implementación de las estrategias de fortalecimiento de los proyectos de investigación realizados por niños, niñas y adolescentes que implican acciones divulgación virtual o presencial, se coordinó y se realizó la respectiva asesoría técnica al grupo Cafelab en la elaboración del resumen del proyecto, y se realizó la respectiva inscripción a la Expociencia Nacional Brasil 2022.
En el marco de la propuesta de trabajo para el desarrollo del proceso de transferencia de conocimiento del Programa Ondas a Guatemala, y las acciones de cooperación técnica entre Minciencias y SENACYT, se inició la ejecución de la Actividad No. 4: Proceso de revisión y adaptación de materiales Ondas.
Se realizaron gestiones con los organizadores de eventos internacionales de la CTeI, con el fin de divulgar internacionalmente al Programa Ondas y lograr la participación de grupos Ondas infantiles y juveniles como expositores.
Se realizó la movilidad de Jóvenes investigadores e Innovadores, Nexo Global, y el Programa Ondas para su partición en el Taller Construyendo País en Pradera, realizado el 23 de marzo del presente año, en el municipio de Pradera, Valle del Cauca.
De esta forma se da cumplimiento a lo planeado durante el primer trimestre del año 2022, para el desarrollo de las “Estrategias para el fortalecimiento, divulgación y movilidad nacional e internacional encaminadas a potenciar las capacidades regionales de CTeI”.</t>
  </si>
  <si>
    <t xml:space="preserve">De acuerdo con la revisión adelantada, se identificó que la meta trimestral establecida para créditos beca para la formación de doctores fue ampliamente superada durante el transcurso de este período, de continuar esa tendencia se podrá garantizar el cumplimiento de la meta anual en un tiempo menor al estipulado. </t>
  </si>
  <si>
    <t>De acuerdo con la revisión adelantada por la OAPII se identificó que para este programa estratégico durante el primer trimestre de 2022 se han llevado a cabo actividades encaminadas hacia el fortalecimiento de las capacidades regionales tales como la elaboración de análisis, documentos, construcción de metodologías, desarrollo de mesas de asistencia técnica, diagnósticos y asesorías a través de los cuales se busca el cumplimiento del programa Estratégico.  No obstante, se recomienda realizar un seguimiento constante a las actividades establecidas en el plan a fin de garantizar el cumplimiento de las mismas al cierre de la vigencia 2022.</t>
  </si>
  <si>
    <t>De acuerdo con la gestión registrada en la plataforma, permite identificar claramente los avances en los indicadores y las actividades que permiten el cumplimiento del programa estratégico.</t>
  </si>
  <si>
    <t>De acuerdo con lo reportado se puede corroborar que se está cumpliendo con las actividades planificadas sin ningún contratiempo, por lo tanto, se recomienda continuar con la gestión establecida.</t>
  </si>
  <si>
    <t xml:space="preserve">1.1 Fortalecer los procesos del cambio asociados a la contratación 1er Trimestre: La Secretaría General adelantó en el 1er trimestre, las gestiones pertinentes para dar cumplimiento a la iniciativa estratégica de Fortalecer los procesos del cambio asociados a la contratación , por lo cual, se elaboró el diagnostico, análisis y plan de trabajo actual de la documentación de los procesos de contratación. Los soportes se encuentran relacionados en los entregables/ Registros, dando cumplimiento con las evidencias correspondientes. 
2.1 Fortalecer los procesos del cambio asociados al Direccionamiento y Control Administrativo 1er Trimestre: La Secretaría General adelantó en el 1er trimestre, las gestiones pertinentes para dar cumplimiento a la iniciativa estratégica de Fortalecer los procesos del cambio asociados al Direccionamiento y Control Administrativo, por lo cual, se elaboró el diagnostico, análisis y plan de trabajo actual de la documentación de los procesos de Gestión de Direccionamiento y Control Administrativo. Los soportes se encuentran relacionados en los entregables/ Registros, dando cumplimiento con las evidencias correspondientes. 
3.1 Gestión del Plan Anual de Adquisiciones 1er Trimestre: La Secretaría General adelantó en el 1er trimestre las gestiones pertinentes para la elaboración del Plan Anual de Adquisiciones vigencia 2022, el cual fue aprobado en el Comité de Desempeño Sectorial e Institucional el 03 de enero de 2022. Asimismo, se han adelantado los seguimientos correspondientes que han sido avalados en el citado comité
4.1 Contribuir a un Minciencias más transparente 1er Trimestre: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
 </t>
  </si>
  <si>
    <t>Se recomienda continuar con la gestión que se lleva desde la Secretaría General, pues dichas actividades han permitido el cumplimiento del indicador de requisitos de transparencia en el primer trimestre del año 2022.</t>
  </si>
  <si>
    <t>1.1 Relación con los ciudadanos, Cultura y monitoreo PQRDS 1er Trimestre: Para el primer trimestre del año 2022, se realizan las siguientes actividades:
-Se realiza presentación de la vigencia 2021 atención al ciudadano en el comité de marzo de 2022, para dar a conocer a los miembros del comité y su toma de decisiones.
-Se realizan las acciones pertinentes a las direcciones vía correo electrónico y se presentan los resultados de casos extemporáneos en la sesión del comité de marzo 2022.
-Se realiza mesa de trabajo conjuntamente con la OAPII y se realizan las acciones pertinentes para la encuesta
-Se aprueba el plan de actividades  y se realiza socialización de atención al ciudadano los días 22 y 29 de marzo.
2.1 Cumplimiento transparencia 1er Trimestre: Se cumple al 100%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permitiendo así la formulación de PQRDS de manera anónima
Se está realizando de manera periódica la Encuesta de Satisfacción y se tiene en la entidad el documento de Procedimientos Manual de Atención al Ciudadano para el manejo de protocolos de atención.
Se realizan las publicaciones de los respectivos informes en el Micrositio de Atención al Ciudadano
Se implementa el chat en la página del Ministerio y ya se encuentra en producción como un nuevo canal de la Entidad
Se realiza la encuesta de satisfacción para respuesta a PQRDS con la posibilidad de recibir retroalimentación y seguimiento por parte del peticionario
3.1 Cumplimiento Gobierno Digital 1er Trimestre: El indicador de Gobierno Digital cumple al 100% de la tarea de los requisitos.</t>
  </si>
  <si>
    <t>Desde la Oficina Asesora de Planeación e Innovación Institucional se recomienda continuar con el oportuno reporte y con el análisis cualitativo que se está llevando a cabo. Así mismo, se evidencia el cumplimiento de la meta a primer trimestre de los indicadores propuestos en el programa estratégico.</t>
  </si>
  <si>
    <t xml:space="preserve">En la revisión adelantada por la OAPII se identificó el reporte de 99 de las 100 solicitudes de patentes establecidas como meta para el Primer Trimestre de 2022, cumplimiento muy cercano a la meta planteada.  En este sentido se destaca el esfuerzo encaminado hacia el fortalecimiento económico del sector empresarial y del apoyo constante a la gestión de invenciones y patentes.
No obstante, se recomienda verificar los aspectos que pudieron tener alguna repercusión en el logro de la totalidad de la meta a fin de establecer acciones para mitigar su ocurrencia y  garantizar el cumplimiento de las mismas en el transcurso del año.  </t>
  </si>
  <si>
    <t>De acuerdo con la revisión efectuada por la OAPII, se identificó el reporte de avance del 19% en las actividades de formación de política planeadas para el primer trimestre de 2022, avance consistente con lo establecido en la meta para este período.  Estas actividades se representaron en el diseño y formulación de documentos de la política liderada directamente desde el Viceministerio, así como de las actividades sobre las cuales ejerce gestión o acompañamiento, así como el diseño del marco normativo.  Por lo tanto se resalta el esfuerzo del área en la labor adelantada, la cual repercutirá en el logro de las metas planteadas para este año.</t>
  </si>
  <si>
    <t>A partir de la revisión adelantada por la OAPII se identificó la realización de actividades inherentes al cumplimiento de la meta establecida para el año 2022.  Acorde con la información establecida, la OAPII identificó que para el primer trimestre de 2022 no se contempló la presentación de avance en la meta anual del programa, No obstante, se están adelantando estudios, análisis,  actualización de normativas, rediseño de lineamiento para reconocimiento de actores y  propuesta de solicitud ante el CONPES.  
En este sentido se recomienda dar continuidad con la dinámica de las actividades establecidas a fin de garantizar el cumplimiento de las metas fijadas para el año 2022.</t>
  </si>
  <si>
    <t>Se presenta el informe de ejecución durante el primer trimestre 2022 para cada uno de los proyectos que integran la Iniciativa "Sistemas de Información, Datos y Servicios Digitales."
* Plataforma SIGP, se están implementando los criterios de accesibilidad de la WCAG, en cumplimiento de la resolución 1519 de 2020. Se realizan ajustes y se generan nuevas funcionalidades en el formulario de proyectos y/o programas y aplicativo de Gestión de Proyectos SIGP, para la puesta en operación de todas las convocatorias publicadas durante el primer trimestre.
* ScienTI se da solución a todas las solicitudes de los Ciudadanos relacionadas con la convocatoria de medición de grupos e investigadores, así como la convocatoria de indexación de revistas y en general se brinda respuesta oportuna a todas las peticiones recibidas, igualmente se despliega y presenta al ciudadano las siguientes soluciones:.
Convocatoria de formación de alto nivel para maestrías de docentes del departamento de Cundinamarca.
Convocatoria de Jóvenes Innovadores en el marco de la reactivación económica.
Se generan y entregan los reportes de los doctores que se postularon para el portafolio. Así mismo, luego de la aprobación del área, fueron incluidos 178 doctores al portafolio correspondientes a las postulaciones de diciembre a febrero.
Al respecto de las aplicaciones colaborativas del Ministerio, se resaltan los siguientes resultados:
 Se crea el formulario para el  Centro Latinoamericano de Biotecnología – CABBIO. La oferta está conformada por 8 cursos virtuales y 14 presenciales, que se realizarán en Argentina, Brasil o Uruguay.
Creación de una plataforma de invitaciones para la inscripción, postulación y votación de representantes en el CONACTI, esto, teniendo en cuenta los lineamientos de la resolución contenida en el enlace https://aspirantesapi2.minciencias.gov.co/resolucion/Resolucion 0185-2022.pdf
Creación del formulario de postulación para ser miembro del consejo científico nacional CCN, con una participación exitosa,  se entregan resultados para ser evaluados al área funcional encargada de este proceso
 En el marco del proyecto para la gestión y calidad de los datos institucionales, se presentan los siguientes avances:
Construcción y entrega de un tablero de control de datos para el Consejo científico nacional – CCN que facilita, simplifica y transforma la manera como se entregan los datos para su respectivo seguimiento, permitiendo un seguimiento en línea del proceso.
Construcción y entrega de un tablero de control de datos para el Consejo Nacional de Política Pública CONACTI, en cumplimiento del decreto 1666 del  06 de diciembre de 2021, que facilita, simplifica y transforma la manera como se entregan los datos para su respectivo seguimiento, permitiendo un seguimiento en línea del proceso..
Se optimiza el proceso de recolección de información para Héroes Ondas a través de un dashboard con Tableau, permitiendo una descarga más completa y optimizada.
 En el proyecto de Red Colombiana de Información Científica se da seguimiento y revisión a las memorias del Primer Encuentro de la Red Colombiana de información Científica realizado en el mes de octubre de 2021. El documento se entrega para revisión y diseño gráfico del documento. Así mismo, con el apoyo y liderazgo de LA Referencia, se realiza la gestión para el diligenciamiento de la “Encuesta para repositorios: Modernización de la red regional repositorios'', la cual busca conocer los aspectos técnicos de las plataformas de los repositorios institucionales de la Región. La encuesta fue compartida con las instituciones vinculadas a la Red (76) y se incluyó el repositorio institucional de Minciencias.
El entregable asociado en este ítem, presenta el Formato de Indicador Programático Gobierno y Gestión de TIC para la CTI, para la Iniciativa de Infraestructura Digital, con el avance de lo ejecutado al I trimestre, relacionado en los tres (3) proyectos:
1.Garantizar la operación de la Infraestructura TI y sus servicios asociados
2.Realizar seguimiento y mejora continua de la seguridad en la Infraestructura de TI
3. Fomentar el trabajo colaborativo entre las diferentes áreas del Minciencias
Para cada uno de los proyectos existen unas tareas y actividades generales, con sus respectivos entregables, y pesos en porcentajes para cada trimestre, de acuerdo con los planes de trabajo establecidos por el equipo de infraestructura.
El porcentaje total asignado Infraestructura digital corresponde al 70% para la vigencia 2022 de un total del 100% asociados a la suma de las diferentes iniciativas propuesta por la OTSI.
El avance para el primer trimestre reflejado en el indicador programático corresponde a un 12 % de cumplimiento con respecto a la meta real definida planeada para este periodo de evaluación.
El avance para el Primer trimestre reflejado en el indicador programático que se adjunta corresponde a un 12 % de cumplimiento con respecto a la meta real definida planeada para este periodo de evaluación, cumpliendo con el objetivo propuesto para la vigencia 2022</t>
  </si>
  <si>
    <t xml:space="preserve">La OAPII realizó la revisión de la ejecución de las actividades adelantadas para el cumplimiento del plan propuesto por la Oficina de Tecnologías y Sistemas de Información e identificó que se han llevado a cabo actividades de gran impacto no solo para el cumplimiento del plan, sino también que generan valor a nivel institucional.  Por lo tanto y con el fin de garantizar el cumplimiento de las metas establecidas, se recomienda dar continuidad a la dinámica y seguimiento al desarrollo de las actividades adelantadas durante la vigencia 2022. </t>
  </si>
  <si>
    <t>Una vez efectuada la revisión por parte de la OAPII se evidenció la realización de las actividades tendientes al logro del programa estratégico requeridas durante el primer trimestre de 2022.  Así mismo, se destaca el esfuerzo por dar cumplimiento a las metas planteadas para este período, para lo cual se han llevado a cabo auditorías, acompañamientos y seguimiento constante a los diferentes programas, planes y herramientas institucionales.</t>
  </si>
  <si>
    <t>Acorde con la verificación adelantada por parte de la OAPII se identificó la ejecución de las actividades inherentes a dar cumplimiento a las metas trazadas para el 2022 para lograr un adecuado posicionamiento de Minciencias a nivel interno y externo.  En este sentido se han adelantado acciones a través de los diferentes medios de comunicación que permiten dar visibilidad a la Entidad ante sus públicos de interés.   
No obstante, se recomienda realizar la verificación acerca de los aspectos que hayan tenido incidencia en el bajo o nulo logro de la meta establecida para el primer trimestre de 2022.</t>
  </si>
  <si>
    <t xml:space="preserve"> 1.1 Política y Lineamientos de Ciencia Abierta - 1er. Trimestre: Se reporta el informe de avance que contiene el avance sobre la formulación de documentos de política y lineamientos de Ciencia Abierta
 2.1 Acceso de Publicaciones científicas del componente Conocimiento Científico Abierto - 1er. Trimestre: Se realiza el reporte de avance de 5 instituciones vinculadas del primer trimestre del 2022 cumpliendo parcialmente con la meta definida. La dificultad de cumplir con la totalidad se debe a los tiempos de respuestas de las instituciones para culminar el proceso de entrega de documentos necesarios. Actualmente se tienen instituciones que se encuentran en el proceso y se espera obtener respuesta para lograr cumplir con la meta definida a corte del segundo trimestre del 2022.
 5.1 Gestión del patrimonio científico de Minciencias - CENDOC - 1er. Trimestre: Reporte 1er trimestre de 2022  de la Iniciativa Gestión del patrimonio científico de Minciencias CENDOC
 </t>
  </si>
  <si>
    <t>Se reporta el cupo asignado en el primer trimestre correspondiente a proyectos plurianuales por valor de $142.971.648.218 que equivale al 7% del cupo total para la vigencia 2022.
1.1 Seguimiento a registro y calificación de proyectos 1er trimestre:  Se reporta el cupo asignado en el primer trimestre correspondiente a proyectos plurianuales por valor de $142.971.648.218 que equivale al 7% del cupo total para la vigencia 2022.</t>
  </si>
  <si>
    <t>Desde la Oficina Asesora de Planeación e Innovación Institucional se recomienda ampliar el análisis cualitativo de la gestión realizada, pues a pesar de que los indicadores cumplen con la meta establecida para el primer trimestre, no es claro como se obtuvo dicho cumplimiento.</t>
  </si>
  <si>
    <t>1.1 Presentación de proyectos a OCAD para asignación de recursos del SGR - 1er. Trimestre:  Durante el primer trimestre de 2022 se llevaron 118 proyectos para priorización, viabilización y aprobación del OCAD de CTeI del SGR por $391.478 millones y 1 ajuste a un proyecto aprobado en vigencias anterior por $3.993 millones, para un total de recursos aprobados por $395.471 millones.
Con las aprobaciones de la Sesión 14, 15, 16 y 17 del OCAD de CTeI del SGR, se logró un avance del 56% en el indicador de recursos aprobados de la Asignación para la Ciencia, Tecnología e Innovación..
2.1 Puesta en marcha de las Convocatorias Públicas, Abiertas y Competitivas - 1er. Trimestre:  Para el periodo comprendido entre el 01 de enero y el 31 de marzo de 2022, se realizó la apertura de 4 Convocatorias por valor de $132.283.526.364, dentro de la puesta en marcha de las convocatorias públicas, abiertas y competitivas de la asignación de Ciencia, Tecnología e Innovación del Sistema General de Regalías, El OCAD de CTeI del Sistema General de Regalías aprobó en la sesión 12 de del 12 de diciembre de 2021, los términos de referencia de la convocatoria 23 y en la sesión 15 realizada el 16 de febrero de 2022, aprobaron los términos de referencia de 3 convocatorias, la 24, 25 y 26, las cuales se abrieron en el mes de febrero de 2022 .
La "MATRIZ DE SEGUIMIENTO DE CONVOCATORIAS DEL SISTEMA GENERAL DE REGALÍAS - SGR" - M802PR01MO3 incluye la información de la puesta en marcha para las convocatorias del Plan Bienal 2021-2022 teniendo en cuenta los procesos de apertura, cierre, evaluación y listado de propuestas elegibles durante el trimestre 1 - 2022.</t>
  </si>
  <si>
    <t>Documento CONPES</t>
  </si>
  <si>
    <t>De acuerdo con la revisión adelantada a la ejecución de este programa estratégico, se identificó que durante Primer Trimestre se dio cumplimiento a la totalidad de la meta anual establecida, teniendo en cuenta que se reconocieron 12 nuevos centros de I+D; de acuerdo con lo anterior, la OAPII realizará la revisión de la meta anual con el área técnica.  En este sentido, es de resaltar el esfuerzo realizado para dar cumplimiento a las metas planteadas, garantizando desde el primer semestre el logro esperado a lo largo del año.</t>
  </si>
  <si>
    <t>1378  Organizaciones articuladas en los Pactos por la innovación</t>
  </si>
  <si>
    <t>100% Porcentaje de avance en el desarrollo de insumos analíticos de medición de capacidades en CTeI en las regiones</t>
  </si>
  <si>
    <t>100% Porcentaje de asignación del cupo de inversión para deducción y descuento tributario</t>
  </si>
  <si>
    <t>100% Avance en el plan de trabajo en la implementación de los requisitos de calidad en las OOEE</t>
  </si>
  <si>
    <t xml:space="preserve">1. Ejecución proyectos de inversión misionales del Ministerio:  
Enero - Ejecución proyectos de inversión:  Teniendo en cuenta que los recursos cargo de la DIR se ejecutan a través del Fondo Francisco José de Caldas, se tiene que para los meses de enero y febrero de 2022, no se presentaron desembolsos desde la contratación derivada que permitiera la solicitud de recursos PAC de la vigencia 2022, y los recursos solicitados se acumularon para el mes de marzo de 2022, por un valor de $25.000 mil millones, dando cumplimiento a la meta de la programación acumulada al periodo de marzo.
Febrero - Ejecución proyectos de inversión:  Teniendo en cuenta que los recursos cargo de la DIR se ejecutan a través del Fondo Francisco José de Caldas, se tiene que para los meses de enero y febrero de 2022, no se presentaron desembolsos desde la contratación derivada que permitiera la solicitud de recursos PAC de la vigencia 2022, y los recursos solicitados se acumularon para el mes de marzo de 2022, por un valor de $25.000 mil millones, dando cumplimiento a la meta de la programación acumulada al periodo de marzo.
Marzo - Ejecución proyectos de inversión: Durante el mes de marzo se gestionaron recursos, se realizó solicitud de PAC por valor de veinticinco mil millones de pesos M/CTE ($25.000.000.000) que arroja un cumplimiento de la meta acumulada del 9%.
Abril - Ejecución proyectos de inversión:  Al cierre del mes de abril de 2022, de los recursos responsabilidad de la DIR, se ha solicitado un monto de treinta y cinco mil setecientos setenta y cuatro millones quinientos treinta y cuatro mil treinta y dos pesos M/CTE ($35.774.534.032), que arroja un 13% de recursos obligados y con lo que se da cumplimiento a la meta propuesta al corte.
Primer Trimestre - Ejecución de Recursos FFJC vigencias anteriores:  En el primer trimestre del año 2022 en aras de depurar los saldos y bajar el techo impuesto por hacienda respecto al Presupuesto General de la Nación de Minciencias - PGN de las vigencias anteriores, en donde el saldo a diciembre 31 de 2021 fue $103.495.054.950,37, se efectuaron los desembolsos de 99 contratos derivados por un valor de $21.609.559.160 y 660 pagos de evaluadores por un valor de $634.453.114, para un valor total de $22.244.012.274 recursos Minciencias - PGN de las vigencias anteriores desembolsados. Con esto se logra superar el porcentaje de cumplimiento establecido del indicador en el primer trimestre (18%), quedando en un 21,49% de cumplimiento.
3.1.Seguimiento Plan Anual de Mecanismos - Enero:  El Plan Anual de Mecanismos es aprobado en el Comité de Gestión de Recursos el 31/01/2022 y publicado en la misma fecha en la página web del Ministerio de Ciencia, Tecnología e Innovación, siendo la versión 00.
El seguimiento del Plan se efectúa semanalmente y los resultados se registra en la Matriz de Seguimiento Plan Anual de Mecanismos; como resultado de lo anterior se tienen lo siguiente:
En la Matriz de Seguimiento Plan Anual de Mecanismos del mes de enero se evidenció una totalidad de 50 mecanismos de los cuales, dentro de estos, la convocatoria Programa Crédito Beca Colfuturo, operada por Colfuturo, abrió el 10/01/2022 y cierra el 28/02/2022 y la convocatoria Estancias con Propósito, operada por el Convenio OEI, abrió el 20/01/2022 y cierra el 11/04/2022, como se muestra en la tabla 1. Así mismo, la Invitación para generación de insumos técnicos a partir de información del sector agropecuario abrió en el cuarto trimestre de la vigencia 2021 (23/12/2021) y se cerró el 31/01/2022, la meta alcanzada fue de 3 líneas temáticas y la meta programada fue de 4, indicando el 75% de cumplimiento, debido a que una se declaró desierta. El monto asignado fue de $1.140.000.000 diferente a lo presupuestado que son $1.545.574.608, sin embargo, los recursos están por comprometer teniendo en cuenta que la contratación se puede hacer hasta después de la Ley de Garantías.
Enlace de Programa Crédito Beca Colfuturo: https://www.colfuturo.org/programas/credito-beca/convocatoria
Enlace de Estancias con propósito: https://oei.int/oficinas/colombia/contrataciones/invitacion-001-de-202
3.2. Seguimiento Plan Anual de Mecanismos - Febrero:  El Plan Anual de Mecanismos es aprobado en el Comité de Gestión de Recursos el 18/02/2022 y publicado el 21/02/2022 en la página web del Ministerio de Ciencia, Tecnología e Innovación, siendo la versión 01.
El seguimiento del Plan se efectúa semanalmente y los resultados se registra en la Matriz de Seguimiento Plan Anual de Mecanismos; como resultado de lo anterior se tienen lo siguiente:
En la Matriz de Seguimiento Plan Anual de Mecanismos 2022 del mes de febrero se incorporaron 8 mecanismos y se retiraron 13 en el que obtuvo una totalidad de 45 mecanismos para esta versión 01 respecto a la versión 00 que tenían 50 mecanismos, en la tabla 1 y 2 se da a conocer cuáles fueron los incorporados y los retirados.
La Convocatoria Aliados Fullbright, operada por Fullbright Colombia, abrió el 22/02/2022 y cierra el 02/05/2022. La convocatoria Programa Crédito Beca Colfuturo cerró el 28/02/2022 pero aún no se ha dado a conocer la meta alcanzada y los recursos asignados debido a que está en proceso de revisión, por tanto, se estima que los resultados de estos indicadores se darán a conocer el 12/05/2022 con la finalidad de concluir si estos lograron cumplir el 100% frente a lo proyectado.
Enlace de la Convocatoria Aliados Fullbright: https://fulbright.edu.co/beca-fulbright-minciencias/
3.3. Seguimiento Plan Anual de Mecanismos - Marzo:  El Plan Anual de Mecanismos es aprobado en el Comité de Gestión de Recursos el 31/03/2022 y publicado el 04/04/2022 en la página web del Ministerio de Ciencia, Tecnología e Innovación, siendo la versión 02.
El seguimiento del Plan se efectúa semanalmente y los resultados se registra en la Matriz de Seguimiento Plan Anual de Mecanismos, como resultado de lo anterior se tienen lo siguiente:
En la Matriz de Seguimiento Plan Anual de Mecanismos 2022 del mes de marzo, como último periodo del primer trimestre, se incorporó un mecanismo y se retiraron 3 para esta versión 02, obteniendo una totalidad de 43 mecanismos de los cuales, dentro de estos, se abrieron 11 convocatorias y los 32 restantes continuarán en los próximos trimestres con la finalidad de gestionar sus respectivos procesos, tales como, la aprobación de los Términos de Referencia ante el Comité de Gestión de Recursos, lineamientos con aliados, negociaciones con otras entidades, entre otros.
Se efectuaron 69 cambios en el Plan Anual de Mecanismos de la versión 00, versión 01 lo que generó la versión 02 al 31 de marzo de 2022. Dentro de esos cambios, la invitación Unidades de Apropiación Social de Conocimiento en IES tenía una meta de 17 en la versión 01 y quedó en 15 en la versión 02; esta invitación al 31 de marzo fue cerrada y alcanzó una meta de 18 propuestas, lo que significó el cumplimiento del 100% frente a lo programado respecto a las propuestas beneficiarias y los recursos asignados por el Ministerio de Ciencia, Tecnología e Innovación y el Convenio 405-2022 fue de $1.600.000.000 lo que equivale al 91% de lo presupuestado inicialmente que eran $1.750.000.000.
Se concluye que durante en el primer trimestre del año 2022 se ha presentado ciertas variaciones en cuanto al financiamiento por parte del Ministerio de Ciencia, Tecnología e Innovación y de los convenios o aliados que apostaron por cada uno de los mecanismos. En la Gráfica 3, se muestra que en el mes de enero obtuvo una totalidad de los recursos equivalente a $456.900.403.502, indicando la mayor cifra de los 3 meses debido a que en ese periodo había más convocatorias e invitaciones (50) que en los otros periodos, sin embargo, en febrero se presentó una reducción casi del 35% ($294.756.578.070), toda vez que se eliminaron 13 mecanismos. Posteriormente, en marzo se logró aumentar en $313.650.310.730 gracias a los mecanismos que tienen mayor financiamiento. Estos mecanismos estaban definidos desde el principio: Programa Crédito Beca Colfuturo ($61.410.613.000), Invitación para conformar una lista de elegibles para la transferencia de una tecnología desarrollada por y de propiedad de ECOPETROL S.A., con fines de fabricación e implementación en los departamentos priorizados ($34.000.000.000) y Fortalecimiento actores industria hidrocarburos ($31.247.766.405).
Enlace Programa AMSUD 2022 para consulta de la convocatoria: https://www.sticmathamsud.org/inicio/convocatorias-2022/
Enlace de la Convocatoria Tercerizada con TECNOVA: Convocatoria nacional tercerizada para fomentar la protección por patente de resultados de I+D+i que promuevan la potenciación económica del sector empresarial: https://www.crearlonoessuficiente.com/convocatoria/
Enlace de la Convocatoria Tercerizada con CREAME: Convocatoria para apoyar la creación y fortalecimiento de Empresas de Base Tecnológicas, incluidas las Spin Off: https://www.creame.com.co/spinoff </t>
  </si>
  <si>
    <t xml:space="preserve">Se realizó la revisión respectiva desde la OAPII , a través de la cual se identificó que el Programa Estratégico presentó el desarrollo de actividades importantes para la consecución de sus objetivos; sin embargo, no se evidenció el cumplimiento de la meta trazada para el primer trimestre de 2022, por lo tanto es necesario que se validen las causas que afectaron la ejecución y por las cuales no se logró el cumplimiento esperado, identificando y adoptando las medidas de contingencia que permitan garantizar que durante el transcurso del año se logrará alcanzar la meta propuesta.  </t>
  </si>
  <si>
    <t>De acuerdo con la revisión adelantada, se identificó que la meta trimestral establecida para créditos beca para la formación de doctores fue ampliamente superada durante el transcurso de este período, de continuar esa tendencia se podrá garantizar el cumplimiento de la meta anual en un tiempo menor al estipulado. 
Así mismo se evidenció el desarrollo de actividades importantes para el logro del cumplimiento en los indicadores de créditos beca para la formación de maestría y Estancias posdoctorales, sin embargo es indispensable realizar el análisis de las estrategias e implementación de acciones que garanticen el logro de las metas planteadas para el año 2022.</t>
  </si>
  <si>
    <t xml:space="preserve">Acorde con la revisión adelantada por la OAPII se identificó la realización de actividades de vital importancia para el cumplimiento de la meta planteada para el año 2022.  Así mismo, se evidencia el cumplimiento de la meta establecida para el primer trimestre de 2022, por lo tanto es indispensable revisar las estrategias y acciones que garanticen el logro de la estrategia. </t>
  </si>
  <si>
    <t>Luego de la revisión del reporte realizado por las áreas técnicas se puede considerar que la información cualitativa es clara en muchas de las actividades desarrolladas. Así mismo, es de resaltar el esfuerzo en la gestión, pues ya se cuenta con un avance sobre la meta establecida para la vigencia 2022, la cual permite disminuir los faltantes que se tienen de años anteriores.
La única recomendación que se hace, es que en las iniciativas en las cuales se tenga un avance cuantitativo indicar explícitamente las razones de dicho resultado.</t>
  </si>
  <si>
    <t>Acorde con la revisión adelantada por la OAPII se identificó la ejecución de este programa acorde con la meta planeada para el primer trimestre de 2022 .  Se reconoce el esfuerzo en la realización de las actividades tendientes al logro de los indicadores; no obstante, se recomienda continuar con la identificación e implementación de las estrategias y acciones que garanticen el logro de las metas establecidas para el año 2022</t>
  </si>
  <si>
    <t>En la revisión adelantada por la OAPII se identificó  la importancia de las  actividades desarrolladas por el área para el logro de la meta establecida para el año 2022, pues durante el primer trimestre se ha dado cumplimiento a los indicadores propuestos.  Se recomienda dar continuidad con las actividades de seguimiento adelantadas e implementar las estrategias necesarias para garantizar el logro de la meta anual.</t>
  </si>
  <si>
    <t>10 Museos y centros de ciencia reconocidos</t>
  </si>
  <si>
    <t>N/A</t>
  </si>
  <si>
    <r>
      <t xml:space="preserve">37 Comunidades o grupos de interés que participan en procesos de apropiación social de conocimiento a partir de la CTeI
</t>
    </r>
    <r>
      <rPr>
        <b/>
        <i/>
        <sz val="11"/>
        <color theme="1"/>
        <rFont val="Arial Narrow"/>
        <family val="2"/>
      </rPr>
      <t>A este indicador le aporta adicionalmente el programa de Gestión de Capacidades</t>
    </r>
  </si>
  <si>
    <t>110 contenidos multiformato para la divulgación de la CTeI</t>
  </si>
  <si>
    <t>15.500 Nuevos artículos científicos publicados por investigadores colombianos en revistas científicas especializadas</t>
  </si>
  <si>
    <t xml:space="preserve">2,1  cupo de inversión para deducción y descuento tributario
</t>
  </si>
  <si>
    <t>550 Solicitudes de patentes presentadas por residentes en Oficina Nacional</t>
  </si>
  <si>
    <t>18 Acuerdos de transferencia de tecnología o conocimiento apoyados por Colciencias</t>
  </si>
  <si>
    <t>100% de avance en las actividades de formulación de política planeadas para la vigencia (VTASC)</t>
  </si>
  <si>
    <t>100% cumplimiento de requisitos priorizados de transparencia en Minciencias Secretaría General</t>
  </si>
  <si>
    <t>100% de cumplimiento de los requisitos  priorizadas de transparencia - Gestión Documental</t>
  </si>
  <si>
    <t>100% Cumplimiento de los requisitos priorizados de Gobierno Digital en Minciencias</t>
  </si>
  <si>
    <t>1.1 Formulación, ejecución y evaluación de lineamientos de política para vocaciones - 1er. Trimestre:   Se desarrolló la proyección del cronograma de trabajo, con revisión y correcciones por parte de la oficina de política del Viceministerio. Se plantearon las acciones pertinentes de cada trimestre con el fin de llegar a la consolidación del trabajo del documento y las consultas con externas e internas..
2.1 Comunidad Virtual Vocaciones NNA y JII en articulación con OTSI - 1er. Trimestre:  En el primer trimestre del año 2022 se han realizado las siguientes actividades con el propósito posicionar las comunidades virtuales del Programa Ondas y Jóvenes Investigadores  e Innovadores en Redes Sociales. Actividades relacionadas con el seguimiento de jóvenes investigadores y acciones para el apoyo, convocatorias y gestiones relacionadas con eventos para la Dirección de Vocaciones y Formación y sus programas. 
1. Elaboración de un plan de trabajo en el que se especifican todas las acciones a realizar durante el primer trimestre del año. El plan de trabajo se divide en 5 acciones que corresponden al posicionamiento de la  comunidad de jóvenes, el seguimiento de los perfiles de los jóvenes, apoyo a la actualización de las bases de datos del programa y apoyo a la organización de eventos de la Dirección de Vocaciones y Formación y gestión de las movilidades de los beneficiarios según las necesidades de la Dirección.
2. Elaboración de un cronograma de trabajo con los tiempos en los que se deben realizar las siguientes actividades: apoyo al seguimiento y la actualización de datos de los beneficiarios, divulgación, movilidad y fortalecimiento, dinamización de la Comunidad JII.
3. Diseño de una parrilla de contenidos en la que se llevaron a cabo las acciones del plan de trabajo relacionadas con la dinamización de la comunidad virtual y las redes sociales. La parrilla se divide en 4 ejes (difusión, posicionamiento, intereses y divulgación) en los que se distribuyen publicaciones sobre convocatorias, concursos, eventos, noticias, preguntas y temas de interés que ponen sobre la mesa los miembros del grupo de Facebook. 
4. Acciones en redes sociales del Programa Ondas: sobre la divulgación y sistematización de las convocatorias departamentales (11 departamentos de Colombia), estrategia de divulgación para la convocatoria de Estancias con Propósito del Programa Ondas Minciencias y la OEI y la generación de contenidos y manejo de las redes de Ondas (Día de la Mujer en la Ciencia, evento virtual de "La ciencia detrás del frailejón Ernesto Pérez, creación de la presentación de "El viaje de la investigación Ondas" y publicaciones variadas).
5. Apoyo en las primeras acciones del Encuentro Nacional Ciencia para Todos 2022: convocatoria de proyectos destacados de jóvenes investigadores del cuatrienio (se anexa formato de proyectos destacados). En esta actividad se realizó un mapeo, con ayuda de las IES, de los proyectos destacados de los jóvenes del cuatrienio. Una vez las Instituciones remitieron la información solicitada, se realizó un mapeo de los perfiles de los beneficiarios y se les remitió el formato para indagar más sobre sus proyectos. 
6. Gestión de movilidad de beneficiarios para el Taller Construyendo País en Pradera, Valle del Cauca. Rendición de cuentas presidencial en la que se solicitó la participación de 2 jóvenes investigadores y 2 jóvenes Nexo Global Valle. Para la selección de los jóvenes se pidió el apoyo de Infivalle y la Universidad del Valle para la socialización de perfiles. Se seleccionó a los jóvenes y se gestionó su movilidad y gastos de alimentación para la participación en el taller. 
7. Informe sobre el posicionamiento y kpi´s del grupo de Facebook de la comunidad virtual Jóvenes Investigadores e Innovadores. En este informe se exponen los indicadores de crecimiento, interacción y publicaciones en el grupo de Facebook, analizando el comportamiento de las gráficas según los compartido en la parrilla de contenidos. 
3.1 Convocatoria Fortalecimiento actores industria hidrocarburos - 1er. Trimestre: Se definieron las líneas de investigación y una primer versión de los términos de referencia de la convocatoria con la Vicepresidencia Operativa .
Se unifican las convocatorias "Jóvenes Investigadores e Innovadores ANH – Ecopetrol" y "Jóvenes Investigadores e innovadores G&amp;G" en una sola convocatoria "Fortalecimiento actores industria hidrocarburos".
A la fecha se cuenta con una versión preliminar de los términos de referencia, sin embargo se están ajustando para permitir la participación a través de dos modalidades:
 Modalidad 1. Financiación de proyectos de I+D+i con la vinculación de Jóvenes Investigadores e Innovadores en cualquier Foco / Línea temática
 Modalidad 2. Financiación de Jóvenes investigadores e innovadores en el Foco 1: Exploración de hidrocarburos, Línea 1: Cuencas del país.
 Se han llevado a cabo reuniones con la Agencia Nacional de Hidrocarburos en la construcción y definición de las líneas temáticas.
En lo referente al Convenio 751/638 de 2021, el 9 de marzo de 2022, se llevó a cabo el Comité Técnico, sesión en la cual se presentó el Reglamento y Plan Operativo.
4.1 Convocatoria Jóvenes Innovadores en el Marco de la Reactivación Económica - 1er. Trimestre:   En el mes de febrero de 2022 se adelantaron las gestiones relacionadas a la consolidación de los términos de referencia de la Convocatoria Jóvenes Innovadores en el marco de la reactivación económica. El 22 de marzo de 2022 mediante Resolución 0255 se dio apertura a la Convocatoria No 915 de 2022 "Jóvenes Innovadores en el marco de la reactivación económica", la cual estará abierta hasta el 20 de mayo de 2022. El resultado  esperado para este trimestre es la apertura de la convocatoria y la evidencia entregable en GINA es la resolución de la apertura firmada y publicada la cual se adjunta, así como los TdR.
5.1 Convocatoria Estancias con Propósito Empresarial - 1er. Trimestre:  En el primer trimestre de 2022, se construyeron los términos de referencia de la convocatoria “Estancias con propósito empresarial”, la cual tiene como objetivo Fomentar la vinculación de jóvenes investigadores e innovadores y doctores para la realización de estancias cortas posdoctorales de investigación e/o innovación, relacionadas con alguno de los Focos de la Misión Internacional de Sabios, que permita facilitar el desarrollo de nuevas tecnologías, productos y procesos en las empresas.
Está dirigida a actores reconocidos del Sistema Nacional de CTeI3 o entidades del gobierno nacional o Instituciones de Educación Superior (IES), que cuenten con investigadores categorizados en la convocatoria 833 de 2018 según aplique, que se presenten con el aval de una empresa para el desarrollo de una estancia corta posdoctoral de investigación e/o innovación que contribuya al fortalecimiento de tecnologías, productos o procesos. La propuesta a presentar vinculará jóvenes investigadores e innovadores de pregrado de último año o un profesional de pregrado recién graduado y doctores para realizar una estancia corta posdoctoral de investigación e/o innovación en la empresa.
Los términos de referencia fueron presentados y aprobados en sesión de Comité de Gestión de Recursos el 29 de marzo de 2022.  La convocatoria dio apertura el 31 de marzo de 2022 mediante Resolución 0311 de 2022.
7.1 Gestión Territorial, Alianzas Nacionales e Internacionales - 1er. Trimestre: Proyecto Piloto – Gestión Social del Conocimiento para el Buen Vivir, Convenio de Cooperación CDP 1856-2021 celebrado entre Avanciencias y la Universidad Tecnológica del Chocó.
Primer Trimestre 2022. El proyecto se encuentra finalizando la etapa de capacitación con el último taller con cada grupo de investigación, “ASOS EN LA ELABORACIÓN DE PRODUCTOS PARA GESTIÓN DE CONOCIMIENTO”. “HERRAMIENTAS Y GESTIÓN DEL CONOCIMIENTO”.
Grupos de trabajo (Tutor, jóvenes profesionales y de pregrado)
1er Taller. Gestión del Conocimiento para el Buen Vivir - Fundamentos del Buen Vivir 30/09/2021
2do. Taller. Búsqueda y síntesis de evidencia, se llevó a cabo el 18 y 23/11/2021
3er. Taller. Metodología para la colaboración e intercambio del conocimiento. Se llevarán a cabo
4to. Taller. Apropiación Social del Conocimiento, se llevó a cabo del 12 al 30/10/2021
5to. Taller. Investigación +   Creación, se está llevando a cabo entre noviembre 20 al 14/12/2021
6to. Taller. El Seminario Buen vivir, se llevará a cabo el 2022
7timo. Taller. Diagnóstico participativo, 19 marzo al 5 abril 2022.
durante el primer trimestre, en el marco de la gestión territorial, alianzas nacionales e internacionales se han estado realizando unos encuentros estratégicos con entidades que apoyan en la gestión de recursos financieros y técnicos para el desarrollo de programas que promuevan las vocaciones científicas en los jóvenes del país.
En este contexto se han llevado a cabo las siguientes reuniones:
1. Acercamiento con la embajada de Japón para la revisión de estrategias en el desarrollo del programa Nexo Global.
2. Acercamiento con la embajada de Francia y Universidad Nacional para la revisión de estrategias y el desarrollo de programas en el marco de Nexo Global.
3. Comité técnico Nexo Global - Selección de beneficiarios. Revisión de los términos para convocatoria Nexo Global Caldas.
4. Reunión estratégica con la entidad Partners of the Americas para el desarrollo de una alianza.
8.1 +Mujer + Ciencia + Equidad - 1er. Trimestre:  En el marco del programa +Mujer +Ciencia +Equidad en alianza con la Organización de Estados Iberoamericanos para la Educación, la Ciencia y la Cultura (OEI), se busca incentivar la participación de jóvenes mujeres colombianas en el Sistema Nacional de Ciencia, Tecnología e Innovación a través de la formación y el desarrollo de unas pasantías, que les ayude a desarrollar y fortalecer la vocación científica, el liderazgo y el empoderamiento.
Actualmente, se cuenta con 15.901 mujeres beneficiarias del programa, de las cuales 568 de 510 han cumplido los requisitos para pasantía incluyendo los perfiles de proyecto y de esas 491 seleccionadas ya para pasantía. Las mujeres restantes se encuentran ajustando sus perfiles de proyecto, para que puedan cumplir con todo lo requerido. Igualmente, 892 de 2.500 beneficiarias terminaron el diplomado Steam más el curso de proyecto.
El factor tecnológico ha incidido en la conectividad de las participantes, generando problemas en el acceso a los cursos y su cumplimiento. Se continúa trabajando para promover la culminación de los cursos y la ubicación de las jóvenes en su pasantía nacional e internacional.</t>
  </si>
  <si>
    <t>1.1 Convocatoria Aliados Fullbright - 1er. Trimestre:  El Ministerio de Ciencia, Tecnología e Innovación - Minciencias y la Comisión Fullbright aúnan esfuerzos institucionales y presupuestales para apoyar la formación de alto nivel de 40 profesionales e investigadores colombianos a nivel de doctorado en los Estados Unidos de América. Este programa de becas se enmarca dentro de uno de los objetivos estratégicos institucionales del Ministerio, el cual busca potenciar las capacidades regionales la Ciencia, Tecnología e Innovación (CTeI),  que promuevan el desarrollo social y productivo hacia una Colombia Científica. Durante el primer trimestre de 2022, se dio apertura a la convocatoria MinCiencias -Fullbright el pasado 2 de febrero y se tiene previsto el cierre de la misma el 2 de mayo de 2002. La publicación de beneficiarios seleccionados tendrá lugar el 9 de agosto de 2022 para iniciar estudios de doctorado en los Estados Unidos de América durante el segundo semestre de 2023. Se anexan términos de referencia de la convocatoria e imagen de apertura de la misma.
2. 1 Convocatoria de la asignación para la CTeI del SGR para la conformación de un listado de propuestas de proyecto elegibles para la formación doctoral en las regiones - 1er. Trimestre:  Se logró cerrar la convocatoria conforme con la fecha establecida en el cronograma aprobado por el OCAD en la sesión del 13 de diciembre de 2021, donde se presentaron cuatro (4) propuestas de proyecto ante la convocatoria. También de realizó la publicación del listado definitivo de elegibles el 25 de marzo de 2022. Esta convocatoria tuvo un monto indicativo por $60.000.000.000de pesos, esta convocatoria esta relacionada con la Formación de Doctores en las regiones del SGR. 
3.1 Mapeo beneficiarios en Formación y Vinculación de Alto Nivel otras iniciativas Minciencias y Aliados - 1er. Trimestre: Se realizó la identificación de estudiantes en formación doctoral y vinculación de alto nivel (pasantes posdoctorales) a través de tres (3) iniciativas:
1. Estancias Posdoctorales:
Se identifico un total de 18 profesionales con doctorado en estancia posdoctoral durante el primer trimestre de 2020, distribuidos así: 11 doctores en estancia posdoctoral vinculados a proyectos de la convocatoria 902-2021 "Ventanilla abierta para presentación de solicitudes para acceder a beneficios tributarios por la vinculación de personal con título de doctorado a empresas", que accedieron a beneficios tributarios en la convocatoria de la vigencia 2021,  los cuales   no fueron reportados en el informe del cuarto trimestre de 2021. Se identificaron 2 doctores en estancia posdoctoral en la convocatoria 883-2020 "Convocatoria Proyectos de Investigación conjunta con grupos de Investigación del estado de São Paulo (FAPESP)" y 5 doctores en estancia posdoctoral en la convocatoria No.9 del Sistema General de regalías "Convocatoria del Fondo de CTI del SGR para el fortalecimiento de laboratorios regionales con potencial de prestar servicios científicos y tecnológicos para atender problemáticas asociadas con agentes biológicos de alto riesgo para la salud humana". Se tenían  previstas 47 estancias posdoctorales para el primer semestre, quedan pendientes 29 estancias posdoctorales del mapeo que se viene adelantando de la convocatoria No.9 del SGR,  de los 55 proyectos financiados que incluyen 93 laboratorios beneficiarios, para lo cual se viene adelantando a través de la DIR una encuesta a los mismos. de la convocatoria del SGR en los que se tiene el compromiso de identificar 39 estancias posdoctorales
Estudiantes de doctorado :
2. Vinculación y formación de estudiantes de doctorado a proyectos y programas de investigación convocatorias e invitaciones de Minciencias  vigencias 2017  a 2021:
El equipo de Formación de Alto Nivel de la Dirección de Vocaciones y Formación en CTI, revisó los bancos de proyectos y programas financiables con presupuesto general de la nación de las convocatorias e invitaciones realizadas por Minciencias de las vigencias 2017 a 2021, y se identificaron 516 estudiantes vinculados en formación doctoral a los mismos. A través de una iniciativa entre el equipo de Formación de Alto Nivel de la Dirección de Vocaciones y Formación en CTI, con la participación de los equipos técnicos de la Dirección de Inteligencia de Recursos - DIR y la Oficina Asesora de Planeación Institucional e Innovación -OAPII, se viene adelantando un ejercicio para la identificación de los estudiantes de doctorado vinculados y en formación doctoral a través de los informes de avance y finales técnicos de los proyectos y programas financiados por Minciencias. A 31 de marzo se han identificado 176 estudiantes de doctorado validados por la OAPII.
3.Estudiantes de doctorado Financiados a través de becas y  créditos otorgados por ICETEX vigencias 2018 -2021
Se solicitó al ICETEX la base anonimizada de los beneficiarios de becas y créditos para formación doctoral en Colombia y en el exterior  otorgados para las vigencias presupuestales 2018 a 2021. Una vez realizada la entrega de la información por parte del ICETEX y revisada por Minciencias, se validan por parte de la OAPII 652 beneficiarios.
En consideración de lo anterior, durante el primer trimestre de 2022 se reportan 828 estudiantes de doctorado y 18 pasantes posdoctorales validados por la OAPII.
4.1 Programa Crédito Beca Colfuturo - 1er. Trimestre:  Se dio apertura a la convocatoria del Programa Crédito Beca con Colfuturo el pasado 10 de enero de2022, cuyo objeto es el formar profesionales colombianos a nivel de maestrías, doctorados y especializaciones en el exterior. la financiación es hasta por US $50.000 para un periodo de 9 a 24 meses. Se tiene prevista la formación de 150 profesionales a nivel de doctorado y 850 a nivel de maestría en universidades de alta calidad en el exterior. La fecha de cierre de la convocatoria fue el pasado 28 de febrero de 2022 y se tiene previsto contar con el listado de beneficiarios el próximo 11 de mayo de 2022. 
5.1 Formación de Capital Humano de Alto Nivel para las Regiones - Convocatorias - 1er. Trimestre:   
1. Convocatoria para formación de capital humano de alto nivel para las regiones - servidores públicos del Departamento del Atlántico: Se elaboró documento borrador de los términos de referencia de la convocatoria para formación de capital humano de alto nivel para las regiones - servidores públicos del Departamento del Atlántico, cuyo objeto es el  formar profesionales, en focos priorizados por el Departamento del Atlántico que promuevan iniciativas de articulación academia - empresa - sector productivo, para afrontar los procesos de competitividad y desarrollo regional de manera eficiente y el Otorgar apoyo financiero a servidores públicos del Departamento del Atlántico para realizar estudios de maestría que permitan fortalecer las competencias en investigación y gestión territorial en temáticas de buen gobierno y política pública. Los Términos de referencia se encuentran pendientes de ser presentados ante el Comité de gestión de recursos. Se tiene prevista como fecha de apertura el próximo 12 de abril de 2022 y como fecha de cierre el próximo 19 de mayo de 2022 y la publicación del banco definitivo de elegibles el 21 de julio de 2022. Se anexa Documento Borrador de los Términos de Referencia.. Se tiene previsto  la financiación de 22 beneficiarios.
2. Convocatoria para formación de capital humano de alto nivel para las regiones - Docentes de establecimientos educativos oficiales de Cundinamarca: Se elaboraron los términos de referencia de la convocatoria, los cuales fueron revisados en las mesas técnicas y aprobados en el comité de gestión de recursos. La convocatoria tiene como objetivo el incrementar la disponibilidad de capital humano con capacidades de investigación en prácticas pedagógicas  en establecimientos educativos oficiales del Departamento de Cundinamarca. Está dirigida a docentes de aula que: 1) se desempeñen en los niveles de preescolar, básica o media y tengan asignación académica en matemáticas, lenguaje, ciencias naturales o ciencias sociales (incluyendo Filosofía) o todas las anteriores, de establecimientos educativos oficiales del Departamento de Cundinamarca, 2) que estén nombrados en propiedad o en periodo de prueba, y que 3) cuenten con admisión a uno de los programas ofertados por la universidad de la Sabana (Maestría en Pedagogía y Pedagogía en Educación) y en la universidad Distrital Francisco José de Caldas (Maestría en Comunicación - Educación, Maestría en Educación y Maestría en Infancia, Cultura y Desarrollo. Se dio apertura a la convocatoria el pasado 29 de marzo de 2022 y se tiene previsto el cierre de la misma el próximo 12 de mayo. La publicación de los bancos preliminar y definitivo de candidatos elegibles, se tiene prevista para el próximo 17 de junio y 11 de julio respectivamente. Se anexan términos de referencia de la convocatoria y Resolución de apertura de la misma. Se tiene previsto otorgar 100 créditos condonables para formación de maestría (50 en cada una de las universidades oferentes).
3. Convocatoria para formación de capital humano de alto nivel para las regiones - Especializaciones Médico - Quirúrgicas: La convocatoria se encuentra programada para el segundo trimestre de 2022 y se tiene previsto otorgar 24 especializaciones Médico -Quirúrgicas.
4. Segundo corte Convocatoria 22 Sistema General de Regalías para la CTeI, "Convocatoria de la asignación para la CTI para la CTI del Sistema General de Regalías para la conformación de un listado de propuestas de proyectos elegibles para la formación doctoral en las regiones", cuyo objetivo es el conformar un listado de propuestas de proyectos elegibles de formación de capital humano a nivel doctoral en atención a las demandas territoriales de I+D+i y de ambiente y desarrollo sostenible de finidas los CODECTI. Se espera que los proyectos presentados se orienten en la formación de doctores para atender las demandas territoriales definidas por los CODECTI. La fecha de apertura y cierre de la convocatoria son el 17 de febrero de 2022 y el 20 de abril de 2022 respectivamente y se tiene previsto contar con el listado definitivo de elegibles del segundo corte el 3 de junio de 2022. A la fecha se encuentran en proceso de diligenciamiento 14 propuestas. Se anexan Términos de referencia de la convocatoria y la modificación No.2 de la misma.
6.1 Convocatoria Estancias con Propósito Empresarial - 1er. Trimestre:  Se dio apertura a la convocatoria 917 de 2022 Convocatoria Estancias con propósito empresarial el 31 de marzo de 2022, cuyo objeto es Fomentar la vinculación de jóvenes investigadores e innovadores y doctores para la realización de estancias cortas posdoctorales de investigación e/o innovación, relacionadas con alguno de los Focos de la Misión Internacional de Sabios, que permita facilitar el desarrollo de nuevas tecnologías, productos y procesos en las empresas. Se tiene previsto el cierre de la convocatoria el 13 de mayo de 2022, la publicación del banco preliminar de beneficiarios elegibles el 8 de julio de 2022 y los resultados definitivos el 29 de julio de 2022. Se adjuntan términos de referencia de la convocatoria y  resolución de apertura de la misma.
7.1 Convocatoria Estancias con Propósito - 1er. Trimestre:  Se dio apertura a la invitación 001-2022, invitación a presentar propuesta para implementar la iniciativa "Estancias con propósito" del programa Ondas operada por la Organización de estados Iberoamericanos -OEI el pasado 20 de enero de 2022, cuyo objeto es el seleccionar Instituciones de Educación Superior – IES y/o Entidades del Sistema Nacional de Ciencia, Tecnología e Innovación – SNCTeI interesadas en vincular profesionales con doctorado para la realización de una estancia postdoctoral, en el marco de un proyecto de investigación, desarrollo tecnológico e innovación que involucre jóvenes investigadores al desarrollo de actividades de Investigación, Desarrollo e Innovación – I+D+i y actividades de apropiación social del conocimiento en niños, niñas y adolescentes en los departamentos de Amazonas, Casanare, Córdoba, Guainía, Magdalena, Putumayo, Tolima, Vichada y Vaupés. La invitación tiene como fecha de cierre prevista el 11 de abril de 2022. De anexan Términos de referencia e imagen apertura de la invitación.
8.1 Estancias internacionales - 1er. Trimestre:  Se elaboró documento borrador de los términos de referencia de la "Convocatoria para pasantías de gestión de internacionalización de la ciencia y la investigación para doctores colombianos", cuyo objetivo es el desarrollar estancias postdoctorales internacionales que permitan fortalecer actividades de I+D+i de los actores del Sistema Nacional de CTeI y que promuevan la Diplomacia Científica entre Colombia y los países priorizados para el establecimiento de nodos de Diplomacia Científica, la cual está dirigida  a Centros/Institutos de investigación autónomos e independientes, Centros/Institutos de investigación dependientes, tal como aquellos vinculados a Instituciones de Educación Superior,  Centros e Institutos Públicos de I+D+i, Centros de Desarrollo Tecnológico de carácter autónomo, Centros de Desarrollo Tecnológico de carácter dependiente,  Centros de Innovación y Productividad de naturaleza pública o privada, con personería jurídica propia o dependientes que sean de carácter nacional, que estén debidamente reconocidos a la fecha de cierre de la presente convocatoria y se encuentren dedicados a la generación y transferencia de conocimiento y/o a la innovación en las Áreas Temáticas de la Misión Internacional de Sabios. Los Doctores seleccionados trabajarán con Instituciones internacionales  de I+D+i para el desarrollo de planes de trabajo de una duración de 10 meses en el país de destino en investigación e innovación y paralelamente junto con las misiones diplomáticas de los países priorizados para los nodos de Diplomacia Científica con el fin de interactuar directamente con los actores e instituciones extranjeras de CTeI y avanzar en la implementación de planes de trabajo definidos para cada nodo que buscarán, entre otros, la consecución de becas y recursos para la financiación de investigaciones y demás actividades de cooperación científica. La convocatoria tiene prevista como fecha de apertura y cierre de la misma, el próximo el 25 de abril y 27 de mayo respectivamente, la publicación preliminar del listado de candidatos elegibles el 30 de junio de 2022 y el listado definitivo de candidatos elegibles el 11 de julio de 2022. Los términos de referencia se encuentran en revisión y ajuste por parte de los representantes de las mesas técnicas, para su posterior presentación y aprobación por parte del Comité de Gestión de recursos de la Dirección de inteligencia de Recursos.</t>
  </si>
  <si>
    <t>1.1.1 Realizar un estudio estratégico para el fortalecimiento regional en CTeI - 1er trimestre:  En el período comprendido entre enero 01 de 2022 y marzo 31 del mismo año, desde la Dirección de Capacidades y Divulgación de la CTeI, a través del aliado - OEI, se consolidó la información recolectada en los Codecti de la estrategia de capacidades regionales por medio de un documento con avance sobre los productos a entregar, que comprende: un componente de política pública, un componente de divulgación, un componente de innovación, los fundamentos epistemológicos y pedagógicos de intervención y formación.
1.2.1 Fortalecer la formulación de políticas públicas territoriales en CTeI Política CTeI dptal - 1er trimestre: Se cuenta con el documento CONPES de socialización en cada una de las regiones y con el diagnóstico de capacidades regionales en CTeI para cada uno de los departamentos, utilizados en las sesiones del Codecti con el fin de dar inicio a la construcción de lineamientos de política pública.
1.3.1 Fortalecer la formulación de políticas públicas territoriales en CTeI Insumos analíticos - 1er trimestre: Para este primer trimestre del año no se contempló aporte al indicador. De acuerdo con lo previsto como entregable de la actividad, nuestro aliado - OEI- hizo un análisis metodológico del Índice Departamental de Innovación para Colombia - IDIC (en sus componentes: Capital humano e investigación, Infraestructura, sofisticación de mercado y resultados) y del índice de Competitividad de ciudades - ICC.  
2.1.1 Servicios de asistencia técnica a los actores de los sistemas territoriales de CTeI Capacitación - 1er trimestre:  Durante este primer trimestre del 2022, con el liderazgo de la DCD, a través del aliado OEI se avanzó en la construcción de la metodología de intervención y formación por medio de un Diplomado, construyendo los fundamentos epistemológicos y el plan de formación, con lo cual se busca fortalecer las capacidades en CTeI de las instancias, entidades y actores territoriales.
2.2.1 Servicios de asistencia técnica a los actores de los sistemas territoriales de CTeI Asistencia técnica - 1er trimestre:  Para el primer trimestre de 2022, en desarrollo de esta iniciativa se ha avanzado con la realización de 5 mesas de asistencia técnica en CTeI en los departamentos de Quindío, Caldas, Risaralda, Antioquia y Magdalena, con las que se busca fortalecer las capacidades en CTeI de las instancias, entidades y actores territoriales. En estos espacios se abordó la cadena de valor y  los siete ejes de la política pública y como resultado de estas mesas se generó un diagnóstico como punto de partida para los lineamientos de la política pública.
2.3.1 Servicios de asistencia técnica a los actores de los sistemas territoriales de CTeI Codecti - 1er trimestre: Durante el primer trimestre del año 2022 se ha dado continuidad al cumplimiento de esta actividad y, es así como a través del aliado OEI se asesoró técnicamente las sesiones y el proceso de evolución de 12 Codectis, se hizo la presentación del CONPES y se realizó un primer diagnóstico, analizando su estado en materia de vocaciones, formación, generación del conocimiento, desarrollo y uso del conocimiento,  apropiación del conocimiento, articulación con otros actores, potencializadores, dinamizadores y recursos financieros. 
Dado que de acuerdo con el Artículo 5 del Decreto 584 de 2017, los CODECTI deben sesionar por lo menos una vez por semestre, esta actividad se seguirá realizando a lo largo del tiempo puesto que se busca fortalecer las capacidades en CTeI de las instancias, entidades y actores territoriales en los diferentes, en la medida que se lleven a cabo los CODECTI en los diferentes territorios.
3.1 Brindar asesoría técnica para la planeación regional en CTeI - 1er trimestre:  Para el período comprendido entre enero y marzo de 2022, el grupo de apropiación, que está liderando esta actividad, presenta un documento con el avance del diagnóstico del estado del turismo científico en Colombia, trabajado de las mesas de trabajo con MinCIT y la revisión bibliográfica realizada para conceptualizar. El documento registra el intercambio de información adquirida a través de la segunda mesa de trabajo con el Ministerio de Comercio, Industria y Turismo y la información de Comunidades Negras a través de los Consejos Comunitarios con titulación colectiva y los resguardos indígenas con territorios colectivos por medio de la Plataforma virtual de la Agencia Nacional de Tierras. 
Adicionalmente, en el documento se presentan los datos consolidados de las Organizaciones de Base Comunitarias que pertenecen a Consejos Comunitarios o Resguardos indígenas, que se ubican en territorios colectivos legalmente titulados y que además vienen adelantando esfuerzos con el MinCIT por el desarrollo de componentes de Turismo comunitario de naturaleza. Posteriormente se realiza una introducción a la importancia del turismo y el desarrollo que ha tenido en la historia, se analiza de manera conceptual los actores del sistema CTel que pueden ser parte del proyecto piloto de Posadas Científicas financiado en la marco del convenio especial de cooperación N° 8074-0405 de 2021 celebrado entre el Ministerio de Ciencia, Tecnología e Innovación y la Organización de Estados Iberoamericanos- OEI.
4.1.1 Servicios de coordinación institucional Extensionismo CTeI para la innovación - 1er trimestre:  Con el fin de llevar a cabo esta actividad que busca identificar, mediante un concurso, experiencias innovadoras con capacidad de generar un efecto multiplicador, que se acompañarán con un proceso de extensionismo CTeI para contribuir a fortalecer las capacidades regionales en CTeI, durante el primer trimestre del año 2022 se ha adelantado a través del aliado OEI la selección de los extensionistas expertos que van a contribuir al cumplimiento de la meta.
4.2.1 Servicios de coordinación institucional Articulación - 1er trimestre:  Para el primer trimestre se adelantó a través del aliado OEI, una identificación de las brechas existentes en los territorios a través de talleres y que se encuentran relacionados en la matriz denominada "Registro Sesión de Codecti 1".
1.1 Centros regionales de investigación, innovación y emprendimiento - 1er Trimestre:  El Distrito de Innovación Inteligentemente Especializado en industrias creativas y culturales en el departamento del Atlántico, tiene como objetivo construir una estrategia de especialización inteligente que se vincule con las potencialidades del departamento del Atlántico para fortalecer las capacidades de la región en materia de ciencia, tecnología, innovación y emprendimiento. 
Es una apuesta para convertir el territorio, en un territorio creativo, fundamentado en pilares como: la Articulación de cadenas de valor de las Industrias creativas y culturales (ICC); la articulación de Clústeres y asociaciones; y la Transferencia y escalabilidad de productos y servicios culturales y creativos.  De esta forma, el Distrito se convierte en el espacio de conversación entre niveles y entre actores para que toda ciencia, tecnología, investigación y creación pueda convertirse en innovación y emprendimiento y, así, potencie la economía creativa del Departamento.
Para lo cual se establece un Convenio Especial de Cooperación, con un plazo de ejecución de 30 meses por valor total de ($5.410.000.000), el aporte en dinero por parte del FFJC de ($4.850.000.000), y en especie por parte del Cooperante por valor de ($560.000.000).</t>
  </si>
  <si>
    <t xml:space="preserve">A partir de la revisión efectuada por la OAPII se identificó el cumplimiento de las metas establecidas para el primer trimestre de 2022, evidenciándose el desarrollo de actividades importantes para el logro del cumplimiento en los indicadores.  Se  recomienda continuar con la implementación de acciones que garanticen el logro de los objetivos al término del año.  </t>
  </si>
  <si>
    <t>Apropiación Social y Reconocimiento De Saberes</t>
  </si>
  <si>
    <t xml:space="preserve">1.1 Contenidos audiovisuales multiformato - 1er trimestre: Para el primer trimestre en la iniciativa de contenidos audiovisuales multiformato  se realizaron: 2 contenidos audiovisuales multiformato
2 Microcontenidos:
1. Video de lanzamiento de Origen Colombia
https://www.youtube.com/watch?v=EKc-eICa7gc
Descripción:
Es un video para realizar campaña de expectativa y estará incluido en las historias.
2. Video de procaps
Procaps : https://www.facebook.com/MincienciasCo/videos/1013850799497345/
Descripción:
Es una empresa que realiza Ciencia y Tecnología hecha en Colombia, que además está dispuesta para impactar muchas personas alrededor del mundo. Entró en la bolsa y está presente en Nasdaq. Basa su modelo de negocio y desarrollo y negocio sostenible en la inversión en CTeI donde invierte entre el 3 y 4% de sus ingresos en poder activar todo este motor de crecimiento en su desarrollo en salud.
Historia muy grande de colaboración con Minciencias con muchos casos de proyectos de triple hélice y con el apoyo del gobierno se han realizado investigaciones que han terminado en productos que han lanzado al mercado como AcarKlen (10 años) y Blefadex que también obtuvo beneficios tributarios, es un producto con una indicación oftalmológica
El repositorio de la estrategia en donde estarán alojadas los contenidos audiovisuales multiformato esta planificada la primera semana de mayo
2.1 Estrategias digitales - 1er Trimestre: Se realizaron los diálogos sonoros
Spotify
https://open.spotify.com/show/5FLV2GhKEtXHTJoCx2qPek
Contenidos sonoros
https://drive.google.com/drive/u/2/folders/1FRBKUq4d0w5qBzPvwqGP3CHZRUOFxwkU
R 4.0 es un podcast dedicado a divulgar diversos proyectos de Ciencia, Tecnología e Innovación ejecutados en el marco de los 8 ejes de la misión internacional de sabios. Ruta 4.0 es road movie sonoro por todo el país, un recorrido por las regiones en busca de los proyectos innovadores que están desarrollando nuestros científicos y científicos. De la mano de Tato, un divulgador científico, y Gloria, una colombiana apasionada por la innovación, viajaremos por los caminos de la ciencia en busca de reconocer la labor de los investigadores, científicos y científicas del país.
Procaps
Mediante investigación e innovación Procaps, una empresa farmacéutica, desarrolla productos de alta tecnología e innovadores que tienen un impacto muy positivo en la sociedad, beneficiando la salud de las personas.
Cafelab
¿Te has preguntado qué pasa con todos los residuos que se generan con la producción de café? Un colegio rural ubicado en Pitalito, Huila, encontró la solución y ahora, además de café, producen sillas, artesanías y herbicidas que les permiten participar de una economía circular y sostenible. Todo gracias a que crean proyectos de ciencia, tecnología e innovación en el programa ONDAS Minciencias.
3.1 Activaciones regionales - 1er Trimestre: 
1. Videos de validadores de los focos de la misión internacional de sabios
https://drive.google.com/drive/u/2/folders/1LwhIjnEi63_VN6o6uJ_wF0k1Yatf8Tie
El repositorio de la estrategia en donde estarán alojadas los contenidos multiformato esta planificada la primera semana de mayo
1_Dr. Andrés Mantilla-Director centro de innovación y tecnología de Ecopetrol
2_Dr. Jorge Emilio Osorio. Presidente de Vaxthera
3_Dr. Jahir Orozco - Líder grupo de investigación Max Planck en UdeA
4_Capitán de Navío Francisco Arias Isaza - Director General de INVEMAR
5_Andrés Felipe Erazo-Beneficiario convocatoria InvestigARTE
6_Capitán de Navío Juan Camilo Forero Hauzeur-Secretario ejecutivo de la Comisión colombiana del océano
7_Dr. Carlos Estrada Molina - Director Servicio Nacional de Aprendizaje-SENA
8_Linda Teresa Orcasita - Beneficiaria convocatoria "Soy profe"
2. Encuentro en el que Minciencias te cuenta cómo le está cumpliendo a la Misión Internacional de Sabios. Entérate de los avances en pro de la construcción de una sociedad y economía basada en el conocimiento.
Drive del registro fotográfico, registro virtual y presencial y análisis del evento
Link:https://drive.google.com/drive/u/2/folders/1CqEyfptVxayfjyGjcqUF71WofcFpAy3E
Link de transmisión del evento:
https://www.youtube.com/watch?v=8i9iYUXrvKE&amp;ab_channel=MincienciasCanalOficial </t>
  </si>
  <si>
    <t>Se evidencia que para el primer trimestre la programación de la planeación cumple parcialmente debido a que para instituciones vinculadas a la Red Colombiana de Información Científica no se cumple con la meta establecida desde el área; es valido como lo reporten en el análisis que se presenten dificultades en los tiempos y las documentaciones requeridas aunque la Oficina Asesora de Planeación recomienda tener presente este tipo de contratiempos para que en una futura planeación se pueda llegar a la meta establecida contando con los procesos que se adelantan con las instituciones.  Es importante que el área al realizar el análisis del reporte se amplié la descripción del mismo.</t>
  </si>
  <si>
    <t>1.1 Coordinación institucional - 1er trimestre: El objetivo de esta estrategia es fortalecer el equipo de la Dirección de generación de conocimiento con apoyos técnicos a la dirección y a los gestores para el desarrollo de las políticas de CTeI para el fortalecimiento de los actores, esto mediante la contratación de personal de apoyo, expertos y asesores para la implementación de los ocho (8) focos de la Misión Internacional de Sabios. A la fecha de reporte de avance de gestión se informan las siguientes actividades: 1. Solicitud de CDR global de los recursos de la dirección de $17.296.433.272, respaldado por el CDR Global Nro. 17555 – 2022 del convenio 294-2022. 2. Solicitud de CDR derivado para iniciar proceso de adición a un operador autorizado. 3. Proceso de Adición al operador autorizado para aceptación e inicio de ejecución del proceso, esto se encuentra en proceso a través de los encargados de la Dirección de Inteligencia de Recursos. Informan que se encuentra en negociaciones de aceptación por parte del operador, por lo anterior, se encuentra a la espera de la culminación de este proceso de negociación para seguir adelantando las demás actividades para ejecución.
 2.1 Diseño e implementación de políticas de CTI 1er trimestre: Como avances en el desarrollo de esta estrategia se presentan adelantos en la gestión requerida para la ejecución de recursos, para esto en conjunto con la Dirección de Inteligencia de Recursos. A la fecha de reporte de avance de gestión se informan las siguientes actividades: 1. Solicitud de CDR global de los recursos de la dirección de $17.296.433.272, respaldado por el CDR Global Nro. 17555 – 2022 del convenio 294-2022. 2. Solicitud de CDR derivado para iniciar proceso de adición a un operador autorizado. 3. Proceso de Adición al operador autorizado para aceptación e inicio de ejecución del proceso, esto se encuentra en proceso a través de los encargados de la Dirección de Inteligencia de Recursos. Informan que se encuentra en negociaciones de aceptación por parte del operador, por lo anterior, se encuentra a la espera de la culminación de este proceso de negociación para seguir adelantando las demás actividades para ejecución. Este trámite a la fecha de 31 de marzo aun se encuentra en proceso por lo que se espera para segundo trimestre contar con la disponibilidad y ejecución de los recursos requeridos para el desarrollo de las estrategias relacionadas con el foco de misión de sabios.
3.1 Ética e Integridad Científica 1er trimestre: Se identificaron Códigos de integridad científica de varios países y se distribuyeron para lectura entre los integrantes de la Mesa de gobernanza. También se empezó a trabajar en una idea regional sobre Integridad científica. Con base en estas lecturas se definirá una hoja de ruta, atrasada porque solo a partir de abril se contrató apoyo para esta gestión.  Recopilación de códigos de Integridad científica de varios países para elaborar Plan de trabajo con base en estas lecturas. 
 4.1 Plataforma Transatlántica T-AP - 1er trimestre: Para dar continuación a las acciones en el marco de la convocatoria: Trans-Atlantic Plataforma Recovery, Renewal and Resilience in a Post-Pandemic World (RRR), durante el primer trimestre se realizaron las siguientes actividades:
Se recibieron los resultados de FAPESP que muestran tres propuestas que son recomendadas para financiación por parte de Colombia. Se identificaron tres propuestas como se relacionan en el formato de soporte al indicador. Se procedió con notificaciones a los investigadores principales de las propuestas identificadas. Se recibieron comunicaciones por parte de los investigadores aceptando el proceso. Actualmente se cuenta con el CDR global como fuente de financiación de las tres propuestas. Dado que durante el periodo de Ley de Garantías Electorales no es posible ni para el Ministerio ni para el Fondo Francisco José de Caldas celebrar nuevos convenios y/o contratos, el proceso de solicitud de elaboración de contrato se realizará una vez finalizado el periodo de Ley de garantías.
6.1 Apoyo a Foco Misión de Sabios - 1er trimestre: Como avances en el desarrollo de esta estrategia se presentan adelantos en la gestión requerida para la ejecución de recursos, para esto en conjunto con la Dirección de Inteligencia de Recursos, se ha venido tramitando la adición al operador requerido para la gestión financiera de estos recursos. Este trámite a la fecha de 31 de marzo aun se encuentra en proceso por lo que se espera para segundo trimestre contar con la disponibilidad y ejecución de los recursos requeridos para el desarrollo de las estrategias relacionadas con el foco de misión de sabios.
7.1 Foco de Océanos y Recursos Hidrobiológicos - 1er trimestre: Durante el primer trimestre del 2022, se surtieron los tramites de aprobación de los términos de referencia de la convocatoria No. 24 cuyo objeto es conformar un listado de propuestas de proyecto elegibles que contribuyan con el fomento de las Ciencias del mar y los recursos hidrobiológicos, promoviendo la generación de conocimiento de los océanos y aguas continentales, así como el fortalecimiento de las capacidades regionales con miras a potenciar el desarrollo socioeconómico del país atendiendo los retos establecidos por la Misión de Sabios en el Foco Océanos y Recursos hidrobiológicos. En este sentido, la apertura de este mecanismo se hizo el 21 de febrero y se cerro el 24 de marzo de 2022.
De acuerdo con los resultados registrados al cierre se tiene que:
1.Se recibieron 23 propuestas de proyectos para evaluación
2.Se validó el cumplimiento de requisitos de cada una de las propuestas solicitándose los ajustes que fueran subsanables.
3.Entre el 30 de marzo de 2022 al 01 de abril de 2022 se surtió el proceso de ajuste de los requisitos.
8.1 Foco de Industrias Creativas - 1er trimestre: En el marco de las recomendaciones de la misión de sabios 2019, durante el primer trimestre del año 2022, desde la Dirección de Generación de Conocimiento se elaboró documento insumo para los términos de referencia de la convocatoria que respondiera a las recomendaciones de la misión en relación con el foco de industrias creativas y culturales, en ese sentido una vez entregado el documento insumo al área de Capacidades regionales de Minciencias, continuaron con el proceso de ajuste, proyección y gestión de los términos de referencia de la convocatoria ante el OCAD, para de esa manera abrir la convocatoria con recursos del sistema general de regalías.
A partir de lo anterior el 22 de febrero de 2022, se logró la apertura de la convocatoria  “Convocatoria para la conformación de un listado de propuestas de proyectos elegibles enfocados en la implementación de las recomendaciones de la Misión Internacional de Sabios para el foco: Industrias creativas y culturales” cuyo objetivo es Conformar listados de propuestas de proyectos elegibles que promuevan la formulación de políticas públicas en I+C, así como la comercialización de bienes, servicios y actividades de contenido cultural, artístico o patrimonial. La convocatoria cerró el pasado 25 de marzo de 2022 y actualmente se encuentra en periodo de ajuste de los requisitos.
9.1 Foco Ciencias Sociales, Desarrollo Humano y Equidad- 1er trimestre: En el marco de las recomendaciones de la misión de sabios 2019, durante el primer trimestre del año 2022, desde la Dirección de Generación de Conocimiento se elaboró documento insumo para los términos de referencia de la convocatoria que responda a las recomendaciones de la misión en relación con el foco Ciencias Sociales, Desarrollo Humano y Equidad, con el fin de dar apertura a un mecanismo que me permita conformar un listado de propuestas de proyecto elegibles que contribuya a la implementación de la estrategia de universalización de la educación en atención a la primera infancia, educación básica y media atendiendo las recomendaciones establecidos por la Misión de Sabios en el Foco Ciencias Sociales, Desarrollo Humano y Equidad.
En ese sentido, el documento insumo elaborado por la dirección técnica fue compartido con el grupo de capacidades regionales de Minciencias, con el fin de que se continúe con el proceso, realicen ajustes, proyección y gestión de los términos de referencia para ser presentados y viabilizados por el OCAD y de esa manera realiza la apertura de la convocatoria durante el segundo trimestre del 2022.
10.1 Foco Industrias 4.0 - 1er trimestre: El día 22 de febrero se dio apertura a la "Convocatoria para la innovación y transferencia de tecnología enfocadas en la implementación de las recomendaciones de la misión internacional de sabios 2019 en el foco temático de tecnologías convergentes e industrias 4.0", la cual cerró el 25 de marzo de 2022 y se radicaron 29 propuestas.
11.1 Ciencias Básicas y del Espacio - 1er trimestre: Se presenta propuesta de TDR para convocatoria de Ciencias Básicas y del Espacio en comité de Ministerial y Viceministerial. Se pasa solicitud para revisión y continuidad del proceso al equipo de secretaria técnica de Regalías. Se realizó la reunión del foco de Ciencias Básicas y del Espacio con la participación de miembros del foco en la misión de sabios 2019 y otros participantes del sector como son Fuerza Aérea, Academia Colombiana de Ciencias Exactas y Naturales, Industria entre otros. Se realizan reuniones con la embajada de Brasil y el INPE (Instituto de Investigación Espacial del Brasil) y con la Agencia Espacial de la India (ISRO) para plantear caminos de cooperación para el desarrollo de tecnologías espaciales en Colombia.
12.1 Fortalecimiento actores industria hidrocarburífera (Convenio 745-2021 y Recursos sin ejecutar de convenios vigentes con la ANH) - 1er. Trimestre: Actualmente, se está en la fase de estructuración de los términos de referencia, los cuales se construyen de manera conjunta entre Minciencias y la Agencia Nacional de Hidrocarburos.
13.1 Transición Energética - Convenio 753-2021 - 1er. Trimestre: Se han realizado sesiones de trabajo entre el Ministerio de Ciencia Tecnología e innovación, el Ministerio de Minas y Energía y Ecopetrol para la construcción concertada de términos de referencia de la convocatoria derivada del convenio 753-2021, cuyo foco temático es transición energética.
Se tiene definido que la convocatoria a desarrollarse tenga dos líneas temáticas, siendo estas: 1.) captura, secuestro y almacenamiento de carbono en ecosistemas naturales estratégicos y 2.) Hidrógeno de bajas emisiones.  Así mismo se dispone de recursos por un total de $3.477.600.000 provenientes del convenio 753-2021 con lo que se espera financiar un proyecto en cada línea.
De acuerdo con el plan anual de mecanismos del Ministerio está previsto que la convocatoria se hará en le segundo trimestre del año 2022 la convocatoria (ver fila 39)
En la construcción de términos de parte del Ministerio de Ciencia, Tecnología e Innovación se ha contado con la participación de grupos de trabajo entre las que se tienen: Dirección de Gestión de conocimiento, Dirección de Inteligencia de recursos /grupo ingenierías, Dirección de Vocaciones y Formación y el Viceministerio de Talento y Apropiación social.
Se prevé que hacia finales del tercer trimestre del año 2022 se conozca alistado de proyectos financiables bajo esta convocatoria por lo que durante el cuarto trimestre se estaría realizando las gestiones de contratación correspondientes.
 14.1 Consolidación de iniciativas de I+D en Recobro Mejorado de Hidrocarburos - 1er. Trimestre: 1. Se reciben los conceptos del TdR por parte de los diferentes equipos técnicos (Ultima concepto recibido el 7/marzo/2022)
2. Se realizan ajustes en el TdR teniendo en cuenta las recomendaciones realizadas por los equipos y Comité viceministerial
3. Se envía el TdR ajustado junto al acta que muestra los ajustes hechos en el TdR (31/mar/2022)
4. Se esperan los últimos comentarios por parte de los equipos jurídico, financiero, registro y OAPII
15.1 Invitación para generación de insumos técnicos a partir de información del sector agropecuario - 1er. Trimestre: En el marco de la invitación se declararon como elegibles y financiables 3 propuestas de las 4 que se tenían como meta 
16.1 Propuestas ARC 2022 - Invitación a presentar propuestas para la ejecución de proyectos de I+D+i orientados al fortalecimiento del portafolio I+D+i de la ARC ... - 1er. Trimestre: Se realizaron mesas técnicas con el supervisor por parte de la Armada del convenio 877-2017, en las cuales se estructuró el borrador de términos de referencia de la ""INVITACIÓN A PRESENTAR PROPUESTAS PARA LA EJECUCIÓN DE PROYECTOS DE I+D+I ORIENTADOS AL FORTALECIMIENTO DEL PORTAFOLIO I+D+I DE LA ARC, SEGÚN SUS PRIORIDADES Y NECESIDADES - 2022" para presentar la solicitud de aprobación de los términos en el Comité Coordinador del Convenio.
-Se llevó a cabo la primera reunión de definición de términos de referencia el día 16 de febrero de 2022
-Por parte del equipo técnico de Ingeniería de la DIR se estructuró el primer borrador de términos de referencia, el cual se remitió por correo electrónico el día 21 de febrero de 2022.
-Se recibieron por correo electrónico las observaciones a los términos de referencia por parte de la Armada el día 01 de marzo de 2022.
-Se llevó a cabo la segunda reunión de definición de términos de referencia el día 02 de marzo de 2022. Se solicitaron lineamientos adicionales a la Armada en aras de estructurar los términos para solicitar aprobación por parte del Comité Coordinador del convenio
17.1 Convocatoria Fortalecimiento Capacidades Regionales de Investigación en Salud Pública - 1er. Trimestre: Durante el primer semestre de 2022 se realizó la apertura de la convocatoria 918 para el fortalecimiento de capacidades regionales de investigación en salud pública. Su fecha de cierre esta programada para el segundo trimestre del año, el próximo 4 de mayo, por la tanto aún no se puede reportar el seguimiento del indicador hasta que se realice el proceso de evaluación y se publiquen los resultados definitivos el 14 de julio de 2022.
 18.1 Condiciones Transmisibles e Infecciosas (Vacunas) bajo el Modelo: Misión - Colombia hacia un nuevo modelo productivo, sostenible y competitivo - 1er. Trimestre: En el primer semestre de 2022 se avanza en la construcción de los Términos de Referencia para la correspondiente convocatoria. Aún no se puede reportar el seguimiento del indicador, ya que el primer borrador de la convocatoria se encuentra en revisión y ajuste.
19.1 Convocatoria para el Financiamiento de Ecosistemas Científicos en Alianza que Fortalezcan las Capacidades Nacionales para la Atención y Manejo de la Salud Mental ... - 1er. Trimestre: Durante el primer semestre de 2022 se realizó la apertura de la convocatoria 919 para el financiamiento de ecosistemas científicos orientados por misiones en alianza que fortalezcan las capacidades nacionales para la atención y manejo de la salud mental y convivencia social en Colombia. Su fecha de cierre esta programada para el segundo trimestre del año, el próximo 12 de mayo, por la tanto aún no se puede reportar el seguimiento del indicador hasta que se realice el proceso de evaluación y se publiquen los resultados definitivos el 14 de julio de 2022.
20.1 Convocatoria para el Financiamiento de Ecosistemas Científicos en Alianzas que Fortalezcan las Capacidades Nacionales en Modelos de Atención Integral para la Prevención ... - 1er. Trimestre: Durante el primer semestre de 2022 se realizó la apertura de la convocatoria 920 para el financiamiento de ecosistemas científicos en alianzas que fortalezcan las capacidades nacionales en modelos de atención integral para la prevención, detección temprana, tratamiento y rehabilitación integral del control del cáncer. Su fecha de cierre esta programada para el segundo trimestre del año, el próximo 12 de mayo, por la tanto aún no se puede reportar el seguimiento del indicador hasta que se realice el proceso de evaluación y se publiquen los resultados definitivos el 14 de julio de 2022.
21.1 Respuesta a Pandemias y Sindemias - 1er. Trimestre: En el primer semestre de 2022 se avanza en la construcción de los Términos de Referencia para la correspondiente convocatoria. Aún no se puede reportar el seguimiento del indicador, ya que el primer borrador de la convocatoria se encuentra en revisión y ajuste.
22.1 Insumos y Reactivos bajo el Modelo: Misión Colombia hacia un nuevo modelo productivo, sostenible y competitivo - 1er trimestre: En el primer semestre de 2022 se avanza en la construcción de los Términos de Referencia para la correspondiente convocatoria. Aún no se puede reportar el seguimiento del indicador, ya que el primer borrador de la convocatoria se encuentra en revisión y ajuste.
Viveros Creativos- 1er trimestre: Con el fin de implementar y atender la recomendación brindada por la misión de sabios 2019, específicamente para el foco de industrias creativas y culturales, durante el primer trimestre del año 2022, se han gestionado recursos por valor de SEISCIENTOS OCHENTA Y NUEVE MILLONES CUATROCIENTOS SEIS MIL OCHOCIENTOS ($689.406.800,00) PESOS M/CTE, respaldados por el CDR Derivado 17590 de 2022, los cuales se encuentran en proceso de adición al contrato 879-2020, con el fin de poder realizar la contratación por medio de la que se ponga en marcha la realización de proyectos piloto que permitan poner a prueba el funcionamiento del modelo de Viveros Creativos. Esta iniciativa consiste en que un mismo espacio físico pueda funcionar simultáneamente como un laboratorio de creación, un espacio de encuentro e intercambio entre diferentes formas de conocimiento, un centro con programación cultural abierta al público y una incubadora de proyectos y emprendimientos culturales. Para hacer viable esta triple función se plantea la participación, a través de aportes concretos, de instituciones académicas, empresas, entidades estatales y diferentes tipos de públicos y comunidades. Con esto se busca que el modelo sea sostenible, pues todos los involucrados aportan recursos, y flexible, pues se puede adaptar a diferentes contextos y niveles de complejidad. Adicionalmente, la existencia de una red nacional de viveros permitiría hipotéticamente facilitar la circulación de contenidos culturales y compartir buenas prácticas para la gestión cultural, así como fomentar procesos educativos y relaciones entre arte y ciencia (Puentes et al. 2020: 191).
A la fecha, se ha proyectado el memorando de adición de los recursos y se ha solicitado mesa técnica para continuar con el proceso, para que, durante el segundo trimestre del 2022, se realice la respectiva contratación.
24.1 Mapeo de proyectos beneficios tributarios 2022: Como avances en el desarrollo de esta estrategia se han realizado reuniones con el personal delegado de beneficios tributarios para la obtención y revisión de información, que es Nicolas Garzón. Se encuentra a la espera de los próximos comités de aprobación de los proyectos de los cuales se generan las bases de datos que serán revisadas para la obtención y registro de la información recibida. Para el 2do trimestre se espera la obtención de un registro de 15 Programas y proyectos de CTeI financiados.
25.1 Mapeo de proyectos I+D+i financiados por Minciencias y Aliados - Otras iniciativas - 1er trimestre: Como avances en el desarrollo de esta estrategia se han realizado reuniones con el personal delegado de beneficios tributarios para la obtención y revisión de información, que es Nicolas Garzón. Para esto se recibió correo electrónico el día 1 de abril de 2022, con la primera base de datos de información para revisión e iniciar el proceso de mapeo de los proyectos de I+D+i a registrar. Se adjunta correo de recibimiento de la base de dato con información. En proceso de depuración para obtención precisa de la información requerida.
27.1 Proyecto Nova: Se presenta propuesta al comité viceministerial, se discute y aprueba un apoyo de 2400M para la participación de investigadores en los experimentos NOVA y DUNE, experimentos de física de neutrinos que se alojan en el laboratorio nacional americano FERMILAB. Se llevo a cabo reunión con miembros de FERMILAB en USA para firmar acuerdos de cooperación.  Aparecen las Universidades del Atlántico y del Magdalena en NOVA y las Universidades de Antioquia, EIA, Antonio Nariño, Sergio Arboleda, de Medellín en DUNE. Se espera realizar encuentros para ajustar la propuesta.
28.1 FAPESP - 1er trimestre: Como parte de los objetivos de esta estrategia es generar vínculos y acuerdos para el desarrollo de estrategias de internacionalización para el avance en programas y/o proyectos de investigación. Para esto la oficia de internacionalización de Minciencias se encuentra en proceso la programación de reuniones con FAPESP, Fundación de Apoyo a la Investigación del Estado de Sao Paulo, a través del enlace que se tiene en la fundación que es Carolina Martins Costa Assessora – Colaborações em Pesquisa (Diretoria Científica – DC / FAPESP). El último correo recibido corresponde a uno recibido el 4 de abril de 2022, en donde se solicita reunión entre directores científicos de las dos entidades. A la espera de la coordinación final para el agendamiento de la reunión y avances en el proceso.
29.1 Centro Internacional de Física (Decreto 267 de 1984) - 1er trimestre: Se solicitó el informe de las actividades desarrolladas con el apoyo de los recursos transferidos, en el marco del Decreto 267 de 1984, para la vigencia 2021
30.1 Centro Internacional de Investigaciones Médicas - CIDEIM (Decreto 578 de 1990) - 1er trimestre: Se solicitó el informe técnico y financiero de avance del Proyecto Especial 2021, en el marco del Decreto 578-1990
31.1 Mapeo de proyectos I+D+i financiados por Minciencias y Aliados - Bioeconomía - 1er trimestre: En el marco de la acción, se está realizando la recopilación de información para la identificación de aquellos proyectos que serán reportados.</t>
  </si>
  <si>
    <r>
      <t xml:space="preserve">1.1 Apoyo en la implementación de la Misión de Bioeconomía y generación de bioproductos - 1er. Trimestre: 
La tarea relacionada con la Misión de Bioeconomía a continuación, se presentan las principales actividades desarrolladas durante el primer trimestre del 2022: </t>
    </r>
    <r>
      <rPr>
        <u/>
        <sz val="11"/>
        <color theme="1"/>
        <rFont val="Arial Narrow"/>
        <family val="2"/>
      </rPr>
      <t>(26)</t>
    </r>
    <r>
      <rPr>
        <sz val="11"/>
        <color theme="1"/>
        <rFont val="Arial Narrow"/>
        <family val="2"/>
      </rPr>
      <t xml:space="preserve">
Implementación y Desarrollo de la Misión de Bioeconomía: A través del Comité Mixto de Sostenibilidad se trabajó en la Matriz del Plan de Acción con otras entidades y se estará realizando seguimiento Trimestral a la implementación de dichas acciones.
Talleres regionales de Bioeconomía: se realizaron los talleres regionales presenciales y virtuales para todas las regiones del país, incluyendo un taller adicional virtual en el tema de Océanos y un taller presencial en Quibdó en el marco de la visita de un grupo de estudiantes del MIT dentro del desarrollo del Memorando de Entendimiento-MOU que se firmó con ellos en 2021. 
La Universidad del Valle se encuentra terminando la Encuesta para recoger información adicional desde las regiones e iniciar los procesos de validación de las hojas de ruta y las agendas regionales. 
Co-Construcción de un Convenio Especial de Cooperación con Ecopetrol y con el Ministerio de Energía para  el desarrollo de iniciativas de I+D+i  y formación de capital humano  alrededor de las cadenas de valor del Hidrógeno verde y Azul y de la captura de CO2 por medio de sumideros naturales con participación de las comunidades: Sobre la base del Convenio  firmado y legalizado  en los primeros días de diciembre, se están terminando de construir los Términos de Referencia para el mecanismo público de selección  de las entidades y grupos que desarrollarán los proyectos del estudio de Hidrógeno y el piloto de medición de captura de carbono. Se anexa la documentación que se está ajustando con Ecopetrol y con el Ministerio de Minas y Energía. 
Durante 2022 y 2023 se gestionarán nuevos convenios de cooperación que canalizarán ortos aportes de Ecopetrol (USD 7.5 Millones en 2022 y USD 1.5 Millones en 2023) y del FENOGE (Montos aún por precisar por parte de ellos) en proyectos alrededor de las cadenas de valor del Hidrógeno de bajas emisiones y de la captura de carbono.  Este convenio conecta a Minciencias con las iniciativas de reducción de emisiones de gases con efecto invernadero y con la Ruta de Hidrógeno que recientemente ha sido lanzada y con la estrategia Energía que transforma E-2040 lanzada por Ecopetrol.
Estructuración de propuesta y hoja de ruta para la implementación de la Misión Nuevo modelo productivo sostenible área Energía:   En marzo 14 de 2022 se lanzó la “Convocatoria para el apoyo a proyectos de I+D+i que contribuyan a resolver los desafíos establecidos en la misión “Colombia hacia un nuevo modelo productivo, sostenible y competitivo” – área Estratégica Energía” 
Esta convocatoria tiene por Objeto “Contribuir al cambio de la estructura productiva del país hacia industrias y servicios con contenido tecnológico alto y con proyección exportadora, a través del apoyo financiero al desarrollo de proyectos de I+D+i dirigidos a desarrollar y validar nuevas tecnologías para la transición energética, basadas en la aplicación de resultados de investigación o la adopción o adaptación de tecnologías convergentes”.
Uno de los retos se enmarca en la “Creación de una Industria de Biorrefinerías con Proyección Exportadora”, del cual se espera la obtención de 2 prototipos y diseños de: a) Biorrefinerías enfocadas en producción de portadores energéticos y, b) Biorrefinerías enfocadas en producción de productos químicos de alto valor agregado (Química verde).
2.1 Ampliación de alcance de las expediciones científicas con alianzas regionales, involucrando procesos de innovación social - 1er. Trimestre: 
En el primer trimestre se suscribieron los siguientes convenios especiales de cooperación que permiten el cumplimiento de la tarea relacionada con expediciones científicas BIO:
Convenio Nº 022-2022 ejecutado por el Instituto Humboldt: Este convenio tiene como objeto “Aunar esfuerzos técnicos, administrativos y financieros para llevar a cabo la “Expedición científica piloto a una BiodiverCiudad con enfoque de Bioeconomía” en el marco del objetivo estratégico “Diseñar e implementar la misión de bioeconomía para promover el aprobé- chamiento sostenible de la biodiversidad” del Pilar de la Mega: Economía Bioproductiva establecido en Plan Estratégico Institucional 2021. En el marco de este convenio, se desarrollará un piloto de expedición científica para reconocer y generar información sobre la biodiversidad urbana, con un enfoque de bioeconomía, concentrado en dos grupos biológicos de interés para el país: aves y plantas útiles.
Convenio Nº 026-2022 ejecutado por la Comisión Colombiana del Océano-CCO: Este convenio tiene como objeto “Aunar esfuerzos técnicos, administrativos y financieros para la realización de dos (2) expediciones científicas: una (1) expedición Científica en la Reserva de Biosfera Seaflower – Isla Cayos de Quitasueño, y una segunda expedición en el Programa Pacífico en el Golfo de Tribuga´, en el marco del Programa Colombia Bio”.
En el marco de los convenios en mención se desarrollarán 3 expediciones científicas, una de las cuales será realizada en Pacífico (Golfo de Tribugá).
4.1 Apoyo a proyectos de I+D+I que contribuyan a resolver los desafíos establecidos en la en la misión: Colombia hacia un nuevo modelo productivo, sostenible y competitivo - energía - 1er. Trimestre
Se elaboraron los términos de referencia de la convocatoria y sus respectivos anexos, se llevaron a cabo todos  los trámites administrativos para el lanzamiento de la convocatoria que derivó en la resolución de apertura el 14 de marzo de 2022.
5.1 Mapeo de Bio productos en Proyectos de I+D+i apoyados por Minciencias - 1er. Trimestre </t>
    </r>
    <r>
      <rPr>
        <u/>
        <sz val="11"/>
        <color theme="1"/>
        <rFont val="Arial Narrow"/>
        <family val="2"/>
      </rPr>
      <t>(21)</t>
    </r>
    <r>
      <rPr>
        <sz val="11"/>
        <color theme="1"/>
        <rFont val="Arial Narrow"/>
        <family val="2"/>
      </rPr>
      <t xml:space="preserve">
Para el primer trimestre se realiza el reporte de 26 “Proyecto de I+D+i financiado por Minciencias y aliados para la generación de Bioproductos”, 25 de los cuales se derivan de la convocatoria de proyectos para obtener beneficios tributarios por inversión en CTeI 2021 Nº 904. El proyecto restante se deriva del Convenio Especial de Cooperación Nº 022-2022 suscrito con el Instituto Humboldt. Conclusión: en este sentido, se cumple con lo establecido para la tarea asignada.</t>
    </r>
  </si>
  <si>
    <t xml:space="preserve">El programa de Colombia BIO cumple con la planeación programada para este trimestre; los análisis frente a las iniciativas reportadas cumplen con lo esperado al momento del reporte así mismo los documentos que se adjuntan como entregables frente a las tareas establecidas. </t>
  </si>
  <si>
    <t>1.1 Pactos por la Innovación 1er trimestre: Con el objetivo de implementar el portafolio de beneficios de la estrategia Pactos por la Innovación, se desarrollaron actividades tendientes al despliegue de los portafolios de cada una de las regiones, entre las cuales se destaca:
Convenio especial de cooperación 764-2019 con la Cámara de Comercio de Manizales por Caldas: Se continuó con la implementación y seguimiento de los 5 proyectos financiados por COLINNOVA. Se continuó y terminó con las horas (10 horas) de las sesiones de entrenamiento individual con cada una de las 21 empresas que participan en el programa de aceleración en Proyectos. Se realizó el cierre de la etapa formativa del programa de aceleración en proyectos de I+d+i y se realizó sesión presencial con las 21 empresas participantes.
Convenio especial de cooperación 761-2019 con la Cámara de comercio de Barranquilla: para el beneficio de aceleración se realizó acompañamiento a las reuniones con las empresas que van a reformular los proyectos y radicarán en la próxima convocatoria de beneficios tributarios 2022. Para el beneficio de innovación abierta se realizó revisión y envío del concepto emitido al primer informe de avance técnico y financiero de la implementación de la solución para las empresas del clúster de logística, que dan muestra del avance en un 50% de ejecución.
Convenio especial de cooperación 765-2019 con la Cámara de comercio de Cartagena: Para el beneficio de jóvenes I+i desarrollo de la sesión de sustentación de resultados finales de cada uno de los jóvenes. Para el beneficio de innovación abierta acompañamiento a la implementación de las soluciones seleccionadas por las empresas de economía naranja y turismo. Para el beneficio de colinnova firma y perfeccionamiento de los convenios entre la Cámara de Comercio de Cartagena y cada una de las alianzas y ejecución del beneficio de colinnova. 
Convenio especial de cooperación 762-2019 con la Cámara de comercio de Bucaramanga: para sistemas de innovación se llevó a cabo el seguimiento a la implementación de los proyectos de innovación con las empresas que recibieron cofinanciación por su desempeño en el marco del programa, para el beneficio de sistemas de innovación continua con el seguimiento a la implementación de los proyectos de innovación con las empresas que recibieron cofinanciación por su desempeño en el marco del programa. Para el beneficio de colinnova se han realizado 8 seguimientos virtuales a la Alianza, se realizó el seguimiento quincenal con la corporación Enlace y la Alianza Penagos. 
Convenio especial de cooperación 007-2020 con la Cámara de comercio de Santa Marta: en cuanto a la gestión de firmantes (Autodiagnósticos) en el mes de enero se han realizado 6 nuevos autodiagnósticos, para un total de 170 firmantes, con un cumplimiento de meta del 71%. Para el beneficio de prototipado se llevó a cabo la selección de la entidad la entidad Punto Estratégico Red de Consultores SAS.
Convenio especial de cooperación 229-2021 con la Cámara de comercio de Tumaco: para el beneficio de prototipado se entra en la fase contractual con la entidad Punto Estratégico Red de Consultores SAS. Se ha realizado el monitoreo de las vinculaciones al autodiagnóstico de los firmantes; mediante llamadas o visitas directas. Para el beneficio de prototipado se realizaron las reuniones de kick-off con los empresarios, y se realizaron los talleres 1 y 2, más el bootcamp del programa.
Convenio especial de cooperación 763-2019 con la Cámara de comercio de Cúcuta: Se llevó a cabo el quinto comité técnico del convenio. Para el beneficio de aceleración se gestionó los TDR de entidad asesora y empresas beneficiarias, para el beneficio de innovación abierta se gestionó la inscripción de 9 empresa beneficiarias y se realiza la contratación de la entidad asesora corporación enlace.
Convenio especial de cooperación 281-2021 con la Cámara de comercio de Buenaventura: presentación del primer informe técnico y financiero, gestión y firma del contrato con la empresa asesora para el programa de prototipado, evaluación y selección de las 35 empresas beneficiarias para el programa de prototipado.
Convenio especial de cooperación 688-2020 Confecámaras: nuevas organizaciones firmantes de Pactos por la Innovación, se reporta el cumplimiento de este indicador con 340 nuevas organizaciones firmantes de Pactos por la Innovación que han diligenciado la herramienta de autodiagnóstico, las cuales, están verificadas y aprobadas por el equipo técnico de Minciencias. 135 empresas con capacidades en gestión de la innovación. 15 alianzas generadas entre empresas y actores de SNCTI.
Convenio especial de cooperación 025-2022 Confecámaras: Se llevó a cabo la invitación para la selección de la entidad asesora para la formación de los empresarios. Se llevó a cabo la evaluación de las propuestas y selección de la entidad asesora. 
Convenio especial de cooperación 419-2021 con ACOPI Antioquia: Se gestionó la totalidad de los convenios firmados entre ambas partes (Seccionales y Acopi Antioquia). Se diseñó el contenido de los talleres – Estrategia de intervención, que fue presentado y aprobado por el comité técnico del convenio. Se elaboró el perfil del docente para los talleres - Estrategia de intervención, que fue presentado al comité el pasado 14 de febrero. Se envió a soporte de Cettia, todos los talleres de capacitación del proyecto revisadas por el área de comunicación, se compartió en cada seccional un comunicado con el perfil del docente para las capacitaciones. 
Convenio especial de cooperación 792-2019 con la Cámara de comercio de Cali: selección de empresas beneficiarias para el programa de colinnova. Contrato con la entidad asesora inventta para el programa de colinnova. 
Convenio especial de cooperación 864-2020 con la Cámara de comercio de Nariño: se procede a realizar invitación a la primera reunión con entidades Aliadas de Comunidad de Innovación. Se realiza comité de seguimiento ampliado del beneficio de sistemas de innovación empresarial.
Convenio Especial de Cooperación 239-2021 con la Cámara de comercio de Ibagué: Se realizó el kickoff entre Minciencias, IXL Center y Cámara de Comercio de Ibagué para conocer el cronograma y el modelo de seguimiento que desarrollará la empresa consultora con las 22 empresas participantes del programa. Se realizó el Kickoff con las empresas beneficiarias. Se inició el proceso de mentoría y acompañamiento formal por parte de la empresa IxL center. Actualmente se está a la espera de una primera propuesta por parte de una entidad nacional, para el desarrollo de la comunidad de innovación.
ANTIOQUIA
Durante el primer trimestre del año 2022, se llevaron a cabo las actividades enmarcadas en la participación en comités técnicos del convenio en donde se abordaron diversas temáticas asociadas a la operación del programa Mipyme Innova Antioquia., revisión y emisión de observaciones a las actas elaboradas por el operador del convenio frente a las mesas de trabajo y comités técnicos realizados, participación en mesas de trabajo a fin de orientar la reformulación de los proyectos priorizados por las empresas beneficiarias, revisión a la subsanación de las observaciones emitidas por Minciencias, técnicas y financieras de 15 proyectos de innovación priorizados por las empresas beneficiarias del módulo II, aprobación de 15 proyectos de innovación priorizados por las empresas beneficiarias de módulo II, revisión y emisión de observaciones al procedimiento propuesto por el operador para la solicitud de modificaciones de los proyectos de innovación, emisión de oficio para la generación de alertas al ejecutor, referente a la implementación de los proyectos de innovación, elaboración y socialización de anexo aclaratorio al proceso de presentación de modificaciones de los proyectos de innovación, revisión técnica y financiera de la solicitud de modificación de 17 proyectos de innovación priorizados por las empresas beneficiarias del módulo II, emisión de observaciones técnicas y financieras de las 17 modificaciones de los proyectos de innovación priorizados por las empresas beneficiarias del módulo II, participación en mesas de trabajo en donde se socializa y revisa la subsanación de las observaciones emitidas a las modificaciones de los proyectos de innovación, revisión a la subsanación de las observaciones emitidas por Minciencias, técnicas y financieras de las 17 modificaciones de los proyectos de innovación priorizados por las empresas beneficiarias del módulo II, aprobación de 12 modificaciones de los proyectos de innovación priorizados por las empresas beneficiarias de módulo II y participación en mesas de trabajo a fin de realizar seguimiento a la operación del programa Mipyme Innova Antioquia.
Minciencias ha realizado orientación técnica al operador frente a la ejecución del convenio dado su rol de orientador dentro de este.
ATLÁNTICO
Durante el primer trimestre del año 2022, el proyecto que tiene por objeto Implementación de Sistemas de Gestión de Innovación en empresas del Atlántico, Innovación Más País Atlántico, operado por la Cámara de Comercio de Barranquilla, orientó sus actividades en el proceso de seguimiento a la implementación de los proyectos de innovación de las 50 empresas del módulo II de Sistemas de Innovación, 32 proyectos a la fecha de fin de este trimestre ya se encuentran finalizados y en proceso de cierre. También se realizaron actividades de seguimiento a la implementación de los proyectos de innovación de 50 empresas beneficiarias del módulo I de Formación y Cultura de Innovación, 40 de estos proyectos ya finalizaron, 4 proyectos fueron evaluados, y se otorgaron 4 cupos de cofinanciación.  
El 04 de marzo se realizó la mesa de evaluación de proyectos, donde evaluaron y aprobaron 4 proyectos de innovación propuestos por empresas beneficiarias del módulo I.
El 08 de marzo se realizó un comité técnico para ver los avances del proyecto, informar sobre los 4 proyectos de innovación aprobados y solicitar la cofinanciación de un proyecto de innovación de estos 4 que fueron aprobados, para así otorgar 4 cupos de cofinanciación, ampliando la meta de 50 a 51 proyectos implementados.
El operador del proyecto en conjunto con Minciencias, realizó las actividades de seguimiento a cada una de las empresas del proceso de registro de información en los componentes 2 y 3 de medición de resultados e impactos, en la estrategia de InverACTI.
BOGOTÁ
Durante el primer trimestre del año 2022, se realizaron las actividades correspondientes a: realizar el seguimiento al entrenamiento de alto nivel en innovación para las 20 empresas beneficiarias a cargo de la entidad experta 10X Thinking y actividades de acompañamiento a través de sesiones virtuales individuales con cada una de las empresas beneficiarias en el proceso de priorización de los proyectos de innovación que las empresas presentarán para ser cofinanciados con los hasta $55.000.000 que están disponibles para cada empresa. En el mes de marzo 4 empresas presentaron oficialmente sus proyectos de innovación para revisión y aprobación.
Con respecto a las actividades de la etapa de entrenamiento de alto nivel en innovación la entidad experta 10X Thinking realizó las actividades del entrenamiento de alto nivel en innovación, cumpliendo así el plan operativo propuesto, el evento de cierre de estas actividades se realizó de forma presencial el 25 de febrero de 2022.
Frente a la estrategia de medición de resultados en ACTI, se realizó la activación del segundo componente en la plataforma de INVERACTI para las 20 empresas beneficiarias del programa y el 28 de febrero se realizó la primera sesión virtual de socialización y sensibilización de la estrategia de InverACTI.
Con respecto a las actividades con el aliado cooperante ANDI: el 25 de enero se realizó la Rueda de Negocios donde se realizaron 161 citas de negocios entre las 20 empresas beneficiarias del programa y oferentes y proveedores externos. El 03 de marzo se realizó la segunda sesión de la red de confianza. El 04 de marzo se realizó el cuarto comité técnico del convenio, donde se revisaron los avances de las actividades del convenio y la actualización del plan operativo.
En cuanto a los compromisos del convenio directamente con la Secretaría Distrital de Desarrollo Económico, se entregaron los reportes mensuales para cargue en GESPROY de enero y febrero de 2021, el reporte del mes de marzo se encuentra en proceso de elaboración. Se realizaron mesas de seguimiento periódicas.
El 31 de marzo se realizó un comité técnico donde se revisó el estado actual y los avances del convenio¿, se revisó el proceso a seguir para la aprobación de los proyectos priorizados y se definieron las delegaciones y fechas para los comités de aprobación de los proyectos.
Durante el trimestre, se realizó el proceso de selección y contratación del apoyo administrativo y financiero del proyecto.
CALDAS
De acuerdo a los compromisos del Convenio 843-2018, durante el periodo comprendido entre enero y marzo de 2022, se elaboraron los conceptos de supervisión de los informes de avance presentados por las empresas beneficiarias Caja de Compensación Familiar de Caldas, Gilberto Robledo Quintero Asesores de Seguros &amp; CIA LTDA, Punto Eléctrico SAS, Riduco S.A., San Martín Lácteos S.A.S, Solocauchos S.A.S y Super de Alimentos S.A.
Adicionalmente, se realizaron los segundos desembolsos a las empresas beneficiarias Solocauchos SAS, Sigma Ingeniería S.A., Servicios Especiales de Salud, Maquiempanadas SAS, Central Hidroeléctrica de Caldas S.A. E.S.P. e Inversiones Furtino S.A.S. (Calzado Triunfo), por un valor total de $269.715.891,50.
Se dio inicio a los procesos de liquidación de los convenios y contratos derivados del Convenio marco.
Se llevaron a cabo las últimas visitas presenciales a las empresas beneficiarias, con el fin de recibir la retroalimentación del programa en relación al entrenamiento de alto nivel, la aprobación de presupuestos de inversión, la implementación de proyectos de innovación y el relacionamiento con el ecosistema de CTeI de la región, así como también orientar el diligenciamiento del componente #3 Medición de Resultados.
Se llevó a cabo un comité extraordinario del Convenio, en el cual, se solicitó la aprobación de la elaboración de placas conmemorativas e impresión de constancias de participación, las cuales, fueron entregadas a las empresas beneficiarias y a los equipos de innovación de las mismas en el marco del evento de cierre del programa.
Por último, se llevó a cabo el evento de cierre del Programa Sistemas de Innovación Empresarial, el cual tuvo como objetivo finalizar oficialmente la participación de las empresas beneficiarias en el programa y en el cual se generó un espacio para que estas mismas contaran su experiencia en el programa y los principales resultados de los proyectos de innovación implementados.
CAUCA
Durante el presente periodo, se dio continuidad al proceso de aprobación de los 6 proyectos de innovación de las empresas beneficiarias pendientes de aprobación, la cual se dio en el marco de los comités técnicos No 13, 14 y 15. Finalizado el proceso anterior 9 empresas iniciaron la implementación de sus proyectos en el mes de enero, 3 en el mes de febrero, y 3 en el mes de marzo. Con la aprobación descrita anteriormente, se dio paso a realizar los desembolsos del primer 50% de los recursos de cofinanciación a las empresas. Por otra parte, se dio inicio a la solicitud de prórroga de los contratos derivados de las empresas a fin de garantizar que estas contaran con los 8 meses para realizar la implementación se sus proyectos, durante el periodo fueron legalizados 9 de los 15 otrosíes, los restantes se encuentran en proceso de firma de las minutas por parte de las empresas.
El equipo técnico de Minciencias, dio inicio al seguimiento de la implementación de los proyectos de innovación para ello realizó a los empresarios una socialización frente a la estrategia que empelará la entidad para realizar el seguimiento a los proyectos de innovación y como se debe hacer la presentación de los informes técnicos y financieros mediante los cuales los beneficiaros deben dar cuenta de la ejecución de los proyectos de innovación aprobados. Posterior a esta primera sesión a realizado la segunda sesión a fin de evidenciar el avance en la implementación a través de la matriz de seguimiento entregada por las empresas y analizada por el equipo de seguimiento.
Frente a la entidad experta VT S.A.S, esta realizó la entrega del informe de ejecución No 2 y Minciencias emitió el concepto de supervisión, mediante el cual aprobó el segundo desembolso a la entidad, efectuándolo durante el mes de marzo. Adicionalmente, se solicitó a la entidad entregar el informe de ejecución No 3. 
Respecto a las actividades del aliado cooperante ANDI, se realizó la cuarta sesión presencial de la red de confianza del Departamento de Cauca y los seguimientos virtuales a los compromisos adquiridos en la sesión No 3. Frente al manual de buenas prácticas en innovación, la entidad inicio la actividad, a través de una mesa de trabajo en conjunto entre la ANDI, VT S.A.S y Minciencias en donde se recopilaron las buenas prácticas en las que incurrieron las empresas durante la etapa del entrenamiento. Adicionalmente, se tramitó por parte de Minciencias la prórroga No 1 del convenio especial de cooperación 530-2020, para ello la Fiduprevisora emitió la minuta al aliado cooperante a fin que este firme y actualice las vigencias de las pólizas.
Frente a la estrategia de medición de resultados en ACTI, durante las sesiones de seguimiento que se llevan a acabo con las empresas beneficiarias se ha sensibilizado a las beneficiarias para que realicen el registro de inversiones en la plataforma de INVERACTI.
Frente a la prorroga del convenio especial de cooperación 2611-2019, durante el periodo se legalizó la minuta mediante la cual se extendió la ejecución del convenio hasta el 31 de marzo de 2023.
En cuanto a los compromisos del convenio directamente con el Departamento del Cauca se entregaron a tiempo los reportes mensuales de ejecución técnica y financiera para cargue en GESPROY de diciembre de 2021, enero y febrero de 2022.
CUNDINAMARCA
Durante el primer trimestre del año 2022, en las actividades del proyecto Innovación Empresarial Más País Cundinamarca en el marco del convenio especial de cooperación No. 784-2017, se llevaron a cabo las legalizaciones de las liquidaciones de 2 contratos derivados con empresas beneficiarias: Celik Construcciones Metálicas S.A.S y Solutions Group S.A.S; con esto se finalizó la liquidación de los contratos derivados de las empresas beneficiarias.
Adicionalmente, continuamos con el proceso de declaración de posible incumplimiento el contrato derivado 428-2018 suscrito con la empresa MCT S.A.S, dado que la empresa no cumplió con cursar todas las etapas del programa, para ello la Fiduprevisora emitió el acta de liquidación a la empresa, en donde se solicitó el reintegro de los $35.000.000 estipulados como penalidad en el contrato y adicionalmente continua la reclamación ante la aseguradora.
CAQUETA
El 23 de febrero, 04 y 09 de marzo de 2022 Minciencias participó de varias mesas de trabajo con la Cámara de Comercio de Florencia para Caquetá y con la Universidad de la Amazonía para socializar consultas jurídicas realizadas en respuesta al certificado de contrapartida, concluyendo las conversaciones a través del correo electrónico enviado el 15 de marzo de 2022.
Para el proceso de evaluación de proyectos de módulo II se envió correo electrónico a la Cámara de Comercio de Florencia para Caquetá el 16 de marzo de 2022 con la recopilación de información socializada alrededor de los procesos y formatos para realizar esta actividad.
Actualmente el Ministerio de Ciencia, Tecnología e Innovación se encuentra en disposición para la resolución de las dudas que puedan tener tanto el ejecutor como operador del proyecto en pro de la adecuada ejecución del mismo.
HUILA
En el primer trimestre de 2022 Dando continuidad al desarrollo en la implementación de los prototipos con las empresas beneficiarias del departamento del Huila, a continuación, se presenta el avance del proyecto durante el primer trimestre del año 2022:
Se realizaron 3 comités técnicos donde se aprobó el segundo desembolso de 10 empresas beneficiarias por un valor de $15.000.000 para cada una, esto teniendo en cuenta el cumplimiento de los porcentajes técnicos (90%) y financieros (60%), establecidos en el contrato de las empresas.
Con base a lo anterior, a corte del 31 de marzo de 2022, de las veinte (20) empresas beneficiarias del proyecto, diecinueve (19) dieron cumplimiento al 100% en la ejecución técnica y financiera del proyecto “Desarrollo de Capacidades en Gestión de la Innovación Empresarial en el departamento del Huila”.  Para el mes de abril se espera dar cierre total al cumplimiento de las veinte (20) empresas, con la ejecución técnica y financiera al 100% de la empresa Coofisam.
NARIÑO
Durante el primer trimestre del año 2021, en las actividades del proyecto Innovación Empresarial Más País Nariño en el marco del convenio especial de cooperación No. 788-2017, se llevaron a cabo los procesos de liquidación de 6 contratos derivados con empresas beneficiarias: Corporación Universitaria Autónoma de Nariño "AUNAR", Servicio Público de Alumbrado de Pasto S.A. SEPAL S.A., Cooperativa de Servicios Solidarios de Salud EMSSANAR IPS, Grupo Byza S.A.S., Clinica Oftalmológica Paredes S.A.S., Admithel S.A.S. De estas se legalizaron 4: Corporación Universitaria Autónoma de Nariño "AUNAR", Cooperativa de Servicios Solidarios de Salud EMSSANAR IPS, Grupo Byza S.A.S. y Admithel S.A.S.
RISARALDA
En el trimestre comprendido entre enero y marzo de 2022 para el proyecto Innovación Risaralda se realizaron las siguientes actividades.
Para el primer trimestre de 2022 en el proyecto Innovación Más País Risaralda se dio continuidad a los procesos necesarios para el cierre final de los contratos relacionados con los entrenamientos de alto nivel, acompañados por las entidades expertas Corporación Industrial Minuto de Dios (CIMD) y Unión Temporal Zabala Tecnalia (UTZT).
En cuanto al seguimiento de la implementación de los proyectos priorizados, se realizaron sesiones de seguimiento en el marco de la cuarta visita en campo desarrollada en la región de Risaralda para dieciocho de las empresas beneficiarias durante el mes de febrero. También se ha dado continuidad al proceso de evaluación de informes de avance de implementación de los proyectos priorizados por las empresas beneficiarias. Además, se llevó a cabo el evento de cierre el 18 de febrero de 2022. El 100% de los proyectos culminaron su implementación y se dio inicio a los procesos de cierre, documentación y liquidación de los contratos derivados con las empresas beneficiarias.
Se dio el proceso de solicitud de la segunda prórroga del convenio marco 401- 2019. Se llevó a cabo el seguimiento al proceso de registro de Inversiones en Actividades de Ciencia, Tecnología e Innovación (InverACTi) en la plataforma destinada para tal fin.
SANTANDER
Se realizó la gestión correspondiente para la realización de la suscripción del convenio, aunque debido al periodo de ley de garantías no se pudo avanzar en el mismo, no obstante, se realizaron reuniones para aclarar las dudas que presento la Gobernación de Santander.
VALLE DEL CAUCA
 Se realizó el acompañamiento por parte de MinCiencias para orientar el diligenciamiento de los componentes #2 Registro de Inversiones y #3 Medición de Resultados.</t>
  </si>
  <si>
    <t>1 Convocatoria nacional para fomentar la protección por patente y su uso comercial de adelantos tecnológicos en I+D+i que promuevan la potenciación económica del sector empresarial.  1.1 Seguimiento a la ejecución de la estrategia 1er trimestre:  De acuerdo con el reporte formal que realiza la SIC en su página oficial (https://drive.google.com/file/d/1QPzTd3Jl6QEa7SJ0gQAT66bz47uneUAs/view ), se reporta que para lo corrido del año 2022, primer trimestre (enero a marzo) se han radicado un total de 99 solicitudes de patente (80 solicitudes de invención y 19 solicitudes de modelo de utilidad) ante dicha Entidad.
A continuación, se muestra la distribución por departamento de radicación de patente a nivel nacional:
Antioquia: 9 solicitudes de patente.
Atlántico: 3 solicitudes de patente.
Bogotá D.C: 30 solicitudes de patente.
Boyacá: 3 solicitudes de patente.
Caldas: 4 solicitudes de patente.
Caquetá: 1 solicitud de patente.
Cauca: 1 solicitud de patente.
Cundinamarca: 6 solicitudes de patente.
Guaviare: 2 solicitudes de patente.
Huila: 2 solicitudes de patente.
Meta: 1 solicitud de patente.
Nariño: 1 solicitud de patente.
Norte de Santander: 1 solicitud de patente.
Quindío: 3 solicitudes de patente.
Risaralda: 3 solicitudes de patente.
Santander: 5 solicitudes de patente.
Sucre: 1 solicitud de patente.
Tolima: 3 solicitudes de patente.
Valle del Cauca: 20 solicitudes de patente.
Lo anterior evidencia que el 30% de las radicaciones de patente se encuentra focalizado en Bogotá D.C, seguido por Valle del Cauca con el 20%, Antioquia con el 9%, Cundinamarca con el 6%, y Santander con el 5% siendo estos los departamentos que lideran la radicación de patente con el 70%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Frente al convenio 417-2021, suscrito con la Corporación Tecnnova Universidad Empresa Estado UEE, en representación de la Joinn Red Colombiana de OTRI, se realizó la adición No. 2 al cual se asignaron recursos por PGN 2022 por un valor de $8 mil millones con lo que se espera cubrir 550 nuevas solicitudes de patentes. Su legalización se realizó el 03 marzo de 2022. Actualmente se encuentra en la cohorte número 9 de la convocatoria derivada de dicho convenio la cual cierra el 28 de abril.
2 Convocatoria nacional tercerizada para promover la explotación, comercialización y/o transferencia de las invenciones protegidas o en proceso de protección por patente Sácale jugo a tu patente 4.0.  2.1 Seguimiento a la ejecución de la estrategia 1er trimestre:  Sácale jugo a tu patente en su versión 4.0, tiene por objeto Promover la explotación, comercialización y transferencia de las invenciones protegidas o en proceso de protección por patente, esta iniciativa se encuentra asociada al capítulo I del convenio  756-2019 el a la fecha se han llevado a cabo una serie de actividades para la legalización del Otrosí No.2.
Aprobación Comité DIR – 22 de febrero 2022
Recopilación documental y solicitud MGI – 4 de marzo de 2022
Abogado jurídico asignado – 7 de marzo de 2022
Ajustes documentación – 9 de marzo de 2022
Reasignación Orfeo – 16 de marzo de 2022
Solicitud corregida MGI – 17 de marzo de 2022
Abogado jurídico asignado – 19 de marzo de 2022
A la fecha, la solicitud se encuentra aprobada y Fiduprevisora envía memorando a las partes para suscripción de pólizas para el Otrosí No.2</t>
  </si>
  <si>
    <t>1.1 Seguimiento a la ejecución de la estrategia 1er trimestre: El convenio  022 de 2022 entre CREAME Incubadora de Empresa  y el FFJC  fue suscrito y legalizado el 28 den enero de 2022.  El viernes 04 de marzo se dio apertura a la convocatoria para apoyar la creación de empresas de base tecnológica,  lo cual dará cumplimiento a los 18 acuerdos de transferencia de tecnología. Actualmente nos encontramos realizando 10 talleres en región para dar a conocer la convocatoria, Ley Spin Off, y aspectos para la creación de EBT, se tiene programado contar con el cumplimiento de la meta en junio de 2022.
2.1 Proyectos financiados 1er trimestre: Se elaboraron los términos de referencia de la convocatoria y sus respectivos anexos, se llevaron a cabo todos  los trámites administrativos para el lanzamiento de la convocatoria que derivó en la resolución de apertura el 14 de marzo de 2022.</t>
  </si>
  <si>
    <t>1.1 Diseño y formulación de políticas 1er trimestre:   Esta iniciativa comprende las actividades relacionadas con el diseño y formulación de los documentos de política que se lideran directamente desde el Viceministerio de Talento y Apropiación Social del Conocimiento.  Para este trimestre se consignan los soportes de las actividades en el aplicativo GINA en las siguientes carpetas comprimidas:  Soportes Diseño y Formulación de Política – trimestre I
2.1 Apoyo en la gestión de lineamientos, evaluaciones de políticas y capacidades regionales de CTeI - 1er Trimestre:  Esta iniciativa comprende todas las acciones que no son lideradas directa o únicamente por el Viceministerio, pero que requieren de su acompañamiento y gestión para garantizar la inclusión de los lineamientos de política CTeI. Acá se incluye el apoyo y asesoría del Viceministerio a sus direcciones técnicas para estructurar evaluaciones de los programas e instrumentos de política en CTeI, en este sentido, el viceministerio apoya a los equipos técnicos, quienes son los responsables de la generación y financiación de las evaluaciones y demás programas. Durante el primer trimestre del año 2022 se apoyaron las siguientes actividades: Gestión administrativa relacionada con Misión de Sabios,   Apoyo a la gestión de lineamientos de política publica, Implementación de la Política Nacional de Apropiación Social del Conocimiento en el marco de la CTeI,  política de la internacionalización de la CTeI y diplomacia científica, Política Integral de Conocimiento Ancestral Tradicional, OCDE,Convenio TIPC, Evaluaciones de impacto, Sistema general de regalías,  Formación de alto nivel.  Para este trimestre se consignan los soportes de las actividades en el aplicativo GINA en las siguientes carpetas comprimidas:
Soportes No. 1    carpeta comprimida llamada “Gestión administrativa relacionada con Misión de Sabios”
Soporte   No. 1.1 Drive- “Gestión administrativa relacionada con Misión de Sabios”
Soporte   No. 2    carpeta comprimida “Apoyo a la gestión de lineamientos de política pública
Soporte   No. 3    carpeta comprimida “OCDE”
Soporte   No. 4    carpeta comprimida “Convenio TIPC”
Soporte   No. 5    carpeta comprimida “Evaluaciones de impacto”
 3.1 Apoyo en el diseño de marco normativo 1er Trimestre:  Este Primer Informe contiene soportes de las actividades de apoyo en el diseño de marco normativo. El informe incluye evidencias de la realización de actividades. De acuerdo a lo anterior se adjunta una carpeta comprimida llamada "Soportes Apoyo al marco regulatorio"</t>
  </si>
  <si>
    <t>1.1 Estudio para diseñar la estrategia de sostenibilidad de la gestión de los centros e institutos públicos de investigación. Primer Trimestre:  Se elaboró borrador a los TDR y se conformó equipo de trabajo para realizar ajustes.
2.1 Actualización Normativa en Ciencia, Tecnología e Innovación. Primer Trimestre.:  Se elaboró la identificación de las primeras iniciativas de agenda normativa del VCIP con los siguientes temas: Transferencia tecnológica necesaria para la producción nacional de Cannabis, importación de equipos e insumos para la investigación, Licenciamiento y certificación Transferencia de tecnología y Beneficios tributarios regionales, también se identificaron los cuellos de botella en el proceso de importación de equipos e insumos para la ciencia. Se adjunta soportes. 
3.1 Evaluación y Rediseño de la política de Reconocimiento de Actores del Sistema Nacional de Ciencia, Tecnología e Innovación 1er trimestre:  De acuerdo con el cronograma de la actividad estratégica, se perfeccionó el contrato 691-2021 firmado por las dos (2) partes, se dio inicio con Acta de fecha 31 de enero de 2022, a la Evaluación y Rediseño de la Política para el Reconocimiento de Actores. se contó con la entrega del primer informe ajustado con las recomendaciones dadas por el equipo técnico. Se realizará  el primer pago en el mes de abril..
4.1 DECLARATORIA DE IMPORTANCIA ESTRATÉGICA DE LOS PROYECTOS DE INVERSIÓN RELACIONADOS CON LA POLÍTICA DE CIENCIA, TECNOLOGÍA E INNOVACIÓN 2023 - 2031 - CONPES DIE Primer Trimestre:  Se entregaron al MHCP,  los documentos oficio de solicitud CONPES DIE 02032022; el oficio de solicitud de aval fiscal y La Justificación Técnica para hacer esta solicitud. Se adjunta radicado.</t>
  </si>
  <si>
    <t>1.1 Automatización y modernización de servicios logísticos priorizados 1er trimestre:  Se adjunta reporte al Plan Estratégico “Automatización y modernización de servicios logísticos priorizados”, el cual permite dar cuenta de los avances efectuados con el fin de optimizar el servicio o actividad de mayor complejidad y el cronograma de actividades proyectado para ejecutar la tarea definida en ese sentido..
2.1 Transformando la gestión documental 1er trimestre:  Dentro del programa estratégico “por una gestión administrativa y financiera moderna e innovadora – 2022”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primer trimestre de la vigencia 2022, se presenta un avance del 100%, teniendo en cuenta que se cumplieron con las actividades planeadas para el primer trimestre, lo anterior representado en el desarrollo de las siguientes actividades: informe de avance del proceso de implementación de las Tablas de Valoración Documental, Informe de acompañamientos y/o capacitación en temas de gestión documental, e informe de elaboración y/o actualización de instrumentos archivísticos.  De acuerdo a lo anterior, se cumple con las actividades propuestas y por lo tanto no se requieren acciones de mejora.
3.1 Implementación de un Sistema de Gestión electrónica de documentos de Archivo SGDEA Fase II 1er trimestre:  Dentro del programa estratégico “por una gestión administrativa y financiera moderna e innovadora – 2022” establecido por la Dirección Administrativa y Financiera, se creó la iniciativa No.3 denominada – Implementación de un Sistema de Gestión Electrónica de Documentos de Archivo SGDEA fase II, con la cual se busca  desarrollar actividades priorizadas establecidas en el mapa de ruta – componente documental obtenido en la implementación SGDEA fase I, como resultado de la ejecución del contrato 401 de 2021 suscrito con el Archivo General de la Nación.
Con corte al primer trimestre de la vigencia 2022, se desarrollaron las siguientes actividades: se realizaron los ajustes al diagnostico integral de archivo conforme a las recomendaciones establecidas en el mapa de ruta del componente documental, se elaboró el Modelo de requisitos para la gestión de documentos electrónicos, se realizaron ajustes al Programa de Gestión Documental, respecto al programa de gestión documental y el diagnóstico integral de archivo, se realizará la actualización en el sistema de gestión de calidad GINA, durante el segundo trimestre de 2022.  De acuerdo a lo anterior, se cumple con las actividades propuestas y por lo tanto no se requieren acciones de mejora.
4.1 Gestión del Plan Institucional de Archivos PINAR 1er trimestre:  Conforme a las actividades establecidas y priorizadas para la vigencia 2022 dentro del Plan Institucional de Archivos PINAR, para el primer trimestre de la vigencia, se obtiene un 33% de avance, teniendo en cuenta las siguientes actividades desarrolladas:  
Se inicia con la implementación de las Tablas de Valoración Documental, conforme a las indicaciones técnicas aclaradas por el Archivo General de la Nación en la mesa técnica del 3 de marzo de 2022, frente a la metodología para el desarrollo de los procesos técnicos archivísticos para la organización de los expedientes que serán objeto de transferencia documental secundaria por parte del Ministerio al AGN.
Se dio continuidad al proceso de convalidación de las TRD ante el Archivo General de la Nación atendiendo a nivel interno las observaciones emitidas mediante concepto técnico del AGN, remitiendo los respectivos ajustes tanto a las TRD y sus anexos el 14 de marzo de 2022.
Se revisaron las recomendaciones dadas por el Archivo General de la Nación en el mapa de ruta documental, para el programa de gestión documental, realizando los ajustes al documento denominado programa de gestión documental. Durante el transcurso de la vigencia se documentaran los seis (6) programas específicos en el sistema de gestión de calidad.
Se elaboró el cronograma para el plan de implementación de preservación digital, de acuerdo al análisis de los insumos realizado y la priorización de actividades para la vigencia 2022.
Se elaboró el Modelo de requisitos para la gestión de documentos electrónicos A206M06, en el cual se establecen los requisitos funcionales que debe contar el sistema que soporte la gestión de documentos del Ministerio.
Se desarrollaron actividades de ajuste a documentos como el diagnostico integral de archivos, de acuerdo a las recomendaciones dadas por el AGN en el mapa de ruta del componente documental.
5.1 Gestión del Plan de Austeridad y de Gestión Ambiental 1er trimestre:  Para el primer trimestre de 2022, se realizaron las siguientes actividades: 
La ejecución de los recursos presupuestales de adquisición de bienes y servicios en la presente vigencia fiscal se viene realizando en cumplimiento del Decreto 397 de 2022, los cuales son los necesarios para el normal funcionamiento de Minciencias en el cumplimiento de su cometido estatal.
En cumplimiento al Decreto 731 de 2021, “Por el cual se establece el Plan de Austeridad del Gasto 2021 para los órganos que hacen parte del Presupuesto General de la Nación”, y de acuerdo con las instrucciones del Departamento Administrativo de la Presidencia de la República, se reportó la información en el Aplicativo de Austeridad del Gasto de la Presidencia de la República, lo correspondiente al segundo semestre de 2021 dentro del término establecido, la cual fue aprobada por el Sr. Secretario General.
Durante el primer trimestre de 2022 se ejecutaron las siguientes actividades:
• Se actualizo, presento y aprobó el PLAN DE AUSTERIDAD EN EL GASTO Y GESTIÓN AMBIENTAL 2022, por el Comité de Gestión y Desempeño Institucional y Sectorial.
• Se actualizó el cronograma de actividades para la vigencia 2022, en aspectos ambientales.
• Se elaboraron las piezas gráficas para la campaña de SENSIBILIZACIÓN SOBRE LA IMPORTANCIA DEL RECICLAJE EN EL MINISTERIO.
• Se solicito a la Oficina Asesora de Comunicaciones la elaboración de las campañas de SENSIBILIZACIÓN SOBRE LA IMPORTANCIA DEL RECICLAJE EN EL MINISTERIO, de acuerdo con las piezas elaboradas.
• Se solicitó a la Oficina Asesora de Comunicaciones la publicación de la campaña de SENSIBILIZACIÓN SOBRE LA IMPORTANCIA DEL RECICLAJE EN EL MINISTERIO.
• Se participó en reunión con la OTSI, para revisar el indicador de uso eficiente de papel, Disposición de papel para impresión usado y de los residuos de aparatos eléctricos y electrónico.
• Se revisó y está en proceso de definición la propuesta para la implementación de la contratación verde, para enviar a la secretaria general – Grupo Contratación.
Se registra el consumo mensual de energía en kilovatios por cada piso, para hacer seguimiento de los consumos a través del indicador diseñado en el manual de gestión ambiental, en el cual se establecen los motivos de las variaciones presentadas.
Se registra el consumo bimensual de acueducto en M3 por cada piso, para hacer seguimiento de los consumos a través del indicador diseñado en el manual de gestión ambiental, en el cual se establecen los motivos de las variaciones presentadas.
Con relación a los viáticos y gastos de desplazamiento el ministerio durante el primer trimestre de la vigencia 2022 se realizaron 288 autorizaciones gastos de desplazamiento, las que requirieron la emisión de tiquetes aéreos, fueron emitidos en clase económica.
Se consolidó el seguimiento al Plan de Austeridad y Gestión Ambiental correspondiente al IV trimestre de 2021, el cual se encuentra publicado en la página institucional. El PLAN DE AUSTERIDAD EN EL GASTO Y GESTIÓN AMBIENTAL 2022 fue actualizado, presentado y aprobado por el Comité de Gestión y Desempeño Institucional y Sectorial, realizado en el mes de enero. El seguimiento y diligenciamiento correspondiente al primer trimestre (1 de enero a 31 de marzo), se encuentra en proceso de consolidación y se publicará en la página institucional, en la primera quincena de abril/2022.
6.1 Modernización de servicios financieros priorizados 1er trimestre: Para la vigencia 2022 en la iniciativa de servicios financieros priorizados desde la Dirección Administrativa y Financiera – GIT de Apoyo Financiero y Presupuestal se priorizo la actividad relacionada con un nuevo mecanismo que permita a las Direcciones y Oficinas del Ministerio efectuar la radicación de las solicitudes de comisión de servicio y gastos de desplazamiento. 
En virtud de lo anterior, el 31 de diciembre de 2021 se remitió por parte de MSL el plan de trabajo correspondiente a la implementación de comisiones.
La nueva oferta de servicios en CA Service Catálogo será configurada a partir del levantamiento de información realizado en conjunto entre Minciencias y MSL y el cual consta de los siguientes puntos: Documento de diseño de la solución, Implementación del proceso en ambiente de pruebas, Validación y verificación del funcionamiento del proceso en pruebas, Acta de aceptación de configuración, Migración de la configuración al ambiente de producción, Validación y verificación del funcionamiento del proceso en producción, Firma y acta de finalización de la implementación.
Durante el trimestre se llevaron a cabo las actividades relacionadas con el Documento de diseño de la solución para lo cual se han llevado a cabo 3 mesas de trabajo con MSL, OTIC y Financiera para la revisión de la propuesta de comisiones de servicios y gastos de desplazamiento, reuniones que dieron lugar el 20 de enero, 1 de febrero y 8 de marzo.
Como compromisos de la reunión MSL remitió la propuesta de diseño en las fechas 1 de febrero, 18 de febrero, 21 de febrero y 28 de marzo, sobre las cuales desde el GIT de Apoyo Financiero y Presupuestal se relacionaron las observaciones correspondientes.
El documento de diseño proporciona detalles y consideraciones de referencia para las configuraciones a realizar dentro de la solución de CA Service Management.
El día 28 de marzo se recibió nueva versión del Documento de diseño la cual se encuentra en proceso de revisión por parte del GIT de Trabajo de Apoyo Financiero y Presupuestal para de esta manera poder iniciar la implementación del proceso en ambiente de pruebas.
Se adjunta al presente informe las listas de asistencias y versiones preliminares del diseño.
7.1 Contribuir a un Minciencias más transparente 1er trimestre:  Durante el periodo comprendido entre el 1 de enero y el 31 de marzo de 2022 desde la Dirección Administrativa y Financiera – Grupo Interno de Trabajo de Apoyo Financiero y Presupuestal se dio cumplimiento a los tres requisitos de transparencia ITEP, presentando un cumplimiento al 100% de la meta, así:
1. Publicación de presupuesto en ejercicio:  En la página web del Ministerio se encuentra publicada:
 Resolución 3167-2021 Asignación y Desegregación Presupuesto de Funcionamiento – Gastos de Personal e incapacidades y Licencias de Maternidad y Paternidad (no de pensiones) de la vigencia fiscal 2022.
Resolución 0001-2022 Asignación y Desagregación Presupuesto Funcionamiento rubros de adquisición de Bienes y Servicios, Transferencias Corrientes, Gastos por Tributo, Multas, Sanciones e Intereses de Mora y Servicio a la Deuda Pública de la vigencia 2022. 
Resolución 0003-2022 Asignación y Desagregación Presupuesto de Inversión de la vigencia fiscal 2022
De igual manera se encuentran publicadas las resoluciones de los traslados presupuestales internos realizados al mes de febrero de 2022. 
La información se puede consultar en la ruta: https://minciencias.gov.co/quienes_somos/informacion_financiera_contable/ejecucion, https://minciencias.gov.co/quienes_somos/informacion_financiera_contable/presupuesto
o por la opción:
www.minciencias.gov.co, Transparencia y acceso a información pública, 4. Planeación, Presupuesto e Informes,  4.1 Presupuesto general de ingresos, gastos e inversión.
4.2 Ejecución presupuestal - Actos Administrativos de Modificaciones Presupuestales 
2. Publicación histórico de Presupuesto:  En la página web del Ministerio se encuentra publicada el histórico del presupuesto asignado y ejecutado por el Departamento Administrativo de Ciencia, Tecnología e Innovación (2013-2019) y por el Ministerio de Ciencia, Tecnología e Innovación vigencia 2020, 2021 y los meses de enero y febrero de 2022.
La información se puede consultar en la ruta: https://minciencias.gov.co/quienes_somos/informacion_financiera_contable/ejecucion
o por la opción:
www.minciencias.gov.co, Transparencia y acceso a información pública, 4. Planeación, Presupuesto e Informes, 4.2 Ejecución Presupuestal
3. Publicación de ejecución del presupuesto:  En la página web del Ministerio se encuentra publicada la ejecución presupuestal del Ministerio de Ciencia, Tecnología e Innovación de diciembre de 2021 y enero a febrero de 2022.
La información se puede consultar en la ruta: https://minciencias.gov.co/quienes_somos/informacion_financiera_contable/ejecucion
o por la opción:
www.minciencias.gov.co, Transparencia y acceso a información pública, 4. Planeación, Presupuesto e Informes, 4.2 Ejecución Presupuestal</t>
  </si>
  <si>
    <t xml:space="preserve">Una vez realizada la revisión por parte de la OAPII, se identifica la realización de actividades relevantes para el desarrollo del plan establecido por la Dirección Administrativa y Financiera, encaminadas hacia la modernización de servicios, optimización de procesos, gestión documental, manejo adecuado de archivos, austeridad, cuidado del medio ambiente, la modernización de servicios financieros y la contribución hacia la transparencia en el manejo de los recursos del Ministerio.  
Por lo tanto se recomienda dar continuidad a la dinámica observada durante la ejecución de las actividades adelantadas en el primer trimestre de 2022 y mantener un constante seguimiento a las mismas a fin de garantizar el cumplimiento del plan establecido para el área. </t>
  </si>
  <si>
    <t>1.1 Actualización normativa de cara al Ministerio de Ciencia, Tecnología e Innovación y a las necesidades del mismo - 1er Trimestre: Durante el 1er trimestre de la vigencia , se adelantaron actividades relacionadas con la Actualización normativa de cara al Ministerio de Ciencia, Tecnología e Innovación y a las necesidades del mismo
2.1 Gestión de transparencia, integridad y control a la existencia de conflictos de intereses - 1er. Trimestre: Durante el 1er trimestre de la vigencia, se adelantaron actividades relacionadas con la gestión de transparencia, integridad y control a la existencia de conflictos de intereses,
3.1 Plan de Mejora Normativa / Defensa Jurídica - 1er. Trimestre: Al cierre del 1er trimestre de la vigencia, se han llevado a cabo las actividades planteadas en el plan de mejora, para lo cual se adjunta ficha en la que se puede evidenciar un 29% de avance en el Plan.
4.1 Contribuir a un Minciencias más transparente - 1er. Trimestre: Durante el periodo informado se cumplió con el 100% de los 2 ítems correspondientes, 320 y 333, a la Oficina Asesora Jurídica.
5.1 Contribuir a un Minciencias más moderna - 1er. Trimestre: Durante el periodo informado, se cumplió con el 100% de los requisitos priorizados de Gobierno digital, ítems 140y 152, correspondientes a la Oficina Asesora Jurídica.</t>
  </si>
  <si>
    <t>El  avance para el primer trimestre de las iniciativas propuestas por la Dirección de Talento Humano es el siguiente:
1.1. La motivación nos hace más productivos - 1er trimestre: Para el primer trimestre se obtiene un 100% de cumplimiento en las actividades  que conforman la iniciativa, lo que corresponde a un 46.79%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2.1 Gestión de la Información del TH - 1er trimestre: Para el primer trimestre se obtiene un 100% de cumplimiento en las actividades  que conforman la iniciativa, lo que corresponde a un 37.26%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3.1 Gestión Estratégica del TH - 1er trimestre: Durante el primer trimestre, se obtuvo un 100% de las actividades planeadas, lo que corresponde a un 9.87% de avance acumulado del indicador programático “Calificación de la Gestión Estratégica para un talento humano integro, efectivo e innovador”,  la presente iniciativa busca  promover la vocación de servicio de los servidores públicos de la entidad, garantizar el cumplimiento de las funciones asignadas de una manera eficiente y eficaz generando satisfacción sobre los diferentes actores del sistema.
4.1 Seguimiento Plan Institucional de Capacitación PIC 1er trimestre: 
Durante el primer trimestre, se contó con la realización de las siguientes actividades programadas en el plan institucional de capacitación como:
1.     Seguridad de la Información
2.     Gestión Documental (Conformación de expedientes- Virtuales, físicos) y Administración de Archivos
3.     Talleres sobre manejo y funcionamiento de herramientas tecnológicas utilizadas en la Entidad (GINA, ORFEO, SIGEP)
4.     Gestión de Talento Humano (Sistema de Gestión de Seguridad y Salud en el Trabajo (SG-SST), ¿Plan Bienestar e Incentivos, código de Integridad, Inducción y reinducción
5.     Arquitectura Empresarial
6.     Socialización de la Guía de supervisión de contratación
Para este trimestre se contaba con la programación de 6 capacitaciones de las cuales se ejecutaron 6, lo que significa que el cumplimiento de ejecución del PIC 2022 con respecto a este trimestre es del 100%. Por otra parte, teniendo en cuenta los lineamientos establecidos por la Entidad y el Gobierno nacional relacionado con el control de aforos, las actividades se realizaron de manera virtual sincrónico.
5.1 Seguimiento Plan de Bienestar e Incentivos - 1er trimestre: En el marco del Plan de Bienestar e Incentivos para primer trimestre se desarrollaron de manera satisfactoria el 100% de las doce (12) actividades programadas. A continuación, se relacionan las áreas de intervención y las actividades realizadas:
1.EQUILIBRIO PSICOSOCIAL:
Torneo deportivo compensar
Socialización de piezas de  lactancia
Conmemoración a servidoras por retiro de servicio y horarios flexibles
Sesión virtual en gestión efectiva del tiempo.
Tarjeta virtual por el día del contador.  
 2. SALUD MENTAL
Se realizó sesión virtual "Herramientas de salud mental" 
3. CONVIVENCIA SOCIAL
Conmemoración del Día Internacional de la Mujer y del Día del Hombre. 
 4. ALIANZAS INTERINSITUCIONALES
Sesiones virtuales de acompañamiento en materia del portafolio de servicios por parte de asesor de Compensar. 
Se realizó una sesión virtual relacionada con socialización del portafolio de servicios del Fondo Nacional del Ahorro. 
5. ESTÍMULOS PARA EDUCACIÓN FORMAL
Durante el periodo a reportar se presentaron cinco (5) solicitudes de apoyos educativos.
Se recibieron cuatro (4) solicitudes de servidores públicos para créditos condonables. 
6.INCENTIVOS
En el marco de los mejores equipos de trabajo se proyectaron términos de referencia.
6.1 Seguimiento Plan de Trabajo Anual en Seguridad y Salud en el Trabajo - 1er trimestre: Durante el primer trimestre de 2022 se dio cumplimiento al 100% de las actividades contempladas para los meses de enero, febrero y marzo.  De las 13 actividades contempladas en el plan de trabajo anual del Sistema de Gestión de Seguridad y Salud en el Trabajo se ejecutaron 13 actividades, entres las cuales se incluyó la planificación y estructuración del plan anual de trabajo del SGSST, plan de adquisiciones y continuidad de las actividades y requerimientos derivaos de los programas de medicina preventiva, seguridad e higiene industrial.
7.1 Seguimiento Plan Anual de Vacantes - 1er trimestre: En cuanto al plan de vacantes, en el periodo a reportar se informo a la Comisión Nacional del Servicio Civil con corte a 28 de marzo de 2022 las vacantes de carrera administrativas que están pendientes por proveer. Así mismo, el Plan anual de vacantes fue publicado en la pagina web de la Entidad y el concurso de méritos inmerso en la convocatoria Nación 3 sigue en curso y se encuentra en la etapa de aplicación de pruebas, se esta a la espera de la citación. Se anexa la respuesta dada por la CNSC, con relación al estado del concurso. Adicionalmente y de acuerdo con los lineamientos de transparencia establecidos por la Entidad, la Dirección publico el plan aprobado en la pagina Web de ministerio para su libre consulta en los links: https://www.minciencias.gov.co/sites/default/files/upload/planeacion/1._plan_anual_de_vacantes_2022.pdf
Así mismo para el  primer trimestres  de 2022, la dirección de Talento Humano ejecuto las siguientes gestiones en relación con el plan anual de vacantes:
- Se estable una planta de personal con 140 cargos.
- Se tiene ocupados y distribuidos en las diferentes modalidades de vinculación (CA, LNyR y NP) 123 empleos.
8.1 Seguimiento Plan de Previsión de Recursos Humanos - 1er trimestre: Durante el primer trimestre del año 2022, la Dirección de Talento Humano documento y publico el Plan de previsión de recursos Humanos.
Adicionalmente y de acuerdo con los lineamientos de transparencia establecidos por la Entidad, la Dirección publico el documento aprobados en la pagina Web de ministerio para su libre consulta en los links https: https://www.minciencias.gov.co/sites/default/files/upload/planeacion/2._plan_de_prevision_de_recurso_humano_2022.pdf
9.1 Seguimiento Plan Estratégico de Talento Humano - 1er trimestre: Durante el primer trimestre de la vigencia 2022, se evidencia un avance en la implementación y/o ejecución de los Planes Estratégicos a cargo de la Dirección de Talento Humano, específicamente mediante el desarrollo de las siguientes actividades:
Actividades de intervención en el marco de clima y cultura organizacional
Proceso de inducción y reinducción para los servidores públicos de la entidad
Plan de Bienestar Estímulos e Incentivos 
Plan de capacitación
Plan de Seguridad y Salud en el Trabajo 
Adicionalmente y de acuerdo con los lineamientos de transparencia establecidos por la Entidad, la Dirección publico el documento aprobados en la pagina Web de ministerio para su libre consulta en los links https:https://www.minciencias.gov.co/sites/default/files/upload/planeacion/plan_estrategico_de_talento_humano_2022.pdf
10.1 Contribuir a un Minciencias más transparente - 1er trimestre: Se anexa la formato del indicador de transparencia ITEP, donde se evidencia el cumplimiento del total de los requisitos programadas (69), dando como resultado un avance de cumplimiento del 100% en este indicador
11.1 Cumplimiento de los requisitos priorizados de Gobierno Digital en Minciencias - 1er trimestre: Se anexa la formato del indicador Cumplimiento de los requisitos priorizados de Gobierno Digital, donde se evidencia el cumplimiento del total de los requisitos programadas (02), dando como resultado un avance de cumplimiento del 100% en este indicador.</t>
  </si>
  <si>
    <t>1.1 Planear, acompañar y evaluar integral y oportunamente. 1er trimestre -
Gestión del Plan Anual de Gasto Público Enero 2022: Seguimiento al plan anual de inversión y gasto público
Mediante Decreto 1793 del 21 de diciembre de 2021 “Por medio del cual se liquida el Presupuesto General de la Nación para la vigencia fiscal de 2022, se detallan las apropiaciones y se clasifican y definen los gastos”, se asignó al Ministerio de Ciencia, Tecnología e Innovación la suma de $302.901.433.272 para Gastos de Inversión.
De acuerdo a lo establecido en el artículo 17 del Decreto 1793 del 21 de diciembre de 2021  “El jefe del órgano o en quien este haya delegado la ordenación del gasto podrá efectuar mediante resolución desagregaciones presupuestales a las apropiaciones contenidas en el anexo del Decreto de Liquidación, así como efectuar asignaciones internas de apropiaciones en sus dependencias, seccionales o regionales a fin de facilitar su manejo operativo y de gestión, sin que las mismas impliquen cambiar su destinación. Estas desagregaciones y asignaciones deberán quedar registradas en el Sistema Integrado de Información Financiera (SIIF) Nación, y para su validez no requerirán aprobación del Ministerio de Hacienda y Crédito Público - Dirección General del Presupuesto Público Nacional ni del concepto favorable por parte del Departamento Nacional de Planeación – Dirección de Inversiones y Finanzas Públicas tratándose de gastos de Inversión”.
Así mismo, mediante memorando 20210410541223 de 31 de diciembre de 2021 de la Dirección Administrativa y Financiera, memorando 20210140539433 de 30 de diciembre de 2021 de la Oficina de Tecnologías y Sistemas de Información y memorando 20211750541233 de 31 de diciembre de 2021 de la Dirección de Inteligencia de Recursos de la CTeI se solicitó la asignación y desagregación del presupuesto de Inversión vigencia fiscal 2022.
Que, una vez estudiadas las asignaciones y desagregaciones solicitadas, el Ministro del Ministerio de Ciencia, Tecnología e Innovación aprobó la asignación y desagregación del Presupuesto de Inversión de la vigencia fiscal 2022, mediante resolución 003 de 2022.
A la fecha de este informe se encuentra comprometido el 42.32% con un valor de $128.182 millones, con una obligación de $2.45 millones correspondiente al proyecto de inversión de Administración del Sistema, correspondiente a viáticos y gastos de viaje.
2. Gestión del Plan Anual de Gasto Público: 
Gestión del Plan Anual de Gasto Público Febrero 2022: Con corte al 28 de febrero se comprometieron $212.755 millones llegando a un 70.24% de compromisos, porcentaje correspondiente a compromisos generados en el proyecto de Administración del Sistema.
-Formación $ 126.259 millones, con un porcentaje de compromisos de 98.64%
-Fortalecimiento de capacidades $ 20.901 millones 100% comprometido
-Bio $ 17.500 millones, 100% comprometido
- Administrativa y financiera $ 14.594 millones dado especialmente por la contratación de servicios profesionales de las diferentes áreas con un porcentaje de ejecución de 76.81%
-Apropiación social $6.000 millones llegando al 100% de compromiso
-Capacidades regionales $2.000 millones con el 100% de compromiso
-Innovación $ 23.500 millones con el 100% de compromiso.
-Internacionalización cuenta con $2.000 millones comprometidos con un porcentaje de avance de 66.67% quedando por comprometer $1.000 millones que posteriormente serán utilizados en trámite presupuestal al proyecto de Administración del Sistema para apoyar actividades de comunicaciones relacionadas con la Entidad.
Los proyectos de FIS, OTSI y vocaciones no presentan movimientos para este corte.
En cuanto a obligaciones se presenta una ejecución de $400 millones que corresponde al 0.13% del proyecto de Administración del Sistema (DAF)
Gestión del Plan Anual de Gasto Público Marzo 2022:  on corte al 29 de marzo se comprometieron $212.769 millones llegando a un 70.24%, se presenta una disminución de $19 millones con respecto al informe del 14 de marzo dado especialmente por disminuciones en compromisos realizados en el proyecto de administración del sistema.
Los proyectos que han comprometido recursos son:
-Formación $ 126.259 millones, con un porcentaje de compromisos de 98.64%
-Fortalecimiento de capacidades $ 20.901 millones 100% comprometido
-Bio $ 17.500 millones, 100% comprometido
- Administrativa y financiera $ 14.607 millones dado especialmente por la contratación de servicios profesionales de las diferentes áreas con un porcentaje de ejecución de 76.89%
-Apropiación social $6.000 millones llegando al 100% de compromiso
-Capacidades regionales $2.000 millones con el 100% de compromiso
-Innovación $ 23.500 millones con el 100% de compromiso.
-Internacionalización cuenta con $2.000 millones comprometidos con un porcentaje de avance de 66.67% quedando por comprometer $1.000 millones que posteriormente serán utilizados en trámite presupuestal al proyecto de Administración del Sistema para apoyar actividades de comunicaciones relacionadas con la Entidad.
Los proyectos de FIS, OTSI y vocaciones no presentan movimientos para este corte.
En cuanto a obligaciones se presenta una ejecución de $26.624,63 millones que corresponde al 8.79% cuyo aporte es del proyecto de Administración del Sistema con $1.624,63 y Formación de Capital Humano con $25.000 millones.
3. Contribuir al mantenimiento y la mejora continua bajo el cumplimiento de estándares nacionales e internacionales - 1er Trim 2022:  Se realizan mesas de trabajo para revisar los antecedentes frente al plan de fortalecimiento de competencias. Se realiza la primera reunión del Equipo Calidad donde se identifican temas claves a desarrollar, entre estos el Encuentro de Líderes de Calidad. Se crea la Unidad Compartida capacitaciones 2022, donde se cargan los soportes listas de asistencia y material de las capacitaciones desarrolladas. Con base en las necesidades identificadas, se genera en borrador la propuesta de Plan de Fortalecimiento de Competencias de Líderes y Enlaces de Calidad. Como parte fundamental, se actualizan los listados de enlaces y líderes de calidad, el cual es requerido para la planificación y desarrollo de las actividades. 
Soportes: Listado de líderes de procesos y equipos de apoyo 
Unidad Compartida capacitaciones 2022 https://drive.google.com/drive/u/0/folders/0AAR3mYNckr5SUk9PVA.
Se elabora en el I trimestre el  Plan de trabajo para el fortalecimiento de competencias de líderes de procesos y enlaces calidad.
4. Acompañar la gestión integral de los riesgos y oportunidades - 1er Trimestre 2022:  Durante el primer trimestre de 2022 la Oficina Asesora de Planeación e Innovación Institucional, realizo el acompañamiento para la actualización de las matrices de los riesgos en los diferentes procesos de la Entidad, precisando que a la fecha se mantiene vigente la versión 05 de la Guía Metodológica de Riesgos del Departamento Administrativo de la Función Pública y que el módulo de riesgos de la plataforma GINA, cumple con las exigencias contenidas en dicho documento.
Por otra parte, y con el acompañamiento del Equipo Calidad de la Oficina Asesora de Planeación e Innovación Institucional, se realiza la revisión de los riesgos de Corrupción 2022, Institucionales 2022 y Seguridad Digital 2022, los cuales se adjuntan en el presente reporte.
Una vez concertados los riesgos, se procederá con su respectivo cargue en la plataforma GINA, priorizando los planes de manejo de los riesgos que deben ser reportados a primer trimestre de la vigencia 2022. El proceso completo de cargue y/o actualización de riesgos se tiene planificado a 30 de abril de 2022, de acuerdo con lo concertado con la Oficina de Control Interno.
5. Optimizar trámites, procesos y procedimientos - 1er Trimestre 2022:   Para el periodo evaluado se conto con un resultado del 10.35%  de ejecución, frente a la meta programada para el indicador (NO SE4 ENCUENTRA APROBADA)
6.  Contribuir a un Minciencias más transparente - OAP - Pacto por un Direccionamiento Estratégico que genere valor público - 1er Trim 2022:  Con corte a primer trimestre de 2022, se evidencia un cumplimiento del 100% de los requisitos asignados a la Oficina Asesora de Planeación e Innovación Institucional en el componente del índice de Transparencia de Entidades Públicas (ITEP), con 107 requisitos cumplidos de 107 asignados al programa “Pacto por un Direccionamiento Estratégico que genere valor público”.
En el trimestre se realiza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Nro. 2 de la Resolución 1519 de 2020, así como a los contenidos de la matriz del Índice de Transparencia y Acceso a la Información Pública – ITA, de conformidad con los lineamientos emitidos por la Procuraduría.
La Oficina Asesora de Planeación e Innovación Insitutci8onal promueve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7.   Contribuir a un Minciencias más moderno - OAP - Pacto por un Direccionamiento Estratégico que genere valor público - 1er Trim 2022:  Durante el primer trimestre de la vigencia 2022, las acciones desarrolladas encaminadas a garantizar el cumplimiento de los requisitos de la Política Gobierno Digital a cargo de la Oficina Asesora de Planeación e Innovación Institucional, alcanzó un nivel de cumplimiento del 89%, toda vez que de los (19) requisitos programados, (17) requisitos cumplen los criterios y (2) requisitos no cumplen los criterios.
Sin embargo, para la vigencia 2022 se garantizará el cumplimiento de los dos requisitos pendientes por implementar:
La automatización o mejora de los procesos que le permita a la entidad reducir costos operacionales.
La entidad utilice técnicas de analítica de datos para soportar la toma de decisiones basado en (analítica prescriptiva).
8.  Gestión del Conocimiento y la Innovación Pública 1er Semestre:  la tarea cuenta con un reporte semestral por lo que ha primer trimestre no encontramos reporte.
9.1 Análisis y difusión de estadísticas nacionales de CTeI - 1er trimestre Fortalecimiento de los análisis y difusión de datos y estadísticas de CTeI:  Se realiza informe con las principales actividades desarrolladas para el análisis y difusión de los principales resultados de Minciencias a través del portal La Ciencia en Cifras:
Actualización de la información presentada para aportes y ejecución para los tableros de la información de montos del Fondo Francisco José de Caldas
Actualización del tablero de Presupuesto de Minciencias
Actualización del tablero Comparativo Departamental
Actualización tablero Ficha Departamental
Apertura encuesta La Ciencia en Cifras
Revisión información de Beneficios Tributarios
Revisión y diseño borrador de tableros para Misión de Sabios
9.2 Análisis y difusión de estadísticas nacionales de CTeI - 1er trimestre Recolección, Normalización, y Consolidación de datos:  Se realiza seguimiento y actualización a todas las base de datos que maneja la oficina. Se adjunta informe sobre el estado de actualización de las bases de datos con la información de 2021 a corte de primer trimestre de 2022. Se resaltan los nuevos campos relacionados a las variables de enfoque diferencial.
El link para consultar las bases es el siguiente: https://drive.google.com/drive/folders/1sImy2MtftUMbj8yEX0nX6msQNYtCGE33?usp=sharing
10.  Implementación de Requisitos de Calidad Estadística en la operación de Grupos de Investigación e Investigadores Reconocidos - 1er Trimestre:  De acuerdo con el plan de trabajo establecido, en este primer trimestre de 2022 se logra avanzar en las siguientes actividades:
1. Se prepara la presentación con los principales frentes de trabajo requeridos para el cumplimiento de los requisitos de la NTCPE 1000:2020. Se propone la conformación del equipo de trabajo, de acuerdo con las fases y líneas de la Norma a cumplir. El tema se presenta ante el Comité de Gestión y Desempeño del mes de marzo y se aprueba por unanimidad la conformación del equipo que apoyará el desarrollo de os requisitos de la operación estadística Grupos de Investigación e Investigadores Reconocidos.
2. Se realiza en el mes de enero el autodiagnóstico de los lineamientos de la Política de Gestión Estadística, empleando para tal fin el instrumento emitido por la Función Pública. El autodiagnóstico es presentado como soporte dentro de los planes integrados aprobados por el Comité de Gestión y Desempeño del mes de enero de 2022. En este Comité es aprobado tanto el autodiagnóstico como el Plan de Trabajo. Finalmente, en la página web de la entidad es publicado el Plan de Gestión de Información Estadística, en la sección de Transparencia y Acceso a la Información Pública.
Para el segundo trimestre se tienen previstas las siguientes actividades:
1. Autodiagnóstico de la norma NTCPE 1000:2020
2. Plan de trabajo de la gestión de la información estadística
3. Elaborar y aprobar la documentación base de la operación estadística según plan de trabajo e incorporar dentro de la cadena de valor del SGC (procedimientos, guías e instructivos del SGC)
4. Determinar y documentar los riesgos e indicadores de la operación estadística e incorporar a la cadena de valor del SGC (Mapa de riesgos y tablero de indicadores ajustado)
Para el cumplimiento de las actividades previstas, ya se programó la mesa de trabajo de la autoevaluación y se están haciendo desde el equipo Calidad las gestiones pertinentes para consolidar el instrumento de autodiagnóstico basado en los requisitos de la NTCP 1000:2020.Se cumple con la meta prevista para este trimestre, razón por la cual no se requiere la toma de una acción correctiva.</t>
  </si>
  <si>
    <t>La gestión reportada por la Oficina Asesora de Planeación e Innovación Institucional, da cuenta de todos los aspectos que se gestionaron en el transcurso del primer trimestre, que le permitieron el cumplimiento de todos los indicadores programáticos, en lo que respecta al primer trimestre del año 2022. 
No se determina recomendación alguna, puesto que, lo ejecutado está debidamente evidenciado en los documentos cargados y relacionados en la plataforma.</t>
  </si>
  <si>
    <t>1.1 Ejecución de auditorias, seguimientos y evaluaciones 1er trimestre:  En del plan de auditorías de la Oficina de Control Interno, y conforme lo programado en la ficha técnica del indicador, para el primer trimestre de 2022, se tenía planeado generar seis (06) informes de auditoría, seguimiento o evaluación, de los cuales se cumple la meta generando los siguientes doce (12) informes que se relacionan a continuación:
Informe Pormenorizado del II Semestre de 2021
Evaluación por dependencias
Auditoría Interna de Calidad 9001:2015
Seguimiento al PEI, PAI y Plan Anual de Inversión
Seguimiento al cumplimiento de las funciones del Comité de Conciliación
Seguimiento a e-kogui
Seguimiento a Derechos de Autor
Seguimiento Austeridad del Gasto
Seguimiento a los planes institucionales
Seguimiento a Orfeo
Evaluación del Control Interno Contable
Seguimiento al Plan de Mejoramiento Archivístico de la AGN
Se precisa que la meta anual es de 45 y se realizaron en el primer trimestre un total de 12, para un avance del 27%.
2.1 Seguimiento y evaluación a la gestión del riesgo 1er trimestre:  Como parte de las actividades de seguimiento y evaluación del riesgo del primer trimestre se realizó el Seguimiento al Mapa de Riesgos de Corrupción con corte a 31-12-2021 y el Seguimiento al Plan Anticorrupción y de Atención al Ciudadano con corte a 31-12-2021
Seguimiento  Plan Anticorrupción y de Atención al Ciudadano a 31-12-2021
Seguimiento Mapa de Riesgos de Corrupción a 31-12-2021
La meta anual es de cuatro (4), a la fecha se lleva un avance del 50%
3.1 Contribuir a un Minciencias mas transparente Control Interno 1er trimestre:  Se realizaron las actividades establecidas de publicación de información como se relaciona en el Formato Sop Ind Prog - Requisitos de Transparencia ITEP para el primer trimestre como se evidencia en el documento adjunto.</t>
  </si>
  <si>
    <t>1.1 Comunicación externa 1er Trimestre:  Durante el primer trimestre del 2022 se cumplió la meta propuesta en un 35%. Esto gracias al trabajo articulado entre la oficina Asesora de Comunicaciones, las áreas técnicas del ministerio y demás entidades territoriales que apoyaron la correcta organización y difusión de las actividades planeadas.
Con el ánimo de visibilizar los avances, resultados e impactos del Ministerio de ciencia, tecnología e innovación en el desarrollo social y económico de las regiones del país, se llevaron a cabo cuatro actividades: Inauguración de laboratorio regionales, Talleres de Bioeconomía, Misión de Sabios y Pactos por la Innovación
 Con el fin de fortalecer a través de estrategias de comunicación con pertinencia territorial, la regionalización y democratización de la ciencia, la tecnología y la innovación, se apoyó la  divulgación de convocatorias para que los interesados participarán y radicaran proyectos que contribuyan a mejorar el desarrollo  de los territorios
Así mismo, el ministro de CTeI con el ánimo de estrechar lazos de cooperación internacional y aunar esfuerzos con entidades de otros países para potencializar la ciencia en Colombia, y  visibilizar los programas, planes y proyectos de Minciencias a nivel internacional llevó a cabo dos visitas de alto nivel a:
1.Argentina y Chile
2. Reino Unido
2.1 Comunicación interna 1er Trimestre:  Como eje transversal la comunicación organizacional de Minciencias orienta la difusión de políticas y la información generada al interior de la Institución para una clara identificación de los objetivos, las estrategias, los planes, los programas y los proyectos hacia los cuales se enfoca el accionar de la entidad; durante el primer trimestre del año se desarrollaron varias actividades para potenciar la articulación de las áreas con los diferentes  grupos de interés.
-Mapa de Procesos
-Postulación del Consejo Científico
-Piezas de Bienvenida
-Direccionamiento Estratégico
-Pieza de Recuperación
-Comité Institucional
3.1 Comunicación Digital 1er Trimestre:  
Facebook: En este primer trimestre el alcance supera ampliamente los índices plateados como meta debido a los contenidos que se compartieron y que tuvieron apoyo de pauta para su recirculación.
Twitter: Se destacan los contenidos referentes a las convocatorias del Plan Bienal 2021 y se consolida la campaña #EsConHechos. La explicación de los resultados de la Misión de Sabios tiene en su mayoría un alcance óptimo. Durante el trimestre solo se logra 74 % de la meta presupuestada.
Instagram: Contenidos con convocatorias, ciencia y mujeres, y concursos o quizás de las historias recogen en su mayoría un número de impresiones e interacciones. Se intensifica la publicación de videos en el fedd.
LinkedIn: Esta red continúa con un buen crecimiento mensual (1.130 seguidores en promedio) y superó la meta de alcance este trimestre. Las publicaciones más destacadas son aquellas relacionadas con las convocatorias.
4.1 Contribuir a un MinCiencias transparente 1er Trimestre:  De acuerdo a los requisitos  priorizados de Transparencia  en Minciencias, durante el primer trimestre del 2022 se cumple con el 100% de los ítems, señalados en el reporte y respaldados por el esquema indicado de GINA. 
5.1 Contribuir a un Minciencias más moderno:  De acuerdo a los requisitos de Cumplimiento de Gobierno Digital, durante el primer trimestre del 2022 se cumple con el 100% de los ítems en Minciencias, señalados en el reporte y respaldados por cada una de las URL’s respectivas</t>
  </si>
  <si>
    <t>Durante el primer trimestre del año se reconocieron 5 nuevos centros de I+D, los cuales se encuentran distribuidos de la siguiente manera:
• Centros/Institutos de investigación – 3
• Centros de desarrollo tecnológico – 1
• Centros de Innovación y productividad –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</si>
</sst>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_-;\-* #,##0_-;_-* &quot;-&quot;??_-;_-@_-"/>
    <numFmt numFmtId="165" formatCode="0.0"/>
    <numFmt numFmtId="166" formatCode="0.0000"/>
  </numFmts>
  <fonts count="24" x14ac:knownFonts="1">
    <font>
      <sz val="11"/>
      <color theme="1"/>
      <name val="Calibri"/>
      <family val="2"/>
      <scheme val="minor"/>
    </font>
    <font>
      <sz val="11"/>
      <color theme="1"/>
      <name val="Calibri"/>
      <family val="2"/>
      <scheme val="minor"/>
    </font>
    <font>
      <b/>
      <sz val="12"/>
      <color theme="1"/>
      <name val="Arial Narrow"/>
      <family val="2"/>
    </font>
    <font>
      <sz val="12"/>
      <color theme="1"/>
      <name val="Arial Narrow"/>
      <family val="2"/>
    </font>
    <font>
      <b/>
      <sz val="16"/>
      <color theme="1"/>
      <name val="Arial Narrow"/>
      <family val="2"/>
    </font>
    <font>
      <sz val="14"/>
      <color theme="1"/>
      <name val="Arial Narrow"/>
      <family val="2"/>
    </font>
    <font>
      <b/>
      <sz val="14"/>
      <color theme="1"/>
      <name val="Arial Narrow"/>
      <family val="2"/>
    </font>
    <font>
      <sz val="14"/>
      <name val="Arial Narrow"/>
      <family val="2"/>
    </font>
    <font>
      <b/>
      <sz val="14"/>
      <name val="Arial Narrow"/>
      <family val="2"/>
    </font>
    <font>
      <sz val="12"/>
      <name val="Arial Narrow"/>
      <family val="2"/>
    </font>
    <font>
      <b/>
      <sz val="16"/>
      <color theme="0"/>
      <name val="Arial Narrow"/>
      <family val="2"/>
    </font>
    <font>
      <b/>
      <sz val="16"/>
      <name val="Arial Narrow"/>
      <family val="2"/>
    </font>
    <font>
      <b/>
      <sz val="14"/>
      <color theme="0"/>
      <name val="Arial Narrow"/>
      <family val="2"/>
    </font>
    <font>
      <b/>
      <sz val="12"/>
      <name val="Arial Narrow"/>
      <family val="2"/>
    </font>
    <font>
      <b/>
      <sz val="12"/>
      <color theme="0"/>
      <name val="Arial Narrow"/>
      <family val="2"/>
    </font>
    <font>
      <sz val="11"/>
      <color theme="1"/>
      <name val="Arial Narrow"/>
      <family val="2"/>
    </font>
    <font>
      <b/>
      <sz val="11"/>
      <color theme="1"/>
      <name val="Arial Narrow"/>
      <family val="2"/>
    </font>
    <font>
      <sz val="11"/>
      <name val="Arial Narrow"/>
      <family val="2"/>
    </font>
    <font>
      <sz val="12"/>
      <color rgb="FFFF0000"/>
      <name val="Arial Narrow"/>
      <family val="2"/>
    </font>
    <font>
      <sz val="9"/>
      <color theme="1"/>
      <name val="Arial Narrow"/>
      <family val="2"/>
    </font>
    <font>
      <b/>
      <i/>
      <sz val="11"/>
      <color theme="1"/>
      <name val="Arial Narrow"/>
      <family val="2"/>
    </font>
    <font>
      <b/>
      <sz val="11"/>
      <name val="Arial Narrow"/>
      <family val="2"/>
    </font>
    <font>
      <sz val="9"/>
      <name val="Arial Narrow"/>
      <family val="2"/>
    </font>
    <font>
      <u/>
      <sz val="11"/>
      <color theme="1"/>
      <name val="Arial Narrow"/>
      <family val="2"/>
    </font>
  </fonts>
  <fills count="5">
    <fill>
      <patternFill patternType="none"/>
    </fill>
    <fill>
      <patternFill patternType="gray125"/>
    </fill>
    <fill>
      <patternFill patternType="solid">
        <fgColor theme="0"/>
        <bgColor indexed="64"/>
      </patternFill>
    </fill>
    <fill>
      <patternFill patternType="solid">
        <fgColor rgb="FF0000FF"/>
        <bgColor indexed="64"/>
      </patternFill>
    </fill>
    <fill>
      <patternFill patternType="solid">
        <fgColor theme="4" tint="0.39997558519241921"/>
        <bgColor rgb="FF000000"/>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cellStyleXfs>
  <cellXfs count="210">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5" fillId="2" borderId="1" xfId="0" applyFont="1" applyFill="1" applyBorder="1" applyAlignment="1">
      <alignment horizontal="center" vertical="center" wrapText="1"/>
    </xf>
    <xf numFmtId="0" fontId="3" fillId="2" borderId="0" xfId="0" applyFont="1" applyFill="1" applyAlignment="1">
      <alignment wrapText="1"/>
    </xf>
    <xf numFmtId="0" fontId="9" fillId="2" borderId="0" xfId="0" applyFont="1" applyFill="1" applyAlignment="1">
      <alignment wrapText="1"/>
    </xf>
    <xf numFmtId="0" fontId="9" fillId="2" borderId="0" xfId="0" applyFont="1" applyFill="1" applyAlignment="1">
      <alignment horizontal="center" wrapText="1"/>
    </xf>
    <xf numFmtId="0" fontId="9" fillId="2" borderId="0" xfId="0" applyFont="1" applyFill="1" applyAlignment="1">
      <alignment horizontal="center" vertical="center" wrapText="1"/>
    </xf>
    <xf numFmtId="0" fontId="9" fillId="2" borderId="0" xfId="0" applyFont="1" applyFill="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horizontal="center" vertical="center" wrapText="1"/>
    </xf>
    <xf numFmtId="0" fontId="9" fillId="2" borderId="0" xfId="0" applyNumberFormat="1" applyFont="1" applyFill="1" applyBorder="1" applyAlignment="1">
      <alignment wrapText="1"/>
    </xf>
    <xf numFmtId="0" fontId="14" fillId="3" borderId="1" xfId="0"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0" fontId="15" fillId="0" borderId="0" xfId="0" applyFont="1" applyFill="1" applyAlignment="1">
      <alignment horizontal="center" vertical="center" wrapText="1"/>
    </xf>
    <xf numFmtId="164" fontId="3" fillId="0" borderId="1" xfId="3" applyNumberFormat="1" applyFont="1" applyFill="1" applyBorder="1" applyAlignment="1">
      <alignment horizontal="center" wrapText="1"/>
    </xf>
    <xf numFmtId="0" fontId="3" fillId="0" borderId="0" xfId="0" applyFont="1" applyFill="1" applyAlignment="1">
      <alignment wrapText="1"/>
    </xf>
    <xf numFmtId="0" fontId="3" fillId="0" borderId="0" xfId="0" applyFont="1" applyFill="1" applyAlignment="1">
      <alignment horizontal="center" wrapText="1"/>
    </xf>
    <xf numFmtId="0" fontId="3" fillId="0" borderId="0" xfId="0" applyFont="1" applyFill="1" applyAlignment="1">
      <alignment horizontal="center" vertical="center" wrapText="1"/>
    </xf>
    <xf numFmtId="0" fontId="18" fillId="2" borderId="0" xfId="0" applyFont="1" applyFill="1" applyAlignment="1">
      <alignment wrapText="1"/>
    </xf>
    <xf numFmtId="0" fontId="3" fillId="2" borderId="0" xfId="0" applyFont="1" applyFill="1" applyAlignment="1">
      <alignment horizontal="center" wrapText="1"/>
    </xf>
    <xf numFmtId="0" fontId="3" fillId="2" borderId="0" xfId="0" applyFont="1" applyFill="1" applyAlignment="1">
      <alignment horizontal="center" vertical="center" wrapText="1"/>
    </xf>
    <xf numFmtId="0" fontId="19" fillId="0" borderId="1" xfId="0" applyFont="1" applyFill="1" applyBorder="1" applyAlignment="1">
      <alignment vertical="center" wrapText="1"/>
    </xf>
    <xf numFmtId="9" fontId="16" fillId="0" borderId="1" xfId="1" applyFont="1" applyFill="1" applyBorder="1" applyAlignment="1">
      <alignment horizontal="center" vertical="center" wrapText="1"/>
    </xf>
    <xf numFmtId="9" fontId="15" fillId="0" borderId="10" xfId="1" applyNumberFormat="1" applyFont="1" applyFill="1" applyBorder="1" applyAlignment="1">
      <alignment horizontal="center" vertical="center" wrapText="1"/>
    </xf>
    <xf numFmtId="0" fontId="11" fillId="0" borderId="0" xfId="0" applyFont="1" applyFill="1" applyBorder="1" applyAlignment="1">
      <alignment vertical="center" wrapText="1"/>
    </xf>
    <xf numFmtId="0" fontId="11" fillId="0" borderId="0" xfId="0" applyFont="1" applyFill="1" applyBorder="1" applyAlignment="1">
      <alignment horizontal="center" vertical="center" wrapText="1"/>
    </xf>
    <xf numFmtId="1" fontId="16" fillId="0" borderId="10" xfId="1" applyNumberFormat="1" applyFont="1" applyFill="1" applyBorder="1" applyAlignment="1">
      <alignment horizontal="center" vertical="center" wrapText="1"/>
    </xf>
    <xf numFmtId="1" fontId="15" fillId="0" borderId="10" xfId="1" applyNumberFormat="1" applyFont="1" applyFill="1" applyBorder="1" applyAlignment="1">
      <alignment horizontal="center" vertical="center" wrapText="1"/>
    </xf>
    <xf numFmtId="1" fontId="17" fillId="0" borderId="10" xfId="3" applyNumberFormat="1" applyFont="1" applyFill="1" applyBorder="1" applyAlignment="1">
      <alignment horizontal="center" vertical="center" wrapText="1"/>
    </xf>
    <xf numFmtId="1" fontId="15" fillId="0" borderId="10"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9" fontId="16" fillId="0" borderId="10" xfId="1" applyNumberFormat="1" applyFont="1" applyFill="1" applyBorder="1" applyAlignment="1">
      <alignment horizontal="center" vertical="center" wrapText="1"/>
    </xf>
    <xf numFmtId="9" fontId="17" fillId="0" borderId="10" xfId="3" applyNumberFormat="1" applyFont="1" applyFill="1" applyBorder="1" applyAlignment="1">
      <alignment horizontal="center" vertical="center" wrapText="1"/>
    </xf>
    <xf numFmtId="2" fontId="15" fillId="0" borderId="10" xfId="0" applyNumberFormat="1" applyFont="1" applyFill="1" applyBorder="1" applyAlignment="1">
      <alignment horizontal="center" vertical="center" wrapText="1"/>
    </xf>
    <xf numFmtId="165" fontId="15" fillId="0" borderId="10" xfId="0" applyNumberFormat="1" applyFont="1" applyFill="1" applyBorder="1" applyAlignment="1">
      <alignment horizontal="center" vertical="center" wrapText="1"/>
    </xf>
    <xf numFmtId="2" fontId="16" fillId="0" borderId="1" xfId="1" applyNumberFormat="1" applyFont="1" applyFill="1" applyBorder="1" applyAlignment="1">
      <alignment horizontal="center" vertical="center" wrapText="1"/>
    </xf>
    <xf numFmtId="2" fontId="15" fillId="0" borderId="1" xfId="3" applyNumberFormat="1" applyFont="1" applyFill="1" applyBorder="1" applyAlignment="1">
      <alignment horizontal="center" vertical="center" wrapText="1"/>
    </xf>
    <xf numFmtId="2" fontId="17" fillId="0" borderId="1" xfId="3" applyNumberFormat="1" applyFont="1" applyFill="1" applyBorder="1" applyAlignment="1">
      <alignment horizontal="center" vertical="center" wrapText="1"/>
    </xf>
    <xf numFmtId="165" fontId="16" fillId="0" borderId="1" xfId="1" applyNumberFormat="1" applyFont="1" applyFill="1" applyBorder="1" applyAlignment="1">
      <alignment horizontal="center" vertical="center" wrapText="1"/>
    </xf>
    <xf numFmtId="1" fontId="16" fillId="0" borderId="1" xfId="1" applyNumberFormat="1" applyFont="1" applyFill="1" applyBorder="1" applyAlignment="1">
      <alignment horizontal="center" vertical="center" wrapText="1"/>
    </xf>
    <xf numFmtId="1" fontId="15" fillId="0" borderId="1" xfId="3"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10" fontId="16" fillId="0" borderId="1" xfId="1" applyNumberFormat="1" applyFont="1" applyFill="1" applyBorder="1" applyAlignment="1">
      <alignment horizontal="center" vertical="center" wrapText="1"/>
    </xf>
    <xf numFmtId="10" fontId="15" fillId="0" borderId="1" xfId="1" applyNumberFormat="1" applyFont="1" applyFill="1" applyBorder="1" applyAlignment="1">
      <alignment horizontal="center" vertical="center" wrapText="1"/>
    </xf>
    <xf numFmtId="9" fontId="16" fillId="0" borderId="1" xfId="1" applyNumberFormat="1" applyFont="1" applyFill="1" applyBorder="1" applyAlignment="1">
      <alignment horizontal="center" vertical="center" wrapText="1"/>
    </xf>
    <xf numFmtId="9" fontId="15" fillId="0" borderId="1" xfId="1" applyNumberFormat="1" applyFont="1" applyFill="1" applyBorder="1" applyAlignment="1">
      <alignment horizontal="center" vertical="center" wrapText="1"/>
    </xf>
    <xf numFmtId="9" fontId="15" fillId="0" borderId="1" xfId="3" applyNumberFormat="1" applyFont="1" applyFill="1" applyBorder="1" applyAlignment="1">
      <alignment horizontal="center" vertical="center" wrapText="1"/>
    </xf>
    <xf numFmtId="9" fontId="17" fillId="0" borderId="1" xfId="3" applyNumberFormat="1" applyFont="1" applyFill="1" applyBorder="1" applyAlignment="1">
      <alignment horizontal="center" vertical="center" wrapText="1"/>
    </xf>
    <xf numFmtId="1" fontId="15" fillId="0" borderId="1" xfId="1" applyNumberFormat="1" applyFont="1" applyFill="1" applyBorder="1" applyAlignment="1">
      <alignment horizontal="center" vertical="center" wrapText="1"/>
    </xf>
    <xf numFmtId="1" fontId="17" fillId="0" borderId="1" xfId="3"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2" fontId="3" fillId="0" borderId="1" xfId="3" applyNumberFormat="1" applyFont="1" applyFill="1" applyBorder="1" applyAlignment="1">
      <alignment horizontal="center" wrapText="1"/>
    </xf>
    <xf numFmtId="166" fontId="16" fillId="0" borderId="1" xfId="1" applyNumberFormat="1" applyFont="1" applyFill="1" applyBorder="1" applyAlignment="1">
      <alignment horizontal="center" vertical="center" wrapText="1"/>
    </xf>
    <xf numFmtId="166" fontId="3" fillId="0" borderId="1" xfId="3" applyNumberFormat="1" applyFont="1" applyFill="1" applyBorder="1" applyAlignment="1">
      <alignment horizontal="center" wrapText="1"/>
    </xf>
    <xf numFmtId="1" fontId="3" fillId="0" borderId="1" xfId="3" applyNumberFormat="1" applyFont="1" applyFill="1" applyBorder="1" applyAlignment="1">
      <alignment horizontal="center" wrapText="1"/>
    </xf>
    <xf numFmtId="0" fontId="15"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9" fontId="16" fillId="0" borderId="0" xfId="1" applyFont="1" applyFill="1" applyBorder="1" applyAlignment="1">
      <alignment horizontal="center" vertical="center" wrapText="1"/>
    </xf>
    <xf numFmtId="9" fontId="15" fillId="0" borderId="0" xfId="1" applyFont="1" applyFill="1" applyBorder="1" applyAlignment="1">
      <alignment horizontal="center" vertical="center" wrapText="1"/>
    </xf>
    <xf numFmtId="164" fontId="3" fillId="0" borderId="0" xfId="3" applyNumberFormat="1" applyFont="1" applyFill="1" applyBorder="1" applyAlignment="1">
      <alignment horizontal="center" wrapText="1"/>
    </xf>
    <xf numFmtId="1" fontId="15" fillId="0" borderId="0" xfId="0" applyNumberFormat="1" applyFont="1" applyFill="1" applyBorder="1" applyAlignment="1">
      <alignment horizontal="center" vertical="center" wrapText="1"/>
    </xf>
    <xf numFmtId="9" fontId="15" fillId="0" borderId="0" xfId="1" applyNumberFormat="1" applyFont="1" applyFill="1" applyBorder="1" applyAlignment="1">
      <alignment horizontal="center" vertical="center" wrapText="1"/>
    </xf>
    <xf numFmtId="0" fontId="19" fillId="0" borderId="0" xfId="0" applyFont="1" applyFill="1" applyBorder="1" applyAlignment="1">
      <alignment vertical="center" wrapText="1"/>
    </xf>
    <xf numFmtId="1" fontId="15" fillId="0" borderId="1" xfId="0" applyNumberFormat="1" applyFont="1" applyFill="1" applyBorder="1" applyAlignment="1">
      <alignment horizontal="center" vertical="center" wrapText="1"/>
    </xf>
    <xf numFmtId="10" fontId="3" fillId="0" borderId="1" xfId="3" applyNumberFormat="1" applyFont="1" applyFill="1" applyBorder="1" applyAlignment="1">
      <alignment horizontal="center" wrapText="1"/>
    </xf>
    <xf numFmtId="10" fontId="15" fillId="0" borderId="1"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2" fontId="16" fillId="2" borderId="1" xfId="1" applyNumberFormat="1" applyFont="1" applyFill="1" applyBorder="1" applyAlignment="1">
      <alignment horizontal="center" vertical="center" wrapText="1"/>
    </xf>
    <xf numFmtId="0" fontId="18" fillId="0" borderId="0" xfId="0" applyFont="1" applyFill="1" applyAlignment="1">
      <alignment wrapText="1"/>
    </xf>
    <xf numFmtId="0" fontId="9" fillId="0" borderId="1" xfId="0" applyFont="1" applyFill="1" applyBorder="1" applyAlignment="1">
      <alignment horizontal="center" vertical="center" wrapText="1"/>
    </xf>
    <xf numFmtId="9" fontId="21" fillId="0" borderId="1" xfId="1" applyFont="1" applyFill="1" applyBorder="1" applyAlignment="1">
      <alignment horizontal="center" vertical="center" wrapText="1"/>
    </xf>
    <xf numFmtId="9" fontId="15" fillId="2" borderId="10" xfId="1" applyNumberFormat="1" applyFont="1" applyFill="1" applyBorder="1" applyAlignment="1">
      <alignment horizontal="center" vertical="center" wrapText="1"/>
    </xf>
    <xf numFmtId="0" fontId="19" fillId="2" borderId="1"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left" vertical="center" wrapText="1"/>
    </xf>
    <xf numFmtId="1" fontId="15" fillId="2" borderId="10" xfId="1" applyNumberFormat="1" applyFont="1" applyFill="1" applyBorder="1" applyAlignment="1">
      <alignment horizontal="center" vertical="center" wrapText="1"/>
    </xf>
    <xf numFmtId="2" fontId="15" fillId="2" borderId="1" xfId="1" applyNumberFormat="1" applyFont="1" applyFill="1" applyBorder="1" applyAlignment="1">
      <alignment horizontal="center" vertical="center" wrapText="1"/>
    </xf>
    <xf numFmtId="1" fontId="15" fillId="2" borderId="1" xfId="1" applyNumberFormat="1" applyFont="1" applyFill="1" applyBorder="1" applyAlignment="1">
      <alignment horizontal="center" vertical="center" wrapText="1"/>
    </xf>
    <xf numFmtId="9" fontId="15" fillId="2" borderId="1" xfId="1" applyFont="1" applyFill="1" applyBorder="1" applyAlignment="1">
      <alignment horizontal="center" vertical="center" wrapText="1"/>
    </xf>
    <xf numFmtId="10" fontId="15" fillId="2" borderId="1" xfId="1" applyNumberFormat="1" applyFont="1" applyFill="1" applyBorder="1" applyAlignment="1">
      <alignment horizontal="center" vertical="center" wrapText="1"/>
    </xf>
    <xf numFmtId="9" fontId="17" fillId="2" borderId="1" xfId="1" applyFont="1" applyFill="1" applyBorder="1" applyAlignment="1">
      <alignment horizontal="center" vertical="center" wrapText="1"/>
    </xf>
    <xf numFmtId="9" fontId="15" fillId="0" borderId="1" xfId="1" applyFont="1" applyFill="1" applyBorder="1" applyAlignment="1">
      <alignment horizontal="center" vertical="center" wrapText="1"/>
    </xf>
    <xf numFmtId="0" fontId="7" fillId="2" borderId="1" xfId="0" applyFont="1" applyFill="1" applyBorder="1" applyAlignment="1">
      <alignment horizontal="center" vertical="center" wrapText="1"/>
    </xf>
    <xf numFmtId="9" fontId="15" fillId="0" borderId="1" xfId="1" applyNumberFormat="1" applyFont="1" applyFill="1" applyBorder="1" applyAlignment="1">
      <alignment horizontal="justify" vertical="center" wrapText="1"/>
    </xf>
    <xf numFmtId="1" fontId="16" fillId="2" borderId="10" xfId="1" applyNumberFormat="1" applyFont="1" applyFill="1" applyBorder="1" applyAlignment="1">
      <alignment horizontal="center" vertical="center" wrapText="1"/>
    </xf>
    <xf numFmtId="9" fontId="15" fillId="2" borderId="1" xfId="1" applyNumberFormat="1" applyFont="1" applyFill="1" applyBorder="1" applyAlignment="1">
      <alignment horizontal="justify" vertical="center" wrapText="1"/>
    </xf>
    <xf numFmtId="9" fontId="17" fillId="2" borderId="1" xfId="1" applyNumberFormat="1" applyFont="1" applyFill="1" applyBorder="1" applyAlignment="1">
      <alignment horizontal="justify" vertical="center" wrapText="1"/>
    </xf>
    <xf numFmtId="0" fontId="19" fillId="2" borderId="1" xfId="0" applyFont="1" applyFill="1" applyBorder="1" applyAlignment="1">
      <alignment horizontal="justify" vertical="center" wrapText="1"/>
    </xf>
    <xf numFmtId="9" fontId="21" fillId="2" borderId="1" xfId="1" applyFont="1" applyFill="1" applyBorder="1" applyAlignment="1">
      <alignment horizontal="center" vertical="center" wrapText="1"/>
    </xf>
    <xf numFmtId="0" fontId="3" fillId="2" borderId="10" xfId="0" applyFont="1" applyFill="1" applyBorder="1" applyAlignment="1">
      <alignment horizontal="center" vertical="center" wrapText="1"/>
    </xf>
    <xf numFmtId="0" fontId="9" fillId="2" borderId="1" xfId="0" applyFont="1" applyFill="1" applyBorder="1" applyAlignment="1">
      <alignment horizontal="center" vertical="center" wrapText="1"/>
    </xf>
    <xf numFmtId="9" fontId="15" fillId="0" borderId="10" xfId="1"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1" fontId="16" fillId="0" borderId="10" xfId="1"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8" fillId="0" borderId="0" xfId="0" applyFont="1" applyFill="1" applyBorder="1" applyAlignment="1">
      <alignment wrapText="1"/>
    </xf>
    <xf numFmtId="0" fontId="3" fillId="0" borderId="0" xfId="0" applyFont="1" applyFill="1" applyBorder="1" applyAlignment="1">
      <alignment wrapText="1"/>
    </xf>
    <xf numFmtId="0" fontId="18" fillId="0" borderId="0" xfId="0" applyFont="1" applyFill="1" applyBorder="1" applyAlignment="1">
      <alignment vertical="center" wrapText="1"/>
    </xf>
    <xf numFmtId="2" fontId="15" fillId="0" borderId="1" xfId="1" applyNumberFormat="1" applyFont="1" applyFill="1" applyBorder="1" applyAlignment="1">
      <alignment horizontal="center" vertical="center" wrapText="1"/>
    </xf>
    <xf numFmtId="9" fontId="16" fillId="2" borderId="1" xfId="1" applyFont="1" applyFill="1" applyBorder="1" applyAlignment="1">
      <alignment horizontal="center" vertical="center" wrapText="1"/>
    </xf>
    <xf numFmtId="9" fontId="15" fillId="0" borderId="10" xfId="1" applyFont="1" applyFill="1" applyBorder="1" applyAlignment="1">
      <alignment horizontal="center" vertical="center"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1" fontId="3" fillId="0" borderId="10" xfId="3" applyNumberFormat="1" applyFont="1" applyFill="1" applyBorder="1" applyAlignment="1">
      <alignment horizontal="center" wrapText="1"/>
    </xf>
    <xf numFmtId="1" fontId="3" fillId="0" borderId="11" xfId="3" applyNumberFormat="1" applyFont="1" applyFill="1" applyBorder="1" applyAlignment="1">
      <alignment horizontal="center" wrapText="1"/>
    </xf>
    <xf numFmtId="1" fontId="3" fillId="0" borderId="20" xfId="3" applyNumberFormat="1" applyFont="1" applyFill="1" applyBorder="1" applyAlignment="1">
      <alignment horizontal="center" wrapText="1"/>
    </xf>
    <xf numFmtId="1" fontId="15" fillId="0" borderId="10" xfId="0" applyNumberFormat="1" applyFont="1" applyFill="1" applyBorder="1" applyAlignment="1">
      <alignment horizontal="center" vertical="center" wrapText="1"/>
    </xf>
    <xf numFmtId="1" fontId="15" fillId="0" borderId="11" xfId="0" applyNumberFormat="1" applyFont="1" applyFill="1" applyBorder="1" applyAlignment="1">
      <alignment horizontal="center" vertical="center" wrapText="1"/>
    </xf>
    <xf numFmtId="1" fontId="15" fillId="0" borderId="20" xfId="0" applyNumberFormat="1" applyFont="1" applyFill="1" applyBorder="1" applyAlignment="1">
      <alignment horizontal="center" vertical="center" wrapText="1"/>
    </xf>
    <xf numFmtId="9" fontId="15" fillId="0" borderId="10" xfId="1" applyNumberFormat="1" applyFont="1" applyFill="1" applyBorder="1" applyAlignment="1">
      <alignment horizontal="center" vertical="center" wrapText="1"/>
    </xf>
    <xf numFmtId="9" fontId="15" fillId="0" borderId="11" xfId="1" applyNumberFormat="1" applyFont="1" applyFill="1" applyBorder="1" applyAlignment="1">
      <alignment horizontal="center" vertical="center" wrapText="1"/>
    </xf>
    <xf numFmtId="9" fontId="15" fillId="0" borderId="20" xfId="1" applyNumberFormat="1" applyFont="1" applyFill="1" applyBorder="1" applyAlignment="1">
      <alignment horizontal="center" vertical="center" wrapText="1"/>
    </xf>
    <xf numFmtId="9" fontId="15" fillId="2" borderId="10" xfId="1" applyNumberFormat="1" applyFont="1" applyFill="1" applyBorder="1" applyAlignment="1">
      <alignment horizontal="justify" vertical="center" wrapText="1"/>
    </xf>
    <xf numFmtId="9" fontId="15" fillId="2" borderId="11" xfId="1" applyNumberFormat="1" applyFont="1" applyFill="1" applyBorder="1" applyAlignment="1">
      <alignment horizontal="justify" vertical="center" wrapText="1"/>
    </xf>
    <xf numFmtId="9" fontId="15" fillId="2" borderId="20" xfId="1" applyNumberFormat="1" applyFont="1" applyFill="1" applyBorder="1" applyAlignment="1">
      <alignment horizontal="justify" vertical="center" wrapText="1"/>
    </xf>
    <xf numFmtId="0" fontId="19" fillId="2" borderId="10" xfId="0" applyFont="1" applyFill="1" applyBorder="1" applyAlignment="1">
      <alignment horizontal="justify" vertical="center" wrapText="1"/>
    </xf>
    <xf numFmtId="0" fontId="19" fillId="2" borderId="11" xfId="0" applyFont="1" applyFill="1" applyBorder="1" applyAlignment="1">
      <alignment horizontal="justify" vertical="center" wrapText="1"/>
    </xf>
    <xf numFmtId="0" fontId="19" fillId="2" borderId="20" xfId="0" applyFont="1" applyFill="1" applyBorder="1" applyAlignment="1">
      <alignment horizontal="justify" vertical="center" wrapText="1"/>
    </xf>
    <xf numFmtId="9" fontId="15" fillId="0" borderId="10" xfId="1" applyNumberFormat="1" applyFont="1" applyFill="1" applyBorder="1" applyAlignment="1">
      <alignment horizontal="justify" vertical="center" wrapText="1"/>
    </xf>
    <xf numFmtId="9" fontId="15" fillId="0" borderId="20" xfId="1" applyNumberFormat="1"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20" xfId="0" applyFont="1" applyFill="1" applyBorder="1" applyAlignment="1">
      <alignment horizontal="justify" vertical="center" wrapText="1"/>
    </xf>
    <xf numFmtId="0" fontId="19" fillId="0" borderId="11" xfId="0" applyFont="1" applyFill="1" applyBorder="1" applyAlignment="1">
      <alignment horizontal="justify" vertical="center" wrapText="1"/>
    </xf>
    <xf numFmtId="1" fontId="15" fillId="2" borderId="10" xfId="1" applyNumberFormat="1" applyFont="1" applyFill="1" applyBorder="1" applyAlignment="1">
      <alignment horizontal="center" vertical="center" wrapText="1"/>
    </xf>
    <xf numFmtId="1" fontId="15" fillId="2" borderId="11" xfId="1" applyNumberFormat="1" applyFont="1" applyFill="1" applyBorder="1" applyAlignment="1">
      <alignment horizontal="center" vertical="center" wrapText="1"/>
    </xf>
    <xf numFmtId="1" fontId="15" fillId="2" borderId="20" xfId="1" applyNumberFormat="1" applyFont="1" applyFill="1" applyBorder="1" applyAlignment="1">
      <alignment horizontal="center" vertical="center" wrapText="1"/>
    </xf>
    <xf numFmtId="1" fontId="16" fillId="0" borderId="10" xfId="1" applyNumberFormat="1" applyFont="1" applyFill="1" applyBorder="1" applyAlignment="1">
      <alignment horizontal="center" vertical="center" wrapText="1"/>
    </xf>
    <xf numFmtId="1" fontId="16" fillId="0" borderId="11" xfId="1" applyNumberFormat="1" applyFont="1" applyFill="1" applyBorder="1" applyAlignment="1">
      <alignment horizontal="center" vertical="center" wrapText="1"/>
    </xf>
    <xf numFmtId="1" fontId="16" fillId="0" borderId="20" xfId="1" applyNumberFormat="1"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20" xfId="0" applyFont="1" applyFill="1" applyBorder="1" applyAlignment="1">
      <alignment horizontal="center" vertical="center" wrapText="1"/>
    </xf>
    <xf numFmtId="1" fontId="15" fillId="0" borderId="10" xfId="3" applyNumberFormat="1" applyFont="1" applyFill="1" applyBorder="1" applyAlignment="1">
      <alignment horizontal="center" vertical="center" wrapText="1"/>
    </xf>
    <xf numFmtId="1" fontId="15" fillId="0" borderId="11" xfId="3" applyNumberFormat="1" applyFont="1" applyFill="1" applyBorder="1" applyAlignment="1">
      <alignment horizontal="center" vertical="center" wrapText="1"/>
    </xf>
    <xf numFmtId="1" fontId="15" fillId="0" borderId="20" xfId="3" applyNumberFormat="1" applyFont="1" applyFill="1" applyBorder="1" applyAlignment="1">
      <alignment horizontal="center" vertical="center" wrapText="1"/>
    </xf>
    <xf numFmtId="1" fontId="17" fillId="0" borderId="10" xfId="3" applyNumberFormat="1" applyFont="1" applyFill="1" applyBorder="1" applyAlignment="1">
      <alignment horizontal="center" vertical="center" wrapText="1"/>
    </xf>
    <xf numFmtId="1" fontId="17" fillId="0" borderId="11" xfId="3" applyNumberFormat="1" applyFont="1" applyFill="1" applyBorder="1" applyAlignment="1">
      <alignment horizontal="center" vertical="center" wrapText="1"/>
    </xf>
    <xf numFmtId="1" fontId="17" fillId="0" borderId="20" xfId="3" applyNumberFormat="1" applyFont="1" applyFill="1" applyBorder="1" applyAlignment="1">
      <alignment horizontal="center" vertical="center" wrapText="1"/>
    </xf>
    <xf numFmtId="9" fontId="15" fillId="0" borderId="11" xfId="1" applyNumberFormat="1" applyFont="1" applyFill="1" applyBorder="1" applyAlignment="1">
      <alignment horizontal="justify" vertical="center" wrapText="1"/>
    </xf>
    <xf numFmtId="1" fontId="15" fillId="0" borderId="10" xfId="1" applyNumberFormat="1" applyFont="1" applyFill="1" applyBorder="1" applyAlignment="1">
      <alignment horizontal="center" vertical="center" wrapText="1"/>
    </xf>
    <xf numFmtId="1" fontId="15" fillId="0" borderId="11" xfId="1" applyNumberFormat="1" applyFont="1" applyFill="1" applyBorder="1" applyAlignment="1">
      <alignment horizontal="center" vertical="center" wrapText="1"/>
    </xf>
    <xf numFmtId="1" fontId="15" fillId="0" borderId="20" xfId="1" applyNumberFormat="1"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9" fillId="2" borderId="0" xfId="0" applyFont="1" applyFill="1" applyAlignment="1">
      <alignment horizontal="left" vertical="top" wrapText="1"/>
    </xf>
    <xf numFmtId="0" fontId="10"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7" xfId="0" applyFont="1" applyBorder="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top" wrapText="1"/>
    </xf>
    <xf numFmtId="0" fontId="12" fillId="3" borderId="1" xfId="0"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0" fontId="22" fillId="2" borderId="10" xfId="0" applyFont="1" applyFill="1" applyBorder="1" applyAlignment="1">
      <alignment horizontal="justify" vertical="center" wrapText="1"/>
    </xf>
    <xf numFmtId="0" fontId="22" fillId="2" borderId="11" xfId="0" applyFont="1" applyFill="1" applyBorder="1" applyAlignment="1">
      <alignment horizontal="justify" vertical="center" wrapText="1"/>
    </xf>
    <xf numFmtId="0" fontId="22" fillId="2" borderId="20" xfId="0" applyFont="1" applyFill="1" applyBorder="1" applyAlignment="1">
      <alignment horizontal="justify" vertical="center" wrapText="1"/>
    </xf>
    <xf numFmtId="9" fontId="15" fillId="2" borderId="10" xfId="1" applyNumberFormat="1" applyFont="1" applyFill="1" applyBorder="1" applyAlignment="1">
      <alignment horizontal="center" vertical="center" wrapText="1"/>
    </xf>
    <xf numFmtId="9" fontId="15" fillId="2" borderId="20" xfId="1" applyNumberFormat="1" applyFont="1" applyFill="1" applyBorder="1" applyAlignment="1">
      <alignment horizontal="center" vertical="center" wrapText="1"/>
    </xf>
    <xf numFmtId="9" fontId="16" fillId="0" borderId="10" xfId="1" applyNumberFormat="1" applyFont="1" applyFill="1" applyBorder="1" applyAlignment="1">
      <alignment horizontal="center" vertical="center" wrapText="1"/>
    </xf>
    <xf numFmtId="9" fontId="16" fillId="0" borderId="20" xfId="1" applyNumberFormat="1" applyFont="1" applyFill="1" applyBorder="1" applyAlignment="1">
      <alignment horizontal="center" vertical="center" wrapText="1"/>
    </xf>
    <xf numFmtId="9" fontId="17" fillId="0" borderId="10" xfId="3" applyNumberFormat="1" applyFont="1" applyFill="1" applyBorder="1" applyAlignment="1">
      <alignment horizontal="center" vertical="center" wrapText="1"/>
    </xf>
    <xf numFmtId="9" fontId="17" fillId="0" borderId="20" xfId="3" applyNumberFormat="1"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20" xfId="0" applyFont="1" applyFill="1" applyBorder="1" applyAlignment="1">
      <alignment horizontal="center" vertical="center" wrapText="1"/>
    </xf>
    <xf numFmtId="9" fontId="17" fillId="2" borderId="10" xfId="1" applyNumberFormat="1" applyFont="1" applyFill="1" applyBorder="1" applyAlignment="1">
      <alignment horizontal="justify" vertical="center" wrapText="1"/>
    </xf>
    <xf numFmtId="9" fontId="17" fillId="2" borderId="11" xfId="1" applyNumberFormat="1" applyFont="1" applyFill="1" applyBorder="1" applyAlignment="1">
      <alignment horizontal="justify" vertical="center" wrapText="1"/>
    </xf>
    <xf numFmtId="9" fontId="17" fillId="2" borderId="20" xfId="1" applyNumberFormat="1" applyFont="1" applyFill="1" applyBorder="1" applyAlignment="1">
      <alignment horizontal="justify" vertical="center" wrapText="1"/>
    </xf>
    <xf numFmtId="0" fontId="19" fillId="2" borderId="13" xfId="0" applyFont="1" applyFill="1" applyBorder="1" applyAlignment="1">
      <alignment horizontal="justify" vertical="center" wrapText="1"/>
    </xf>
  </cellXfs>
  <cellStyles count="4">
    <cellStyle name="Millares" xfId="3" builtinId="3"/>
    <cellStyle name="Millares [0] 2" xfId="2" xr:uid="{00000000-0005-0000-0000-000001000000}"/>
    <cellStyle name="Normal" xfId="0" builtinId="0"/>
    <cellStyle name="Porcentaje" xfId="1" builtinId="5"/>
  </cellStyles>
  <dxfs count="0"/>
  <tableStyles count="0" defaultTableStyle="TableStyleMedium2" defaultPivotStyle="PivotStyleLight16"/>
  <colors>
    <mruColors>
      <color rgb="FF3366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23</xdr:row>
      <xdr:rowOff>54063</xdr:rowOff>
    </xdr:from>
    <xdr:to>
      <xdr:col>8</xdr:col>
      <xdr:colOff>725714</xdr:colOff>
      <xdr:row>33</xdr:row>
      <xdr:rowOff>253994</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5054688"/>
          <a:ext cx="6705733" cy="2581181"/>
        </a:xfrm>
        <a:prstGeom prst="rect">
          <a:avLst/>
        </a:prstGeom>
        <a:noFill/>
        <a:ln w="38100">
          <a:noFill/>
          <a:miter lim="800000"/>
          <a:headEnd/>
          <a:tailEnd/>
        </a:ln>
        <a:effectLst>
          <a:outerShdw dist="28398" dir="3806097" algn="ctr" rotWithShape="0">
            <a:srgbClr val="7F7F7F">
              <a:alpha val="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3366CC"/>
              </a:solidFill>
              <a:latin typeface="Arial Narrow"/>
            </a:rPr>
            <a:t>SEGUIMIENTO AL PLAN DE ACCIÓN INSTITUCIONAL 2022</a:t>
          </a:r>
        </a:p>
        <a:p>
          <a:pPr algn="ctr" rtl="0">
            <a:defRPr sz="1000"/>
          </a:pPr>
          <a:r>
            <a:rPr lang="en-US" sz="2100" b="1" i="0" u="none" strike="noStrike" baseline="0">
              <a:solidFill>
                <a:srgbClr val="3366CC"/>
              </a:solidFill>
              <a:effectLst/>
              <a:latin typeface="Arial Narrow"/>
              <a:ea typeface="+mn-ea"/>
              <a:cs typeface="+mn-cs"/>
            </a:rPr>
            <a:t>Corte al 31 de marzo de 2022</a:t>
          </a:r>
          <a:endParaRPr lang="en-US" sz="2100" b="1" i="0" u="none" strike="noStrike" baseline="0">
            <a:solidFill>
              <a:srgbClr val="3366CC"/>
            </a:solidFill>
            <a:latin typeface="Arial Narrow"/>
          </a:endParaRPr>
        </a:p>
      </xdr:txBody>
    </xdr:sp>
    <xdr:clientData/>
  </xdr:twoCellAnchor>
  <xdr:twoCellAnchor editAs="oneCell">
    <xdr:from>
      <xdr:col>0</xdr:col>
      <xdr:colOff>142873</xdr:colOff>
      <xdr:row>7</xdr:row>
      <xdr:rowOff>166681</xdr:rowOff>
    </xdr:from>
    <xdr:to>
      <xdr:col>8</xdr:col>
      <xdr:colOff>452435</xdr:colOff>
      <xdr:row>14</xdr:row>
      <xdr:rowOff>190494</xdr:rowOff>
    </xdr:to>
    <xdr:pic>
      <xdr:nvPicPr>
        <xdr:cNvPr id="5" name="Imagen 4">
          <a:extLst>
            <a:ext uri="{FF2B5EF4-FFF2-40B4-BE49-F238E27FC236}">
              <a16:creationId xmlns:a16="http://schemas.microsoft.com/office/drawing/2014/main" id="{0BE88DAF-9B88-4DB2-82BB-7A78BB84BC68}"/>
            </a:ext>
          </a:extLst>
        </xdr:cNvPr>
        <xdr:cNvPicPr/>
      </xdr:nvPicPr>
      <xdr:blipFill>
        <a:blip xmlns:r="http://schemas.openxmlformats.org/officeDocument/2006/relationships" r:embed="rId1"/>
        <a:stretch>
          <a:fillRect/>
        </a:stretch>
      </xdr:blipFill>
      <xdr:spPr>
        <a:xfrm>
          <a:off x="142873" y="1762119"/>
          <a:ext cx="6405562" cy="1357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0</xdr:rowOff>
    </xdr:to>
    <xdr:pic>
      <xdr:nvPicPr>
        <xdr:cNvPr id="3" name="Imagen 2">
          <a:extLst>
            <a:ext uri="{FF2B5EF4-FFF2-40B4-BE49-F238E27FC236}">
              <a16:creationId xmlns:a16="http://schemas.microsoft.com/office/drawing/2014/main" id="{F42AE1DA-F83E-4567-A965-16289F7D88FF}"/>
            </a:ext>
          </a:extLst>
        </xdr:cNvPr>
        <xdr:cNvPicPr/>
      </xdr:nvPicPr>
      <xdr:blipFill>
        <a:blip xmlns:r="http://schemas.openxmlformats.org/officeDocument/2006/relationships" r:embed="rId1"/>
        <a:stretch>
          <a:fillRect/>
        </a:stretch>
      </xdr:blipFill>
      <xdr:spPr>
        <a:xfrm>
          <a:off x="0" y="0"/>
          <a:ext cx="3939352" cy="9172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showGridLines="0" showRowColHeaders="0" zoomScaleNormal="100" workbookViewId="0"/>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115"/>
      <c r="B36" s="116"/>
      <c r="C36" s="116"/>
      <c r="D36" s="116"/>
      <c r="E36" s="116"/>
      <c r="F36" s="116"/>
      <c r="G36" s="116"/>
      <c r="H36" s="116"/>
      <c r="I36" s="117"/>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06"/>
  <sheetViews>
    <sheetView showGridLines="0" tabSelected="1" zoomScale="60" zoomScaleNormal="60" zoomScaleSheetLayoutView="30" workbookViewId="0">
      <selection sqref="A1:O3"/>
    </sheetView>
  </sheetViews>
  <sheetFormatPr baseColWidth="10" defaultColWidth="11.5703125" defaultRowHeight="43.5" customHeight="1" x14ac:dyDescent="0.25"/>
  <cols>
    <col min="1" max="1" width="23.5703125" style="11" customWidth="1"/>
    <col min="2" max="2" width="35.42578125" style="27" customWidth="1"/>
    <col min="3" max="3" width="32.85546875" style="27" customWidth="1"/>
    <col min="4" max="4" width="28.85546875" style="28" customWidth="1"/>
    <col min="5" max="6" width="15.140625" style="27" customWidth="1"/>
    <col min="7" max="7" width="16.28515625" style="27" customWidth="1"/>
    <col min="8" max="8" width="13.7109375" style="27" customWidth="1"/>
    <col min="9" max="9" width="15.7109375" style="27" customWidth="1"/>
    <col min="10" max="10" width="12.7109375" style="27" customWidth="1"/>
    <col min="11" max="11" width="15.28515625" style="27" customWidth="1"/>
    <col min="12" max="12" width="15.42578125" style="27" customWidth="1"/>
    <col min="13" max="13" width="13.7109375" style="27" customWidth="1"/>
    <col min="14" max="14" width="14.42578125" style="27" customWidth="1"/>
    <col min="15" max="15" width="201" style="27" customWidth="1"/>
    <col min="16" max="16" width="65.140625" style="11" customWidth="1"/>
    <col min="17" max="17" width="57.42578125" style="11" customWidth="1"/>
    <col min="18" max="18" width="46" style="11" customWidth="1"/>
    <col min="19" max="19" width="11.5703125" style="11"/>
    <col min="20" max="20" width="13.140625" style="11" bestFit="1" customWidth="1"/>
    <col min="21" max="16384" width="11.5703125" style="11"/>
  </cols>
  <sheetData>
    <row r="1" spans="1:24" ht="24" customHeight="1" x14ac:dyDescent="0.25">
      <c r="A1" s="182" t="s">
        <v>16</v>
      </c>
      <c r="B1" s="183"/>
      <c r="C1" s="183"/>
      <c r="D1" s="183"/>
      <c r="E1" s="183"/>
      <c r="F1" s="183"/>
      <c r="G1" s="183"/>
      <c r="H1" s="183"/>
      <c r="I1" s="183"/>
      <c r="J1" s="183"/>
      <c r="K1" s="183"/>
      <c r="L1" s="183"/>
      <c r="M1" s="183"/>
      <c r="N1" s="183"/>
      <c r="O1" s="184"/>
      <c r="P1" s="10" t="s">
        <v>18</v>
      </c>
    </row>
    <row r="2" spans="1:24" s="12" customFormat="1" ht="24" customHeight="1" x14ac:dyDescent="0.25">
      <c r="A2" s="185"/>
      <c r="B2" s="186"/>
      <c r="C2" s="186"/>
      <c r="D2" s="186"/>
      <c r="E2" s="186"/>
      <c r="F2" s="186"/>
      <c r="G2" s="186"/>
      <c r="H2" s="186"/>
      <c r="I2" s="186"/>
      <c r="J2" s="186"/>
      <c r="K2" s="186"/>
      <c r="L2" s="186"/>
      <c r="M2" s="186"/>
      <c r="N2" s="186"/>
      <c r="O2" s="187"/>
      <c r="P2" s="93" t="s">
        <v>27</v>
      </c>
    </row>
    <row r="3" spans="1:24" s="12" customFormat="1" ht="24" customHeight="1" x14ac:dyDescent="0.25">
      <c r="A3" s="188"/>
      <c r="B3" s="189"/>
      <c r="C3" s="189"/>
      <c r="D3" s="189"/>
      <c r="E3" s="189"/>
      <c r="F3" s="189"/>
      <c r="G3" s="189"/>
      <c r="H3" s="189"/>
      <c r="I3" s="189"/>
      <c r="J3" s="189"/>
      <c r="K3" s="189"/>
      <c r="L3" s="189"/>
      <c r="M3" s="189"/>
      <c r="N3" s="189"/>
      <c r="O3" s="190"/>
      <c r="P3" s="10" t="s">
        <v>126</v>
      </c>
    </row>
    <row r="4" spans="1:24" s="12" customFormat="1" ht="43.5" customHeight="1" x14ac:dyDescent="0.25">
      <c r="B4" s="170"/>
      <c r="C4" s="170"/>
      <c r="D4" s="170"/>
      <c r="E4" s="170"/>
      <c r="F4" s="170"/>
      <c r="G4" s="170"/>
      <c r="H4" s="170"/>
      <c r="I4" s="170"/>
      <c r="J4" s="170"/>
      <c r="K4" s="170"/>
      <c r="L4" s="170"/>
      <c r="M4" s="170"/>
      <c r="N4" s="170"/>
      <c r="O4" s="170"/>
      <c r="P4" s="170"/>
    </row>
    <row r="5" spans="1:24" s="12" customFormat="1" ht="43.5" customHeight="1" x14ac:dyDescent="0.25">
      <c r="A5" s="172" t="s">
        <v>24</v>
      </c>
      <c r="B5" s="173"/>
      <c r="C5" s="173"/>
      <c r="D5" s="173"/>
      <c r="E5" s="173"/>
      <c r="F5" s="173"/>
      <c r="G5" s="173"/>
      <c r="H5" s="173"/>
      <c r="I5" s="173"/>
      <c r="J5" s="173"/>
      <c r="K5" s="173"/>
      <c r="L5" s="173"/>
      <c r="M5" s="173"/>
      <c r="N5" s="173"/>
      <c r="O5" s="173"/>
      <c r="P5" s="173"/>
    </row>
    <row r="6" spans="1:24" s="12" customFormat="1" ht="16.5" customHeight="1" x14ac:dyDescent="0.25">
      <c r="B6" s="13"/>
      <c r="C6" s="13"/>
      <c r="D6" s="14"/>
      <c r="E6" s="14"/>
      <c r="F6" s="14"/>
      <c r="G6" s="14"/>
      <c r="H6" s="14"/>
      <c r="I6" s="14"/>
      <c r="J6" s="14"/>
      <c r="K6" s="14"/>
      <c r="L6" s="14"/>
      <c r="M6" s="13"/>
      <c r="N6" s="13"/>
      <c r="O6" s="13"/>
      <c r="P6" s="15"/>
    </row>
    <row r="7" spans="1:24" s="12" customFormat="1" ht="16.5" customHeight="1" x14ac:dyDescent="0.25">
      <c r="A7" s="171" t="s">
        <v>25</v>
      </c>
      <c r="B7" s="171"/>
      <c r="C7" s="171"/>
      <c r="D7" s="171"/>
      <c r="E7" s="171"/>
      <c r="F7" s="171"/>
      <c r="G7" s="171"/>
      <c r="H7" s="171"/>
      <c r="I7" s="171"/>
      <c r="J7" s="171"/>
      <c r="K7" s="171"/>
      <c r="L7" s="171"/>
      <c r="M7" s="171"/>
      <c r="N7" s="171"/>
      <c r="O7" s="171"/>
      <c r="P7" s="171"/>
      <c r="Q7" s="84"/>
      <c r="R7" s="32"/>
      <c r="S7" s="32"/>
      <c r="T7" s="32"/>
      <c r="U7" s="32"/>
      <c r="V7" s="32"/>
      <c r="W7" s="32"/>
      <c r="X7" s="32"/>
    </row>
    <row r="8" spans="1:24" s="12" customFormat="1" ht="16.5" customHeight="1" x14ac:dyDescent="0.25">
      <c r="A8" s="16"/>
      <c r="B8" s="17"/>
      <c r="C8" s="17"/>
      <c r="D8" s="17"/>
      <c r="E8" s="13"/>
      <c r="F8" s="13"/>
      <c r="G8" s="13"/>
      <c r="H8" s="13"/>
      <c r="I8" s="13"/>
      <c r="J8" s="13"/>
      <c r="K8" s="13"/>
      <c r="L8" s="13"/>
      <c r="M8" s="17"/>
      <c r="N8" s="17"/>
      <c r="O8" s="33"/>
      <c r="P8" s="16"/>
      <c r="Q8" s="85"/>
      <c r="R8" s="16"/>
      <c r="S8" s="16"/>
      <c r="T8" s="16"/>
      <c r="U8" s="16"/>
      <c r="V8" s="16"/>
      <c r="W8" s="16"/>
      <c r="X8" s="16"/>
    </row>
    <row r="9" spans="1:24" s="18" customFormat="1" ht="43.5" customHeight="1" x14ac:dyDescent="0.25">
      <c r="A9" s="193" t="s">
        <v>0</v>
      </c>
      <c r="B9" s="193" t="s">
        <v>1</v>
      </c>
      <c r="C9" s="193" t="s">
        <v>2</v>
      </c>
      <c r="D9" s="193" t="s">
        <v>6</v>
      </c>
      <c r="E9" s="193" t="s">
        <v>17</v>
      </c>
      <c r="F9" s="193"/>
      <c r="G9" s="193"/>
      <c r="H9" s="193"/>
      <c r="I9" s="193"/>
      <c r="J9" s="193"/>
      <c r="K9" s="193"/>
      <c r="L9" s="193"/>
      <c r="M9" s="194" t="s">
        <v>5</v>
      </c>
      <c r="N9" s="194" t="s">
        <v>129</v>
      </c>
      <c r="O9" s="174" t="s">
        <v>26</v>
      </c>
      <c r="P9" s="174" t="s">
        <v>51</v>
      </c>
    </row>
    <row r="10" spans="1:24" ht="43.5" customHeight="1" x14ac:dyDescent="0.25">
      <c r="A10" s="193"/>
      <c r="B10" s="193"/>
      <c r="C10" s="193"/>
      <c r="D10" s="193"/>
      <c r="E10" s="19" t="s">
        <v>7</v>
      </c>
      <c r="F10" s="20" t="s">
        <v>8</v>
      </c>
      <c r="G10" s="19" t="s">
        <v>9</v>
      </c>
      <c r="H10" s="20" t="s">
        <v>10</v>
      </c>
      <c r="I10" s="19" t="s">
        <v>11</v>
      </c>
      <c r="J10" s="20" t="s">
        <v>12</v>
      </c>
      <c r="K10" s="19" t="s">
        <v>13</v>
      </c>
      <c r="L10" s="20" t="s">
        <v>14</v>
      </c>
      <c r="M10" s="194"/>
      <c r="N10" s="194"/>
      <c r="O10" s="174"/>
      <c r="P10" s="174"/>
    </row>
    <row r="11" spans="1:24" s="21" customFormat="1" ht="309.75" customHeight="1" x14ac:dyDescent="0.25">
      <c r="A11" s="176" t="s">
        <v>20</v>
      </c>
      <c r="B11" s="108" t="s">
        <v>21</v>
      </c>
      <c r="C11" s="38" t="s">
        <v>22</v>
      </c>
      <c r="D11" s="39" t="s">
        <v>23</v>
      </c>
      <c r="E11" s="34">
        <v>1</v>
      </c>
      <c r="F11" s="86">
        <v>5</v>
      </c>
      <c r="G11" s="34">
        <v>4</v>
      </c>
      <c r="H11" s="35"/>
      <c r="I11" s="34">
        <v>7</v>
      </c>
      <c r="J11" s="35"/>
      <c r="K11" s="34">
        <v>10</v>
      </c>
      <c r="L11" s="36"/>
      <c r="M11" s="37">
        <f>+F11</f>
        <v>5</v>
      </c>
      <c r="N11" s="31">
        <f>IF(M11/K11&gt;100%,100%,M11/K11)</f>
        <v>0.5</v>
      </c>
      <c r="O11" s="94" t="s">
        <v>200</v>
      </c>
      <c r="P11" s="29" t="s">
        <v>153</v>
      </c>
      <c r="Q11" s="25"/>
    </row>
    <row r="12" spans="1:24" s="21" customFormat="1" ht="309.75" customHeight="1" x14ac:dyDescent="0.25">
      <c r="A12" s="177"/>
      <c r="B12" s="160" t="s">
        <v>28</v>
      </c>
      <c r="C12" s="166" t="s">
        <v>29</v>
      </c>
      <c r="D12" s="144" t="s">
        <v>30</v>
      </c>
      <c r="E12" s="141">
        <v>1684</v>
      </c>
      <c r="F12" s="138">
        <v>0</v>
      </c>
      <c r="G12" s="141">
        <v>3065</v>
      </c>
      <c r="H12" s="157"/>
      <c r="I12" s="141">
        <v>3065</v>
      </c>
      <c r="J12" s="157"/>
      <c r="K12" s="141">
        <v>3175</v>
      </c>
      <c r="L12" s="153"/>
      <c r="M12" s="121">
        <f>+F12</f>
        <v>0</v>
      </c>
      <c r="N12" s="124">
        <f>IF(M12/K12&gt;100%,100%,M12/K12)</f>
        <v>0</v>
      </c>
      <c r="O12" s="133" t="s">
        <v>177</v>
      </c>
      <c r="P12" s="135" t="s">
        <v>159</v>
      </c>
      <c r="Q12" s="25"/>
    </row>
    <row r="13" spans="1:24" s="21" customFormat="1" ht="309.75" customHeight="1" x14ac:dyDescent="0.25">
      <c r="A13" s="177"/>
      <c r="B13" s="161"/>
      <c r="C13" s="167"/>
      <c r="D13" s="145"/>
      <c r="E13" s="142"/>
      <c r="F13" s="139"/>
      <c r="G13" s="142"/>
      <c r="H13" s="158"/>
      <c r="I13" s="142"/>
      <c r="J13" s="158"/>
      <c r="K13" s="142"/>
      <c r="L13" s="154"/>
      <c r="M13" s="122"/>
      <c r="N13" s="125"/>
      <c r="O13" s="156"/>
      <c r="P13" s="137"/>
      <c r="Q13" s="25"/>
    </row>
    <row r="14" spans="1:24" s="21" customFormat="1" ht="309.75" customHeight="1" x14ac:dyDescent="0.25">
      <c r="A14" s="177"/>
      <c r="B14" s="161"/>
      <c r="C14" s="167"/>
      <c r="D14" s="145"/>
      <c r="E14" s="142"/>
      <c r="F14" s="139"/>
      <c r="G14" s="142"/>
      <c r="H14" s="158"/>
      <c r="I14" s="142"/>
      <c r="J14" s="158"/>
      <c r="K14" s="142"/>
      <c r="L14" s="154"/>
      <c r="M14" s="122"/>
      <c r="N14" s="125"/>
      <c r="O14" s="156"/>
      <c r="P14" s="137"/>
      <c r="Q14" s="25"/>
    </row>
    <row r="15" spans="1:24" s="21" customFormat="1" ht="309.75" customHeight="1" x14ac:dyDescent="0.25">
      <c r="A15" s="177"/>
      <c r="B15" s="161"/>
      <c r="C15" s="167"/>
      <c r="D15" s="145"/>
      <c r="E15" s="142"/>
      <c r="F15" s="139"/>
      <c r="G15" s="142"/>
      <c r="H15" s="158"/>
      <c r="I15" s="142"/>
      <c r="J15" s="158"/>
      <c r="K15" s="142"/>
      <c r="L15" s="154"/>
      <c r="M15" s="122"/>
      <c r="N15" s="125"/>
      <c r="O15" s="156"/>
      <c r="P15" s="137"/>
      <c r="Q15" s="25"/>
    </row>
    <row r="16" spans="1:24" s="21" customFormat="1" ht="201" customHeight="1" x14ac:dyDescent="0.25">
      <c r="A16" s="177"/>
      <c r="B16" s="162"/>
      <c r="C16" s="167"/>
      <c r="D16" s="146"/>
      <c r="E16" s="143"/>
      <c r="F16" s="140"/>
      <c r="G16" s="143"/>
      <c r="H16" s="159"/>
      <c r="I16" s="143"/>
      <c r="J16" s="159"/>
      <c r="K16" s="143"/>
      <c r="L16" s="155"/>
      <c r="M16" s="123"/>
      <c r="N16" s="126"/>
      <c r="O16" s="134"/>
      <c r="P16" s="136"/>
      <c r="Q16" s="25"/>
    </row>
    <row r="17" spans="1:17" s="21" customFormat="1" ht="325.5" customHeight="1" x14ac:dyDescent="0.25">
      <c r="A17" s="177"/>
      <c r="B17" s="160" t="s">
        <v>31</v>
      </c>
      <c r="C17" s="167"/>
      <c r="D17" s="144" t="s">
        <v>32</v>
      </c>
      <c r="E17" s="141">
        <v>2250</v>
      </c>
      <c r="F17" s="138">
        <v>8500</v>
      </c>
      <c r="G17" s="141">
        <v>8500</v>
      </c>
      <c r="H17" s="157"/>
      <c r="I17" s="141">
        <v>8500</v>
      </c>
      <c r="J17" s="157"/>
      <c r="K17" s="141">
        <v>8500</v>
      </c>
      <c r="L17" s="153"/>
      <c r="M17" s="121">
        <f>+F17</f>
        <v>8500</v>
      </c>
      <c r="N17" s="124">
        <f>IF(M17/K17&gt;100%,100%,M17/K17)</f>
        <v>1</v>
      </c>
      <c r="O17" s="133" t="s">
        <v>132</v>
      </c>
      <c r="P17" s="135" t="s">
        <v>160</v>
      </c>
      <c r="Q17" s="25"/>
    </row>
    <row r="18" spans="1:17" s="21" customFormat="1" ht="325.5" customHeight="1" x14ac:dyDescent="0.25">
      <c r="A18" s="177"/>
      <c r="B18" s="161"/>
      <c r="C18" s="167"/>
      <c r="D18" s="145"/>
      <c r="E18" s="142"/>
      <c r="F18" s="139"/>
      <c r="G18" s="142"/>
      <c r="H18" s="158"/>
      <c r="I18" s="142"/>
      <c r="J18" s="158"/>
      <c r="K18" s="142"/>
      <c r="L18" s="154"/>
      <c r="M18" s="122"/>
      <c r="N18" s="125"/>
      <c r="O18" s="156"/>
      <c r="P18" s="137"/>
      <c r="Q18" s="25"/>
    </row>
    <row r="19" spans="1:17" s="21" customFormat="1" ht="325.5" customHeight="1" x14ac:dyDescent="0.25">
      <c r="A19" s="177"/>
      <c r="B19" s="162"/>
      <c r="C19" s="167"/>
      <c r="D19" s="146"/>
      <c r="E19" s="143"/>
      <c r="F19" s="140"/>
      <c r="G19" s="143"/>
      <c r="H19" s="159"/>
      <c r="I19" s="143"/>
      <c r="J19" s="159"/>
      <c r="K19" s="143"/>
      <c r="L19" s="155"/>
      <c r="M19" s="123"/>
      <c r="N19" s="126"/>
      <c r="O19" s="134"/>
      <c r="P19" s="136"/>
      <c r="Q19" s="25"/>
    </row>
    <row r="20" spans="1:17" s="21" customFormat="1" ht="403.5" customHeight="1" x14ac:dyDescent="0.25">
      <c r="A20" s="177"/>
      <c r="B20" s="160" t="s">
        <v>33</v>
      </c>
      <c r="C20" s="167"/>
      <c r="D20" s="144" t="s">
        <v>34</v>
      </c>
      <c r="E20" s="141">
        <v>200</v>
      </c>
      <c r="F20" s="138">
        <v>828</v>
      </c>
      <c r="G20" s="141">
        <v>880</v>
      </c>
      <c r="H20" s="157"/>
      <c r="I20" s="141">
        <v>920</v>
      </c>
      <c r="J20" s="157"/>
      <c r="K20" s="141">
        <v>920</v>
      </c>
      <c r="L20" s="153"/>
      <c r="M20" s="121">
        <f>+F20</f>
        <v>828</v>
      </c>
      <c r="N20" s="124">
        <f t="shared" ref="N20:N71" si="0">IF(M20/K20&gt;100%,100%,M20/K20)</f>
        <v>0.9</v>
      </c>
      <c r="O20" s="133" t="s">
        <v>178</v>
      </c>
      <c r="P20" s="135" t="s">
        <v>133</v>
      </c>
      <c r="Q20" s="25"/>
    </row>
    <row r="21" spans="1:17" s="21" customFormat="1" ht="403.5" customHeight="1" x14ac:dyDescent="0.25">
      <c r="A21" s="177"/>
      <c r="B21" s="161"/>
      <c r="C21" s="167"/>
      <c r="D21" s="146"/>
      <c r="E21" s="143"/>
      <c r="F21" s="140"/>
      <c r="G21" s="143"/>
      <c r="H21" s="159"/>
      <c r="I21" s="143"/>
      <c r="J21" s="159"/>
      <c r="K21" s="143"/>
      <c r="L21" s="155"/>
      <c r="M21" s="123"/>
      <c r="N21" s="126"/>
      <c r="O21" s="156"/>
      <c r="P21" s="137"/>
      <c r="Q21" s="25"/>
    </row>
    <row r="22" spans="1:17" s="21" customFormat="1" ht="201" customHeight="1" x14ac:dyDescent="0.25">
      <c r="A22" s="177"/>
      <c r="B22" s="161"/>
      <c r="C22" s="167"/>
      <c r="D22" s="144" t="s">
        <v>35</v>
      </c>
      <c r="E22" s="141">
        <v>0</v>
      </c>
      <c r="F22" s="138">
        <v>0</v>
      </c>
      <c r="G22" s="141">
        <v>850</v>
      </c>
      <c r="H22" s="157"/>
      <c r="I22" s="141">
        <v>850</v>
      </c>
      <c r="J22" s="157"/>
      <c r="K22" s="141">
        <v>996</v>
      </c>
      <c r="L22" s="153"/>
      <c r="M22" s="121">
        <f>+F22</f>
        <v>0</v>
      </c>
      <c r="N22" s="124">
        <f t="shared" si="0"/>
        <v>0</v>
      </c>
      <c r="O22" s="156"/>
      <c r="P22" s="137"/>
      <c r="Q22" s="25"/>
    </row>
    <row r="23" spans="1:17" s="21" customFormat="1" ht="201" customHeight="1" x14ac:dyDescent="0.25">
      <c r="A23" s="177"/>
      <c r="B23" s="161"/>
      <c r="C23" s="167"/>
      <c r="D23" s="146"/>
      <c r="E23" s="143"/>
      <c r="F23" s="140"/>
      <c r="G23" s="143"/>
      <c r="H23" s="159"/>
      <c r="I23" s="143"/>
      <c r="J23" s="159"/>
      <c r="K23" s="143"/>
      <c r="L23" s="155"/>
      <c r="M23" s="123"/>
      <c r="N23" s="126"/>
      <c r="O23" s="156"/>
      <c r="P23" s="137"/>
      <c r="Q23" s="25"/>
    </row>
    <row r="24" spans="1:17" s="21" customFormat="1" ht="297.75" customHeight="1" x14ac:dyDescent="0.25">
      <c r="A24" s="177"/>
      <c r="B24" s="162"/>
      <c r="C24" s="175"/>
      <c r="D24" s="39" t="s">
        <v>36</v>
      </c>
      <c r="E24" s="34">
        <v>47</v>
      </c>
      <c r="F24" s="86">
        <v>18</v>
      </c>
      <c r="G24" s="34">
        <v>200</v>
      </c>
      <c r="H24" s="35"/>
      <c r="I24" s="34">
        <v>200</v>
      </c>
      <c r="J24" s="35"/>
      <c r="K24" s="34">
        <v>200</v>
      </c>
      <c r="L24" s="36"/>
      <c r="M24" s="37">
        <f>+F24</f>
        <v>18</v>
      </c>
      <c r="N24" s="31">
        <f t="shared" si="0"/>
        <v>0.09</v>
      </c>
      <c r="O24" s="134"/>
      <c r="P24" s="136"/>
      <c r="Q24" s="25"/>
    </row>
    <row r="25" spans="1:17" s="21" customFormat="1" ht="297" customHeight="1" x14ac:dyDescent="0.25">
      <c r="A25" s="177"/>
      <c r="B25" s="160" t="s">
        <v>37</v>
      </c>
      <c r="C25" s="166" t="s">
        <v>38</v>
      </c>
      <c r="D25" s="144" t="s">
        <v>155</v>
      </c>
      <c r="E25" s="200">
        <v>0</v>
      </c>
      <c r="F25" s="198">
        <v>0</v>
      </c>
      <c r="G25" s="200">
        <v>0.33</v>
      </c>
      <c r="H25" s="124"/>
      <c r="I25" s="200">
        <v>0.66</v>
      </c>
      <c r="J25" s="124"/>
      <c r="K25" s="200">
        <v>1</v>
      </c>
      <c r="L25" s="202"/>
      <c r="M25" s="121">
        <f>+F25</f>
        <v>0</v>
      </c>
      <c r="N25" s="198">
        <f t="shared" si="0"/>
        <v>0</v>
      </c>
      <c r="O25" s="127" t="s">
        <v>179</v>
      </c>
      <c r="P25" s="130" t="s">
        <v>134</v>
      </c>
      <c r="Q25" s="25"/>
    </row>
    <row r="26" spans="1:17" s="21" customFormat="1" ht="297" customHeight="1" x14ac:dyDescent="0.25">
      <c r="A26" s="177"/>
      <c r="B26" s="161"/>
      <c r="C26" s="167"/>
      <c r="D26" s="146"/>
      <c r="E26" s="201"/>
      <c r="F26" s="199"/>
      <c r="G26" s="201"/>
      <c r="H26" s="126"/>
      <c r="I26" s="201"/>
      <c r="J26" s="126"/>
      <c r="K26" s="201"/>
      <c r="L26" s="203"/>
      <c r="M26" s="123"/>
      <c r="N26" s="199"/>
      <c r="O26" s="128"/>
      <c r="P26" s="131"/>
      <c r="Q26" s="25"/>
    </row>
    <row r="27" spans="1:17" s="21" customFormat="1" ht="297" customHeight="1" x14ac:dyDescent="0.25">
      <c r="A27" s="177"/>
      <c r="B27" s="162"/>
      <c r="C27" s="175"/>
      <c r="D27" s="39" t="s">
        <v>39</v>
      </c>
      <c r="E27" s="95">
        <v>1</v>
      </c>
      <c r="F27" s="86">
        <v>1</v>
      </c>
      <c r="G27" s="106">
        <v>1</v>
      </c>
      <c r="H27" s="106"/>
      <c r="I27" s="106">
        <v>1</v>
      </c>
      <c r="J27" s="106"/>
      <c r="K27" s="106">
        <v>1</v>
      </c>
      <c r="L27" s="106"/>
      <c r="M27" s="37">
        <f t="shared" ref="M27:M33" si="1">+F27</f>
        <v>1</v>
      </c>
      <c r="N27" s="31">
        <f t="shared" si="0"/>
        <v>1</v>
      </c>
      <c r="O27" s="129"/>
      <c r="P27" s="132"/>
      <c r="Q27" s="79"/>
    </row>
    <row r="28" spans="1:17" s="21" customFormat="1" ht="152.25" customHeight="1" x14ac:dyDescent="0.25">
      <c r="A28" s="177"/>
      <c r="B28" s="160" t="s">
        <v>40</v>
      </c>
      <c r="C28" s="166" t="s">
        <v>41</v>
      </c>
      <c r="D28" s="39" t="s">
        <v>42</v>
      </c>
      <c r="E28" s="40">
        <v>0.2</v>
      </c>
      <c r="F28" s="82">
        <v>0.56000000000000005</v>
      </c>
      <c r="G28" s="40">
        <v>0.4</v>
      </c>
      <c r="H28" s="31"/>
      <c r="I28" s="40">
        <v>0.8</v>
      </c>
      <c r="J28" s="31"/>
      <c r="K28" s="40">
        <v>0.8</v>
      </c>
      <c r="L28" s="41"/>
      <c r="M28" s="114">
        <f t="shared" si="1"/>
        <v>0.56000000000000005</v>
      </c>
      <c r="N28" s="31">
        <f t="shared" si="0"/>
        <v>0.70000000000000007</v>
      </c>
      <c r="O28" s="133" t="s">
        <v>151</v>
      </c>
      <c r="P28" s="135" t="s">
        <v>180</v>
      </c>
      <c r="Q28" s="25"/>
    </row>
    <row r="29" spans="1:17" s="21" customFormat="1" ht="126" customHeight="1" x14ac:dyDescent="0.25">
      <c r="A29" s="178"/>
      <c r="B29" s="162"/>
      <c r="C29" s="175"/>
      <c r="D29" s="39" t="s">
        <v>43</v>
      </c>
      <c r="E29" s="40">
        <v>0.5</v>
      </c>
      <c r="F29" s="82">
        <v>0.56999999999999995</v>
      </c>
      <c r="G29" s="40">
        <v>1</v>
      </c>
      <c r="H29" s="31"/>
      <c r="I29" s="40">
        <v>1</v>
      </c>
      <c r="J29" s="31"/>
      <c r="K29" s="40">
        <v>1</v>
      </c>
      <c r="L29" s="41"/>
      <c r="M29" s="114">
        <f t="shared" si="1"/>
        <v>0.56999999999999995</v>
      </c>
      <c r="N29" s="31">
        <f t="shared" si="0"/>
        <v>0.56999999999999995</v>
      </c>
      <c r="O29" s="134"/>
      <c r="P29" s="136"/>
      <c r="Q29" s="25"/>
    </row>
    <row r="30" spans="1:17" s="21" customFormat="1" ht="201" customHeight="1" x14ac:dyDescent="0.25">
      <c r="A30" s="160" t="s">
        <v>181</v>
      </c>
      <c r="B30" s="160" t="s">
        <v>44</v>
      </c>
      <c r="C30" s="166" t="s">
        <v>38</v>
      </c>
      <c r="D30" s="50" t="s">
        <v>167</v>
      </c>
      <c r="E30" s="48">
        <v>0</v>
      </c>
      <c r="F30" s="57">
        <v>0</v>
      </c>
      <c r="G30" s="48">
        <v>17</v>
      </c>
      <c r="H30" s="45"/>
      <c r="I30" s="48">
        <f>10+17</f>
        <v>27</v>
      </c>
      <c r="J30" s="49"/>
      <c r="K30" s="48">
        <f>20+17</f>
        <v>37</v>
      </c>
      <c r="L30" s="46"/>
      <c r="M30" s="37">
        <f t="shared" si="1"/>
        <v>0</v>
      </c>
      <c r="N30" s="31">
        <f t="shared" si="0"/>
        <v>0</v>
      </c>
      <c r="O30" s="133" t="s">
        <v>124</v>
      </c>
      <c r="P30" s="195" t="s">
        <v>125</v>
      </c>
      <c r="Q30" s="25"/>
    </row>
    <row r="31" spans="1:17" s="21" customFormat="1" ht="201" customHeight="1" x14ac:dyDescent="0.25">
      <c r="A31" s="161"/>
      <c r="B31" s="161"/>
      <c r="C31" s="167"/>
      <c r="D31" s="50" t="s">
        <v>45</v>
      </c>
      <c r="E31" s="48">
        <v>0</v>
      </c>
      <c r="F31" s="57">
        <v>0</v>
      </c>
      <c r="G31" s="48">
        <v>0</v>
      </c>
      <c r="H31" s="45"/>
      <c r="I31" s="48">
        <v>0</v>
      </c>
      <c r="J31" s="49"/>
      <c r="K31" s="48">
        <v>15</v>
      </c>
      <c r="L31" s="46"/>
      <c r="M31" s="37">
        <f t="shared" si="1"/>
        <v>0</v>
      </c>
      <c r="N31" s="31">
        <f t="shared" si="0"/>
        <v>0</v>
      </c>
      <c r="O31" s="156"/>
      <c r="P31" s="196"/>
      <c r="Q31" s="25"/>
    </row>
    <row r="32" spans="1:17" s="21" customFormat="1" ht="201" customHeight="1" x14ac:dyDescent="0.25">
      <c r="A32" s="161"/>
      <c r="B32" s="161"/>
      <c r="C32" s="167"/>
      <c r="D32" s="50" t="s">
        <v>165</v>
      </c>
      <c r="E32" s="48">
        <v>0</v>
      </c>
      <c r="F32" s="57">
        <v>2</v>
      </c>
      <c r="G32" s="48">
        <v>5</v>
      </c>
      <c r="H32" s="45"/>
      <c r="I32" s="48">
        <v>7</v>
      </c>
      <c r="J32" s="49"/>
      <c r="K32" s="48">
        <v>10</v>
      </c>
      <c r="L32" s="46"/>
      <c r="M32" s="37">
        <f t="shared" si="1"/>
        <v>2</v>
      </c>
      <c r="N32" s="31">
        <f t="shared" si="0"/>
        <v>0.2</v>
      </c>
      <c r="O32" s="156"/>
      <c r="P32" s="196"/>
      <c r="Q32" s="25"/>
    </row>
    <row r="33" spans="1:17" s="21" customFormat="1" ht="201" customHeight="1" x14ac:dyDescent="0.25">
      <c r="A33" s="161"/>
      <c r="B33" s="162"/>
      <c r="C33" s="167"/>
      <c r="D33" s="50" t="s">
        <v>46</v>
      </c>
      <c r="E33" s="53">
        <v>0.5</v>
      </c>
      <c r="F33" s="92">
        <v>0</v>
      </c>
      <c r="G33" s="53">
        <v>1</v>
      </c>
      <c r="H33" s="55"/>
      <c r="I33" s="53">
        <v>1</v>
      </c>
      <c r="J33" s="55"/>
      <c r="K33" s="53">
        <v>1</v>
      </c>
      <c r="L33" s="56"/>
      <c r="M33" s="37">
        <f t="shared" si="1"/>
        <v>0</v>
      </c>
      <c r="N33" s="31">
        <f t="shared" si="0"/>
        <v>0</v>
      </c>
      <c r="O33" s="134"/>
      <c r="P33" s="197"/>
      <c r="Q33" s="25"/>
    </row>
    <row r="34" spans="1:17" s="21" customFormat="1" ht="345" customHeight="1" x14ac:dyDescent="0.25">
      <c r="A34" s="161"/>
      <c r="B34" s="160" t="s">
        <v>47</v>
      </c>
      <c r="C34" s="167"/>
      <c r="D34" s="160" t="s">
        <v>168</v>
      </c>
      <c r="E34" s="141">
        <v>9</v>
      </c>
      <c r="F34" s="157">
        <v>12</v>
      </c>
      <c r="G34" s="141">
        <v>39</v>
      </c>
      <c r="H34" s="150"/>
      <c r="I34" s="141">
        <v>75</v>
      </c>
      <c r="J34" s="150"/>
      <c r="K34" s="141">
        <v>110</v>
      </c>
      <c r="L34" s="153"/>
      <c r="M34" s="121">
        <f>+F34</f>
        <v>12</v>
      </c>
      <c r="N34" s="124">
        <f>IF(M34/K34&gt;100%,100%,M34/K34)</f>
        <v>0.10909090909090909</v>
      </c>
      <c r="O34" s="133" t="s">
        <v>182</v>
      </c>
      <c r="P34" s="195" t="s">
        <v>161</v>
      </c>
      <c r="Q34" s="25"/>
    </row>
    <row r="35" spans="1:17" s="21" customFormat="1" ht="345" customHeight="1" x14ac:dyDescent="0.25">
      <c r="A35" s="161"/>
      <c r="B35" s="161"/>
      <c r="C35" s="167"/>
      <c r="D35" s="161"/>
      <c r="E35" s="142"/>
      <c r="F35" s="158"/>
      <c r="G35" s="142"/>
      <c r="H35" s="151"/>
      <c r="I35" s="142"/>
      <c r="J35" s="151"/>
      <c r="K35" s="142"/>
      <c r="L35" s="154"/>
      <c r="M35" s="122"/>
      <c r="N35" s="125"/>
      <c r="O35" s="156"/>
      <c r="P35" s="196"/>
      <c r="Q35" s="25"/>
    </row>
    <row r="36" spans="1:17" s="21" customFormat="1" ht="345" customHeight="1" x14ac:dyDescent="0.25">
      <c r="A36" s="161"/>
      <c r="B36" s="162"/>
      <c r="C36" s="167"/>
      <c r="D36" s="162"/>
      <c r="E36" s="143"/>
      <c r="F36" s="159"/>
      <c r="G36" s="143"/>
      <c r="H36" s="152"/>
      <c r="I36" s="143"/>
      <c r="J36" s="152"/>
      <c r="K36" s="143"/>
      <c r="L36" s="155"/>
      <c r="M36" s="123"/>
      <c r="N36" s="126"/>
      <c r="O36" s="134"/>
      <c r="P36" s="197"/>
      <c r="Q36" s="25"/>
    </row>
    <row r="37" spans="1:17" s="21" customFormat="1" ht="201" customHeight="1" x14ac:dyDescent="0.25">
      <c r="A37" s="161"/>
      <c r="B37" s="160" t="s">
        <v>48</v>
      </c>
      <c r="C37" s="167"/>
      <c r="D37" s="50" t="s">
        <v>49</v>
      </c>
      <c r="E37" s="48">
        <v>10</v>
      </c>
      <c r="F37" s="57">
        <v>5</v>
      </c>
      <c r="G37" s="48">
        <v>20</v>
      </c>
      <c r="H37" s="49"/>
      <c r="I37" s="48">
        <v>30</v>
      </c>
      <c r="J37" s="49"/>
      <c r="K37" s="48">
        <v>40</v>
      </c>
      <c r="L37" s="58"/>
      <c r="M37" s="37">
        <f>+F37</f>
        <v>5</v>
      </c>
      <c r="N37" s="31">
        <f t="shared" si="0"/>
        <v>0.125</v>
      </c>
      <c r="O37" s="133" t="s">
        <v>148</v>
      </c>
      <c r="P37" s="135" t="s">
        <v>183</v>
      </c>
      <c r="Q37" s="25"/>
    </row>
    <row r="38" spans="1:17" s="21" customFormat="1" ht="201" customHeight="1" x14ac:dyDescent="0.25">
      <c r="A38" s="162"/>
      <c r="B38" s="162"/>
      <c r="C38" s="175"/>
      <c r="D38" s="50" t="s">
        <v>50</v>
      </c>
      <c r="E38" s="48">
        <v>0</v>
      </c>
      <c r="F38" s="57">
        <v>0</v>
      </c>
      <c r="G38" s="48">
        <v>833</v>
      </c>
      <c r="H38" s="49"/>
      <c r="I38" s="48">
        <v>1666</v>
      </c>
      <c r="J38" s="49"/>
      <c r="K38" s="48">
        <v>2500</v>
      </c>
      <c r="L38" s="58"/>
      <c r="M38" s="37">
        <f>+F38</f>
        <v>0</v>
      </c>
      <c r="N38" s="31">
        <f t="shared" si="0"/>
        <v>0</v>
      </c>
      <c r="O38" s="134"/>
      <c r="P38" s="136"/>
      <c r="Q38" s="25"/>
    </row>
    <row r="39" spans="1:17" s="21" customFormat="1" ht="330" customHeight="1" x14ac:dyDescent="0.25">
      <c r="A39" s="160" t="s">
        <v>52</v>
      </c>
      <c r="B39" s="160" t="s">
        <v>53</v>
      </c>
      <c r="C39" s="166" t="s">
        <v>22</v>
      </c>
      <c r="D39" s="144" t="s">
        <v>54</v>
      </c>
      <c r="E39" s="141">
        <v>0</v>
      </c>
      <c r="F39" s="157">
        <f>3+3</f>
        <v>6</v>
      </c>
      <c r="G39" s="141">
        <v>57</v>
      </c>
      <c r="H39" s="150"/>
      <c r="I39" s="141">
        <v>142</v>
      </c>
      <c r="J39" s="150"/>
      <c r="K39" s="141">
        <v>179</v>
      </c>
      <c r="L39" s="153"/>
      <c r="M39" s="121">
        <f>+F39</f>
        <v>6</v>
      </c>
      <c r="N39" s="124">
        <f t="shared" si="0"/>
        <v>3.3519553072625698E-2</v>
      </c>
      <c r="O39" s="133" t="s">
        <v>184</v>
      </c>
      <c r="P39" s="135" t="s">
        <v>162</v>
      </c>
      <c r="Q39" s="25"/>
    </row>
    <row r="40" spans="1:17" s="21" customFormat="1" ht="279.75" customHeight="1" x14ac:dyDescent="0.25">
      <c r="A40" s="161"/>
      <c r="B40" s="161"/>
      <c r="C40" s="167"/>
      <c r="D40" s="145"/>
      <c r="E40" s="142"/>
      <c r="F40" s="158"/>
      <c r="G40" s="142"/>
      <c r="H40" s="151"/>
      <c r="I40" s="142"/>
      <c r="J40" s="151"/>
      <c r="K40" s="142"/>
      <c r="L40" s="154"/>
      <c r="M40" s="122"/>
      <c r="N40" s="125"/>
      <c r="O40" s="156"/>
      <c r="P40" s="137"/>
      <c r="Q40" s="25"/>
    </row>
    <row r="41" spans="1:17" s="21" customFormat="1" ht="201" customHeight="1" x14ac:dyDescent="0.25">
      <c r="A41" s="161"/>
      <c r="B41" s="161"/>
      <c r="C41" s="167"/>
      <c r="D41" s="145"/>
      <c r="E41" s="142"/>
      <c r="F41" s="158"/>
      <c r="G41" s="142"/>
      <c r="H41" s="151"/>
      <c r="I41" s="142"/>
      <c r="J41" s="151"/>
      <c r="K41" s="142"/>
      <c r="L41" s="154"/>
      <c r="M41" s="122"/>
      <c r="N41" s="125"/>
      <c r="O41" s="156"/>
      <c r="P41" s="137"/>
      <c r="Q41" s="25"/>
    </row>
    <row r="42" spans="1:17" s="21" customFormat="1" ht="201" customHeight="1" x14ac:dyDescent="0.25">
      <c r="A42" s="161"/>
      <c r="B42" s="161"/>
      <c r="C42" s="167"/>
      <c r="D42" s="145"/>
      <c r="E42" s="142"/>
      <c r="F42" s="158"/>
      <c r="G42" s="142"/>
      <c r="H42" s="151"/>
      <c r="I42" s="142"/>
      <c r="J42" s="151"/>
      <c r="K42" s="142"/>
      <c r="L42" s="154"/>
      <c r="M42" s="122"/>
      <c r="N42" s="125"/>
      <c r="O42" s="156"/>
      <c r="P42" s="137"/>
      <c r="Q42" s="25"/>
    </row>
    <row r="43" spans="1:17" s="21" customFormat="1" ht="201" customHeight="1" x14ac:dyDescent="0.25">
      <c r="A43" s="161"/>
      <c r="B43" s="161"/>
      <c r="C43" s="167"/>
      <c r="D43" s="145"/>
      <c r="E43" s="142"/>
      <c r="F43" s="158"/>
      <c r="G43" s="142"/>
      <c r="H43" s="151"/>
      <c r="I43" s="142"/>
      <c r="J43" s="151"/>
      <c r="K43" s="142"/>
      <c r="L43" s="154"/>
      <c r="M43" s="122"/>
      <c r="N43" s="125"/>
      <c r="O43" s="156"/>
      <c r="P43" s="137"/>
      <c r="Q43" s="25"/>
    </row>
    <row r="44" spans="1:17" s="21" customFormat="1" ht="201" customHeight="1" x14ac:dyDescent="0.25">
      <c r="A44" s="161"/>
      <c r="B44" s="162"/>
      <c r="C44" s="167"/>
      <c r="D44" s="146"/>
      <c r="E44" s="143"/>
      <c r="F44" s="159"/>
      <c r="G44" s="143"/>
      <c r="H44" s="152"/>
      <c r="I44" s="143"/>
      <c r="J44" s="152"/>
      <c r="K44" s="143"/>
      <c r="L44" s="155"/>
      <c r="M44" s="123"/>
      <c r="N44" s="126"/>
      <c r="O44" s="134"/>
      <c r="P44" s="136"/>
      <c r="Q44" s="25"/>
    </row>
    <row r="45" spans="1:17" s="21" customFormat="1" ht="408.75" customHeight="1" x14ac:dyDescent="0.25">
      <c r="A45" s="161"/>
      <c r="B45" s="160" t="s">
        <v>55</v>
      </c>
      <c r="C45" s="167"/>
      <c r="D45" s="39" t="s">
        <v>169</v>
      </c>
      <c r="E45" s="48">
        <v>2280</v>
      </c>
      <c r="F45" s="57">
        <v>3453</v>
      </c>
      <c r="G45" s="48">
        <v>5700</v>
      </c>
      <c r="H45" s="49"/>
      <c r="I45" s="48">
        <v>9120</v>
      </c>
      <c r="J45" s="49"/>
      <c r="K45" s="48">
        <v>15500</v>
      </c>
      <c r="L45" s="58"/>
      <c r="M45" s="37">
        <f>+F45</f>
        <v>3453</v>
      </c>
      <c r="N45" s="31">
        <f t="shared" si="0"/>
        <v>0.22277419354838709</v>
      </c>
      <c r="O45" s="133" t="s">
        <v>127</v>
      </c>
      <c r="P45" s="135" t="s">
        <v>128</v>
      </c>
      <c r="Q45" s="25"/>
    </row>
    <row r="46" spans="1:17" s="21" customFormat="1" ht="408.75" customHeight="1" x14ac:dyDescent="0.25">
      <c r="A46" s="161"/>
      <c r="B46" s="162"/>
      <c r="C46" s="175"/>
      <c r="D46" s="39" t="s">
        <v>56</v>
      </c>
      <c r="E46" s="44" t="s">
        <v>166</v>
      </c>
      <c r="F46" s="112"/>
      <c r="G46" s="44" t="s">
        <v>166</v>
      </c>
      <c r="H46" s="45"/>
      <c r="I46" s="44" t="s">
        <v>166</v>
      </c>
      <c r="J46" s="45"/>
      <c r="K46" s="44">
        <v>0.9</v>
      </c>
      <c r="L46" s="44"/>
      <c r="M46" s="43">
        <f>+F46</f>
        <v>0</v>
      </c>
      <c r="N46" s="31">
        <f t="shared" si="0"/>
        <v>0</v>
      </c>
      <c r="O46" s="134"/>
      <c r="P46" s="136"/>
      <c r="Q46" s="25"/>
    </row>
    <row r="47" spans="1:17" s="21" customFormat="1" ht="409.5" customHeight="1" x14ac:dyDescent="0.25">
      <c r="A47" s="161"/>
      <c r="B47" s="160" t="s">
        <v>57</v>
      </c>
      <c r="C47" s="166" t="s">
        <v>38</v>
      </c>
      <c r="D47" s="144" t="s">
        <v>58</v>
      </c>
      <c r="E47" s="141">
        <v>0</v>
      </c>
      <c r="F47" s="157">
        <v>0</v>
      </c>
      <c r="G47" s="141">
        <v>3</v>
      </c>
      <c r="H47" s="150"/>
      <c r="I47" s="141">
        <v>6</v>
      </c>
      <c r="J47" s="150"/>
      <c r="K47" s="141">
        <v>9</v>
      </c>
      <c r="L47" s="153"/>
      <c r="M47" s="121">
        <f>+F47</f>
        <v>0</v>
      </c>
      <c r="N47" s="124">
        <f t="shared" si="0"/>
        <v>0</v>
      </c>
      <c r="O47" s="133" t="s">
        <v>130</v>
      </c>
      <c r="P47" s="135" t="s">
        <v>131</v>
      </c>
      <c r="Q47" s="25"/>
    </row>
    <row r="48" spans="1:17" s="21" customFormat="1" ht="409.5" customHeight="1" x14ac:dyDescent="0.25">
      <c r="A48" s="161"/>
      <c r="B48" s="161"/>
      <c r="C48" s="167"/>
      <c r="D48" s="145"/>
      <c r="E48" s="142"/>
      <c r="F48" s="158"/>
      <c r="G48" s="142"/>
      <c r="H48" s="151"/>
      <c r="I48" s="142"/>
      <c r="J48" s="151"/>
      <c r="K48" s="142"/>
      <c r="L48" s="154"/>
      <c r="M48" s="122"/>
      <c r="N48" s="125"/>
      <c r="O48" s="156"/>
      <c r="P48" s="137"/>
      <c r="Q48" s="25"/>
    </row>
    <row r="49" spans="1:17" s="21" customFormat="1" ht="409.5" customHeight="1" x14ac:dyDescent="0.25">
      <c r="A49" s="161"/>
      <c r="B49" s="161"/>
      <c r="C49" s="167"/>
      <c r="D49" s="146"/>
      <c r="E49" s="143"/>
      <c r="F49" s="159"/>
      <c r="G49" s="143"/>
      <c r="H49" s="152"/>
      <c r="I49" s="143"/>
      <c r="J49" s="152"/>
      <c r="K49" s="143"/>
      <c r="L49" s="155"/>
      <c r="M49" s="123"/>
      <c r="N49" s="126"/>
      <c r="O49" s="156"/>
      <c r="P49" s="137"/>
      <c r="Q49" s="25"/>
    </row>
    <row r="50" spans="1:17" s="21" customFormat="1" ht="409.5" customHeight="1" x14ac:dyDescent="0.25">
      <c r="A50" s="161"/>
      <c r="B50" s="161"/>
      <c r="C50" s="167"/>
      <c r="D50" s="147" t="s">
        <v>121</v>
      </c>
      <c r="E50" s="141">
        <v>0</v>
      </c>
      <c r="F50" s="157">
        <v>3</v>
      </c>
      <c r="G50" s="141">
        <v>3</v>
      </c>
      <c r="H50" s="150"/>
      <c r="I50" s="141">
        <v>4</v>
      </c>
      <c r="J50" s="150"/>
      <c r="K50" s="141">
        <v>8</v>
      </c>
      <c r="L50" s="153"/>
      <c r="M50" s="121">
        <f>+F50</f>
        <v>3</v>
      </c>
      <c r="N50" s="124">
        <f t="shared" ref="N50" si="2">IF(M50/K50&gt;100%,100%,M50/K50)</f>
        <v>0.375</v>
      </c>
      <c r="O50" s="156"/>
      <c r="P50" s="137"/>
      <c r="Q50" s="25"/>
    </row>
    <row r="51" spans="1:17" s="21" customFormat="1" ht="409.5" customHeight="1" x14ac:dyDescent="0.25">
      <c r="A51" s="161"/>
      <c r="B51" s="161"/>
      <c r="C51" s="167"/>
      <c r="D51" s="148"/>
      <c r="E51" s="142"/>
      <c r="F51" s="158"/>
      <c r="G51" s="142"/>
      <c r="H51" s="151"/>
      <c r="I51" s="142"/>
      <c r="J51" s="151"/>
      <c r="K51" s="142"/>
      <c r="L51" s="154"/>
      <c r="M51" s="122"/>
      <c r="N51" s="125"/>
      <c r="O51" s="156"/>
      <c r="P51" s="137"/>
      <c r="Q51" s="25"/>
    </row>
    <row r="52" spans="1:17" s="21" customFormat="1" ht="409.5" customHeight="1" x14ac:dyDescent="0.25">
      <c r="A52" s="161"/>
      <c r="B52" s="161"/>
      <c r="C52" s="167"/>
      <c r="D52" s="149"/>
      <c r="E52" s="143"/>
      <c r="F52" s="159"/>
      <c r="G52" s="143"/>
      <c r="H52" s="152"/>
      <c r="I52" s="143"/>
      <c r="J52" s="152"/>
      <c r="K52" s="143"/>
      <c r="L52" s="155"/>
      <c r="M52" s="123"/>
      <c r="N52" s="126"/>
      <c r="O52" s="156"/>
      <c r="P52" s="137"/>
      <c r="Q52" s="25"/>
    </row>
    <row r="53" spans="1:17" s="21" customFormat="1" ht="409.5" customHeight="1" x14ac:dyDescent="0.25">
      <c r="A53" s="161"/>
      <c r="B53" s="161"/>
      <c r="C53" s="167"/>
      <c r="D53" s="147" t="s">
        <v>59</v>
      </c>
      <c r="E53" s="141">
        <v>3</v>
      </c>
      <c r="F53" s="157">
        <v>5</v>
      </c>
      <c r="G53" s="141">
        <v>6</v>
      </c>
      <c r="H53" s="150"/>
      <c r="I53" s="141">
        <v>9</v>
      </c>
      <c r="J53" s="150"/>
      <c r="K53" s="141">
        <v>12</v>
      </c>
      <c r="L53" s="153"/>
      <c r="M53" s="121">
        <f>+F53</f>
        <v>5</v>
      </c>
      <c r="N53" s="124">
        <f>IF(M53/K53&gt;100%,100%,M53/K53)</f>
        <v>0.41666666666666669</v>
      </c>
      <c r="O53" s="156"/>
      <c r="P53" s="137"/>
      <c r="Q53" s="25"/>
    </row>
    <row r="54" spans="1:17" s="21" customFormat="1" ht="409.5" customHeight="1" x14ac:dyDescent="0.25">
      <c r="A54" s="162"/>
      <c r="B54" s="162"/>
      <c r="C54" s="175"/>
      <c r="D54" s="149"/>
      <c r="E54" s="143"/>
      <c r="F54" s="159"/>
      <c r="G54" s="143"/>
      <c r="H54" s="152"/>
      <c r="I54" s="143"/>
      <c r="J54" s="152"/>
      <c r="K54" s="143"/>
      <c r="L54" s="155"/>
      <c r="M54" s="123"/>
      <c r="N54" s="126"/>
      <c r="O54" s="134"/>
      <c r="P54" s="136"/>
      <c r="Q54" s="25"/>
    </row>
    <row r="55" spans="1:17" s="21" customFormat="1" ht="241.5" customHeight="1" x14ac:dyDescent="0.25">
      <c r="A55" s="160" t="s">
        <v>60</v>
      </c>
      <c r="B55" s="163" t="s">
        <v>61</v>
      </c>
      <c r="C55" s="166" t="s">
        <v>62</v>
      </c>
      <c r="D55" s="38" t="s">
        <v>63</v>
      </c>
      <c r="E55" s="48">
        <v>26</v>
      </c>
      <c r="F55" s="57">
        <v>47</v>
      </c>
      <c r="G55" s="48">
        <v>64</v>
      </c>
      <c r="H55" s="48"/>
      <c r="I55" s="48">
        <v>66</v>
      </c>
      <c r="J55" s="48"/>
      <c r="K55" s="48">
        <v>66</v>
      </c>
      <c r="L55" s="58"/>
      <c r="M55" s="37">
        <f>+F55</f>
        <v>47</v>
      </c>
      <c r="N55" s="31">
        <f t="shared" si="0"/>
        <v>0.71212121212121215</v>
      </c>
      <c r="O55" s="133" t="s">
        <v>185</v>
      </c>
      <c r="P55" s="135" t="s">
        <v>186</v>
      </c>
      <c r="Q55" s="25"/>
    </row>
    <row r="56" spans="1:17" s="21" customFormat="1" ht="241.5" customHeight="1" x14ac:dyDescent="0.25">
      <c r="A56" s="161"/>
      <c r="B56" s="163"/>
      <c r="C56" s="167"/>
      <c r="D56" s="38" t="s">
        <v>64</v>
      </c>
      <c r="E56" s="48">
        <v>3</v>
      </c>
      <c r="F56" s="57">
        <v>3</v>
      </c>
      <c r="G56" s="48">
        <v>7</v>
      </c>
      <c r="H56" s="48"/>
      <c r="I56" s="48">
        <v>7</v>
      </c>
      <c r="J56" s="48"/>
      <c r="K56" s="48">
        <v>7</v>
      </c>
      <c r="L56" s="58"/>
      <c r="M56" s="37">
        <f>+F56</f>
        <v>3</v>
      </c>
      <c r="N56" s="31">
        <f t="shared" si="0"/>
        <v>0.42857142857142855</v>
      </c>
      <c r="O56" s="156"/>
      <c r="P56" s="137"/>
      <c r="Q56" s="25"/>
    </row>
    <row r="57" spans="1:17" s="21" customFormat="1" ht="241.5" customHeight="1" x14ac:dyDescent="0.25">
      <c r="A57" s="104"/>
      <c r="B57" s="164" t="s">
        <v>66</v>
      </c>
      <c r="C57" s="167"/>
      <c r="D57" s="103" t="s">
        <v>156</v>
      </c>
      <c r="E57" s="53">
        <v>0.02</v>
      </c>
      <c r="F57" s="54">
        <v>7.0000000000000007E-2</v>
      </c>
      <c r="G57" s="53">
        <v>0.24</v>
      </c>
      <c r="H57" s="53"/>
      <c r="I57" s="53">
        <v>0.76</v>
      </c>
      <c r="J57" s="53"/>
      <c r="K57" s="53">
        <v>1</v>
      </c>
      <c r="L57" s="53"/>
      <c r="M57" s="114">
        <f>+F57</f>
        <v>7.0000000000000007E-2</v>
      </c>
      <c r="N57" s="102">
        <f t="shared" si="0"/>
        <v>7.0000000000000007E-2</v>
      </c>
      <c r="O57" s="156" t="s">
        <v>149</v>
      </c>
      <c r="P57" s="204" t="s">
        <v>123</v>
      </c>
      <c r="Q57" s="25"/>
    </row>
    <row r="58" spans="1:17" s="23" customFormat="1" ht="201" customHeight="1" x14ac:dyDescent="0.25">
      <c r="A58" s="160" t="s">
        <v>65</v>
      </c>
      <c r="B58" s="164"/>
      <c r="C58" s="167"/>
      <c r="D58" s="59" t="s">
        <v>170</v>
      </c>
      <c r="E58" s="78">
        <v>0.04</v>
      </c>
      <c r="F58" s="87">
        <v>0.14000000000000001</v>
      </c>
      <c r="G58" s="44">
        <v>0.5</v>
      </c>
      <c r="H58" s="62"/>
      <c r="I58" s="47">
        <v>1.6</v>
      </c>
      <c r="J58" s="62"/>
      <c r="K58" s="47">
        <v>2.1</v>
      </c>
      <c r="L58" s="63"/>
      <c r="M58" s="42">
        <f>+F58</f>
        <v>0.14000000000000001</v>
      </c>
      <c r="N58" s="31">
        <f>IF(M58/K58&gt;100%,100%,M58/K58)</f>
        <v>6.6666666666666666E-2</v>
      </c>
      <c r="O58" s="134"/>
      <c r="P58" s="205"/>
    </row>
    <row r="59" spans="1:17" s="23" customFormat="1" ht="287.25" customHeight="1" x14ac:dyDescent="0.25">
      <c r="A59" s="161"/>
      <c r="B59" s="179" t="s">
        <v>67</v>
      </c>
      <c r="C59" s="167"/>
      <c r="D59" s="144" t="s">
        <v>154</v>
      </c>
      <c r="E59" s="141">
        <v>370</v>
      </c>
      <c r="F59" s="138">
        <v>413</v>
      </c>
      <c r="G59" s="141">
        <v>600</v>
      </c>
      <c r="H59" s="141"/>
      <c r="I59" s="141">
        <v>800</v>
      </c>
      <c r="J59" s="141"/>
      <c r="K59" s="141">
        <v>1378</v>
      </c>
      <c r="L59" s="118">
        <v>1378</v>
      </c>
      <c r="M59" s="121">
        <f>+F59</f>
        <v>413</v>
      </c>
      <c r="N59" s="124">
        <f t="shared" si="0"/>
        <v>0.29970972423802611</v>
      </c>
      <c r="O59" s="133" t="s">
        <v>187</v>
      </c>
      <c r="P59" s="135" t="s">
        <v>135</v>
      </c>
    </row>
    <row r="60" spans="1:17" s="23" customFormat="1" ht="409.5" customHeight="1" x14ac:dyDescent="0.25">
      <c r="A60" s="161"/>
      <c r="B60" s="180"/>
      <c r="C60" s="167"/>
      <c r="D60" s="145"/>
      <c r="E60" s="142"/>
      <c r="F60" s="139"/>
      <c r="G60" s="142"/>
      <c r="H60" s="142"/>
      <c r="I60" s="142"/>
      <c r="J60" s="142"/>
      <c r="K60" s="142"/>
      <c r="L60" s="119"/>
      <c r="M60" s="122"/>
      <c r="N60" s="125"/>
      <c r="O60" s="156"/>
      <c r="P60" s="137"/>
    </row>
    <row r="61" spans="1:17" s="23" customFormat="1" ht="409.5" customHeight="1" x14ac:dyDescent="0.25">
      <c r="A61" s="161"/>
      <c r="B61" s="180"/>
      <c r="C61" s="167"/>
      <c r="D61" s="145"/>
      <c r="E61" s="142"/>
      <c r="F61" s="139"/>
      <c r="G61" s="142"/>
      <c r="H61" s="142"/>
      <c r="I61" s="142"/>
      <c r="J61" s="142"/>
      <c r="K61" s="142"/>
      <c r="L61" s="119"/>
      <c r="M61" s="122"/>
      <c r="N61" s="125"/>
      <c r="O61" s="156"/>
      <c r="P61" s="137"/>
    </row>
    <row r="62" spans="1:17" s="23" customFormat="1" ht="409.5" customHeight="1" x14ac:dyDescent="0.25">
      <c r="A62" s="161"/>
      <c r="B62" s="180"/>
      <c r="C62" s="167"/>
      <c r="D62" s="146"/>
      <c r="E62" s="143"/>
      <c r="F62" s="140"/>
      <c r="G62" s="143"/>
      <c r="H62" s="143"/>
      <c r="I62" s="143"/>
      <c r="J62" s="143"/>
      <c r="K62" s="143"/>
      <c r="L62" s="120"/>
      <c r="M62" s="123"/>
      <c r="N62" s="126"/>
      <c r="O62" s="156"/>
      <c r="P62" s="137"/>
    </row>
    <row r="63" spans="1:17" s="23" customFormat="1" ht="409.5" customHeight="1" x14ac:dyDescent="0.25">
      <c r="A63" s="161"/>
      <c r="B63" s="180"/>
      <c r="C63" s="167"/>
      <c r="D63" s="144" t="s">
        <v>68</v>
      </c>
      <c r="E63" s="141">
        <v>0</v>
      </c>
      <c r="F63" s="138">
        <v>0</v>
      </c>
      <c r="G63" s="141">
        <v>152</v>
      </c>
      <c r="H63" s="141"/>
      <c r="I63" s="141">
        <v>152</v>
      </c>
      <c r="J63" s="141"/>
      <c r="K63" s="141">
        <v>342</v>
      </c>
      <c r="L63" s="118"/>
      <c r="M63" s="121">
        <f>+F65</f>
        <v>0</v>
      </c>
      <c r="N63" s="124">
        <f>IF(M63/K63&gt;100%,100%,M63/K63)</f>
        <v>0</v>
      </c>
      <c r="O63" s="156"/>
      <c r="P63" s="137"/>
    </row>
    <row r="64" spans="1:17" s="23" customFormat="1" ht="409.5" customHeight="1" x14ac:dyDescent="0.25">
      <c r="A64" s="161"/>
      <c r="B64" s="180"/>
      <c r="C64" s="167"/>
      <c r="D64" s="145"/>
      <c r="E64" s="142"/>
      <c r="F64" s="139"/>
      <c r="G64" s="142"/>
      <c r="H64" s="142"/>
      <c r="I64" s="142"/>
      <c r="J64" s="142"/>
      <c r="K64" s="142"/>
      <c r="L64" s="119"/>
      <c r="M64" s="122"/>
      <c r="N64" s="125"/>
      <c r="O64" s="156"/>
      <c r="P64" s="137"/>
    </row>
    <row r="65" spans="1:16" s="23" customFormat="1" ht="409.5" customHeight="1" x14ac:dyDescent="0.25">
      <c r="A65" s="161"/>
      <c r="B65" s="181"/>
      <c r="C65" s="167"/>
      <c r="D65" s="146"/>
      <c r="E65" s="143"/>
      <c r="F65" s="140"/>
      <c r="G65" s="143"/>
      <c r="H65" s="143"/>
      <c r="I65" s="143"/>
      <c r="J65" s="143"/>
      <c r="K65" s="143"/>
      <c r="L65" s="120"/>
      <c r="M65" s="123"/>
      <c r="N65" s="126"/>
      <c r="O65" s="134"/>
      <c r="P65" s="136"/>
    </row>
    <row r="66" spans="1:16" s="23" customFormat="1" ht="409.5" customHeight="1" x14ac:dyDescent="0.25">
      <c r="A66" s="161"/>
      <c r="B66" s="179" t="s">
        <v>69</v>
      </c>
      <c r="C66" s="167"/>
      <c r="D66" s="39" t="s">
        <v>171</v>
      </c>
      <c r="E66" s="48">
        <v>100</v>
      </c>
      <c r="F66" s="88">
        <v>99</v>
      </c>
      <c r="G66" s="48">
        <v>550</v>
      </c>
      <c r="H66" s="48"/>
      <c r="I66" s="48">
        <v>550</v>
      </c>
      <c r="J66" s="48"/>
      <c r="K66" s="48">
        <v>550</v>
      </c>
      <c r="L66" s="64"/>
      <c r="M66" s="37">
        <f t="shared" ref="M66:M99" si="3">+F66</f>
        <v>99</v>
      </c>
      <c r="N66" s="31">
        <f t="shared" si="0"/>
        <v>0.18</v>
      </c>
      <c r="O66" s="133" t="s">
        <v>188</v>
      </c>
      <c r="P66" s="135" t="s">
        <v>141</v>
      </c>
    </row>
    <row r="67" spans="1:16" s="23" customFormat="1" ht="201" customHeight="1" x14ac:dyDescent="0.25">
      <c r="A67" s="161"/>
      <c r="B67" s="181"/>
      <c r="C67" s="167"/>
      <c r="D67" s="39" t="s">
        <v>70</v>
      </c>
      <c r="E67" s="48">
        <v>0</v>
      </c>
      <c r="F67" s="88">
        <v>0</v>
      </c>
      <c r="G67" s="48">
        <v>70</v>
      </c>
      <c r="H67" s="48"/>
      <c r="I67" s="48">
        <v>70</v>
      </c>
      <c r="J67" s="48"/>
      <c r="K67" s="48">
        <v>70</v>
      </c>
      <c r="L67" s="64"/>
      <c r="M67" s="37">
        <f t="shared" si="3"/>
        <v>0</v>
      </c>
      <c r="N67" s="31">
        <f t="shared" si="0"/>
        <v>0</v>
      </c>
      <c r="O67" s="134"/>
      <c r="P67" s="136"/>
    </row>
    <row r="68" spans="1:16" s="23" customFormat="1" ht="201" customHeight="1" x14ac:dyDescent="0.25">
      <c r="A68" s="161"/>
      <c r="B68" s="100" t="s">
        <v>71</v>
      </c>
      <c r="C68" s="167"/>
      <c r="D68" s="39" t="s">
        <v>172</v>
      </c>
      <c r="E68" s="48">
        <v>0</v>
      </c>
      <c r="F68" s="88">
        <v>0</v>
      </c>
      <c r="G68" s="48">
        <v>18</v>
      </c>
      <c r="H68" s="48"/>
      <c r="I68" s="48">
        <v>18</v>
      </c>
      <c r="J68" s="48"/>
      <c r="K68" s="48">
        <v>18</v>
      </c>
      <c r="L68" s="64"/>
      <c r="M68" s="37">
        <f t="shared" si="3"/>
        <v>0</v>
      </c>
      <c r="N68" s="31">
        <f t="shared" si="0"/>
        <v>0</v>
      </c>
      <c r="O68" s="94" t="s">
        <v>189</v>
      </c>
      <c r="P68" s="29" t="s">
        <v>136</v>
      </c>
    </row>
    <row r="69" spans="1:16" s="23" customFormat="1" ht="360" customHeight="1" x14ac:dyDescent="0.25">
      <c r="A69" s="163" t="s">
        <v>72</v>
      </c>
      <c r="B69" s="101" t="s">
        <v>73</v>
      </c>
      <c r="C69" s="38" t="s">
        <v>74</v>
      </c>
      <c r="D69" s="39" t="s">
        <v>173</v>
      </c>
      <c r="E69" s="30">
        <v>0.19</v>
      </c>
      <c r="F69" s="89">
        <v>0.19</v>
      </c>
      <c r="G69" s="30">
        <v>0.44</v>
      </c>
      <c r="H69" s="30"/>
      <c r="I69" s="30">
        <v>0.88</v>
      </c>
      <c r="J69" s="30"/>
      <c r="K69" s="30">
        <v>1</v>
      </c>
      <c r="L69" s="22"/>
      <c r="M69" s="92">
        <f t="shared" si="3"/>
        <v>0.19</v>
      </c>
      <c r="N69" s="54">
        <f t="shared" si="0"/>
        <v>0.19</v>
      </c>
      <c r="O69" s="97" t="s">
        <v>190</v>
      </c>
      <c r="P69" s="98" t="s">
        <v>142</v>
      </c>
    </row>
    <row r="70" spans="1:16" s="23" customFormat="1" ht="201" customHeight="1" x14ac:dyDescent="0.25">
      <c r="A70" s="163"/>
      <c r="B70" s="164" t="s">
        <v>77</v>
      </c>
      <c r="C70" s="168" t="s">
        <v>75</v>
      </c>
      <c r="D70" s="39" t="s">
        <v>152</v>
      </c>
      <c r="E70" s="48">
        <v>0</v>
      </c>
      <c r="F70" s="88">
        <v>0</v>
      </c>
      <c r="G70" s="48">
        <v>1</v>
      </c>
      <c r="H70" s="48"/>
      <c r="I70" s="48">
        <v>1</v>
      </c>
      <c r="J70" s="48"/>
      <c r="K70" s="48">
        <v>1</v>
      </c>
      <c r="L70" s="64"/>
      <c r="M70" s="73">
        <f t="shared" si="3"/>
        <v>0</v>
      </c>
      <c r="N70" s="54">
        <f t="shared" si="0"/>
        <v>0</v>
      </c>
      <c r="O70" s="127" t="s">
        <v>191</v>
      </c>
      <c r="P70" s="130" t="s">
        <v>143</v>
      </c>
    </row>
    <row r="71" spans="1:16" s="23" customFormat="1" ht="201" customHeight="1" x14ac:dyDescent="0.25">
      <c r="A71" s="163"/>
      <c r="B71" s="164"/>
      <c r="C71" s="168"/>
      <c r="D71" s="59" t="s">
        <v>76</v>
      </c>
      <c r="E71" s="48">
        <v>0</v>
      </c>
      <c r="F71" s="88">
        <v>0</v>
      </c>
      <c r="G71" s="48">
        <v>0</v>
      </c>
      <c r="H71" s="44"/>
      <c r="I71" s="48">
        <v>0</v>
      </c>
      <c r="J71" s="44"/>
      <c r="K71" s="48">
        <v>3</v>
      </c>
      <c r="L71" s="61"/>
      <c r="M71" s="73">
        <f t="shared" si="3"/>
        <v>0</v>
      </c>
      <c r="N71" s="54">
        <f t="shared" si="0"/>
        <v>0</v>
      </c>
      <c r="O71" s="129"/>
      <c r="P71" s="132"/>
    </row>
    <row r="72" spans="1:16" s="23" customFormat="1" ht="228" customHeight="1" x14ac:dyDescent="0.25">
      <c r="A72" s="163"/>
      <c r="B72" s="77" t="s">
        <v>78</v>
      </c>
      <c r="C72" s="168" t="s">
        <v>79</v>
      </c>
      <c r="D72" s="59" t="s">
        <v>174</v>
      </c>
      <c r="E72" s="30">
        <v>1</v>
      </c>
      <c r="F72" s="89">
        <v>1</v>
      </c>
      <c r="G72" s="30">
        <v>1</v>
      </c>
      <c r="H72" s="30"/>
      <c r="I72" s="30">
        <v>1</v>
      </c>
      <c r="J72" s="30"/>
      <c r="K72" s="30">
        <v>1</v>
      </c>
      <c r="L72" s="22"/>
      <c r="M72" s="92">
        <f t="shared" si="3"/>
        <v>1</v>
      </c>
      <c r="N72" s="54">
        <f t="shared" ref="N72" si="4">IF(M72/K72&gt;100%,100%,M72/K72)</f>
        <v>1</v>
      </c>
      <c r="O72" s="96" t="s">
        <v>137</v>
      </c>
      <c r="P72" s="83" t="s">
        <v>138</v>
      </c>
    </row>
    <row r="73" spans="1:16" s="23" customFormat="1" ht="201" customHeight="1" x14ac:dyDescent="0.25">
      <c r="A73" s="163"/>
      <c r="B73" s="164" t="s">
        <v>80</v>
      </c>
      <c r="C73" s="168"/>
      <c r="D73" s="59" t="s">
        <v>81</v>
      </c>
      <c r="E73" s="30">
        <v>0</v>
      </c>
      <c r="F73" s="89">
        <v>0</v>
      </c>
      <c r="G73" s="30">
        <v>0.75</v>
      </c>
      <c r="H73" s="30"/>
      <c r="I73" s="30">
        <v>0.75</v>
      </c>
      <c r="J73" s="30"/>
      <c r="K73" s="30">
        <v>0.8</v>
      </c>
      <c r="L73" s="22"/>
      <c r="M73" s="92">
        <f t="shared" si="3"/>
        <v>0</v>
      </c>
      <c r="N73" s="54">
        <f t="shared" ref="N73:N74" si="5">IF(M73/K73&gt;100%,100%,M73/K73)</f>
        <v>0</v>
      </c>
      <c r="O73" s="127" t="s">
        <v>139</v>
      </c>
      <c r="P73" s="130" t="s">
        <v>140</v>
      </c>
    </row>
    <row r="74" spans="1:16" s="23" customFormat="1" ht="306.75" customHeight="1" x14ac:dyDescent="0.25">
      <c r="A74" s="163"/>
      <c r="B74" s="164"/>
      <c r="C74" s="168"/>
      <c r="D74" s="59" t="s">
        <v>82</v>
      </c>
      <c r="E74" s="30">
        <v>1</v>
      </c>
      <c r="F74" s="89">
        <v>1</v>
      </c>
      <c r="G74" s="30">
        <v>1</v>
      </c>
      <c r="H74" s="30"/>
      <c r="I74" s="30">
        <v>1</v>
      </c>
      <c r="J74" s="30"/>
      <c r="K74" s="30">
        <v>1</v>
      </c>
      <c r="L74" s="22"/>
      <c r="M74" s="92">
        <f t="shared" si="3"/>
        <v>1</v>
      </c>
      <c r="N74" s="54">
        <f t="shared" si="5"/>
        <v>1</v>
      </c>
      <c r="O74" s="128"/>
      <c r="P74" s="131"/>
    </row>
    <row r="75" spans="1:16" s="23" customFormat="1" ht="201" customHeight="1" x14ac:dyDescent="0.25">
      <c r="A75" s="163"/>
      <c r="B75" s="164"/>
      <c r="C75" s="168"/>
      <c r="D75" s="59" t="s">
        <v>83</v>
      </c>
      <c r="E75" s="30">
        <v>1</v>
      </c>
      <c r="F75" s="89">
        <v>1</v>
      </c>
      <c r="G75" s="30">
        <v>1</v>
      </c>
      <c r="H75" s="30"/>
      <c r="I75" s="30">
        <v>1</v>
      </c>
      <c r="J75" s="30"/>
      <c r="K75" s="30">
        <v>1</v>
      </c>
      <c r="L75" s="22"/>
      <c r="M75" s="92">
        <f t="shared" si="3"/>
        <v>1</v>
      </c>
      <c r="N75" s="54">
        <f t="shared" ref="N75" si="6">IF(M75/K75&gt;100%,100%,M75/K75)</f>
        <v>1</v>
      </c>
      <c r="O75" s="129"/>
      <c r="P75" s="132"/>
    </row>
    <row r="76" spans="1:16" s="23" customFormat="1" ht="341.25" customHeight="1" x14ac:dyDescent="0.25">
      <c r="A76" s="163"/>
      <c r="B76" s="164" t="s">
        <v>84</v>
      </c>
      <c r="C76" s="168" t="s">
        <v>85</v>
      </c>
      <c r="D76" s="59" t="s">
        <v>175</v>
      </c>
      <c r="E76" s="30">
        <v>0.82</v>
      </c>
      <c r="F76" s="89">
        <v>0.82</v>
      </c>
      <c r="G76" s="30">
        <v>0.82</v>
      </c>
      <c r="H76" s="30"/>
      <c r="I76" s="30">
        <v>0.82</v>
      </c>
      <c r="J76" s="30"/>
      <c r="K76" s="30">
        <v>1</v>
      </c>
      <c r="L76" s="22"/>
      <c r="M76" s="92">
        <f t="shared" si="3"/>
        <v>0.82</v>
      </c>
      <c r="N76" s="54">
        <f t="shared" ref="N76:N77" si="7">IF(M76/K76&gt;100%,100%,M76/K76)</f>
        <v>0.82</v>
      </c>
      <c r="O76" s="127" t="s">
        <v>192</v>
      </c>
      <c r="P76" s="130" t="s">
        <v>193</v>
      </c>
    </row>
    <row r="77" spans="1:16" s="23" customFormat="1" ht="201" customHeight="1" x14ac:dyDescent="0.25">
      <c r="A77" s="163"/>
      <c r="B77" s="164"/>
      <c r="C77" s="168"/>
      <c r="D77" s="59" t="s">
        <v>86</v>
      </c>
      <c r="E77" s="30">
        <v>1</v>
      </c>
      <c r="F77" s="89">
        <v>1</v>
      </c>
      <c r="G77" s="30">
        <v>1</v>
      </c>
      <c r="H77" s="30"/>
      <c r="I77" s="30">
        <v>1</v>
      </c>
      <c r="J77" s="30"/>
      <c r="K77" s="30">
        <v>1</v>
      </c>
      <c r="L77" s="22"/>
      <c r="M77" s="92">
        <f t="shared" si="3"/>
        <v>1</v>
      </c>
      <c r="N77" s="54">
        <f t="shared" si="7"/>
        <v>1</v>
      </c>
      <c r="O77" s="128"/>
      <c r="P77" s="131"/>
    </row>
    <row r="78" spans="1:16" s="23" customFormat="1" ht="409.5" customHeight="1" x14ac:dyDescent="0.25">
      <c r="A78" s="163"/>
      <c r="B78" s="164"/>
      <c r="C78" s="168"/>
      <c r="D78" s="59" t="s">
        <v>87</v>
      </c>
      <c r="E78" s="30">
        <v>1</v>
      </c>
      <c r="F78" s="89">
        <v>1</v>
      </c>
      <c r="G78" s="30">
        <v>1</v>
      </c>
      <c r="H78" s="30"/>
      <c r="I78" s="30">
        <v>1</v>
      </c>
      <c r="J78" s="30"/>
      <c r="K78" s="30">
        <v>1</v>
      </c>
      <c r="L78" s="22"/>
      <c r="M78" s="92">
        <f t="shared" si="3"/>
        <v>1</v>
      </c>
      <c r="N78" s="54">
        <f t="shared" ref="N78" si="8">IF(M78/K78&gt;100%,100%,M78/K78)</f>
        <v>1</v>
      </c>
      <c r="O78" s="129"/>
      <c r="P78" s="132"/>
    </row>
    <row r="79" spans="1:16" s="23" customFormat="1" ht="201" customHeight="1" x14ac:dyDescent="0.25">
      <c r="A79" s="163"/>
      <c r="B79" s="164" t="s">
        <v>88</v>
      </c>
      <c r="C79" s="168" t="s">
        <v>89</v>
      </c>
      <c r="D79" s="59" t="s">
        <v>90</v>
      </c>
      <c r="E79" s="30">
        <v>1</v>
      </c>
      <c r="F79" s="89">
        <v>1</v>
      </c>
      <c r="G79" s="30">
        <v>1</v>
      </c>
      <c r="H79" s="30"/>
      <c r="I79" s="30">
        <v>1</v>
      </c>
      <c r="J79" s="30"/>
      <c r="K79" s="30">
        <v>1</v>
      </c>
      <c r="L79" s="22"/>
      <c r="M79" s="92">
        <f t="shared" si="3"/>
        <v>1</v>
      </c>
      <c r="N79" s="54">
        <f t="shared" ref="N79" si="9">IF(M79/K79&gt;100%,100%,M79/K79)</f>
        <v>1</v>
      </c>
      <c r="O79" s="127" t="s">
        <v>194</v>
      </c>
      <c r="P79" s="130" t="s">
        <v>150</v>
      </c>
    </row>
    <row r="80" spans="1:16" s="23" customFormat="1" ht="201" customHeight="1" x14ac:dyDescent="0.25">
      <c r="A80" s="163"/>
      <c r="B80" s="164"/>
      <c r="C80" s="168"/>
      <c r="D80" s="59" t="s">
        <v>91</v>
      </c>
      <c r="E80" s="30">
        <v>1</v>
      </c>
      <c r="F80" s="89">
        <v>1</v>
      </c>
      <c r="G80" s="30">
        <v>1</v>
      </c>
      <c r="H80" s="30"/>
      <c r="I80" s="30">
        <v>1</v>
      </c>
      <c r="J80" s="30"/>
      <c r="K80" s="30">
        <v>1</v>
      </c>
      <c r="L80" s="22"/>
      <c r="M80" s="92">
        <f t="shared" si="3"/>
        <v>1</v>
      </c>
      <c r="N80" s="54">
        <f t="shared" ref="N80" si="10">IF(M80/K80&gt;100%,100%,M80/K80)</f>
        <v>1</v>
      </c>
      <c r="O80" s="129"/>
      <c r="P80" s="132"/>
    </row>
    <row r="81" spans="1:17" s="23" customFormat="1" ht="408.75" customHeight="1" x14ac:dyDescent="0.25">
      <c r="A81" s="163"/>
      <c r="B81" s="164" t="s">
        <v>92</v>
      </c>
      <c r="C81" s="168" t="s">
        <v>93</v>
      </c>
      <c r="D81" s="59" t="s">
        <v>94</v>
      </c>
      <c r="E81" s="51">
        <v>0.94220000000000004</v>
      </c>
      <c r="F81" s="90">
        <v>0.93920000000000003</v>
      </c>
      <c r="G81" s="51">
        <v>0.96140000000000003</v>
      </c>
      <c r="H81" s="51"/>
      <c r="I81" s="51">
        <v>0.98080000000000001</v>
      </c>
      <c r="J81" s="51"/>
      <c r="K81" s="53">
        <v>1</v>
      </c>
      <c r="L81" s="74"/>
      <c r="M81" s="75">
        <f t="shared" si="3"/>
        <v>0.93920000000000003</v>
      </c>
      <c r="N81" s="52">
        <f t="shared" ref="N81:N82" si="11">IF(M81/K81&gt;100%,100%,M81/K81)</f>
        <v>0.93920000000000003</v>
      </c>
      <c r="O81" s="127" t="s">
        <v>195</v>
      </c>
      <c r="P81" s="130" t="s">
        <v>163</v>
      </c>
    </row>
    <row r="82" spans="1:17" s="23" customFormat="1" ht="388.5" customHeight="1" x14ac:dyDescent="0.25">
      <c r="A82" s="163"/>
      <c r="B82" s="164"/>
      <c r="C82" s="168"/>
      <c r="D82" s="59" t="s">
        <v>95</v>
      </c>
      <c r="E82" s="30">
        <v>1</v>
      </c>
      <c r="F82" s="89">
        <v>1</v>
      </c>
      <c r="G82" s="30">
        <v>1</v>
      </c>
      <c r="H82" s="30"/>
      <c r="I82" s="30">
        <v>1</v>
      </c>
      <c r="J82" s="30"/>
      <c r="K82" s="30">
        <v>1</v>
      </c>
      <c r="L82" s="22"/>
      <c r="M82" s="107">
        <f t="shared" ref="M82:M92" si="12">+F82</f>
        <v>1</v>
      </c>
      <c r="N82" s="54">
        <f t="shared" si="11"/>
        <v>1</v>
      </c>
      <c r="O82" s="128"/>
      <c r="P82" s="131"/>
    </row>
    <row r="83" spans="1:17" s="23" customFormat="1" ht="409.5" customHeight="1" x14ac:dyDescent="0.25">
      <c r="A83" s="163"/>
      <c r="B83" s="164"/>
      <c r="C83" s="168"/>
      <c r="D83" s="59" t="s">
        <v>176</v>
      </c>
      <c r="E83" s="30">
        <v>1</v>
      </c>
      <c r="F83" s="89">
        <v>1</v>
      </c>
      <c r="G83" s="30">
        <v>1</v>
      </c>
      <c r="H83" s="30"/>
      <c r="I83" s="30">
        <v>1</v>
      </c>
      <c r="J83" s="30"/>
      <c r="K83" s="30">
        <v>1</v>
      </c>
      <c r="L83" s="22"/>
      <c r="M83" s="107">
        <f t="shared" si="12"/>
        <v>1</v>
      </c>
      <c r="N83" s="54">
        <f t="shared" ref="N83" si="13">IF(M83/K83&gt;100%,100%,M83/K83)</f>
        <v>1</v>
      </c>
      <c r="O83" s="129"/>
      <c r="P83" s="132"/>
    </row>
    <row r="84" spans="1:17" s="23" customFormat="1" ht="409.5" customHeight="1" x14ac:dyDescent="0.25">
      <c r="A84" s="163"/>
      <c r="B84" s="164" t="s">
        <v>96</v>
      </c>
      <c r="C84" s="168" t="s">
        <v>97</v>
      </c>
      <c r="D84" s="59" t="s">
        <v>98</v>
      </c>
      <c r="E84" s="30">
        <v>0.16</v>
      </c>
      <c r="F84" s="91">
        <v>0.16</v>
      </c>
      <c r="G84" s="30">
        <v>0.46</v>
      </c>
      <c r="H84" s="30"/>
      <c r="I84" s="30">
        <v>0.78</v>
      </c>
      <c r="J84" s="30"/>
      <c r="K84" s="30">
        <v>1</v>
      </c>
      <c r="L84" s="22"/>
      <c r="M84" s="107">
        <f t="shared" si="12"/>
        <v>0.16</v>
      </c>
      <c r="N84" s="54">
        <f t="shared" ref="N84:N85" si="14">IF(M84/K84&gt;100%,100%,M84/K84)</f>
        <v>0.16</v>
      </c>
      <c r="O84" s="127" t="s">
        <v>144</v>
      </c>
      <c r="P84" s="130" t="s">
        <v>145</v>
      </c>
    </row>
    <row r="85" spans="1:17" s="23" customFormat="1" ht="201" customHeight="1" x14ac:dyDescent="0.25">
      <c r="A85" s="163"/>
      <c r="B85" s="164"/>
      <c r="C85" s="168"/>
      <c r="D85" s="59" t="s">
        <v>99</v>
      </c>
      <c r="E85" s="30">
        <v>1</v>
      </c>
      <c r="F85" s="89">
        <v>1</v>
      </c>
      <c r="G85" s="30">
        <v>1</v>
      </c>
      <c r="H85" s="30"/>
      <c r="I85" s="30">
        <v>1</v>
      </c>
      <c r="J85" s="30"/>
      <c r="K85" s="30">
        <v>1</v>
      </c>
      <c r="L85" s="22"/>
      <c r="M85" s="107">
        <f t="shared" si="12"/>
        <v>1</v>
      </c>
      <c r="N85" s="54">
        <f t="shared" si="14"/>
        <v>1</v>
      </c>
      <c r="O85" s="128"/>
      <c r="P85" s="131"/>
    </row>
    <row r="86" spans="1:17" s="23" customFormat="1" ht="201" customHeight="1" x14ac:dyDescent="0.25">
      <c r="A86" s="163"/>
      <c r="B86" s="164"/>
      <c r="C86" s="168"/>
      <c r="D86" s="59" t="s">
        <v>100</v>
      </c>
      <c r="E86" s="99">
        <v>0.93</v>
      </c>
      <c r="F86" s="89">
        <v>0.93</v>
      </c>
      <c r="G86" s="30">
        <v>0.93</v>
      </c>
      <c r="H86" s="30"/>
      <c r="I86" s="30">
        <v>0.95</v>
      </c>
      <c r="J86" s="30"/>
      <c r="K86" s="30">
        <v>1</v>
      </c>
      <c r="L86" s="22"/>
      <c r="M86" s="107">
        <f t="shared" si="12"/>
        <v>0.93</v>
      </c>
      <c r="N86" s="54">
        <f t="shared" ref="N86" si="15">IF(M86/K86&gt;100%,100%,M86/K86)</f>
        <v>0.93</v>
      </c>
      <c r="O86" s="129"/>
      <c r="P86" s="132"/>
      <c r="Q86" s="79"/>
    </row>
    <row r="87" spans="1:17" s="23" customFormat="1" ht="183" customHeight="1" x14ac:dyDescent="0.25">
      <c r="A87" s="163"/>
      <c r="B87" s="164" t="s">
        <v>101</v>
      </c>
      <c r="C87" s="165" t="s">
        <v>102</v>
      </c>
      <c r="D87" s="80" t="s">
        <v>103</v>
      </c>
      <c r="E87" s="81">
        <v>1</v>
      </c>
      <c r="F87" s="91">
        <v>1</v>
      </c>
      <c r="G87" s="30">
        <v>1</v>
      </c>
      <c r="H87" s="30"/>
      <c r="I87" s="30">
        <v>1</v>
      </c>
      <c r="J87" s="30"/>
      <c r="K87" s="30">
        <v>1</v>
      </c>
      <c r="L87" s="22"/>
      <c r="M87" s="107">
        <f t="shared" si="12"/>
        <v>1</v>
      </c>
      <c r="N87" s="54">
        <f t="shared" ref="N87" si="16">IF(M87/K87&gt;100%,100%,M87/K87)</f>
        <v>1</v>
      </c>
      <c r="O87" s="206" t="s">
        <v>196</v>
      </c>
      <c r="P87" s="206" t="s">
        <v>197</v>
      </c>
    </row>
    <row r="88" spans="1:17" s="23" customFormat="1" ht="147.75" customHeight="1" x14ac:dyDescent="0.25">
      <c r="A88" s="163"/>
      <c r="B88" s="164"/>
      <c r="C88" s="165"/>
      <c r="D88" s="60" t="s">
        <v>104</v>
      </c>
      <c r="E88" s="30">
        <v>0.1</v>
      </c>
      <c r="F88" s="90">
        <v>0.06</v>
      </c>
      <c r="G88" s="30">
        <v>0.4</v>
      </c>
      <c r="H88" s="30"/>
      <c r="I88" s="30">
        <v>0.75</v>
      </c>
      <c r="J88" s="30"/>
      <c r="K88" s="30">
        <v>1</v>
      </c>
      <c r="L88" s="22"/>
      <c r="M88" s="107">
        <f t="shared" si="12"/>
        <v>0.06</v>
      </c>
      <c r="N88" s="54">
        <f t="shared" ref="N88" si="17">IF(M88/K88&gt;100%,100%,M88/K88)</f>
        <v>0.06</v>
      </c>
      <c r="O88" s="207"/>
      <c r="P88" s="207"/>
    </row>
    <row r="89" spans="1:17" s="23" customFormat="1" ht="110.25" x14ac:dyDescent="0.25">
      <c r="A89" s="163"/>
      <c r="B89" s="164"/>
      <c r="C89" s="165"/>
      <c r="D89" s="60" t="s">
        <v>105</v>
      </c>
      <c r="E89" s="30">
        <v>0.1</v>
      </c>
      <c r="F89" s="90">
        <v>0.10349999999999999</v>
      </c>
      <c r="G89" s="30">
        <v>0.4</v>
      </c>
      <c r="H89" s="30"/>
      <c r="I89" s="30">
        <v>0.75</v>
      </c>
      <c r="J89" s="30"/>
      <c r="K89" s="30">
        <v>1</v>
      </c>
      <c r="L89" s="22"/>
      <c r="M89" s="107">
        <f t="shared" si="12"/>
        <v>0.10349999999999999</v>
      </c>
      <c r="N89" s="54">
        <f t="shared" ref="N89:N91" si="18">IF(M89/K89&gt;100%,100%,M89/K89)</f>
        <v>0.10349999999999999</v>
      </c>
      <c r="O89" s="207"/>
      <c r="P89" s="207"/>
    </row>
    <row r="90" spans="1:17" s="23" customFormat="1" ht="165" customHeight="1" x14ac:dyDescent="0.25">
      <c r="A90" s="163"/>
      <c r="B90" s="164"/>
      <c r="C90" s="165"/>
      <c r="D90" s="60" t="s">
        <v>106</v>
      </c>
      <c r="E90" s="30">
        <v>1</v>
      </c>
      <c r="F90" s="89">
        <v>1</v>
      </c>
      <c r="G90" s="30">
        <v>1</v>
      </c>
      <c r="H90" s="30"/>
      <c r="I90" s="30">
        <v>1</v>
      </c>
      <c r="J90" s="30"/>
      <c r="K90" s="30">
        <v>1</v>
      </c>
      <c r="L90" s="22"/>
      <c r="M90" s="107">
        <f t="shared" si="12"/>
        <v>1</v>
      </c>
      <c r="N90" s="54">
        <f t="shared" si="18"/>
        <v>1</v>
      </c>
      <c r="O90" s="207"/>
      <c r="P90" s="207"/>
    </row>
    <row r="91" spans="1:17" s="23" customFormat="1" ht="165" customHeight="1" x14ac:dyDescent="0.25">
      <c r="A91" s="163"/>
      <c r="B91" s="164"/>
      <c r="C91" s="165"/>
      <c r="D91" s="105" t="s">
        <v>157</v>
      </c>
      <c r="E91" s="30">
        <v>0.1</v>
      </c>
      <c r="F91" s="89">
        <v>0.1</v>
      </c>
      <c r="G91" s="30">
        <v>0.4</v>
      </c>
      <c r="H91" s="30"/>
      <c r="I91" s="30">
        <v>0.9</v>
      </c>
      <c r="J91" s="30"/>
      <c r="K91" s="30">
        <v>1</v>
      </c>
      <c r="L91" s="22"/>
      <c r="M91" s="107">
        <f t="shared" si="12"/>
        <v>0.1</v>
      </c>
      <c r="N91" s="54">
        <f t="shared" si="18"/>
        <v>0.1</v>
      </c>
      <c r="O91" s="207"/>
      <c r="P91" s="207"/>
    </row>
    <row r="92" spans="1:17" s="23" customFormat="1" ht="161.25" customHeight="1" x14ac:dyDescent="0.25">
      <c r="A92" s="163"/>
      <c r="B92" s="164"/>
      <c r="C92" s="165"/>
      <c r="D92" s="60" t="s">
        <v>107</v>
      </c>
      <c r="E92" s="99">
        <v>0.89</v>
      </c>
      <c r="F92" s="89">
        <v>0.89</v>
      </c>
      <c r="G92" s="30">
        <v>0.89</v>
      </c>
      <c r="H92" s="30"/>
      <c r="I92" s="30">
        <v>0.89</v>
      </c>
      <c r="J92" s="30"/>
      <c r="K92" s="30">
        <v>1</v>
      </c>
      <c r="L92" s="22"/>
      <c r="M92" s="107">
        <f t="shared" si="12"/>
        <v>0.89</v>
      </c>
      <c r="N92" s="54">
        <f t="shared" ref="N92:N93" si="19">IF(M92/K92&gt;100%,100%,M92/K92)</f>
        <v>0.89</v>
      </c>
      <c r="O92" s="208"/>
      <c r="P92" s="208"/>
      <c r="Q92" s="79"/>
    </row>
    <row r="93" spans="1:17" s="23" customFormat="1" ht="408.75" customHeight="1" x14ac:dyDescent="0.25">
      <c r="A93" s="163"/>
      <c r="B93" s="164" t="s">
        <v>108</v>
      </c>
      <c r="C93" s="165" t="s">
        <v>109</v>
      </c>
      <c r="D93" s="77" t="s">
        <v>113</v>
      </c>
      <c r="E93" s="30">
        <v>0.18</v>
      </c>
      <c r="F93" s="89">
        <v>0.21</v>
      </c>
      <c r="G93" s="113">
        <v>0.28999999999999998</v>
      </c>
      <c r="H93" s="89"/>
      <c r="I93" s="113">
        <v>0.37</v>
      </c>
      <c r="J93" s="89"/>
      <c r="K93" s="113">
        <v>0.43</v>
      </c>
      <c r="L93" s="89"/>
      <c r="M93" s="92">
        <f t="shared" si="3"/>
        <v>0.21</v>
      </c>
      <c r="N93" s="54">
        <f t="shared" si="19"/>
        <v>0.48837209302325579</v>
      </c>
      <c r="O93" s="127" t="s">
        <v>158</v>
      </c>
      <c r="P93" s="195" t="s">
        <v>164</v>
      </c>
      <c r="Q93" s="109"/>
    </row>
    <row r="94" spans="1:17" s="23" customFormat="1" ht="408.75" customHeight="1" x14ac:dyDescent="0.25">
      <c r="A94" s="163"/>
      <c r="B94" s="164"/>
      <c r="C94" s="165"/>
      <c r="D94" s="77" t="s">
        <v>110</v>
      </c>
      <c r="E94" s="30">
        <v>0.09</v>
      </c>
      <c r="F94" s="92">
        <v>0.09</v>
      </c>
      <c r="G94" s="30">
        <v>0.26</v>
      </c>
      <c r="H94" s="30"/>
      <c r="I94" s="30">
        <v>0.83</v>
      </c>
      <c r="J94" s="30"/>
      <c r="K94" s="30">
        <v>0.9</v>
      </c>
      <c r="L94" s="22"/>
      <c r="M94" s="92">
        <f t="shared" si="3"/>
        <v>0.09</v>
      </c>
      <c r="N94" s="54">
        <f t="shared" ref="N94" si="20">IF(M94/K94&gt;100%,100%,M94/K94)</f>
        <v>9.9999999999999992E-2</v>
      </c>
      <c r="O94" s="129"/>
      <c r="P94" s="197"/>
      <c r="Q94" s="111"/>
    </row>
    <row r="95" spans="1:17" s="23" customFormat="1" ht="210" customHeight="1" x14ac:dyDescent="0.25">
      <c r="A95" s="163"/>
      <c r="B95" s="164" t="s">
        <v>111</v>
      </c>
      <c r="C95" s="165" t="s">
        <v>112</v>
      </c>
      <c r="D95" s="77" t="s">
        <v>114</v>
      </c>
      <c r="E95" s="30">
        <v>0.11</v>
      </c>
      <c r="F95" s="89">
        <v>0.31</v>
      </c>
      <c r="G95" s="30">
        <v>0.36</v>
      </c>
      <c r="H95" s="30"/>
      <c r="I95" s="30">
        <v>0.61</v>
      </c>
      <c r="J95" s="30"/>
      <c r="K95" s="30">
        <v>1</v>
      </c>
      <c r="L95" s="22"/>
      <c r="M95" s="92">
        <f t="shared" si="3"/>
        <v>0.31</v>
      </c>
      <c r="N95" s="54">
        <f t="shared" ref="N95:N96" si="21">IF(M95/K95&gt;100%,100%,M95/K95)</f>
        <v>0.31</v>
      </c>
      <c r="O95" s="127" t="s">
        <v>198</v>
      </c>
      <c r="P95" s="209" t="s">
        <v>146</v>
      </c>
      <c r="Q95" s="110"/>
    </row>
    <row r="96" spans="1:17" s="23" customFormat="1" ht="198" customHeight="1" x14ac:dyDescent="0.25">
      <c r="A96" s="163"/>
      <c r="B96" s="164"/>
      <c r="C96" s="165"/>
      <c r="D96" s="77" t="s">
        <v>115</v>
      </c>
      <c r="E96" s="30">
        <v>1</v>
      </c>
      <c r="F96" s="89">
        <v>1</v>
      </c>
      <c r="G96" s="30">
        <v>1</v>
      </c>
      <c r="H96" s="30"/>
      <c r="I96" s="30">
        <v>1</v>
      </c>
      <c r="J96" s="30"/>
      <c r="K96" s="30">
        <v>1</v>
      </c>
      <c r="L96" s="22"/>
      <c r="M96" s="92">
        <f t="shared" si="3"/>
        <v>1</v>
      </c>
      <c r="N96" s="54">
        <f t="shared" si="21"/>
        <v>1</v>
      </c>
      <c r="O96" s="129"/>
      <c r="P96" s="132"/>
    </row>
    <row r="97" spans="1:17" s="23" customFormat="1" ht="216.75" customHeight="1" x14ac:dyDescent="0.25">
      <c r="A97" s="163"/>
      <c r="B97" s="164" t="s">
        <v>116</v>
      </c>
      <c r="C97" s="165" t="s">
        <v>117</v>
      </c>
      <c r="D97" s="77" t="s">
        <v>118</v>
      </c>
      <c r="E97" s="30">
        <v>0.35</v>
      </c>
      <c r="F97" s="89">
        <v>0.35</v>
      </c>
      <c r="G97" s="30">
        <v>0.64</v>
      </c>
      <c r="H97" s="30"/>
      <c r="I97" s="30">
        <v>0.82</v>
      </c>
      <c r="J97" s="30"/>
      <c r="K97" s="30">
        <v>1</v>
      </c>
      <c r="L97" s="22"/>
      <c r="M97" s="92">
        <f t="shared" si="3"/>
        <v>0.35</v>
      </c>
      <c r="N97" s="54">
        <f t="shared" ref="N97:N99" si="22">IF(M97/K97&gt;100%,100%,M97/K97)</f>
        <v>0.35</v>
      </c>
      <c r="O97" s="127" t="s">
        <v>199</v>
      </c>
      <c r="P97" s="130" t="s">
        <v>147</v>
      </c>
      <c r="Q97" s="79"/>
    </row>
    <row r="98" spans="1:17" s="23" customFormat="1" ht="104.25" customHeight="1" x14ac:dyDescent="0.25">
      <c r="A98" s="163"/>
      <c r="B98" s="164"/>
      <c r="C98" s="165"/>
      <c r="D98" s="77" t="s">
        <v>119</v>
      </c>
      <c r="E98" s="30">
        <v>1</v>
      </c>
      <c r="F98" s="89">
        <v>1</v>
      </c>
      <c r="G98" s="30">
        <v>1</v>
      </c>
      <c r="H98" s="30"/>
      <c r="I98" s="30">
        <v>1</v>
      </c>
      <c r="J98" s="30"/>
      <c r="K98" s="30">
        <v>1</v>
      </c>
      <c r="L98" s="22"/>
      <c r="M98" s="92">
        <f t="shared" si="3"/>
        <v>1</v>
      </c>
      <c r="N98" s="54">
        <f t="shared" si="22"/>
        <v>1</v>
      </c>
      <c r="O98" s="128"/>
      <c r="P98" s="131"/>
    </row>
    <row r="99" spans="1:17" s="23" customFormat="1" ht="108.75" customHeight="1" x14ac:dyDescent="0.25">
      <c r="A99" s="163"/>
      <c r="B99" s="164"/>
      <c r="C99" s="165"/>
      <c r="D99" s="77" t="s">
        <v>120</v>
      </c>
      <c r="E99" s="30">
        <v>1</v>
      </c>
      <c r="F99" s="89">
        <v>1</v>
      </c>
      <c r="G99" s="30">
        <v>1</v>
      </c>
      <c r="H99" s="30"/>
      <c r="I99" s="30">
        <v>1</v>
      </c>
      <c r="J99" s="30"/>
      <c r="K99" s="30">
        <v>1</v>
      </c>
      <c r="L99" s="22"/>
      <c r="M99" s="92">
        <f t="shared" si="3"/>
        <v>1</v>
      </c>
      <c r="N99" s="54">
        <f t="shared" si="22"/>
        <v>1</v>
      </c>
      <c r="O99" s="129"/>
      <c r="P99" s="132"/>
    </row>
    <row r="100" spans="1:17" s="23" customFormat="1" ht="16.5" x14ac:dyDescent="0.25">
      <c r="A100" s="65"/>
      <c r="B100" s="66"/>
      <c r="C100" s="66"/>
      <c r="D100" s="76"/>
      <c r="E100" s="67"/>
      <c r="F100" s="68"/>
      <c r="G100" s="67"/>
      <c r="H100" s="67"/>
      <c r="I100" s="67"/>
      <c r="J100" s="67"/>
      <c r="K100" s="67"/>
      <c r="L100" s="69"/>
      <c r="M100" s="70"/>
      <c r="N100" s="71"/>
      <c r="O100" s="71"/>
      <c r="P100" s="72"/>
    </row>
    <row r="101" spans="1:17" s="23" customFormat="1" ht="18.75" customHeight="1" x14ac:dyDescent="0.25">
      <c r="B101" s="24"/>
      <c r="C101" s="24"/>
      <c r="D101" s="25"/>
      <c r="E101" s="24"/>
      <c r="F101" s="24"/>
      <c r="G101" s="24"/>
      <c r="H101" s="24"/>
      <c r="I101" s="24"/>
      <c r="J101" s="24"/>
      <c r="K101" s="24"/>
      <c r="L101" s="24"/>
      <c r="M101" s="24"/>
      <c r="N101" s="24"/>
      <c r="O101" s="24"/>
    </row>
    <row r="102" spans="1:17" ht="24" customHeight="1" x14ac:dyDescent="0.25">
      <c r="A102" s="191" t="s">
        <v>3</v>
      </c>
      <c r="B102" s="191"/>
      <c r="C102" s="191"/>
      <c r="D102" s="191"/>
      <c r="E102" s="191"/>
      <c r="F102" s="191"/>
      <c r="G102" s="191"/>
      <c r="H102" s="191"/>
      <c r="I102" s="191"/>
      <c r="J102" s="191"/>
      <c r="K102" s="191"/>
      <c r="L102" s="191"/>
      <c r="M102" s="191"/>
      <c r="N102" s="191"/>
      <c r="O102" s="191"/>
      <c r="P102" s="191"/>
    </row>
    <row r="103" spans="1:17" ht="21" customHeight="1" x14ac:dyDescent="0.25">
      <c r="A103" s="191" t="s">
        <v>4</v>
      </c>
      <c r="B103" s="191"/>
      <c r="C103" s="191"/>
      <c r="D103" s="191"/>
      <c r="E103" s="191"/>
      <c r="F103" s="191"/>
      <c r="G103" s="191"/>
      <c r="H103" s="191"/>
      <c r="I103" s="191"/>
      <c r="J103" s="191"/>
      <c r="K103" s="191"/>
      <c r="L103" s="191"/>
      <c r="M103" s="191"/>
      <c r="N103" s="191"/>
      <c r="O103" s="191"/>
      <c r="P103" s="191"/>
    </row>
    <row r="104" spans="1:17" ht="18.75" customHeight="1" x14ac:dyDescent="0.25">
      <c r="A104" s="192" t="s">
        <v>15</v>
      </c>
      <c r="B104" s="192"/>
      <c r="C104" s="192"/>
      <c r="D104" s="192"/>
      <c r="E104" s="192"/>
      <c r="F104" s="192"/>
      <c r="G104" s="192"/>
      <c r="H104" s="192"/>
      <c r="I104" s="192"/>
      <c r="J104" s="192"/>
      <c r="K104" s="192"/>
      <c r="L104" s="192"/>
      <c r="M104" s="192"/>
      <c r="N104" s="192"/>
      <c r="O104" s="192"/>
      <c r="P104" s="192"/>
    </row>
    <row r="105" spans="1:17" s="26" customFormat="1" ht="19.5" customHeight="1" x14ac:dyDescent="0.25">
      <c r="A105" s="169" t="s">
        <v>19</v>
      </c>
      <c r="B105" s="169"/>
      <c r="C105" s="169"/>
      <c r="D105" s="169"/>
      <c r="E105" s="169"/>
      <c r="F105" s="169"/>
      <c r="G105" s="169"/>
      <c r="H105" s="169"/>
      <c r="I105" s="169"/>
      <c r="J105" s="169"/>
      <c r="K105" s="169"/>
      <c r="L105" s="169"/>
      <c r="M105" s="169"/>
      <c r="N105" s="169"/>
      <c r="O105" s="169"/>
      <c r="P105" s="169"/>
    </row>
    <row r="106" spans="1:17" ht="15.75" x14ac:dyDescent="0.25">
      <c r="A106" s="169" t="s">
        <v>122</v>
      </c>
      <c r="B106" s="169"/>
      <c r="C106" s="169"/>
      <c r="D106" s="169"/>
      <c r="E106" s="169"/>
      <c r="F106" s="169"/>
      <c r="G106" s="169"/>
      <c r="H106" s="169"/>
      <c r="I106" s="169"/>
      <c r="J106" s="169"/>
      <c r="K106" s="169"/>
      <c r="L106" s="169"/>
      <c r="M106" s="169"/>
      <c r="N106" s="169"/>
      <c r="O106" s="169"/>
      <c r="P106" s="169"/>
    </row>
  </sheetData>
  <mergeCells count="248">
    <mergeCell ref="O57:O58"/>
    <mergeCell ref="P57:P58"/>
    <mergeCell ref="O97:O99"/>
    <mergeCell ref="P97:P99"/>
    <mergeCell ref="O55:O56"/>
    <mergeCell ref="P55:P56"/>
    <mergeCell ref="O81:O83"/>
    <mergeCell ref="P81:P83"/>
    <mergeCell ref="O84:O86"/>
    <mergeCell ref="P84:P86"/>
    <mergeCell ref="O87:O92"/>
    <mergeCell ref="P87:P92"/>
    <mergeCell ref="O93:O94"/>
    <mergeCell ref="P93:P94"/>
    <mergeCell ref="O95:O96"/>
    <mergeCell ref="P95:P96"/>
    <mergeCell ref="O79:O80"/>
    <mergeCell ref="P79:P80"/>
    <mergeCell ref="O59:O65"/>
    <mergeCell ref="F22:F23"/>
    <mergeCell ref="G22:G23"/>
    <mergeCell ref="H22:H23"/>
    <mergeCell ref="I22:I23"/>
    <mergeCell ref="J22:J23"/>
    <mergeCell ref="K22:K23"/>
    <mergeCell ref="L22:L23"/>
    <mergeCell ref="D25:D26"/>
    <mergeCell ref="E25:E26"/>
    <mergeCell ref="F25:F26"/>
    <mergeCell ref="G25:G26"/>
    <mergeCell ref="H25:H26"/>
    <mergeCell ref="I25:I26"/>
    <mergeCell ref="J25:J26"/>
    <mergeCell ref="K25:K26"/>
    <mergeCell ref="L25:L26"/>
    <mergeCell ref="F17:F19"/>
    <mergeCell ref="G17:G19"/>
    <mergeCell ref="H17:H19"/>
    <mergeCell ref="I17:I19"/>
    <mergeCell ref="J17:J19"/>
    <mergeCell ref="K17:K19"/>
    <mergeCell ref="L17:L19"/>
    <mergeCell ref="M17:M19"/>
    <mergeCell ref="N17:N19"/>
    <mergeCell ref="F20:F21"/>
    <mergeCell ref="G20:G21"/>
    <mergeCell ref="H20:H21"/>
    <mergeCell ref="I20:I21"/>
    <mergeCell ref="J20:J21"/>
    <mergeCell ref="K20:K21"/>
    <mergeCell ref="L20:L21"/>
    <mergeCell ref="M20:M21"/>
    <mergeCell ref="N20:N21"/>
    <mergeCell ref="O12:O16"/>
    <mergeCell ref="P12:P16"/>
    <mergeCell ref="P30:P33"/>
    <mergeCell ref="O20:O24"/>
    <mergeCell ref="P37:P38"/>
    <mergeCell ref="P34:P36"/>
    <mergeCell ref="M22:M23"/>
    <mergeCell ref="N22:N23"/>
    <mergeCell ref="M25:M26"/>
    <mergeCell ref="N25:N26"/>
    <mergeCell ref="O25:O27"/>
    <mergeCell ref="P25:P27"/>
    <mergeCell ref="O17:O19"/>
    <mergeCell ref="P17:P19"/>
    <mergeCell ref="P20:P24"/>
    <mergeCell ref="O28:O29"/>
    <mergeCell ref="P28:P29"/>
    <mergeCell ref="F12:F16"/>
    <mergeCell ref="G12:G16"/>
    <mergeCell ref="H12:H16"/>
    <mergeCell ref="I12:I16"/>
    <mergeCell ref="J12:J16"/>
    <mergeCell ref="K12:K16"/>
    <mergeCell ref="L12:L16"/>
    <mergeCell ref="M12:M16"/>
    <mergeCell ref="N12:N16"/>
    <mergeCell ref="B12:B16"/>
    <mergeCell ref="C12:C24"/>
    <mergeCell ref="B17:B19"/>
    <mergeCell ref="D17:D19"/>
    <mergeCell ref="E17:E19"/>
    <mergeCell ref="B87:B92"/>
    <mergeCell ref="C87:C92"/>
    <mergeCell ref="B93:B94"/>
    <mergeCell ref="C93:C94"/>
    <mergeCell ref="B81:B83"/>
    <mergeCell ref="D59:D62"/>
    <mergeCell ref="D63:D65"/>
    <mergeCell ref="E59:E62"/>
    <mergeCell ref="D12:D16"/>
    <mergeCell ref="E12:E16"/>
    <mergeCell ref="D20:D21"/>
    <mergeCell ref="E20:E21"/>
    <mergeCell ref="D22:D23"/>
    <mergeCell ref="E22:E23"/>
    <mergeCell ref="B57:B58"/>
    <mergeCell ref="C72:C75"/>
    <mergeCell ref="B76:B78"/>
    <mergeCell ref="C76:C78"/>
    <mergeCell ref="B79:B80"/>
    <mergeCell ref="B95:B96"/>
    <mergeCell ref="C95:C96"/>
    <mergeCell ref="C81:C83"/>
    <mergeCell ref="B84:B86"/>
    <mergeCell ref="C84:C86"/>
    <mergeCell ref="A1:O3"/>
    <mergeCell ref="A105:P105"/>
    <mergeCell ref="A102:P102"/>
    <mergeCell ref="A103:P103"/>
    <mergeCell ref="A104:P104"/>
    <mergeCell ref="A9:A10"/>
    <mergeCell ref="B9:B10"/>
    <mergeCell ref="C9:C10"/>
    <mergeCell ref="M9:M10"/>
    <mergeCell ref="N9:N10"/>
    <mergeCell ref="P9:P10"/>
    <mergeCell ref="D9:D10"/>
    <mergeCell ref="E9:L9"/>
    <mergeCell ref="B30:B33"/>
    <mergeCell ref="A30:A38"/>
    <mergeCell ref="B37:B38"/>
    <mergeCell ref="B47:B54"/>
    <mergeCell ref="C47:C54"/>
    <mergeCell ref="C79:C80"/>
    <mergeCell ref="A58:A68"/>
    <mergeCell ref="C55:C68"/>
    <mergeCell ref="B70:B71"/>
    <mergeCell ref="C70:C71"/>
    <mergeCell ref="A106:P106"/>
    <mergeCell ref="B4:P4"/>
    <mergeCell ref="A7:P7"/>
    <mergeCell ref="A5:P5"/>
    <mergeCell ref="O9:O10"/>
    <mergeCell ref="C30:C38"/>
    <mergeCell ref="B20:B24"/>
    <mergeCell ref="B25:B27"/>
    <mergeCell ref="C25:C27"/>
    <mergeCell ref="A11:A29"/>
    <mergeCell ref="B28:B29"/>
    <mergeCell ref="C28:C29"/>
    <mergeCell ref="B45:B46"/>
    <mergeCell ref="C39:C46"/>
    <mergeCell ref="A39:A54"/>
    <mergeCell ref="B73:B75"/>
    <mergeCell ref="A55:A56"/>
    <mergeCell ref="B55:B56"/>
    <mergeCell ref="B59:B65"/>
    <mergeCell ref="B66:B67"/>
    <mergeCell ref="A69:A99"/>
    <mergeCell ref="B97:B99"/>
    <mergeCell ref="C97:C99"/>
    <mergeCell ref="N34:N36"/>
    <mergeCell ref="M34:M36"/>
    <mergeCell ref="L34:L36"/>
    <mergeCell ref="K34:K36"/>
    <mergeCell ref="J34:J36"/>
    <mergeCell ref="O30:O33"/>
    <mergeCell ref="O37:O38"/>
    <mergeCell ref="O34:O36"/>
    <mergeCell ref="O45:O46"/>
    <mergeCell ref="M50:M52"/>
    <mergeCell ref="N50:N52"/>
    <mergeCell ref="E53:E54"/>
    <mergeCell ref="F53:F54"/>
    <mergeCell ref="G53:G54"/>
    <mergeCell ref="H53:H54"/>
    <mergeCell ref="I53:I54"/>
    <mergeCell ref="J53:J54"/>
    <mergeCell ref="K53:K54"/>
    <mergeCell ref="L53:L54"/>
    <mergeCell ref="M53:M54"/>
    <mergeCell ref="N53:N54"/>
    <mergeCell ref="D34:D36"/>
    <mergeCell ref="B34:B36"/>
    <mergeCell ref="B39:B44"/>
    <mergeCell ref="D39:D44"/>
    <mergeCell ref="E39:E44"/>
    <mergeCell ref="I34:I36"/>
    <mergeCell ref="H34:H36"/>
    <mergeCell ref="G34:G36"/>
    <mergeCell ref="F34:F36"/>
    <mergeCell ref="E34:E36"/>
    <mergeCell ref="P39:P44"/>
    <mergeCell ref="K39:K44"/>
    <mergeCell ref="L39:L44"/>
    <mergeCell ref="M39:M44"/>
    <mergeCell ref="N39:N44"/>
    <mergeCell ref="O39:O44"/>
    <mergeCell ref="F39:F44"/>
    <mergeCell ref="G39:G44"/>
    <mergeCell ref="H39:H44"/>
    <mergeCell ref="I39:I44"/>
    <mergeCell ref="J39:J44"/>
    <mergeCell ref="P45:P46"/>
    <mergeCell ref="D47:D49"/>
    <mergeCell ref="D50:D52"/>
    <mergeCell ref="I47:I49"/>
    <mergeCell ref="J47:J49"/>
    <mergeCell ref="K47:K49"/>
    <mergeCell ref="L47:L49"/>
    <mergeCell ref="M47:M49"/>
    <mergeCell ref="N47:N49"/>
    <mergeCell ref="O47:O54"/>
    <mergeCell ref="P47:P54"/>
    <mergeCell ref="I50:I52"/>
    <mergeCell ref="J50:J52"/>
    <mergeCell ref="D53:D54"/>
    <mergeCell ref="E47:E49"/>
    <mergeCell ref="F47:F49"/>
    <mergeCell ref="G47:G49"/>
    <mergeCell ref="H47:H49"/>
    <mergeCell ref="E50:E52"/>
    <mergeCell ref="F50:F52"/>
    <mergeCell ref="G50:G52"/>
    <mergeCell ref="H50:H52"/>
    <mergeCell ref="K50:K52"/>
    <mergeCell ref="L50:L52"/>
    <mergeCell ref="F59:F62"/>
    <mergeCell ref="G59:G62"/>
    <mergeCell ref="H59:H62"/>
    <mergeCell ref="I59:I62"/>
    <mergeCell ref="J59:J62"/>
    <mergeCell ref="K59:K62"/>
    <mergeCell ref="E63:E65"/>
    <mergeCell ref="F63:F65"/>
    <mergeCell ref="G63:G65"/>
    <mergeCell ref="H63:H65"/>
    <mergeCell ref="I63:I65"/>
    <mergeCell ref="J63:J65"/>
    <mergeCell ref="K63:K65"/>
    <mergeCell ref="L59:L62"/>
    <mergeCell ref="M59:M62"/>
    <mergeCell ref="N59:N62"/>
    <mergeCell ref="N63:N65"/>
    <mergeCell ref="O76:O78"/>
    <mergeCell ref="P76:P78"/>
    <mergeCell ref="L63:L65"/>
    <mergeCell ref="M63:M65"/>
    <mergeCell ref="O73:O75"/>
    <mergeCell ref="P73:P75"/>
    <mergeCell ref="O66:O67"/>
    <mergeCell ref="P66:P67"/>
    <mergeCell ref="O70:O71"/>
    <mergeCell ref="P70:P71"/>
    <mergeCell ref="P59:P65"/>
  </mergeCells>
  <printOptions horizontalCentered="1"/>
  <pageMargins left="0.23622047244094491" right="0.23622047244094491" top="0.35433070866141736" bottom="0.31496062992125984" header="0.31496062992125984" footer="0.31496062992125984"/>
  <pageSetup scale="32" orientation="landscape" r:id="rId1"/>
  <colBreaks count="1" manualBreakCount="1">
    <brk id="1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PAI 1er Trimestre</vt:lpstr>
      <vt:lpstr>'Seguimiento PAI 1er Trimestre'!Área_de_impresión</vt:lpstr>
      <vt:lpstr>'Seguimiento PAI 1er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Yenny Lorena Arias Puentes</cp:lastModifiedBy>
  <cp:lastPrinted>2021-05-19T22:50:09Z</cp:lastPrinted>
  <dcterms:created xsi:type="dcterms:W3CDTF">2017-01-27T18:29:11Z</dcterms:created>
  <dcterms:modified xsi:type="dcterms:W3CDTF">2022-06-24T17:13:57Z</dcterms:modified>
</cp:coreProperties>
</file>