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apereira\Documents\Institucionales\PLAN DE PARTICIPACIÓN CIUDADANA\Plan Participación 2020\Seguimiento 2020\"/>
    </mc:Choice>
  </mc:AlternateContent>
  <bookViews>
    <workbookView xWindow="0" yWindow="0" windowWidth="20490" windowHeight="8910"/>
  </bookViews>
  <sheets>
    <sheet name="Portada" sheetId="3" r:id="rId1"/>
    <sheet name="Presentación" sheetId="20" r:id="rId2"/>
    <sheet name="Obj 1" sheetId="7" state="hidden" r:id="rId3"/>
    <sheet name="Obj 2" sheetId="8" state="hidden" r:id="rId4"/>
    <sheet name="Obj 3" sheetId="9" state="hidden" r:id="rId5"/>
    <sheet name="Obj 4" sheetId="10" state="hidden" r:id="rId6"/>
    <sheet name="Obj 5" sheetId="11" state="hidden" r:id="rId7"/>
    <sheet name="Obj 6" sheetId="12" state="hidden" r:id="rId8"/>
    <sheet name="Obj 7" sheetId="13" state="hidden" r:id="rId9"/>
    <sheet name="Obj 8" sheetId="14" state="hidden" r:id="rId10"/>
    <sheet name="Plan de Participación" sheetId="15" r:id="rId11"/>
    <sheet name="Aportes y respuestas" sheetId="23" r:id="rId12"/>
    <sheet name="Control de Cambios" sheetId="21" r:id="rId13"/>
  </sheets>
  <externalReferences>
    <externalReference r:id="rId14"/>
    <externalReference r:id="rId15"/>
    <externalReference r:id="rId16"/>
    <externalReference r:id="rId17"/>
    <externalReference r:id="rId18"/>
    <externalReference r:id="rId19"/>
    <externalReference r:id="rId20"/>
  </externalReferences>
  <definedNames>
    <definedName name="_xlnm._FilterDatabase" localSheetId="10" hidden="1">'Plan de Participación'!$B$8:$AI$107</definedName>
    <definedName name="_xlnm.Print_Area" localSheetId="11">'Aportes y respuestas'!$B$1:$I$13</definedName>
    <definedName name="_xlnm.Print_Area" localSheetId="10">'Plan de Participación'!$A$1:$AI$107</definedName>
    <definedName name="_xlnm.Print_Area" localSheetId="0">Portada!$A$1:$J$47</definedName>
    <definedName name="_xlnm.Print_Area" localSheetId="1">Presentación!$B$1:$F$31</definedName>
    <definedName name="_xlnm.Print_Titles" localSheetId="11">'Aportes y respuestas'!$1:$6</definedName>
    <definedName name="_xlnm.Print_Titles" localSheetId="10">'Plan de Participación'!$1:$8</definedName>
    <definedName name="Z_174A2EF9_B040_4AC2_9A69_ACC64BAE66F9_.wvu.PrintArea" localSheetId="1" hidden="1">Presentación!$A$1:$G$7</definedName>
    <definedName name="Z_174A2EF9_B040_4AC2_9A69_ACC64BAE66F9_.wvu.Rows" localSheetId="0" hidden="1">Portada!$3:$3</definedName>
    <definedName name="Z_174A2EF9_B040_4AC2_9A69_ACC64BAE66F9_.wvu.Rows" localSheetId="1" hidden="1">Presentación!$3:$3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07" i="15" l="1"/>
  <c r="AA107" i="15" l="1"/>
  <c r="Q105" i="15" l="1"/>
  <c r="Q68" i="15" l="1"/>
  <c r="Q64" i="15"/>
  <c r="Q60" i="15"/>
  <c r="AA9" i="15" l="1"/>
  <c r="Q55" i="15" l="1"/>
  <c r="Q81" i="15" l="1"/>
  <c r="Q82" i="15"/>
  <c r="Q80" i="15"/>
  <c r="AD34" i="15" l="1"/>
  <c r="Q56" i="15" l="1"/>
  <c r="Q46" i="15" l="1"/>
  <c r="Q50" i="15" l="1"/>
  <c r="Q42" i="15"/>
  <c r="Q9" i="15" l="1"/>
  <c r="Q13" i="15" l="1"/>
  <c r="Q34" i="15" l="1"/>
  <c r="Q30" i="15"/>
  <c r="Q26" i="15"/>
  <c r="AA22" i="15"/>
  <c r="Q22" i="15"/>
  <c r="Q18" i="15"/>
  <c r="Q38" i="15" l="1"/>
  <c r="Q18" i="14" l="1"/>
  <c r="Q17" i="14"/>
  <c r="Q16" i="14"/>
  <c r="M185" i="13"/>
  <c r="N185" i="13" s="1"/>
  <c r="F185" i="13"/>
  <c r="M184" i="13"/>
  <c r="F184" i="13"/>
  <c r="M167" i="13"/>
  <c r="N167" i="13" s="1"/>
  <c r="F167" i="13"/>
  <c r="M132" i="13"/>
  <c r="F132" i="13"/>
  <c r="N132" i="13" s="1"/>
  <c r="M74" i="13"/>
  <c r="F74" i="13"/>
  <c r="M73" i="13"/>
  <c r="F73" i="13"/>
  <c r="M72" i="13"/>
  <c r="F72" i="13"/>
  <c r="M98" i="13"/>
  <c r="F98" i="13"/>
  <c r="N98" i="13" s="1"/>
  <c r="M97" i="13"/>
  <c r="N97" i="13" s="1"/>
  <c r="F97" i="13"/>
  <c r="M75" i="13"/>
  <c r="F75" i="13"/>
  <c r="N75" i="13" s="1"/>
  <c r="M71" i="13"/>
  <c r="F71" i="13"/>
  <c r="M70" i="13"/>
  <c r="F70" i="13"/>
  <c r="N70" i="13" s="1"/>
  <c r="M69" i="13"/>
  <c r="N69" i="13" s="1"/>
  <c r="F69" i="13"/>
  <c r="M68" i="13"/>
  <c r="F68" i="13"/>
  <c r="N68" i="13" s="1"/>
  <c r="M67" i="13"/>
  <c r="N67" i="13" s="1"/>
  <c r="F67" i="13"/>
  <c r="K186" i="13"/>
  <c r="I186" i="13"/>
  <c r="G186" i="13"/>
  <c r="E186" i="13"/>
  <c r="D186" i="13"/>
  <c r="C186" i="13"/>
  <c r="M183" i="13"/>
  <c r="F183" i="13"/>
  <c r="M182" i="13"/>
  <c r="F182" i="13"/>
  <c r="M181" i="13"/>
  <c r="F181" i="13"/>
  <c r="M180" i="13"/>
  <c r="F180" i="13"/>
  <c r="K168" i="13"/>
  <c r="I168" i="13"/>
  <c r="G168" i="13"/>
  <c r="E168" i="13"/>
  <c r="D168" i="13"/>
  <c r="C168" i="13"/>
  <c r="M166" i="13"/>
  <c r="F166" i="13"/>
  <c r="N166" i="13" s="1"/>
  <c r="M165" i="13"/>
  <c r="F165" i="13"/>
  <c r="M164" i="13"/>
  <c r="F164" i="13"/>
  <c r="M163" i="13"/>
  <c r="F163" i="13"/>
  <c r="M162" i="13"/>
  <c r="F162" i="13"/>
  <c r="N162" i="13" s="1"/>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N130" i="13" s="1"/>
  <c r="M129" i="13"/>
  <c r="F129" i="13"/>
  <c r="M128" i="13"/>
  <c r="F128" i="13"/>
  <c r="M127" i="13"/>
  <c r="F127" i="13"/>
  <c r="K115" i="13"/>
  <c r="I115" i="13"/>
  <c r="G115" i="13"/>
  <c r="E115" i="13"/>
  <c r="D115" i="13"/>
  <c r="C115" i="13"/>
  <c r="M114" i="13"/>
  <c r="F114" i="13"/>
  <c r="M113" i="13"/>
  <c r="F113" i="13"/>
  <c r="M112" i="13"/>
  <c r="F112" i="13"/>
  <c r="M111" i="13"/>
  <c r="F111" i="13"/>
  <c r="F115" i="13" s="1"/>
  <c r="C117" i="13" s="1"/>
  <c r="K99" i="13"/>
  <c r="I99" i="13"/>
  <c r="G99" i="13"/>
  <c r="E99" i="13"/>
  <c r="D99" i="13"/>
  <c r="C99" i="13"/>
  <c r="M96" i="13"/>
  <c r="F96" i="13"/>
  <c r="M95" i="13"/>
  <c r="F95" i="13"/>
  <c r="M94" i="13"/>
  <c r="F94" i="13"/>
  <c r="N94" i="13" s="1"/>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N45" i="13" s="1"/>
  <c r="K33" i="13"/>
  <c r="I33" i="13"/>
  <c r="G33" i="13"/>
  <c r="E33" i="13"/>
  <c r="D33" i="13"/>
  <c r="C33" i="13"/>
  <c r="M32" i="13"/>
  <c r="F32" i="13"/>
  <c r="N32" i="13" s="1"/>
  <c r="M31" i="13"/>
  <c r="F31" i="13"/>
  <c r="M30" i="13"/>
  <c r="F30" i="13"/>
  <c r="M29" i="13"/>
  <c r="F29" i="13"/>
  <c r="M28" i="13"/>
  <c r="F28" i="13"/>
  <c r="M27" i="13"/>
  <c r="F27" i="13"/>
  <c r="M26" i="13"/>
  <c r="F26" i="13"/>
  <c r="N26" i="13" s="1"/>
  <c r="N182" i="13"/>
  <c r="K16" i="14"/>
  <c r="I16" i="14"/>
  <c r="G16" i="14"/>
  <c r="E16" i="14"/>
  <c r="D16" i="14"/>
  <c r="C16" i="14"/>
  <c r="M15" i="14"/>
  <c r="F15" i="14"/>
  <c r="M14" i="14"/>
  <c r="F14" i="14"/>
  <c r="M13" i="14"/>
  <c r="F13" i="14"/>
  <c r="M12" i="14"/>
  <c r="F12" i="14"/>
  <c r="N12" i="14" s="1"/>
  <c r="M11" i="14"/>
  <c r="F11" i="14"/>
  <c r="M10" i="14"/>
  <c r="F10" i="14"/>
  <c r="N10" i="14" s="1"/>
  <c r="M8" i="14"/>
  <c r="F8" i="14"/>
  <c r="K14" i="13"/>
  <c r="I14" i="13"/>
  <c r="G14" i="13"/>
  <c r="E14" i="13"/>
  <c r="D14" i="13"/>
  <c r="C14" i="13"/>
  <c r="M13" i="13"/>
  <c r="F13" i="13"/>
  <c r="M12" i="13"/>
  <c r="F12" i="13"/>
  <c r="N12" i="13" s="1"/>
  <c r="M11" i="13"/>
  <c r="F11" i="13"/>
  <c r="M10" i="13"/>
  <c r="F10" i="13"/>
  <c r="N10" i="13" s="1"/>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M25" i="12"/>
  <c r="F25" i="12"/>
  <c r="N25" i="12" s="1"/>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N26" i="12"/>
  <c r="Q11" i="11"/>
  <c r="K11" i="11"/>
  <c r="I11" i="11"/>
  <c r="G11" i="11"/>
  <c r="E11" i="11"/>
  <c r="D11" i="11"/>
  <c r="C11" i="11"/>
  <c r="M10" i="11"/>
  <c r="F10" i="11"/>
  <c r="M9" i="11"/>
  <c r="F9" i="11"/>
  <c r="M8" i="11"/>
  <c r="F8" i="11"/>
  <c r="Q57" i="10"/>
  <c r="K57" i="10"/>
  <c r="I57" i="10"/>
  <c r="G57" i="10"/>
  <c r="E57" i="10"/>
  <c r="D57" i="10"/>
  <c r="C57" i="10"/>
  <c r="M56" i="10"/>
  <c r="F56" i="10"/>
  <c r="M55" i="10"/>
  <c r="M57" i="10" s="1"/>
  <c r="C60" i="10" s="1"/>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N25" i="10" s="1"/>
  <c r="Q13" i="10"/>
  <c r="K13" i="10"/>
  <c r="I13" i="10"/>
  <c r="G13" i="10"/>
  <c r="E13" i="10"/>
  <c r="D13" i="10"/>
  <c r="C13" i="10"/>
  <c r="M12" i="10"/>
  <c r="F12" i="10"/>
  <c r="M11" i="10"/>
  <c r="F11" i="10"/>
  <c r="M10" i="10"/>
  <c r="F10" i="10"/>
  <c r="M9" i="10"/>
  <c r="F9" i="10"/>
  <c r="M8" i="10"/>
  <c r="F8" i="10"/>
  <c r="F13" i="10" s="1"/>
  <c r="C15" i="10" s="1"/>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s="1"/>
  <c r="Q78" i="8"/>
  <c r="K78" i="8"/>
  <c r="I78" i="8"/>
  <c r="G78" i="8"/>
  <c r="E78" i="8"/>
  <c r="D78" i="8"/>
  <c r="C78" i="8"/>
  <c r="M77" i="8"/>
  <c r="F77" i="8"/>
  <c r="M76" i="8"/>
  <c r="F76" i="8"/>
  <c r="Q64" i="8"/>
  <c r="K64" i="8"/>
  <c r="I64" i="8"/>
  <c r="G64" i="8"/>
  <c r="E64" i="8"/>
  <c r="D64" i="8"/>
  <c r="C64" i="8"/>
  <c r="M61" i="8"/>
  <c r="F61" i="8"/>
  <c r="N61" i="8" s="1"/>
  <c r="M60" i="8"/>
  <c r="F60" i="8"/>
  <c r="M59" i="8"/>
  <c r="F59" i="8"/>
  <c r="N59" i="8" s="1"/>
  <c r="M58" i="8"/>
  <c r="F58" i="8"/>
  <c r="M57" i="8"/>
  <c r="F57" i="8"/>
  <c r="N57" i="8" s="1"/>
  <c r="Q45" i="8"/>
  <c r="K45" i="8"/>
  <c r="I45" i="8"/>
  <c r="G45" i="8"/>
  <c r="E45" i="8"/>
  <c r="D45" i="8"/>
  <c r="C45" i="8"/>
  <c r="M44" i="8"/>
  <c r="F44" i="8"/>
  <c r="M43" i="8"/>
  <c r="F43" i="8"/>
  <c r="M42" i="8"/>
  <c r="F42" i="8"/>
  <c r="M41" i="8"/>
  <c r="F41" i="8"/>
  <c r="Q29" i="8"/>
  <c r="K29" i="8"/>
  <c r="I29" i="8"/>
  <c r="G29" i="8"/>
  <c r="E29" i="8"/>
  <c r="D29" i="8"/>
  <c r="C29" i="8"/>
  <c r="M28" i="8"/>
  <c r="F28" i="8"/>
  <c r="N28" i="8" s="1"/>
  <c r="M27" i="8"/>
  <c r="F27" i="8"/>
  <c r="M26" i="8"/>
  <c r="F26" i="8"/>
  <c r="N26" i="8" s="1"/>
  <c r="M25" i="8"/>
  <c r="F25" i="8"/>
  <c r="M24" i="8"/>
  <c r="F24" i="8"/>
  <c r="N24" i="8" s="1"/>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N83" i="7" s="1"/>
  <c r="M80" i="7"/>
  <c r="F80" i="7"/>
  <c r="M79" i="7"/>
  <c r="F79" i="7"/>
  <c r="M78" i="7"/>
  <c r="F78" i="7"/>
  <c r="M77" i="7"/>
  <c r="F77" i="7"/>
  <c r="N77" i="7" s="1"/>
  <c r="M76" i="7"/>
  <c r="F76" i="7"/>
  <c r="M75" i="7"/>
  <c r="F75" i="7"/>
  <c r="N75" i="7" s="1"/>
  <c r="M74" i="7"/>
  <c r="F74" i="7"/>
  <c r="M73" i="7"/>
  <c r="F73" i="7"/>
  <c r="N78"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N59" i="7" s="1"/>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Q8" i="7"/>
  <c r="Q14" i="7" s="1"/>
  <c r="K14" i="7"/>
  <c r="I14" i="7"/>
  <c r="G14" i="7"/>
  <c r="E14" i="7"/>
  <c r="D14" i="7"/>
  <c r="C14" i="7"/>
  <c r="N8" i="7"/>
  <c r="N9" i="10" l="1"/>
  <c r="N38" i="1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81" i="11" s="1"/>
  <c r="N65" i="13"/>
  <c r="N71" i="13"/>
  <c r="N28" i="13"/>
  <c r="N47" i="13"/>
  <c r="N64" i="13"/>
  <c r="N92" i="13"/>
  <c r="N113" i="13"/>
  <c r="N180" i="13"/>
  <c r="F14" i="7"/>
  <c r="C16" i="7" s="1"/>
  <c r="N79" i="7"/>
  <c r="N84" i="7"/>
  <c r="M12" i="8"/>
  <c r="C15" i="8" s="1"/>
  <c r="N27" i="12"/>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C68" i="8" s="1"/>
  <c r="N60" i="8"/>
  <c r="M78" i="8"/>
  <c r="C81" i="8" s="1"/>
  <c r="N91" i="8"/>
  <c r="N92" i="8" s="1"/>
  <c r="M10" i="9"/>
  <c r="C13" i="9" s="1"/>
  <c r="N23" i="9"/>
  <c r="F78" i="9"/>
  <c r="C80" i="9" s="1"/>
  <c r="N75" i="9"/>
  <c r="F27" i="10"/>
  <c r="C29" i="10" s="1"/>
  <c r="M42" i="10"/>
  <c r="C45" i="10" s="1"/>
  <c r="N55" i="10"/>
  <c r="F14" i="13"/>
  <c r="C16" i="13" s="1"/>
  <c r="N11" i="13"/>
  <c r="N13" i="13"/>
  <c r="N11" i="14"/>
  <c r="N13" i="14"/>
  <c r="N147" i="13"/>
  <c r="N149" i="13"/>
  <c r="N72" i="13"/>
  <c r="N74" i="13"/>
  <c r="N9" i="9"/>
  <c r="N56" i="9"/>
  <c r="N27" i="9"/>
  <c r="N58" i="9"/>
  <c r="M43" i="9"/>
  <c r="C46" i="9" s="1"/>
  <c r="F61" i="9"/>
  <c r="C63" i="9" s="1"/>
  <c r="M61" i="7"/>
  <c r="C64" i="7" s="1"/>
  <c r="C65" i="7" s="1"/>
  <c r="N60" i="9"/>
  <c r="N73" i="9"/>
  <c r="N77" i="9"/>
  <c r="M29" i="7"/>
  <c r="C32" i="7" s="1"/>
  <c r="N42" i="7"/>
  <c r="N44" i="7"/>
  <c r="N76" i="8"/>
  <c r="N11" i="10"/>
  <c r="F11" i="11"/>
  <c r="C13" i="11" s="1"/>
  <c r="N8" i="13"/>
  <c r="N146" i="13"/>
  <c r="N148" i="13"/>
  <c r="N41" i="7"/>
  <c r="F92" i="8"/>
  <c r="C94" i="8" s="1"/>
  <c r="N40" i="10"/>
  <c r="N10" i="11"/>
  <c r="F29" i="8"/>
  <c r="C31" i="8" s="1"/>
  <c r="C33" i="8" s="1"/>
  <c r="N24" i="9"/>
  <c r="F43" i="9"/>
  <c r="C45" i="9" s="1"/>
  <c r="N57" i="9"/>
  <c r="N59" i="9"/>
  <c r="N76" i="9"/>
  <c r="F57" i="10"/>
  <c r="C59"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C33" i="7" s="1"/>
  <c r="M45" i="7"/>
  <c r="C48" i="7" s="1"/>
  <c r="C49" i="7" s="1"/>
  <c r="M45" i="8"/>
  <c r="C48" i="8" s="1"/>
  <c r="N27" i="8"/>
  <c r="N58" i="8"/>
  <c r="N10" i="10"/>
  <c r="F81" i="11"/>
  <c r="C83" i="11" s="1"/>
  <c r="F28" i="12"/>
  <c r="C30" i="12" s="1"/>
  <c r="C32" i="12" s="1"/>
  <c r="N57" i="7"/>
  <c r="N60" i="7"/>
  <c r="N58" i="7"/>
  <c r="N73" i="7"/>
  <c r="N82" i="7"/>
  <c r="F12" i="8"/>
  <c r="C14" i="8" s="1"/>
  <c r="C16" i="8" s="1"/>
  <c r="N11" i="8"/>
  <c r="F10" i="9"/>
  <c r="C12" i="9" s="1"/>
  <c r="N25" i="9"/>
  <c r="M16" i="14"/>
  <c r="C19" i="14" s="1"/>
  <c r="N14" i="14"/>
  <c r="N14" i="7"/>
  <c r="M11" i="11"/>
  <c r="C14" i="11" s="1"/>
  <c r="N8" i="11"/>
  <c r="N51" i="11"/>
  <c r="F53" i="11"/>
  <c r="C55" i="11" s="1"/>
  <c r="M67" i="11"/>
  <c r="C70" i="11" s="1"/>
  <c r="N65" i="11"/>
  <c r="F186" i="13"/>
  <c r="C188" i="13" s="1"/>
  <c r="N184" i="13"/>
  <c r="N27" i="13"/>
  <c r="M33" i="13"/>
  <c r="C36" i="13" s="1"/>
  <c r="M50" i="13"/>
  <c r="C53" i="13" s="1"/>
  <c r="N46" i="13"/>
  <c r="M78" i="13"/>
  <c r="C81" i="13" s="1"/>
  <c r="N63" i="13"/>
  <c r="N127" i="13"/>
  <c r="M133" i="13"/>
  <c r="C136" i="13" s="1"/>
  <c r="F150" i="13"/>
  <c r="C152" i="13" s="1"/>
  <c r="N145" i="13"/>
  <c r="N163" i="13"/>
  <c r="M168" i="13"/>
  <c r="C171" i="13" s="1"/>
  <c r="N73" i="13"/>
  <c r="F78" i="13"/>
  <c r="C80" i="13" s="1"/>
  <c r="F85" i="7"/>
  <c r="C87" i="7" s="1"/>
  <c r="N9" i="8"/>
  <c r="M85" i="7"/>
  <c r="C88" i="7" s="1"/>
  <c r="N41" i="9"/>
  <c r="N43" i="9" s="1"/>
  <c r="F39" i="11"/>
  <c r="C41" i="11" s="1"/>
  <c r="N36" i="11"/>
  <c r="N91" i="13"/>
  <c r="M14" i="7"/>
  <c r="C17" i="7" s="1"/>
  <c r="F45" i="8"/>
  <c r="C47" i="8" s="1"/>
  <c r="N42" i="8"/>
  <c r="N77" i="8"/>
  <c r="N78" i="8" s="1"/>
  <c r="F78" i="8"/>
  <c r="C80" i="8" s="1"/>
  <c r="C82" i="8" s="1"/>
  <c r="M29" i="9"/>
  <c r="C32" i="9" s="1"/>
  <c r="N22" i="9"/>
  <c r="M61" i="9"/>
  <c r="C64" i="9" s="1"/>
  <c r="C65" i="9" s="1"/>
  <c r="N55" i="9"/>
  <c r="N74" i="9"/>
  <c r="M78" i="9"/>
  <c r="C81" i="9" s="1"/>
  <c r="C61" i="10"/>
  <c r="M13" i="10"/>
  <c r="C16" i="10" s="1"/>
  <c r="C17" i="10" s="1"/>
  <c r="N8" i="10"/>
  <c r="M27" i="10"/>
  <c r="C30" i="10" s="1"/>
  <c r="N26" i="10"/>
  <c r="N27" i="10" s="1"/>
  <c r="F42" i="10"/>
  <c r="C44" i="10" s="1"/>
  <c r="N39" i="10"/>
  <c r="M39" i="11"/>
  <c r="C42" i="11" s="1"/>
  <c r="M12" i="12"/>
  <c r="C15" i="12" s="1"/>
  <c r="C16" i="12" s="1"/>
  <c r="N8" i="12"/>
  <c r="N40" i="12"/>
  <c r="F42" i="12"/>
  <c r="C44" i="12" s="1"/>
  <c r="N54" i="12"/>
  <c r="M57" i="12"/>
  <c r="C60" i="12" s="1"/>
  <c r="C61" i="12" s="1"/>
  <c r="N9" i="13"/>
  <c r="M14" i="13"/>
  <c r="C17" i="13" s="1"/>
  <c r="F16" i="14"/>
  <c r="C18" i="14" s="1"/>
  <c r="N8" i="14"/>
  <c r="M115" i="13"/>
  <c r="C118" i="13" s="1"/>
  <c r="C119" i="13" s="1"/>
  <c r="N181" i="13"/>
  <c r="C18" i="13" l="1"/>
  <c r="C57" i="11"/>
  <c r="N29" i="8"/>
  <c r="N28" i="12"/>
  <c r="C20" i="14"/>
  <c r="C71" i="11"/>
  <c r="C46" i="12"/>
  <c r="N45" i="8"/>
  <c r="N42" i="10"/>
  <c r="C33" i="9"/>
  <c r="C54" i="13"/>
  <c r="N53" i="11"/>
  <c r="N10" i="9"/>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comments1.xml><?xml version="1.0" encoding="utf-8"?>
<comments xmlns="http://schemas.openxmlformats.org/spreadsheetml/2006/main">
  <authors>
    <author>Tyhara C Cuellar C</author>
    <author>tc={162CDC7D-2AA7-45C3-BC9B-EA4E0E07BA97}</author>
    <author>tc={2E7715F7-10EA-4048-BB59-83D56DB7FB5B}</author>
  </authors>
  <commentList>
    <comment ref="AF54" authorId="0" shapeId="0">
      <text>
        <r>
          <rPr>
            <b/>
            <sz val="9"/>
            <color indexed="81"/>
            <rFont val="Tahoma"/>
            <family val="2"/>
          </rPr>
          <t>Valor ejecutado hasta el momento</t>
        </r>
      </text>
    </comment>
    <comment ref="AA105"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cifra corresponde a participantes de mesas técnicas</t>
        </r>
      </text>
    </comment>
    <comment ref="AD105"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cifra corresponde a participantes mesas técnicas más participantes Cátedra CTeI</t>
        </r>
      </text>
    </comment>
  </commentList>
</comments>
</file>

<file path=xl/sharedStrings.xml><?xml version="1.0" encoding="utf-8"?>
<sst xmlns="http://schemas.openxmlformats.org/spreadsheetml/2006/main" count="2979" uniqueCount="1183">
  <si>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</si>
  <si>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</si>
  <si>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</si>
  <si>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</si>
  <si>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</si>
  <si>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</si>
  <si>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</si>
  <si>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</si>
  <si>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</si>
  <si>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</si>
  <si>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</si>
  <si>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</si>
  <si>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</si>
  <si>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</si>
  <si>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</si>
  <si>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</si>
  <si>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</si>
  <si>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</si>
  <si>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</si>
  <si>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</si>
  <si>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</si>
  <si>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</si>
  <si>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</si>
  <si>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</si>
  <si>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</si>
  <si>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</si>
  <si>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</si>
  <si>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</si>
  <si>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</si>
  <si>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</si>
  <si>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</si>
  <si>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</si>
  <si>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</si>
  <si>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</si>
  <si>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</si>
  <si>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</si>
  <si>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</si>
  <si>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</si>
  <si>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</si>
  <si>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</si>
  <si>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</si>
  <si>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</si>
  <si>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</si>
  <si>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</si>
  <si>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</si>
  <si>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</si>
  <si>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</si>
  <si>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</si>
  <si>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</si>
  <si>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</si>
  <si>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</si>
  <si>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</si>
  <si>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</si>
  <si>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</si>
  <si>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</si>
  <si>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</si>
  <si>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</si>
  <si>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</si>
  <si>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</si>
  <si>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</si>
  <si>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</si>
  <si>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</si>
  <si>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</si>
  <si>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</si>
  <si>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</si>
  <si>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</si>
  <si>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</si>
  <si>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</si>
  <si>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</si>
  <si>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</si>
  <si>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</si>
  <si>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</si>
  <si>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</si>
  <si>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</si>
  <si>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</si>
  <si>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</si>
  <si>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</si>
  <si>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</si>
  <si>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</si>
  <si>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</si>
  <si>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</si>
  <si>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</si>
  <si>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</si>
  <si>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</si>
  <si>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</si>
  <si>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</si>
  <si>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</si>
  <si>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</si>
  <si>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</si>
  <si>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</si>
  <si>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</si>
  <si>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</si>
  <si>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</si>
  <si>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</si>
  <si>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</si>
  <si>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</si>
  <si>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</si>
  <si>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</si>
  <si>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</si>
  <si>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</si>
  <si>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</si>
  <si>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</si>
  <si>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</si>
  <si>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</si>
  <si>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</si>
  <si>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</si>
  <si>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</si>
  <si>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</si>
  <si>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</si>
  <si>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</si>
  <si>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</si>
  <si>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</si>
  <si>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</si>
  <si>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</si>
  <si>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</si>
  <si>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</si>
  <si>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</si>
  <si>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</si>
  <si>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</si>
  <si>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</si>
  <si>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</si>
  <si>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</si>
  <si>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</si>
  <si>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</si>
  <si>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</si>
  <si>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</si>
  <si>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</si>
  <si>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</si>
  <si>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</si>
  <si>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</si>
  <si>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</si>
  <si>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</si>
  <si>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</si>
  <si>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</si>
  <si>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</si>
  <si>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</si>
  <si>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</si>
  <si>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</si>
  <si>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</si>
  <si>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</si>
  <si>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</si>
  <si>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</si>
  <si>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</si>
  <si>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</si>
  <si>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</si>
  <si>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</si>
  <si>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</si>
  <si>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</si>
  <si>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</si>
  <si>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</si>
  <si>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</si>
  <si>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</si>
  <si>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</si>
  <si>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</si>
  <si>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</si>
  <si>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</si>
  <si>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</si>
  <si>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</si>
  <si>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</si>
  <si>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</si>
  <si>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</si>
  <si>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</si>
  <si>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</si>
  <si>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</si>
  <si>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</si>
  <si>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</si>
  <si>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</si>
  <si>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</si>
  <si>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</si>
  <si>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</si>
  <si>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</si>
  <si>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</si>
  <si>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</si>
  <si>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</si>
  <si>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</si>
  <si>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</si>
  <si>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</si>
  <si>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</si>
  <si>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</si>
  <si>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</si>
  <si>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</si>
  <si>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</si>
  <si>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</si>
  <si>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</si>
  <si>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</si>
  <si>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</si>
  <si>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</si>
  <si>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</si>
  <si>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</si>
  <si>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</si>
  <si>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</si>
  <si>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</si>
  <si>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</si>
  <si>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</si>
  <si>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</si>
  <si>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</si>
  <si>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</si>
  <si>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</si>
  <si>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</si>
  <si>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</si>
  <si>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</si>
  <si>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</si>
  <si>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</si>
  <si>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</si>
  <si>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</si>
  <si>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</si>
  <si>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</si>
  <si>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</si>
  <si>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</si>
  <si>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</si>
  <si>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</si>
  <si>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</si>
  <si>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</si>
  <si>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</si>
  <si>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</si>
  <si>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</si>
  <si>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</si>
  <si>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</si>
  <si>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</si>
  <si>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</si>
  <si>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</si>
  <si>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</si>
  <si>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</si>
  <si>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</si>
  <si>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</si>
  <si>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</si>
  <si>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</si>
  <si>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</si>
  <si>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</si>
  <si>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</si>
  <si>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</si>
  <si>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</si>
  <si>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</si>
  <si>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</si>
  <si>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</si>
  <si>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</si>
  <si>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</si>
  <si>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</si>
  <si>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</si>
  <si>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</si>
  <si>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</si>
  <si>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</si>
  <si>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</si>
  <si>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</si>
  <si>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</si>
  <si>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</si>
  <si>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</si>
  <si>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</si>
  <si>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</si>
  <si>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</si>
  <si>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</si>
  <si>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</si>
  <si>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</si>
  <si>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</si>
  <si>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</si>
  <si>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</si>
  <si>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</si>
  <si>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</si>
  <si>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</si>
  <si>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</si>
  <si>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</si>
  <si>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</si>
  <si>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</si>
  <si>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</si>
  <si>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</si>
  <si>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</si>
  <si>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</si>
  <si>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</si>
  <si>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</si>
  <si>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</si>
  <si>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</si>
  <si>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</si>
  <si>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</si>
  <si>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</si>
  <si>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</si>
  <si>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</si>
  <si>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</si>
  <si>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</si>
  <si>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</si>
  <si>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</si>
  <si>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</si>
  <si>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</si>
  <si>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</si>
  <si>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</si>
  <si>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</si>
  <si>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</si>
  <si>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</si>
  <si>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</si>
  <si>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</si>
  <si>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</si>
  <si>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</si>
  <si>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</si>
  <si>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</si>
  <si>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</si>
  <si>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</si>
  <si>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</si>
  <si>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</si>
  <si>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</si>
  <si>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</si>
  <si>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</si>
  <si>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</si>
  <si>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</si>
  <si>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</si>
  <si>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</si>
  <si>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</si>
  <si>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</si>
  <si>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</si>
  <si>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</si>
  <si>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</si>
  <si>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</si>
  <si>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</si>
  <si>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</si>
  <si>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</si>
  <si>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</si>
  <si>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</si>
  <si>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</si>
  <si>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</si>
  <si>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</si>
  <si>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</si>
  <si>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</si>
  <si>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</si>
  <si>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</si>
  <si>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</si>
  <si>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</si>
  <si>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</si>
  <si>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</si>
  <si>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</si>
  <si>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</si>
  <si>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</si>
  <si>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</si>
  <si>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</si>
  <si>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</si>
  <si>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</si>
  <si>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</si>
  <si>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</si>
  <si>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</si>
  <si>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</si>
  <si>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</si>
  <si>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</si>
  <si>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</si>
  <si>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</si>
  <si>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</si>
  <si>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</si>
  <si>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</si>
  <si>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</si>
  <si>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</si>
  <si>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</si>
  <si>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</si>
  <si>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</si>
  <si>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</si>
  <si>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</si>
  <si>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OBJETIVO DEL PLAN DE PARTICIPACIÓN CIUDADANA</t>
  </si>
  <si>
    <t>ALCANCE</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</si>
  <si>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</si>
  <si>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</si>
  <si>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</si>
  <si>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</si>
  <si>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</si>
  <si>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</si>
  <si>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</si>
  <si>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Tipo de Actor del SNCTI
(Política + Guía Sectorial)</t>
  </si>
  <si>
    <t xml:space="preserve">Canal / Metodología de Participación
(cunsulta, mesas de trabajo, foros, chay, reuniones, etc) </t>
  </si>
  <si>
    <t>Fecha de Ejecución</t>
  </si>
  <si>
    <t>Resultados de la incidencia de la participación</t>
  </si>
  <si>
    <t>Presupuesto</t>
  </si>
  <si>
    <t>Total recursos invertidos</t>
  </si>
  <si>
    <t>Presupuesto ejecutado</t>
  </si>
  <si>
    <t>Evaluación y recomendaciones sobre la actividad</t>
  </si>
  <si>
    <t>Descripción de la fase</t>
  </si>
  <si>
    <t xml:space="preserve">Fase </t>
  </si>
  <si>
    <t>Otros recursos ejecutados</t>
  </si>
  <si>
    <t>Total asistentes a espacio de capacitación</t>
  </si>
  <si>
    <t xml:space="preserve">Participantes esperados </t>
  </si>
  <si>
    <t>Total participantes</t>
  </si>
  <si>
    <t>Responsable</t>
  </si>
  <si>
    <t>Ciudadano, Academia, Empresa, Estado, Proveedores, Funcionarios, Contratistas, Organizaciones No Gunernamentales</t>
  </si>
  <si>
    <t>Todos</t>
  </si>
  <si>
    <t>Tipo de Actor del SNCTI
(Política  de Actores + Guía Sectorial de CTeI)</t>
  </si>
  <si>
    <t>Tipo de espacio
(Virtual / Presencial /Semipresencial)</t>
  </si>
  <si>
    <t>Virtual</t>
  </si>
  <si>
    <t>Página web
Redes Sociales</t>
  </si>
  <si>
    <t xml:space="preserve">
Equipo de Comunicaciones</t>
  </si>
  <si>
    <t xml:space="preserve">Los participantes en la consulta presentan sus observaciones y aportes al  Plan de Acción Institucional 2018 (PAI) </t>
  </si>
  <si>
    <t>Instancias de participación legalmente conformadas
Veedurías Ciudadanas
Otros espacios de participación</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</si>
  <si>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</si>
  <si>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</si>
  <si>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No aplica</t>
  </si>
  <si>
    <t>Resultado obtenido</t>
  </si>
  <si>
    <t>Grupo de interés relacionado</t>
  </si>
  <si>
    <t>Descripción</t>
  </si>
  <si>
    <t>Detalle de Participantes</t>
  </si>
  <si>
    <t xml:space="preserve">Total </t>
  </si>
  <si>
    <t>SNCTI</t>
  </si>
  <si>
    <t>Sistema Nacional de Ciencia Tecnología e Innovación</t>
  </si>
  <si>
    <t xml:space="preserve">ACTI: </t>
  </si>
  <si>
    <t xml:space="preserve">CTeI: </t>
  </si>
  <si>
    <t>Ciencia Tecnología e Innovación</t>
  </si>
  <si>
    <t>100% de las consultas y aportes recibidos analizados y con respuesta
(Consultas analizadas y con respuesta / Total Consultas recibidas) x 100%</t>
  </si>
  <si>
    <t xml:space="preserve">Presencial 
Semipresencial
Virtual </t>
  </si>
  <si>
    <t xml:space="preserve"> Resultado frente a meta esperada
(Indicador)</t>
  </si>
  <si>
    <t>Otros recursos
(incluye la información que debe entregar para el ejercicio de participación)</t>
  </si>
  <si>
    <t>Equipo de Apoyo</t>
  </si>
  <si>
    <t>Mesas de trabajo</t>
  </si>
  <si>
    <t>Otros espacios de participación</t>
  </si>
  <si>
    <t>Investigadores 
 Jóvenes
Maestros
Estudiantes</t>
  </si>
  <si>
    <t>E</t>
  </si>
  <si>
    <t>FECHA</t>
  </si>
  <si>
    <t>CAMBIOS</t>
  </si>
  <si>
    <t>MEDIO DE APROBACIÓN</t>
  </si>
  <si>
    <t>VERSIÓN</t>
  </si>
  <si>
    <t>Página web
Línea Gratuita Nacional
Redes Sociales</t>
  </si>
  <si>
    <t>Secretaria Técnica del Consejo Nacional de Beneficios Tributarios</t>
  </si>
  <si>
    <t>Secretaria Técnica del Consejo Nacional de Beneficios Tributarios
Equipo de  apoyo a la estrategia de Beneficios Tributarios</t>
  </si>
  <si>
    <t>Empresas
Estado ( DIAN-MINCIT-MINHACIENDA-MINTIC-DNP)
Academia, Funcionarios, Contratistas</t>
  </si>
  <si>
    <t xml:space="preserve">Mesas de Trabajo </t>
  </si>
  <si>
    <t xml:space="preserve">Canal / Metodología de Participación
(Consulta, mesas de trabajo, foros, chat, reuniones, etc.) </t>
  </si>
  <si>
    <t>Análisis del Resultado</t>
  </si>
  <si>
    <t>Tipo de Documento</t>
  </si>
  <si>
    <t>Política</t>
  </si>
  <si>
    <t>Derecho fundamental relacionado</t>
  </si>
  <si>
    <t>Programa</t>
  </si>
  <si>
    <t>Servicio (Convocatorias / Invitaciones / Ventanilla Abierta)</t>
  </si>
  <si>
    <t>Participación
Igualdad
Derecho de petición
Trabajo
Educación
Libertad de enseñanza, aprendizaje, investigación y cátedra</t>
  </si>
  <si>
    <t>Nro.</t>
  </si>
  <si>
    <t>Nro. de Participantes</t>
  </si>
  <si>
    <t>Mecanismo de convocatoria a utilizar para asegurar la participación de los grupos de interés</t>
  </si>
  <si>
    <t xml:space="preserve">Remitido a </t>
  </si>
  <si>
    <t>Fecha</t>
  </si>
  <si>
    <t>Fecha Respuesta</t>
  </si>
  <si>
    <t>CONSOLIDADO DE APORTES, RESPUESTAS Y ANÁLISIS DE INCIDENCIA</t>
  </si>
  <si>
    <t>Aporte / Pregunta</t>
  </si>
  <si>
    <t>Fase de Ciclo de la Gestión en la cual se promueve la participación Ciudadana</t>
  </si>
  <si>
    <t xml:space="preserve">Fases del ciclo de la gestión </t>
  </si>
  <si>
    <t>Identificación  de necesidades y diagnóstico</t>
  </si>
  <si>
    <t>Formulación participativa</t>
  </si>
  <si>
    <t>SIGLAS Y DEFINICIONES</t>
  </si>
  <si>
    <t>Ejecución o implementación participativa</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</si>
  <si>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t>
  </si>
  <si>
    <t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t>
  </si>
  <si>
    <t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t>
  </si>
  <si>
    <t>Evaluación y Control Ciudadanos</t>
  </si>
  <si>
    <t>Fecha estimada
(mes)</t>
  </si>
  <si>
    <t>Respuesta / Análisis</t>
  </si>
  <si>
    <t>DIRECCIÓN</t>
  </si>
  <si>
    <t>Norma</t>
  </si>
  <si>
    <t>Publicación en página web del proyecto de regulación normativa.</t>
  </si>
  <si>
    <t>Publicación en página web del Proyecto de Regulación Normativa
Publicación de banner en página principal con acceso directo a la consulta.</t>
  </si>
  <si>
    <t>1. Proyectos de regulación normativa aprobado</t>
  </si>
  <si>
    <t>Bases de datos
Formulario para la consulta</t>
  </si>
  <si>
    <t>GRUPOS DE INTERÉS DE LA ENTIDAD</t>
  </si>
  <si>
    <t>El Ministerio de Ciencia, Tecnología e Innovación - MinCiencias ha identificado los siguientes grupos de interés:</t>
  </si>
  <si>
    <t>GRUPOS DE VALOR DE LA ENTIDAD</t>
  </si>
  <si>
    <t>El Ministerio de Ciencia, Tecnología e Innovación - MinCiencias ha identificado los siguientes grupos de valor:</t>
  </si>
  <si>
    <t xml:space="preserve">Actividades de Ciencia, Tecnología e Innovación. </t>
  </si>
  <si>
    <t>TDR</t>
  </si>
  <si>
    <t>Términos de Referencia.</t>
  </si>
  <si>
    <t xml:space="preserve">Grupos de interés: </t>
  </si>
  <si>
    <t>“Individuos u organismos específicos que tienen un interés especial en la gestión y los resultados de las organizaciones públicas. Comprende, entre otros, instancias o espacios de participación ciudadana formales o informales” (Departamento Administrativo de la Función Pública (DAFP). Glosario Sistema de Gestión MIPG, p. 5).</t>
  </si>
  <si>
    <t>Grupos de valor</t>
  </si>
  <si>
    <t>“Personas naturales (ciudadanos) o jurídicas (organizaciones públicas o privadas) a quienes van dirigidos los bienes y servicios de una entidad” (Departamento Administrativo de la Función Pública (DAFP). Glosario Sistema de Gestión MIPG, p. 5).</t>
  </si>
  <si>
    <t>Valor público</t>
  </si>
  <si>
    <t>“Cambios sociales —observables y susceptibles de medición— que el Estado realiza como respuesta a las necesidades o demandas sociales establecidas mediante un proceso de legitimación democrática y, por tanto, con sentido para la ciudadanía. Esos cambios constituyen los resultados que el sector público busca alcanzar” (Departamento Administrativo de la Función Pública (DAFP). Glosario Sistema de Gestión MIPG, p. 5). p. 11).</t>
  </si>
  <si>
    <t>Sociedad / Ciudadano, Universidad, Empresa, Estado, Proveedores, Funcionarios, Contratistas, Organizaciones No Gubernamentales</t>
  </si>
  <si>
    <t xml:space="preserve">
Oficina  Asesora de Comunicaciones</t>
  </si>
  <si>
    <t>Envío de link por correo electrónico
Publicación de banner en página web de Minciencias para redirigir a la página web de la consulta</t>
  </si>
  <si>
    <t>Dirección de Transferencia y Uso de Conocimiento</t>
  </si>
  <si>
    <t>D101PR01F18
V00
Fecha: 2020-02-10</t>
  </si>
  <si>
    <t>Permitir a los grupos de interés y actores del Sistema Nacional de Ciencia, Tecnología e Innovación (SNCTI), conocer los diferentes mecanismos de participación ciudadana que tiene establecidos la entidad, relacionando los diferentes espacios que Minciencias ha generado  para un efectivo diálogo de doble vía e interacción con sus grupos de interés en las fases de diagnóstico, formulación, implementación y evaluación de políticas, planes, programas, proyectos, servicios (convocatorias), avances y resultados.</t>
  </si>
  <si>
    <t>La Ciudadanía y grupos de interés de la Entidad participan en las siguientes fases del ciclo de la gestión pública:
- Identificación  de necesidades y diagnóstico
- Formulación participativa
- Ejecución o implementación participativa
- Evaluación y Control Ciudadanos</t>
  </si>
  <si>
    <t>Grupo de Valor / Interés solicitante</t>
  </si>
  <si>
    <r>
      <rPr>
        <b/>
        <sz val="11"/>
        <rFont val="Arial Narrow"/>
        <family val="2"/>
      </rPr>
      <t xml:space="preserve">CÓDIGO: </t>
    </r>
    <r>
      <rPr>
        <sz val="11"/>
        <rFont val="Arial Narrow"/>
        <family val="2"/>
      </rPr>
      <t xml:space="preserve"> D101PR01F18</t>
    </r>
  </si>
  <si>
    <r>
      <rPr>
        <b/>
        <sz val="11"/>
        <rFont val="Arial Narrow"/>
        <family val="2"/>
      </rPr>
      <t>VERSIÓN:</t>
    </r>
    <r>
      <rPr>
        <sz val="11"/>
        <rFont val="Arial Narrow"/>
        <family val="2"/>
      </rPr>
      <t xml:space="preserve"> 00</t>
    </r>
  </si>
  <si>
    <r>
      <rPr>
        <b/>
        <sz val="11"/>
        <rFont val="Arial Narrow"/>
        <family val="2"/>
      </rPr>
      <t>Fecha:</t>
    </r>
    <r>
      <rPr>
        <sz val="11"/>
        <rFont val="Arial Narrow"/>
        <family val="2"/>
      </rPr>
      <t xml:space="preserve"> 2020-02-10</t>
    </r>
  </si>
  <si>
    <r>
      <t xml:space="preserve">Alcance de la fase en </t>
    </r>
    <r>
      <rPr>
        <b/>
        <sz val="12"/>
        <color rgb="FFFFFFFF"/>
        <rFont val="Arial Narrow"/>
        <family val="2"/>
      </rPr>
      <t>Minciencias</t>
    </r>
  </si>
  <si>
    <t>Medio de Recepción</t>
  </si>
  <si>
    <t>El presente plan contiene  las acciones de participación ciudadana planificadas por cada una de las direcciones técnicas y equipos de trabajo para la vigencia 2020, a fin de lograr la efectiva interacción con los grupos de interés identificados en la Caracterización de Usuarios y Grupos de Interés (E202M01AN03).
El plan se complementa con lo establecido en la "Estrategia de Participación Ciudadana y Rendición de Cuentas" D101M02.</t>
  </si>
  <si>
    <t>CONTROL DE CAMBIOS AL PLAN DE PARTICIPACIÓN CIUDADANA 2020</t>
  </si>
  <si>
    <t>OFICINA ASESORA DE PLANEACIÓN E INNOVACIÓN INSTITUCIONAL</t>
  </si>
  <si>
    <t>PLAN DE PARTICIPACIÓN CIUDADANA VIGENCIA 2020</t>
  </si>
  <si>
    <t>PLAN DE PARTICIPACIÓN CIUDADANA 2020</t>
  </si>
  <si>
    <t>Plan</t>
  </si>
  <si>
    <t>Dirección General
Oficina Asesora de Planeación</t>
  </si>
  <si>
    <t>Ciudadano, Academia, Empresa, Estado, Proveedores, Funcionarios, Contratistas, Organizaciones No Gubernamentales</t>
  </si>
  <si>
    <t>Ciudadano</t>
  </si>
  <si>
    <t>Implementar mecanismos que permitan promover la participación de más ciudadanos en estos espacios.</t>
  </si>
  <si>
    <t>Enero de 2018</t>
  </si>
  <si>
    <t>Durante la consulta se reciben 15 comentarios los cuales fueron analizados y gestionados al interior de la Entidad emitiendo la correspondiente respuesta a cada uno de los participantes</t>
  </si>
  <si>
    <t>Participación
Igualdad
Derecho de petición
Educación</t>
  </si>
  <si>
    <t>Los resultados de la Consulta ciudadana permiten evidenciar baja participación de la ciudadanía en estos espacios.
Dada la baja participación no se reciben aportes que  requieran modificar el PAAC inicialmente propuesto.</t>
  </si>
  <si>
    <t>Informe de Resultados</t>
  </si>
  <si>
    <t>Oficina Asesora de Planeación</t>
  </si>
  <si>
    <t>Encuesta virtual en línea disponible en la página web, para priorización de temas a tratar en la audiencia en la audiencia pública de rendición de cuentas</t>
  </si>
  <si>
    <t>Publicación de video y/o piezas gráficas para promoción del evento, con tutorial para acceder a la encuesta de priorización de temas a tratar en la audiencia pública de rendición de cuentas</t>
  </si>
  <si>
    <t>100% de las consultas y aportes recibidos analizados y con respuesta
(Consultas analizadas y con respuesta / Total Consultas recibidas) x 100%)</t>
  </si>
  <si>
    <t>1. Concertación preliminar del contenido de la encuesta, revisado y aprobado
2. Cargue y enlace del formulario para la encuesta en la página web.</t>
  </si>
  <si>
    <t>Audiencia Pública
Chat virtual
Streaming</t>
  </si>
  <si>
    <t xml:space="preserve">Publicación en página web de la "Estrategia de Rendición de Cuentas y Participación Ciudadana" G101M03"
Publicación de video y/o piezas gráfica tutorial   </t>
  </si>
  <si>
    <t>Los participantes a la audiencia presentan sus aportes, formulando preguntas y/o comentarios  sobre los resultados obtenidos en la vigencia 2018</t>
  </si>
  <si>
    <t xml:space="preserve">Consulta ciudadana al Plan Estratégico Institucional 2019-2022 (PEI)  y Plan de Acción Institucional 2020 (PAI) </t>
  </si>
  <si>
    <t>Publicación en página web del Plan Estratégico Institucional 2019-2022 (PEI)  y Plan de Acción Institucional 2020 (PAI) 
Publicación de banner en página principal con acceso directo a la consulta.
Socialización de la Consulta en Redes Sociales</t>
  </si>
  <si>
    <t>Publicación en página web del Plan Estratégico Institucional 2019-2022 (PEI)  y Plan de Acción Institucional 2020(PAI) 
Publicación de banner en página principal con acceso directo a la consulta.</t>
  </si>
  <si>
    <t xml:space="preserve">Los participantes en la consulta presentan sus observaciones y aportes al  Plan Estratégico Institucional 2019-2022 (PEI)  y Plan de Acción Institucional 2020 (PAI) 
</t>
  </si>
  <si>
    <t>1. Actualización del Contexto Estratégico para la vigencia 2020
2. Concertación preliminar de iniciativas y metas para la vigencia 2020 con Directores y Jefes de Oficina.
3. Plan Estratégico Institucional 2019-2022 (PEI)  y Plan de Acción Institucional 2020 (PAI).</t>
  </si>
  <si>
    <t>Enero de 2020</t>
  </si>
  <si>
    <t>Publicación en página web del Plan de Anticorrupción y de Atención al Ciudadano  2020 (PAAC) 
Publicación en página web del Mapa de Riesgo de Corrupción  2020
Publicación de banner en página principal con acceso directo a la consulta.
Socialización de la Consulta en Redes Sociales</t>
  </si>
  <si>
    <t>Publicación en página web del Plan de Anticorrupción y de Atención al Ciudadano  2020 (PAAC) 
Publicación en página web del Mapa de Riesgo de Corrupción  2020
Publicación de banner en página principal con acceso directo a la consulta.</t>
  </si>
  <si>
    <t>Los participantes en la consulta presentan sus observaciones y aportes al Plan de Anticorrupción y de Atención al Ciudadano  2019 (PAAC)  y Publicación en página web Mapa de Riesgo de Corrupción  2020</t>
  </si>
  <si>
    <t>1. Actualización del Contexto Estratégico para la vigencia 2020.
2. Concertación preliminar del Plan de Anticorrupción y de Atención al Ciudadano  2020 (PAAC) y Mapa de Riesgos de Corrupción, de acuerdo a lineamientos del Modelo Integrado de Planeación y Gestión - MIPG.
3. Aprobación del Comité de Gestión y Desempeño Institucional.
4. Plan de Anticorrupción y de Atención al Ciudadano  2020 (PAAC)  y Mapa de Riesgo de Corrupción  2020.</t>
  </si>
  <si>
    <t>Consulta ciudadana al Plan de Participación Ciudadana 2020</t>
  </si>
  <si>
    <t>Publicación en página web del Plan de Participación Ciudadana 2020
Socialización de la Consulta en Redes Sociales</t>
  </si>
  <si>
    <t>Publicación en página web del Plan de Participación Ciudadana 2020
Publicación de banner en página principal con acceso directo a la consulta.</t>
  </si>
  <si>
    <t xml:space="preserve">Los participantes en la consulta presentan sus observaciones y aportes al Plan de Participación Ciudadana 2020
</t>
  </si>
  <si>
    <t>OFICINA ASESORA JURÍDICA</t>
  </si>
  <si>
    <t>Encuesta para priorización de temas a tratar en la audiencia en la audiencia pública de rendición de cuentas vigencia 2019</t>
  </si>
  <si>
    <t>Septiembre de 2020</t>
  </si>
  <si>
    <t>Audiencia Pública de Rendición de cuentas Vigencia 2019</t>
  </si>
  <si>
    <t>Octubre  de 2020</t>
  </si>
  <si>
    <t>Publicación de video y/o piezas gráficas para promoción del evento con tutorial para participar de la sesión  de rendición de cuentas.
Publicación de informe de gestión y resultados vigencia 2019
Socialización de la Rendición de Cuentas  en Redes Sociales</t>
  </si>
  <si>
    <t>1. Actualización del Contexto Estratégico para la vigencia 2020
2. Concertación preliminar del Plan de Participación Ciudadana 2020
4. Plan de Participación Ciudadana 2020</t>
  </si>
  <si>
    <t>Los ciudadanos y actores del SNCTI pueden revisar la información relacionada con la Audiencia Pública  de Rendición de cuentas vigencia 2019 y registrar los temas de mayor interés, a fin de priorizarlos en la rendición de cuentas.
La ciudadanía puede remitir preguntas o consultas previas que serán resueltas durante la audiencia pública de rendición de cuentas</t>
  </si>
  <si>
    <t>1. Concertación preliminar de contenido del informe de gestión y resultados 2019.
2. Logística para el evento concertada, con roles y responsabilidades definidas.
3. Informe de gestión y resultados 2019. consolidado, revisado y publicado
4. Revisión preliminar de temas priorizados para la audiencia de rendición de cuentas vigencia 2019</t>
  </si>
  <si>
    <t xml:space="preserve">Consulta  a Política Nacional de Apropiación Social del Conocimiento </t>
  </si>
  <si>
    <t xml:space="preserve">Los participantes en la consulta presentan sus observaciones y aportes a la Política Nacional de Ciencia, Tecnología e Innovación - CONPES de CTeI, realizando su construcción colaborativa .
</t>
  </si>
  <si>
    <t xml:space="preserve">Despacho del Ministro
Viceministerio de Talento y Apropiación Social del Conocimiento.
</t>
  </si>
  <si>
    <t>Tercer trimestre de 2020</t>
  </si>
  <si>
    <t>Consulta ciudadana a la Política Nacional de Ciencia, Tecnología e Innovación - CONPES de CTeI</t>
  </si>
  <si>
    <t>Publicación en página web de la Política Nacional de Ciencia, Tecnología e Innovación - CONPES de CTeI 
Publicación de banner en página principal con acceso directo a la consulta.
Socialización de la Consulta en Redes Sociales</t>
  </si>
  <si>
    <t>Despacho del Ministro
Viceministerio de Talento y Apropiación Social del Conocimiento.
Dirección Capacidades y Divulgación Científica de  la CTeI</t>
  </si>
  <si>
    <t>Publicación en página web de la  Política Nacional de Apropiación Social del Conocimiento 
Publicación de banner en página principal con acceso directo a la consulta.
Socialización de la Consulta en Redes Sociales</t>
  </si>
  <si>
    <t>500.000 de respuestas</t>
  </si>
  <si>
    <t>500,000 de respuestas</t>
  </si>
  <si>
    <t>Último trimestre de 2020</t>
  </si>
  <si>
    <t>Revisión y concertación para actualización cupo de Beneficios Tributarios 2021</t>
  </si>
  <si>
    <t>DIRECCIÓN DE TRANSFERENCIA Y USO DEL CONOCIMIENTO</t>
  </si>
  <si>
    <t>De acuerdo a la Agenda Regulatoria 2020</t>
  </si>
  <si>
    <t>DIRECCIÓN DE VOCACIONES Y FORMACIÓN EN CTeI</t>
  </si>
  <si>
    <t>Aprobación Plan de Participación Ciudadana Vigencia 2020 como parte de los Componentes del Plan Anticorrupción y de Atención al Ciudadano</t>
  </si>
  <si>
    <t>Sesión 1 del CGDSI del 30 de enero de 2020</t>
  </si>
  <si>
    <t xml:space="preserve">Implementación de la estrategia de divulgación para participar en la Consulta Pública del documento de lineamientos para la Política Nacional de Apropiación Social del Conocimiento en el marco de la CTeI, que contó con la publicación de piezas de invitación, videos explicativos de cómo acceder al formulario de consulta, estrategia de free press, artículos con información del documento y la realización de 4 foros virtuales a través del canal oficial de Youtube de Minciencias. </t>
  </si>
  <si>
    <t xml:space="preserve">Los participantes en la consulta presentan sus observaciones y aportes al documento de lineamientos para  la  Política Nacional de Apropiación Social del Conocimiento en el marco de la CTeI, favoreciendo los espacios de intercambio y construcción colectiva. 
</t>
  </si>
  <si>
    <t xml:space="preserve">Contrato de prestación de servicios No CDP968-2020:proyecto 720 -2019 Mentalidad Colciencias, firmado entre la Asociación Colombiana para el Avance de la Ciencia ACAC y la agencia de Comunicaciones Dr. Pepe para la implementación de la estrategia de posicionamiento de la Política Nacional de Apropiación Social del Conocimiento en el marco de la CTeI. </t>
  </si>
  <si>
    <t>junio - julio 2020</t>
  </si>
  <si>
    <t>Universidad</t>
  </si>
  <si>
    <t xml:space="preserve">Los resultados del proceso de Consulta Pública son satisfactorios y valiosos para fortalecer el documento de Política Nacional de Apropiación Social del Conocimiento, en cuanto a la propuesta de líneas estratégicas. Sin embargo, consideramos que a causa de la pandemia por COVID-19, no se realizaron actividades presenciales en los territorios y con actores regionales que conocemos, tienen dificultades de acceso en plataformas digitales. Seguramente el desarrollo de este tipo de actividades de encuentro, hubiesen permitido una mayor participación de actores y sectores. </t>
  </si>
  <si>
    <t>Sociedad / Ciudadano</t>
  </si>
  <si>
    <t>Organizaciones No Gubernamentales</t>
  </si>
  <si>
    <t>Empresa</t>
  </si>
  <si>
    <t>Estado</t>
  </si>
  <si>
    <t>Formulario de consulta</t>
  </si>
  <si>
    <t>Bases de datos para el envío del formulario</t>
  </si>
  <si>
    <t>Bases de consolidación y análisis de información</t>
  </si>
  <si>
    <t>SEGUIMIENTO AL PLAN DE PARTICIPACIÓN CIUDADANA A JUNIO DE 2020</t>
  </si>
  <si>
    <r>
      <t xml:space="preserve">Se recibieron 152 respuestas directas al formulario disponible en la Página de Minciencias para la Consulta Pública.
9 aportes de Instituciones a través de correo electrónico (5 como ampliaciones a los formularios enviados a través de la Consulta Pública). 
</t>
    </r>
    <r>
      <rPr>
        <b/>
        <sz val="11"/>
        <rFont val="Arial Narrow"/>
        <family val="2"/>
      </rPr>
      <t xml:space="preserve">
Total de participaciones: 156 </t>
    </r>
  </si>
  <si>
    <t>Presencial - Virtual</t>
  </si>
  <si>
    <t>Citación mediante correo electrónico los integrantes del Consejo Nacional de Beneficios Tributarios - CNBT</t>
  </si>
  <si>
    <t xml:space="preserve">Equipo de apoyo a la  Estrategia Nacional de Propiedad Intelectual </t>
  </si>
  <si>
    <t>Empresarios
Estado
Academia, personas naturales</t>
  </si>
  <si>
    <t>Inventores independientes, empresas, IES, Centros (todas sus modalidades y reconocidos por Minciencias y otros</t>
  </si>
  <si>
    <t>Publicación del Banco preliminar en la página web del Ministerio.</t>
  </si>
  <si>
    <t>Publicación en Página Web del Ministerio, del Banco preliminar de la  convocatoria 857 para "Apoyar actividades relacionadas con la protección de invenciones derivadas de actividades de investigación, desarrollo tecnológico e innovación (I+D+i) en todos los sectores tecnológicos que sean susceptibles de protección mediante patente".</t>
  </si>
  <si>
    <t xml:space="preserve">Los ciudadanos y actores del SNCTI pueden revisar el  banco preliminar de elegibles para la convocatoria en la cual se encuentran  vinculados y solicitar, si lo requiere, aclaración del mismo 
Dichas dudas serán resueltas por el grupo de trabajo a cargo de la convocatoria. </t>
  </si>
  <si>
    <t>1. Construcción y revisión del banco preliminar.
2. Aprobación del banco preliminar de elegibles en Comité Técnico.
3. Publicación del Banco definitivo de elegibles en la página web, una vez se atiendan las observaciones realizadas al banco preliminar que fue sometido a consulta.</t>
  </si>
  <si>
    <t>Convocatoria con fecha de apertura el 19 de julio de 2019 y fecha de cierre el 07 de febrero de 2020</t>
  </si>
  <si>
    <t>100% de las consultas y aportes recibidos analizados y con respuesta</t>
  </si>
  <si>
    <t>Inventores</t>
  </si>
  <si>
    <t>El banco preliminar  y definitivo es publicado a través de la página web de la Entidad para consulta de los participantes y demás grupos de interés</t>
  </si>
  <si>
    <t xml:space="preserve">1. Construcción y revisión del banco preliminar. </t>
  </si>
  <si>
    <t>2. Construcción y revisión del banco definitivo</t>
  </si>
  <si>
    <t>Hasta el momento se considera adecuado el desarrollo de la convocatoria, el público objetivo ha participado buscando los beneficios de la convocatoria, aun en medio de la coyuntura presentada en este año. Por tal razón se continuarán desarrollando las mismas acciones de difusión y atención al ciudadano, en aras de mantener una importante participación de los inventores</t>
  </si>
  <si>
    <t>Septiembre 8, 9 y 10 de 2020                        Septiembre 30 y Octubre 1  y 2 de 2020</t>
  </si>
  <si>
    <t xml:space="preserve">Virtual </t>
  </si>
  <si>
    <t>Webinar sesión 1 y Webinar sesión 2</t>
  </si>
  <si>
    <t xml:space="preserve">Video conferencia </t>
  </si>
  <si>
    <t>Superintendencia de Industria y Comercio y Tecnova UEE en representación de la Joinn Red Colombiana de OTRI (en calidad de operador)</t>
  </si>
  <si>
    <t>Capacitaciones entre el 8 de septiembre y el 2 de octubre de 2020</t>
  </si>
  <si>
    <t>25 Jóvenes Investigadores e Innovadores</t>
  </si>
  <si>
    <t>17 Tutores de los Jóvenes</t>
  </si>
  <si>
    <t>Del 18 al 28 de agosto de 2020</t>
  </si>
  <si>
    <t>Inventores independientes, empresas, IES, Centros (todas sus modalidades y reconocidos por Colciencias) y otros</t>
  </si>
  <si>
    <t xml:space="preserve">Los participantes  intervienen en la capacitación teórico - práctica.
</t>
  </si>
  <si>
    <t>Superintendencia de Industria y Comercio y Tecnova UEE en representación de la Joinn Red Colombiana de OTRI (en calidad de operador).</t>
  </si>
  <si>
    <t>75 beneficiarios capacitados.</t>
  </si>
  <si>
    <t xml:space="preserve">Inventores independientes, </t>
  </si>
  <si>
    <t>Centros (todas sus modalidades y reconocidos por el Minciencias)</t>
  </si>
  <si>
    <t>Empresas</t>
  </si>
  <si>
    <t>Instituciones de Educación Superior - IES</t>
  </si>
  <si>
    <t xml:space="preserve">Los beneficiarios participaron de manera activa en las capacitaciones, </t>
  </si>
  <si>
    <t>Encuesta para identificar las necesidades de los actores reconocidos por Minciencias</t>
  </si>
  <si>
    <t>3 de marzo de 2020</t>
  </si>
  <si>
    <t xml:space="preserve">Empresarios   sociedad
Estado
</t>
  </si>
  <si>
    <t xml:space="preserve">video conferencia </t>
  </si>
  <si>
    <t>marzo de 2020</t>
  </si>
  <si>
    <t xml:space="preserve">100% de las consultas y aportes recibidos analizados </t>
  </si>
  <si>
    <t>El apoyo para el diligenciamiento del formulario (Fortalecimiento de actores del SNCTeI), se recibió respuesta de 34 entidades (se envió la invitación a 101 )</t>
  </si>
  <si>
    <t>Actores reconocidos</t>
  </si>
  <si>
    <t>Centros de Desarrollo Tecnológico, Centros de innovación y Productividad</t>
  </si>
  <si>
    <t>La encuesta permite identificar necesidades, para posteriormente realizar una capacitación de fortalecimiento a actores. Se espera capacitar a 30 actores reconocidos en Propiedad Intelectual en donde 5 actores se beneficien adicionalmente en el apoyo para una estrategia de Propiedad Intelectual mejorada o creada.</t>
  </si>
  <si>
    <t>101 actores reconocidos a 2019</t>
  </si>
  <si>
    <t>Personal del Despacho Ministerial</t>
  </si>
  <si>
    <t xml:space="preserve">Recopilación de aportes  de los distintos actores del SNCTI para fortalecer  el documento de política del Conpes de CTeI 2021-2030. </t>
  </si>
  <si>
    <t>Personal del despacho del Vice TASC</t>
  </si>
  <si>
    <t>Personal del equipo OTIC</t>
  </si>
  <si>
    <t xml:space="preserve">Personal del equipo de la Oficina de Comunicaciones. </t>
  </si>
  <si>
    <t xml:space="preserve">Departamento Nacional de Planeación - DNP </t>
  </si>
  <si>
    <t>DESPACHO Y VICEMINISTERIOS</t>
  </si>
  <si>
    <t xml:space="preserve">Socialización de los términos de referencia de la convocatoria 874 de 2020 "Convocatoria para el fortalecimiento de proyectos en ejecución de CTeI en ciencias de la salud con talento joven e impacto regional"
</t>
  </si>
  <si>
    <t xml:space="preserve">Participación
Igualdad
Trabajo
Educación
</t>
  </si>
  <si>
    <t>Dirección de Vocaciones y Formación en CTeI 
Dirección de Capacidades y Divulgación de la CTeI</t>
  </si>
  <si>
    <t xml:space="preserve">
DIR - Dirección de Vocaciones y Formación
Oficina  Asesora de Comunicaciones
Oficina TIC´S</t>
  </si>
  <si>
    <t>Junio de 2020</t>
  </si>
  <si>
    <t>Instituciones de Educación Superior, Centros de Investigación y/o Desarrollo Tecnológico e Institutos de Salud</t>
  </si>
  <si>
    <t>docentes, líderes de grupos de investigación, coordinadores de investigación, jóvenes investigadores beneficiarios y candidatos a jóvenes talento, auxiliares de investigación, entre otros.</t>
  </si>
  <si>
    <t>Virtual 
Google Meet.</t>
  </si>
  <si>
    <t xml:space="preserve">Página web
Línea Gratuita Nacional
Formulario electrónico disponible en el enlace http://www.minciencias.gov.co/ciudadano/canal-pqrds, </t>
  </si>
  <si>
    <t>Mesas de trabajo - Talleres 
Publicación en Página Web de lineamientos  del programa de Vocaciones Jóvenes Investigadores e Innovadores</t>
  </si>
  <si>
    <t>Se atendieron las consultas de los ciudadanos a través del formulario electrónico  disponible en el enlace http://www.minciencias.gov.co/ciudadano/canal-pqrds.
En el desarrollo de los talleres llevados a cabo los días 16, 18 y 24 de junio de 2020, se dio claridad a las inquietudes de los ciudadanos.</t>
  </si>
  <si>
    <t>1. Elaboración y revisión preliminar de lineamientos para el programa de Vocaciones Científicas de Jóvenes Investigadores e Innovadores
2. Logística para las mesas de trabajo.
3. Selección de actores para participar en las mesas. 
4. Preparar la temática y material requerido para el desarrollo de las jornadas de trabajo.
5. Garantizar la conectividad para el desarrollo de las jornadas virtuales.</t>
  </si>
  <si>
    <t>Alianza interna entre la Dirección de Vocaciones y Formación en CTeI y Dirección de Capacidades y Divulgación de la CTeI</t>
  </si>
  <si>
    <t>16, 18 y 24 de junio de 2020</t>
  </si>
  <si>
    <t xml:space="preserve"> Instituciones de Educación Superior públicas y privadas, Centros de Investigación e Institutos de Salud de diferentes regiones del país.</t>
  </si>
  <si>
    <t>Instituciones de Educación Superior públicas y privadas</t>
  </si>
  <si>
    <t>Centros de Investigación y/o Desarrollo Tecnológico</t>
  </si>
  <si>
    <t xml:space="preserve">Institutos de Salud </t>
  </si>
  <si>
    <t>Los talleres tenían como objetivo: Integrar el enfoque de Apropiación Social del Conocimiento en los procesos de investigación que adelantarán los jóvenes talento (jóvenes profesionales y de pregrado) en los proyectos de investigación en ciencias de la salud.
Se hizo énfasis en el enfoque de apropiación social del conocimiento, en los principios, actividades y procesos que tengan como objetivo fortalecer las relaciones entre la comunidad científica y los ciudadanos, a través de prácticas colaborativas y de co- producción, toma de decisiones, consolidación de redes que faciliten el uso y circulación del conocimiento y saberes sociales en CTeI.
Se hizo una descripción del diagrama de proyectos, donde de manera voluntaria los participantes expusieron sus proyectos y realizaron una descripción del trabajo con las comunidades involucradas.
Se presentaron los términos de referencia y requisitos para la participación en la convocatoria 874.
Al cierre de la jornada se abrió un espacio para aclarar las inquietudes de los participantes frente a la convocatoria y desarrollo del componente de apropiación social.</t>
  </si>
  <si>
    <t>Se realizaron en articulación con la Dirección de Capacidades y Divulgación y Dirección de Vocaciones y Formación 5 talleres participativos.
Los días 16, 18 y 24 de junio de 2020, se realizaron en simultáneo las sesiones de manera virtual a través de Google Meet.
Participaron 237 asistentes de Instituciones de Educación Superior públicas y privadas, Centros de Investigación e Institutos de Salud de diferentes regiones del país.
Asistieron Investigadores, docentes, líderes de grupos de investigación, coordinadores de investigación, jóvenes investigadores beneficiarios y candidatos a jóvenes talento, auxiliares de investigación, entre otros.
Los talleres tenían como objetivo: Integrar el enfoque de Apropiación Social del Conocimiento en los procesos de investigación que adelantarán los jóvenes talento (jóvenes profesionales y de pregrado) en los proyectos de investigación en ciencias de la salud.
Se hizo énfasis en el enfoque de apropiación social del conocimiento, en los principios, actividades y procesos que tengan como objetivo fortalecer las relaciones entre la comunidad científica y los ciudadanos, a través de prácticas colaborativas y de co- producción, toma de decisiones, consolidación de redes que faciliten el uso y circulación del conocimiento y saberes sociales en CTeI.
Se hizo una descripción del diagrama de proyectos, donde de manera voluntaria los participantes expusieron sus proyectos y realizaron una descripción del trabajo con las comunidades involucradas.
Se presentaron los términos de referencia y requisitos para la participación en la convocatoria 874.
Al cierre de la jornada se abrió un espacio para aclarar las inquietudes de los participantes frente a la convocatoria y desarrollo del componente de apropiación social.</t>
  </si>
  <si>
    <t>El proceso de socialización, talleres llevado a cabo y respuesta oportuna a las inquietudes de los actores interesados, permitió tener una respuesta positiva como se señala a continuación:
- Postulaciones en la convocatoria: Entidades (81), Proyectos (358) y Jóvenes Investigadores (1.213).
- Postulaciones que cumplieron con todos los requisitos: Entidades (72), Proyectos (328) y Jóvenes Investigadores (1.096).
- Banco Preliminar de Elegibles: Entidades (55), Proyectos (243) y Jóvenes Investigadores (807).
- Banco Final de Elegibles: Entidades (55), Proyectos (245) y Jóvenes Investigadores (819).
La convocatoria cuenta con los siguientes recursos disponibles $10.000 millones. 
Con base en los resultados del Banco Final de Elegibles, se tendrá el siguiente Banco de Financiables: Entidades (20), Proyectos (88) y Jóvenes Investigadores (313), lo cual corresponde a una ejecución de $9.884 millones.</t>
  </si>
  <si>
    <t>Publicación en Página Web de lineamientos  del programa de Vocaciones Jóvenes Investigadores e Innovadores</t>
  </si>
  <si>
    <t xml:space="preserve">Mesas de trabajo - Talleres </t>
  </si>
  <si>
    <t>Consulta a proyectos de reglamentación normativa</t>
  </si>
  <si>
    <t>Oficina Asesora Jurídica</t>
  </si>
  <si>
    <t>Sin mínimo ni máximo</t>
  </si>
  <si>
    <t>El objetivo de la publicación es que los ciudadanos o grupos de interés participen en el proceso de producción normativa, a través de opiniones, sugerencias o propuestas alternativas, por ello, deberá ponerse a su disposición el proyecto de decreto junto con la versión preliminar de la memoria justificativa</t>
  </si>
  <si>
    <t>Publicar los proyectos de decreto para participación ciudadana para que alleguen las opiniones, sugerencias o propuestas alternativas. Cumplimiento de requisito establecido en el Decreto 1081 de 2015 para los proyectos de reglamentación para firma del Presidente.</t>
  </si>
  <si>
    <t>N/A</t>
  </si>
  <si>
    <t xml:space="preserve">Aprobación Estrategia Participación Ciudadana y Rendición de Cuentas D101M01 </t>
  </si>
  <si>
    <t>DIRECCIÓN DE INTELIGENCIA DE RECURSOS DE LA CTeI</t>
  </si>
  <si>
    <t>Grupo de Valor / interés
(Sujetos que pueden participar)</t>
  </si>
  <si>
    <t xml:space="preserve">Los resultados de la Consulta ciudadana permiten evidenciar baja participación de la ciudadanía en estos espacios, pues si bien se consultó la sección y los documentos dispuestos para la consulta no se evidencian aportes, que permitan mejorar el plan inicialmente propuesto.
</t>
  </si>
  <si>
    <t>Implementar mecanismos que permitan promover la participación de más ciudadanos en estos espacios, desarrollando estrategias para generar capacidades de participación ciudadana en los actores del SNCTI</t>
  </si>
  <si>
    <t xml:space="preserve">1. Se realiza la concertación preliminar de contenido del informe de gestión y resultados 2017, bajo el cumplimiento de los requisitos del "Manual Único de Rendición de Cuentas con enfoque basado en derechos - MURC".  El informe proyectado por la Oficina Asesora de Planeación  es revisado por todas las Direcciones Técnicas, Secretaría General, Subdirección y Dirección. 
</t>
  </si>
  <si>
    <t>El análisis de las opiniones recibidas para la priorización de temas a tratar en la audiencia pública de rendición de cuentas vigencia 2018, evidencia una mejora en la participación de estos espacios, en relación a la registrada en la vigencia 2018.
De acuerdo al resultado obtenido se priorizan los temas a tratar en la audiencia pública, asegurando el análisis del 100% de los aportes recibidos.</t>
  </si>
  <si>
    <t>Implementar mecanismos complementarios que permitan promover la participación de más ciudadanos y grupos de  interés en estos espacios.</t>
  </si>
  <si>
    <t>2. El 9 de junio de2019  se realiza el cargue y enlace del formulario para la priorización de temas a tratar en la audiencia pública de rendición de cuentas, asegurando su fácil acceso.</t>
  </si>
  <si>
    <t>3. Se realiza la preparación del formulario para la recepción de preguntas, opiniones o sugerencias, las cuales son consolidadas a través del correo rendiciondecuentas2018@colciencias.gov.co.
El 9 de junio de2019  se realiza el cargue y enlace del formulario.</t>
  </si>
  <si>
    <t xml:space="preserve">
Durante la audiencia pública de rendición de cuentas se recibe un total de  6 consultas a través del formulario de preguntas habilitado en la página web 
La totalidad de las consultas recibidas son analizadas, asegurando su respuesta durante la audiencia pública de rendición de cuentas.</t>
  </si>
  <si>
    <t>2. Se concerta la logística para el evento con  el equipo de Comunicaciones, área logística, Oficina TIC, Centro de Contacto y la Oficina Asesora de Planeación. Se asignan responsabilidades y tareas, realizando seguimiento al cumplimiento de las mismas. El equipo de Comunicaciones  realiza la coordinación con RTVC</t>
  </si>
  <si>
    <t>Entre el  1ero y el 12 de Junio de 2020
Entre  el 1 de septiembre y el 2 de octubre de 2020</t>
  </si>
  <si>
    <t>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t>
  </si>
  <si>
    <t>Formulación  y/o concertación de los Términos de Referencia (TDR)  para la Invitación 1020-2020 Invitación a presentar proyectos de Investigación + Creación en Artes – InvestigARTE 2.0 con la vinculación de Jóvenes Investigadores e Innovadores</t>
  </si>
  <si>
    <t>Dirección de Inteligencia de Recursos de la CTeI
Líder temática Humanidades y Ciencias Sociales
Dirección de Inteligencia de Recursos de la CTeI</t>
  </si>
  <si>
    <t>Dirección de Generación del Conocimiento
Oficina  Asesora de Comunicaciones</t>
  </si>
  <si>
    <t xml:space="preserve">IES, Investigadores, Grupos de Investigación, 
 Jóvenes Investigadores,  entre otros.
</t>
  </si>
  <si>
    <t xml:space="preserve">1. Logística para las mesas de trabajo
2. Elaboración y revisión  de los TdR
3. Socialización del  los TdR en las instancias de aprobación
4. Aprobación del los TdR en Comité Técnico.
5. Publicación de los TdR y anexos en la página web, los cuales incluyen las observaciones realizadas. 
6. Atender las inquietudes de los ciudadanos 
Todo de manera virtual. </t>
  </si>
  <si>
    <t>julio-agosto 2020</t>
  </si>
  <si>
    <t>La invitación esperaba en total beneficiar 9 proyectos de I+C y la vinculación de al menos 20  jóvenes investigadores e innovadores. 
Como resultado del proceso de evaluación 9 propuestas consiguieron una calificación mínima de 35 puntos en el criterio de calidad y un puntaje total mínimo de 75 puntos las cuales fueron recomendadas como elegibles por los pares evaluadores.  Dos propuestas serán financiadas en la línea temática de artes visuales en los departamentos de Antioquia y Boyacá, una propuesta será financiada en la línea temática de editorial en el departamento de Caldas, y en la línea de patrimonio serán financiadas 6 propuestas en los departamentos de Caldas, Antioquia, Valle del Cauca, Cundinamarca, Atlántico y Santander.
Durante la apertura y cierre de la invitación se atendieron todas las inquietudes por correo electrónico y por medio de atención al ciudadano - Orfeo</t>
  </si>
  <si>
    <t>Los términos de referencia son publicados a través de la página web de la Entidad para consulta de los participantes y demás grupos de interés</t>
  </si>
  <si>
    <t>Construcción y revisión de los términos de referencia para ser publicados</t>
  </si>
  <si>
    <t>Se presentó una participación activa de la ciudadanía en este proceso, actualmente se encuentran en ejecución los 9 contratos derivados de la invitación.</t>
  </si>
  <si>
    <t xml:space="preserve">La convocatoria esperaba en total beneficiar 9 proyectos de investigación en zonas priorizadas municipios PDET.
Como resultado del proceso de evaluación 9 propuestas consiguieron una calificación mínima de 45 puntos en el criterio de calidad y un puntaje total mínimo de 75 puntos y fueron recomendadas como elegibles  por  los evaluadores. 
</t>
  </si>
  <si>
    <t>Se presentó una participación activa de la ciudadanía en este proceso, actualmente se encuentran en ejecución los 9 contratos derivados de la convocatoria.</t>
  </si>
  <si>
    <t>Cuarto trimestre 2020</t>
  </si>
  <si>
    <t>Convocatoria con fecha de apertura el 10 de julio de 2020 y fecha de cierre el 27 de agosto de 2020</t>
  </si>
  <si>
    <t xml:space="preserve">Durante el periodo de solicitud de aclaraciones del banco preliminar de elegibles de la convocatoria, se recibieron 7 solicitudes, las cuales no modificaron el banco preliminar de elegibles. Los proyectos elegibles para ser financiados estarán localizados en 9 regiones PDET: Alto Patía - Norte del Cauca, Chocó, Cuenta del Caguán y Piedemonte Caqueteño, Sur Tolima, Montes de María, Urabá Antioqueño, Pacífico Medio, Sierra Nevada – Perijá, Urabá Antioqueño.
Los 9 contratos derivados de la convocatoria se encuentran legalizados, de los cuales 5 fueron financiados por el FFJC y 4 por  FIS. </t>
  </si>
  <si>
    <t>1. Construcción y revisión del banco preliminar. 
2. Construcción y revisión del banco definitivo</t>
  </si>
  <si>
    <t>Se presentó una  participación activa de la ciudadanía en este proceso.</t>
  </si>
  <si>
    <t>Hasta el momento se considera adecuado el desarrollo de la convocatoria, el público objetivo ha participado buscando los beneficios de la convocatoria, aun en medio de la coyuntura presentada en este año. Por tal razón se continuarán desarrollando las mismas acciones de difusión y atención al ciudadano, con el fin  de mantener una importante participación de los diferentes actores del SNCTeI</t>
  </si>
  <si>
    <t>Primer trimestre 2020</t>
  </si>
  <si>
    <t xml:space="preserve">Sociedad / Ciudadano, Universidad, Empresa, Estado, Proveedores, Funcionarios, Contratistas, Organizaciones No Gubernamentales
</t>
  </si>
  <si>
    <t>Febrero -junio 2020</t>
  </si>
  <si>
    <t xml:space="preserve">La convocatoria esperaba en total beneficiar 15 proyectos de investigación sobre el conflicto armado, la memoria de las víctimas, paz y reconciliación en Colombia, que vinculando jóvenes investigadores e innovadores, contribuya a la apropiación social y generación de nuevo conocimiento.
Como resultado del proceso de evaluación 38 propuestas consiguieron una calificación mínima para ser elegibles  por  los evaluadores. 
</t>
  </si>
  <si>
    <t>Se presentó una participación activa de la ciudadanía en este proceso.</t>
  </si>
  <si>
    <t>Hasta el momento se considera adecuado el desarrollo de la convocatoria, el público objetivo participó aun en medio de la coyuntura presentada en este año. Por tal razón se continuarán desarrollando las mismas acciones de difusión y atención al ciudadano, con el fin de mantener una importante participación de los actores del SNCTeI</t>
  </si>
  <si>
    <t xml:space="preserve">Consulta a la publicación del  banco preliminar de elegibles  Convocatoria 872 de 2020. “Hacia una mayor comprensión del conflicto armado, las víctimas y la historia reciente de Colombia”  </t>
  </si>
  <si>
    <t xml:space="preserve">Publicación en Página Web del Ministerio, del Banco preliminar de la  Convocatoria 872 de 2020. “Hacia una mayor comprensión del conflicto armado, las víctimas y la historia reciente de Colombia”  </t>
  </si>
  <si>
    <t>Convocatoria con fecha de apertura el 06 de febrero de 2020 y fecha de cierre el 05 de junio de 2020</t>
  </si>
  <si>
    <t xml:space="preserve">Durante el periodo de solicitud de aclaraciones del banco preliminar de elegibles de la convocatoria, se recibieron 31 solicitudes, las cuales no modificaron el banco preliminar de elegibles. </t>
  </si>
  <si>
    <t>Formulación  y/o concertación de los Términos de Referencia (TDR)  para la Invitación a presentar propuesta para diseñar e implementar una estrategia de acompañamiento a docentes del sector oficial de educación preescolar, básica y media, para el fortalecimiento de competencias investigativas, pedagógicas y tecnológicas mediante el desarrollo de recursos educativos digitales – RED</t>
  </si>
  <si>
    <t>Marzo-mayo 2020</t>
  </si>
  <si>
    <t>Elaboración de los términos de referencia de la convocatoria 879-2020 "Energía Sostenible y su impacto en la Planeación Minero Energética"</t>
  </si>
  <si>
    <t xml:space="preserve">Participación
Igualdad
Educación
</t>
  </si>
  <si>
    <t>Dirección de Inteligencia de Recursos de la CTeI
Área de Ingeniería
Dirección de Inteligencia de Recursos de la CTeI</t>
  </si>
  <si>
    <t>Abril 2020 - Junio 2020</t>
  </si>
  <si>
    <t>Miembros de la Unidad de Planeación Minero Energética - UPME 
Contratistas y funcionarios de Minciencias</t>
  </si>
  <si>
    <t>Entidades estatales</t>
  </si>
  <si>
    <t>Convocatoria a reuniones virtuales, intercambio de correos y llamadas telefónicas con miembros del comité técnico</t>
  </si>
  <si>
    <t>Reuniones de comité del convenio 724-2018 a través de la plataforma google meets
Mesas de trabajo virtuales a través de la plataforma google meets</t>
  </si>
  <si>
    <t xml:space="preserve">Diseño de los términos de referencia de la convocatoria revisión en Mesas técnicas (planeación, financiera, registro, parametrización, propiedad intelectual, jurídica) y aprobación en Comité Viceministerial y Comité de Gestión de Recursos. </t>
  </si>
  <si>
    <t xml:space="preserve">Otros espacios de participación	Términos de referencia revisados y aprobados
</t>
  </si>
  <si>
    <t>Términos de referencia revisados y aprobados</t>
  </si>
  <si>
    <t>Documentos: 
- Términos de referencia en versión para revisión
- Términos de referencia aprobados</t>
  </si>
  <si>
    <t>Convenio 724 - 2018 UPME Minciencias</t>
  </si>
  <si>
    <t>Abril 1 a  junio 9 de 2020</t>
  </si>
  <si>
    <t>La actividad permitió la alineación de los términos de referencia con los objetivos misionales de la Unidad de Planeación Minero Energética y Minciencias respondiendo a los objetivos trazados por el convenio 724-2018</t>
  </si>
  <si>
    <t>Socialización de los términos de referencia de la convocatoria 879-2020 "Energía Sostenible y su impacto en la Planeación Minero Energética"</t>
  </si>
  <si>
    <t xml:space="preserve">Participación
Igualdad
Derecho de petición
Educación
</t>
  </si>
  <si>
    <t>Equipo de comunicaciones y atención al ciudadano</t>
  </si>
  <si>
    <t>Mayo y junio de 2020</t>
  </si>
  <si>
    <t>Grupos de I+D+i
Centros o institutos de I+D, Institutos públicos de I+D, Unidades empresariales de I+D+i , empresas con experiencia específica en las líneas temáticas de la convocatoria</t>
  </si>
  <si>
    <t xml:space="preserve">Correos Electrónicos, Página Web, Redes sociales </t>
  </si>
  <si>
    <t>Correos Electrónicos, Página Web, Redes sociales , línea de atención telefónica</t>
  </si>
  <si>
    <t xml:space="preserve">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
</t>
  </si>
  <si>
    <t xml:space="preserve">Bases de datos de grupos de investigación potencialmente interesados en la temática (energía, gestión de proyectos)
</t>
  </si>
  <si>
    <t xml:space="preserve">Convenio 724-2018 Upme Minciencias
</t>
  </si>
  <si>
    <t xml:space="preserve">8 de junio de 2020 a  03 de agosto de 2020
</t>
  </si>
  <si>
    <t xml:space="preserve">Se recibieron un total de 55 propuestas a la convocatoria. De las 55 propuestas recibidas, 17 no cumplían requisitos inicialmente y de estas, 12 presentaron subsanación, con lo que 50 propuestas pasaron a evaluación.  </t>
  </si>
  <si>
    <t>Publicación de banco preliminar y definitivo de la de la convocatoria 879-2020 "Energía Sostenible y su impacto en la Planeación Minero Energética"</t>
  </si>
  <si>
    <t xml:space="preserve">Participación
Igualdad
Derecho de petición
Educación
</t>
  </si>
  <si>
    <t xml:space="preserve">Equipos de comunicaciones y atención al ciudadano
</t>
  </si>
  <si>
    <t xml:space="preserve">Grupos de I+D+i
Centros o institutos de I+D, Institutos públicos de I+D, Unidades empresariales de I+D+i , empresas con experiencia específica en las líneas temáticas de la convocatoria
</t>
  </si>
  <si>
    <t xml:space="preserve">Virtual
</t>
  </si>
  <si>
    <t>Página Web
Canal Virtual Atención al ciudadano</t>
  </si>
  <si>
    <t xml:space="preserve">Recepción de PQRS a través de canal virtual de comunicación al ciudadano
</t>
  </si>
  <si>
    <t xml:space="preserve">Capacitación a equipo de Atención al Ciudadano sobre las preguntas más frecuentes de la convocatoria
</t>
  </si>
  <si>
    <t xml:space="preserve">Ejecución o implementación participativa
</t>
  </si>
  <si>
    <t xml:space="preserve">Otros espacios de participación
</t>
  </si>
  <si>
    <t xml:space="preserve">Atención a 100% de PQRS de ciudadanos
</t>
  </si>
  <si>
    <t xml:space="preserve">Respuesta a 15 PQRS al banco preliminar recibidas
</t>
  </si>
  <si>
    <t>Academia</t>
  </si>
  <si>
    <t>Publicación en la página web de Minciencias del banco definitivo de elegibles a través de resolución 1165 de 2020, para consulta de los grupos de interés</t>
  </si>
  <si>
    <t>Elaboración de los términos de referencia de Invitación a presentar propuestas para la ejecución de proyectos de I+D+i orientados al fortalecimiento del Portafolio I+D+i de la ARC, según sus prioridades y necesidades -2020</t>
  </si>
  <si>
    <t>Segundo semestre de 2020</t>
  </si>
  <si>
    <t>Estado, academia</t>
  </si>
  <si>
    <t>Centros y Grupos de I+D+i de la Armada Republica de Colombia</t>
  </si>
  <si>
    <t xml:space="preserve">Pagina web
Mesas de trabajo ARC </t>
  </si>
  <si>
    <t>Trabajo articulado para para atender las necesidades de sus programas, generar mayores niveles de independencia y ventaja Tecnológica y adquirir nuevos conocimientos a través de la financiación de proyectos de I+D+i.</t>
  </si>
  <si>
    <t>Otros espacios de participación.</t>
  </si>
  <si>
    <t>Armada Republica de Colombia</t>
  </si>
  <si>
    <t xml:space="preserve">Se esperan recibir 8 propuestas </t>
  </si>
  <si>
    <t>Personal de la DIR</t>
  </si>
  <si>
    <t>Invitación a presentar propuestas para la ejecución de proyectos de I+D+i orientados al fortalecimiento del Portafolio I+D+i de la Armada República de Colombia bajo tres modalidades de financiación, según prioridades y necesidades de la Armada - 2019</t>
  </si>
  <si>
    <t xml:space="preserve">"Se recibieron 11 propuestas elegibles
Luego del proceso de evaluación 6 propuestas se calificaron como financiables
</t>
  </si>
  <si>
    <t>Invitación a presentar propuestas para la ejecución de proyectos de I+D+i orientados al fortalecimiento de los Centros y Grupos de I+D+i de la FAC y de sus Programa Estratégicos de CTeI - 2020</t>
  </si>
  <si>
    <t xml:space="preserve">Pagina web
Mesas de trabajo FAC </t>
  </si>
  <si>
    <t>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t>
  </si>
  <si>
    <t>Archivos de los términos de referencia con ajustes y actas de las reuniones realizadas y de los comités en los que fueron aprobados los términos de referencia.</t>
  </si>
  <si>
    <t>Este valor corresponde al total de propuestas de proyecto recibidas</t>
  </si>
  <si>
    <t>Elaboración de los términos de referencia de la Invitación a presentar propuestas para la ejecución de proyectos de I+D+i orientados a la generación de nuevo conocimiento en Yacimientos No Convencionales en Colombia</t>
  </si>
  <si>
    <t>Dirección de Inteligencia de Recursos de la CTeI - Equipo Técnico Ingeniería
Agencia Nacional de Hidrocarburos</t>
  </si>
  <si>
    <t>Primer y segundo trimestres de 2020</t>
  </si>
  <si>
    <t>Participaron profesionales de la Agencia Nacional de Hidrocarburos y del Ministerio de Ciencia, Tecnología e Innovación</t>
  </si>
  <si>
    <t>Presencial / Virtual</t>
  </si>
  <si>
    <t>Citación presencial (antes de la pandemia) y posteriormente por correo para reuniones virtuales.</t>
  </si>
  <si>
    <t>$0</t>
  </si>
  <si>
    <t>Convenio con la Agencia Nacional de Hidrocarburos</t>
  </si>
  <si>
    <t>100%%</t>
  </si>
  <si>
    <t>Los términos de referencia publicados, responden a las necesidades y los objetivos técnicos y científicos de la Agencia Nacional de Hidrocarburos, y también los objetivos estratégicos del Ministerio de Ciencia, Tecnología e Innovación.</t>
  </si>
  <si>
    <t>Agencia Nacional de Hidrocarburos y Ministerio de Ciencia, Tecnología e Innovación</t>
  </si>
  <si>
    <t xml:space="preserve">Personal de la DIR
Oficina de Registro
Equipo de Propiedad Intelectual
Oficina de Planeación
</t>
  </si>
  <si>
    <t>Fueron elaborados los términos de referencia, respondiendo a los objetivos de las dos entidades</t>
  </si>
  <si>
    <t>Seguir fortaleciendo las relaciones con entidades gubernamentales que aportan al conocimiento científico en cualquier área del conocimiento y al fortalecimiento de capacidades de investigación en Colombia</t>
  </si>
  <si>
    <t xml:space="preserve">Socialización de los términos de referencia de la Invitación a presentar propuestas para la ejecución de proyectos de I+D+i orientados a la generación de nuevo conocimiento en Yacimientos No Convencionales en Colombia
</t>
  </si>
  <si>
    <t>Dirección de Inteligencia de Recursos de la CTeI - Equipo Técnico Ingeniería</t>
  </si>
  <si>
    <t>Segundo trimestre de 2020</t>
  </si>
  <si>
    <t xml:space="preserve">Página web
Línea Gratuita Nacional
Formulario electrónico disponible en el enlace http://www.minciencias.gov.co/ciudadano/canal-pqrds
Redes sociales 
Webinar sesión </t>
  </si>
  <si>
    <t xml:space="preserve">Se presentaron los términos de referencia y requisitos para la participación en la Invitación a presentar propuestas.
Al cierre de la jornada se abrió un espacio para aclarar las inquietudes de los participantes frente a la convocatoria. </t>
  </si>
  <si>
    <t>Se atendieron las consultas de los ciudadanos a través del formulario electrónico  disponible en el enlace http://www.minciencias.gov.co/ciudadano/canal-pqrds.</t>
  </si>
  <si>
    <t>Base de datos con los correos electrónicos de los investigadores que pueden aplicar a la Convocatoria.</t>
  </si>
  <si>
    <t>No aplica.</t>
  </si>
  <si>
    <t>Se presentaron 4 propuestas a la convocatoria, de esas propuestas, 3 cumplieron requisitos.
Con los recursos disponibles, la meta era financiar 1 proyecto.</t>
  </si>
  <si>
    <t>IES, empresas con experiencia en proyectos de Geociencias para el sector de hidrocarburos, centros de investigación relacionados con las líneas de investigación (Servicio Geológico Colombiano e Instituto Colombiano del Petróleo)</t>
  </si>
  <si>
    <t>Personal del equipo de OTIC
Personal del equipo de la Oficina de Comunicaciones</t>
  </si>
  <si>
    <t>Continuar en el desarrollo e implementación de mecanismos que permitan promover la participación de más ciudadanos en estos espacios</t>
  </si>
  <si>
    <t>Elaboración de los términos de referencia de la Convocatoria 877-2020 "Convocatoria para la financiación de proyectos de investigación en Geociencias para el sector de hidrocarburos</t>
  </si>
  <si>
    <t xml:space="preserve">Socialización de los términos de referencia de la Convocatoria 877-2020 "Convocatoria para la financiación de proyectos de investigación en Geociencias para el sector de hidrocarburos
</t>
  </si>
  <si>
    <t xml:space="preserve">Se presentaron los términos de referencia y requisitos para la participación en la convocatoria 877.
Al cierre de la jornada se abrió un espacio para aclarar las inquietudes de los participantes frente a la convocatoria. </t>
  </si>
  <si>
    <t xml:space="preserve">El desarrollo de la convocatoria fue satisfactorio, el público objetivo participó masivamente, aun en medio de la coyuntura presentada en este año. </t>
  </si>
  <si>
    <t>Publicación de los bancos preliminar y definitivo de elegibles de la Convocatoria 877-2020 "Convocatoria para la financiación de proyectos de investigación en Geociencias para el sector de hidrocarburos</t>
  </si>
  <si>
    <t>16/10/2020 (publicación del banco preliminar de elegibles)
17/11/2020 (publicación del banco definitivo de elegibles)</t>
  </si>
  <si>
    <t>Publicación de los Bancos preliminar y definitivo de elegibles en la página web del Ministerio.</t>
  </si>
  <si>
    <t xml:space="preserve">Los ciudadanos y actores del SNCTI pueden revisar el  banco preliminar de elegibles para la convocatoria en la cual se encuentran  vinculados y solicitar, si lo requiere, aclaración del mismo 
Dichas dudas fueron resueltas por el grupo de trabajo a cargo de la convocatoria. </t>
  </si>
  <si>
    <t>Para el Banco preliminar:
1. Construcción y revisión del banco preliminar.
2. Aprobación del banco preliminar de elegibles en Comité Técnico.
3. Publicación del Banco Preliminar de elegibles en la página web.
4. Son atendidas las PQRS de los proponentes.
Para el Banco definitivo de elegibles:
1. Construcción y revisión del banco preliminar.
2. Aprobación del banco definitivo de elegibles en Comité Técnico.
3. Aprobación del banco definitivo de elegibles en el Comité de Gestión de Recursos.
4.Publicación del Banco definitivo de elegibles en la página web.</t>
  </si>
  <si>
    <t>Convocatoria con fecha de apertura el 29 de mayo de 2020 y fecha de cierre el 01 de septiembre de 2020</t>
  </si>
  <si>
    <t>IES, empresas con experiencia en proyectos de Geociencias para el sector de hidrocarburos, centros de investigación relacionados con las líneas de investigación (Servicio Geológico Colombiano e Instituto Colombiano del Petróleo), y empresas como ECOPETROL.</t>
  </si>
  <si>
    <t>Los bancos preliminar  y definitivo fueron publicados a través de la página web de la Entidad para consulta de los participantes y demás grupos de interés</t>
  </si>
  <si>
    <t>1. Construcción y revisión del banco preliminar
2. Construcción, revisión y aprobación del banco definitivo</t>
  </si>
  <si>
    <t>Elaboración de los términos de referencia de la Invitación para apoyar proyectos de I+D en Recobro Mejorado de Hidrocarburos</t>
  </si>
  <si>
    <t>Participación
 Igualdad
 Derecho de petición
 Educación</t>
  </si>
  <si>
    <t>Dirección de Inteligencia de Recursos de la CTeI</t>
  </si>
  <si>
    <t>Participaron profesionales de la Agencia Nacional de Hidrocarburos y del Ministerio</t>
  </si>
  <si>
    <t>Mesas de Trabajo</t>
  </si>
  <si>
    <t>Citación a través de correo electrónico para llevar a cabo reuniones virtuales.</t>
  </si>
  <si>
    <t>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t>
  </si>
  <si>
    <t>Se respondieron a las inquietudes y observaciones e la Agencia Nacional de Hidrocarburos, con relación a los términos de referencia.</t>
  </si>
  <si>
    <t>Términos de referencia con observaciones y ajustes.</t>
  </si>
  <si>
    <t>Convenio 735-2018 con la Agencia Nacional de Hidrocarburos</t>
  </si>
  <si>
    <t>Los términos de referencia publicados, responden a las necesidades y los objetivos técnicos y científicos de la Agencia Nacional de Hidrocarburos, así como del Ministerio de Ciencia, Tecnología e Innovación.</t>
  </si>
  <si>
    <t>Fueron elaborados los términos de referencia de la invitación y sus anexos, respondiendo a los objetivos de las dos entidades</t>
  </si>
  <si>
    <t>Socialización de los términos de referencia de la Invitación para apoyar proyectos de I+D en Recobro Mejorado de Hidrocarburos</t>
  </si>
  <si>
    <t>Dirección de Inteligencia de Recursos de la CTeI
 Equipo de Comunicaciones</t>
  </si>
  <si>
    <t>Segundo y tercer trimestre de 2020</t>
  </si>
  <si>
    <t>Página web
 Línea Gratuita Nacional
 Formulario electrónico disponible en el enlace http://www.minciencias.gov.co/ciudadano/canal-pqrds
 Redes sociales</t>
  </si>
  <si>
    <t>Página web
 Línea Gratuita Nacional
 Redes Sociales</t>
  </si>
  <si>
    <t>Publicación de la invitación en la página web de la consulta.
 Publicaciones en redes sociales
 Envío cartas a través de correo electrónico a universidades para que participaran de la invitación.</t>
  </si>
  <si>
    <t>Se atendieron las consultas de los ciudadanos a través del formulario electrónico disponible en el enlace http://www.minciencias.gov.co/ciudadano/canal-pqrds.</t>
  </si>
  <si>
    <t>Segundo y tercer trimestres de 2020</t>
  </si>
  <si>
    <t>Se presentaron 5 propuestas a la invitación, de acuerdo con los grupos de invitación identificados en el manejo de la temática de recobro mejorado de hidrocarburos del país. De esas propuestas, las 5 cumplieron requisitos, luego del periodo de subsanación, que también abrió el espacio a nuevas consultadas de los proponentes.
 Con los recursos disponibles, la meta era financiar 1 proyecto, y 3 propuestas resultaron elegibles.</t>
  </si>
  <si>
    <t>La apertura y difusión de la invitación a través de los canales digitales del Ministerio, así como la remisión de información a los grupos de investigación identificados como potenciales participantes de la invitación, permitió que se presentaran ideas innovadores para los objetivos planteados en el mecanismo, así como acercar a diferentes actores como academia y empresas, para el desarrollo de estos proyectos.</t>
  </si>
  <si>
    <t>Elaboración de los términos de referencia de la Invitación para consolidación de iniciativas de I+D en Recobro Mejorado de Hidrocarburos</t>
  </si>
  <si>
    <t>Convenio 884-2019 con la Agencia Nacional de Hidrocarburos</t>
  </si>
  <si>
    <t>Socialización de los términos de referencia de la Invitación para consolidación de iniciativas de I+D en Recobro Mejorado de Hidrocarburos</t>
  </si>
  <si>
    <t>Segundo y tercer trimestres de 2021</t>
  </si>
  <si>
    <t>Formulación  y/o concertación de los Términos de Referencia (TDR)  para la Invitación a presentar propuesta para diseñar e implementar una estrategia de acompañamiento a docentes investigadores de preescolar, básica y media –PBM- para la publicación de artículos científicos producto de investigaciones en educación, en revistas indexadas y otras publicaciones reconocidas por Minciencias.</t>
  </si>
  <si>
    <t xml:space="preserve">La Invitación esperaba en total beneficiar un (1) proyecto de investigación. Centros de Innovación Educativa Regional – CIER que demuestren trayectoria con grupos de investigación categorizados en A1, A, B con líneas afines a educación o tecnología de información y comunicación, vigente al envío de esta invitación, a presentar propuestas que fomenten el desarrollo de competencias investigativas y fortalezcan las competencias tecnológicas y pedagógicas de docentes del sector oficial de educación preescolar, básica y media, mediante la producción de Recursos Educativos Digitales –RED y Objetos Virtuales de Aprendizaje -OVA.
</t>
  </si>
  <si>
    <t xml:space="preserve">La Invitación esperaba en total beneficiar un (1) proyecto de investigación. Dirigido a Instituciones de Educación Superior (IES) colombianas, con grupos de investigación categorizados en A1 o A vigente al envió de esta invitación, con líneas de investigación en áreas de la educación.
</t>
  </si>
  <si>
    <t>Ciudadano
Jóvenes investigadores</t>
  </si>
  <si>
    <t xml:space="preserve">Sociedad / Ciudadano, Universidad, Empresa, Estado, Proveedores, Funcionarios, Contratistas, Organizaciones No Gubernamentales
</t>
  </si>
  <si>
    <t>Publicación del banco definitivo de elegibles a través de resolución 1165 de 2020. Resultaron elegibles 11 propuestas y financiables 4, correspondientes a las de mayor puntuación por cada línea temática de la convocatoria</t>
  </si>
  <si>
    <t>El resultado de la convocatoria fue el esperado dado que se recibieron un total de 55 propuestas de actores de interés y  se seleccionó una propuesta por cada línea temática ofertada, para un total de 4 proyectos financiados.</t>
  </si>
  <si>
    <t>Propuestas</t>
  </si>
  <si>
    <t>6 Propuestas</t>
  </si>
  <si>
    <t>4 Proyectos</t>
  </si>
  <si>
    <t>DIRECCIÓN DE CAPACIDADES Y DIVULGACIÓN DE LA CTeI</t>
  </si>
  <si>
    <t>Participación
Educación
Igualdad</t>
  </si>
  <si>
    <t>Enero - Agosto 2020</t>
  </si>
  <si>
    <t>Jóvenes
Estudiantes
Maestros
Niños, niñas y adolescentes</t>
  </si>
  <si>
    <t>Virtual
Presencial</t>
  </si>
  <si>
    <t>Eventos en vivo en streaming por las redes sociales de Todo es Ciencia
Eventos Presenciales</t>
  </si>
  <si>
    <t>Difusión de los eventos a través de las redes de Todo es Ciencia y Minciencias</t>
  </si>
  <si>
    <t>70000 visualizaciones a través de las redes sociales de la estrategia</t>
  </si>
  <si>
    <t xml:space="preserve">30 Espacios de valor que promueven la socialización, el uso y la gestión del conocimiento en CTeI por parte de la sociedad. </t>
  </si>
  <si>
    <t xml:space="preserve">Guiones y escaletas de los eventos
Links con los eventos virtuales
</t>
  </si>
  <si>
    <t>Mesas de trabajo con expertos en temas de comunicación pública de la ciencia y apropiación de la CTeI</t>
  </si>
  <si>
    <t>Febrero - Marzo 2020</t>
  </si>
  <si>
    <t>Investigadores, Académicos, Entidades estatales</t>
  </si>
  <si>
    <t xml:space="preserve">Divulgadores científicos
Comunicadores de la ciencia
Docentes
Expertos
</t>
  </si>
  <si>
    <t>Invitación a expertos [llamado dirigido a perfiles seleccionados: especialistas en comunicación y apropiación científica en el sector  Estado y Académicos.</t>
  </si>
  <si>
    <t>60 personas</t>
  </si>
  <si>
    <t>Las mesas de trabajo tienen el propósito de identificar prácticas y experiencias en comunicación y divulgación que se estén llevando a cabo desde diferentes actores del SNCTeI para la formulación de lineamientos técnicos y aspectos a tener en cuenta en el diseño, implementación y evaluación de iniciativas y proyectos que se enmarquen en la comunicación y divulgación científica por parte de la ciudadanía, el Estado y los diferentes grupos de interés identificados por Minciencias.</t>
  </si>
  <si>
    <t>3 Meses de trabajo</t>
  </si>
  <si>
    <t>Presentación con metodología de talleres
Invitaciones</t>
  </si>
  <si>
    <t>REDCOL</t>
  </si>
  <si>
    <t>Encuestas virtuales para la caracterización de las percepciones y necesidades de comunicación y divulgación alrededor de la estrategia Todo es Ciencia.</t>
  </si>
  <si>
    <t>Julio - Agosto 2020</t>
  </si>
  <si>
    <t>Jóvenes
Estudiantes
Maestros
Niños, niñas y adolescentes
Expertos
Divulgadores</t>
  </si>
  <si>
    <t>Difusión de la encuesta a través de las redes sociales de Todo es Ciencia y Minciencias-
Mailing a colaboradores y aliados estratégicos.</t>
  </si>
  <si>
    <t>902 encuestas realizadas</t>
  </si>
  <si>
    <t xml:space="preserve">Se realizaron encuestas virtuales con el fin de hacer una caracterización de las percepciones y necesidades de comunicación y divulgación alrededor de la estrategia.
</t>
  </si>
  <si>
    <t>A partir de la caracterización se espera construir un marco de sentido que oriente las acciones de comunicación y divulgación de la Dirección de Capacidades y Divulgación, a partir de los retos actuales de MINCIENCIAS.</t>
  </si>
  <si>
    <t>Resultados de las encuestas
Informe con análisis de los resultados.</t>
  </si>
  <si>
    <t>Presencial</t>
  </si>
  <si>
    <t>Noviembre - diciembre 2020</t>
  </si>
  <si>
    <t>Empresas
Estado
Personas naturales</t>
  </si>
  <si>
    <t>Empresas, inversionistas y diferentes actores del ecosistema de Ciencia, Tecnología e Innovación.</t>
  </si>
  <si>
    <t>Webinar</t>
  </si>
  <si>
    <t xml:space="preserve"> video conferencia </t>
  </si>
  <si>
    <t>Realización de la Ruedas de Negocios, con miras a la comercialización de invenciones y/o tecnologías.</t>
  </si>
  <si>
    <t>Superintendencia de Industria y Comercio y Tecnnova UEE en representación de la Joinn Red Colombiana de OTRI (en calidad de operador)</t>
  </si>
  <si>
    <t>30 de octubre al 4 de diciembre de 2020</t>
  </si>
  <si>
    <t>Empresas, personas naturales e IES</t>
  </si>
  <si>
    <t>Los participantes en la  mesa técnica  presentan sus observaciones y/o solicitudes de ajuste al valor  del cupo de 2021</t>
  </si>
  <si>
    <t xml:space="preserve">Acuerdo de cupo de 2021 concertado y aprobado </t>
  </si>
  <si>
    <t xml:space="preserve">1. Logística para  las mesas de trabajo (CNBT). 
2. Concertación de acuerdo a la proyección estimada  del cupo 2021.
3. Aprobación del cupo  2021.
4. Publicación del  acuerdo  para el cupo del 2021 en página web. link de Beneficios Tributarios (normas que aplican)
</t>
  </si>
  <si>
    <t>21 de diciembre de 2020</t>
  </si>
  <si>
    <t>Sesión del Consejo Nacional de Beneficios Tributarios en el cual se evaluó y definió el cupo de beneficios tributarios 2021</t>
  </si>
  <si>
    <t>En la sesión se socializan los resultados de la vigencia 2020 y se establece el cupo de beneficios tributarios para la vigencia 2021, el cual quedó por un valor 1,9 billones de pesos.</t>
  </si>
  <si>
    <t>Consejeros
Delegados
Ministra
Secretario técnico del CNBT
Líder equipo técnico BT
Equipo técnico BT</t>
  </si>
  <si>
    <t>En la sesión se logró la concertación del cupo para el año 2021, aumentando para dicha vigencia el cupo en $400.000 millones de pesos. 
El resultado de la sesión se puede considerar como exitosa, toda vez que se logró la aprobación del cupo por parte del pleno de la CNBT.</t>
  </si>
  <si>
    <t>Del 15 de octubre al 5 de noviembre de 2020</t>
  </si>
  <si>
    <t>31 participantes
125 comentarios</t>
  </si>
  <si>
    <t>Votación pública de experiencias preseleccionadas del concurso A Ciencia Cierta: Desarrollo Local para transformar realidades</t>
  </si>
  <si>
    <t>Dirección de Capacidades y Divulgación de la CTeI</t>
  </si>
  <si>
    <t>Apropiación Social del Conocimiento</t>
  </si>
  <si>
    <t>Del 2 de septiembre al 5 de octubre de 2020</t>
  </si>
  <si>
    <t>Formulario de votación de experiencias en línea</t>
  </si>
  <si>
    <t>Publicación en página web de A Ciencia Cierta, de las 50 experiencias preseleccionadas a votación pública, cada una con un enlace directo al aplicativo web para el registro y acceso al formulario de votación en línea de cada usuario.</t>
  </si>
  <si>
    <t>Publicación en página web del Programa A Ciencia Cierta, enlace para consulta y descarga del instructivo de votación en línea.
Correo electrónico a las 50 organizaciones comunitarias preseleccionadas a la votación pública con el instructivo de votación en línea.</t>
  </si>
  <si>
    <t>El mecanismo de votación pública de experiencias en línea tiene como objetivo poner a disposición de la ciudadanía, la selección mediante voto único por usuario, de la experiencia que en su opinión, cumple con los criterios de impacto social, innovación, desarrollo local, uso de ciencia y tecnología, conocimientos tradicionales, participación de los integrantes de la organización comunitaria y factibilidad de apropiación social.</t>
  </si>
  <si>
    <t>Obtención de los resultados de la votación pública para la conformación del listado de las 50 experiencias preseleccionadas, organizadas de mayor a menor número de votos recibidos, de tal manera que se evidencie la ubicación de las 30 primeras experiencias con mayor votación registrada, las cuales se reconocen como ganadoras del concurso A Ciencia Cierta: Desarrollo local para transformar realidades.</t>
  </si>
  <si>
    <t>100% del formulario de votación de experiencias diligenciados, finalizados y enviado.
(Número de formularios abiertos / Total número de formularios finalizados y enviados) x 100%</t>
  </si>
  <si>
    <t>Bases del concurso
Instructivo de votación en línea
Formulario de votación de experiencias en línea</t>
  </si>
  <si>
    <t>30 experiencias comunitarias seleccionadas como ganadoras del concurso A Ciencia Cierta: Desarrollo local para transformar realidades</t>
  </si>
  <si>
    <t>Este valor corresponde al número de votos registrados para la selección de las 30 experiencias ganadoras del concurso A Ciencia Cierta: Desarrollo local para transformar realidades.</t>
  </si>
  <si>
    <t>Listado definitivo de 30 experiencias ganadoras del concurso A Ciencia Cierta: Desarrollo local para transformar realidades con votación registrada.</t>
  </si>
  <si>
    <t>Para facilitar este ejercicio de participación se requiere fortalecer las capacidades tecnológicas, de infraestructura y soporte por parte del Ministerio.</t>
  </si>
  <si>
    <t>Encuentros Locales A Ciencia Cierta: Desarrollo local para transformar realidades</t>
  </si>
  <si>
    <t>octubre, noviembre y diciembre de 2020</t>
  </si>
  <si>
    <t>Encuentro local entre la organización comunitaria ganadora y el Ministerio
Mesas de trabajo con la comunidad y otros actores vinculados</t>
  </si>
  <si>
    <t>Concertación previa con cada una de las 30 organizaciones comunitarias ganadoras para la programación y realización del encuentro local.</t>
  </si>
  <si>
    <t>Máximo 50 personas</t>
  </si>
  <si>
    <t>Envío de correo electrónico y gestión telefónica a las 30 organizaciones comunitarias ganadoras con las indicaciones metodológicas y logísticas para la realización del encuentro local.</t>
  </si>
  <si>
    <t>A través de una metodología de trabajo denominada Eco-Chiva o Eco-Piragua (la cual su nombre dependía del tipo de ecosistema en el que se desarrolla la experiencia, agua o tierra) se explican las fases, procesos y requisitos que comprenden la inversión del incentivo económico, además de definir el objetivo general, actividades, productos, rubros y demás aspectos necesarios para la formulación del proyecto de fortalecimiento. Resultado de este proceso se obtuvieron los planes operativos y de ejecución presupuestal para las 30 organizaciones comunitarias.</t>
  </si>
  <si>
    <t>100% de los encuentros locales realizados
(Número de encuentros locales realizados / Total encuentros locales programados) x 100%</t>
  </si>
  <si>
    <t>Formulario de fortalecimiento de experiencias
Agenda propuesta
Formatos plan operativo y plan de ejecución presupuestal
Plantilla presentación Organización Comunitaria</t>
  </si>
  <si>
    <t>Del 17 de octubre al 18 de diciembre de 2020</t>
  </si>
  <si>
    <t>28 encuentros locales con las organizaciones comunitarias ganadoras del concurso A Ciencia Cierta: Desarrollo local para transformar realidades</t>
  </si>
  <si>
    <t>Número de formularios de fortalecimiento de experiencias: 28
Número de actas de concertación: 28
Número de participantes total: 552
Listados de asistencia: 28</t>
  </si>
  <si>
    <t>Este valor corresponde al número de personas que participaron en los 28 encuentros locales.</t>
  </si>
  <si>
    <t>Actas de concertación y acuerdos Encuentro Local A Ciencia Cierta: Desarrollo local para transformar realidades.
Listados de asistencia
Formularios de fortalecimiento de experiencias</t>
  </si>
  <si>
    <t>Bases del concurso</t>
  </si>
  <si>
    <t>Instructivo de votación en línea</t>
  </si>
  <si>
    <t>Formulario de fortalecimiento de experiencias</t>
  </si>
  <si>
    <t>Agenda propuesta</t>
  </si>
  <si>
    <t xml:space="preserve">
Formatos plan operativo y plan de ejecución presupuestal</t>
  </si>
  <si>
    <t>Plantilla presentación Organización Comunitaria</t>
  </si>
  <si>
    <t>01 de agosto al 
16 de octubre de 2020</t>
  </si>
  <si>
    <t xml:space="preserve">Este valor corresponde al número de inscritos por la totalidad de los diálogos </t>
  </si>
  <si>
    <t>Los resultados del proceso de Consulta Pública son satisfactorios y valiosos para fortalecer el documento de Política Nacional de Ciencia, Tecnología e Innovación - CONPES de CTeI</t>
  </si>
  <si>
    <r>
      <t xml:space="preserve">En cuanto a la participación por género 57,2% fue del género Masculino y el 42,8% del género femenino. Ningún participante indicó pertenecer a otro o ningún género. 
Se recibieron 152 respuestas directas al formulario disponible en la Página de Minciencias para la Consulta Pública.
9 aportes de Instituciones a través de correo electrónico (5 como ampliaciones a los formularios enviados a través de la Consulta Pública). 
</t>
    </r>
    <r>
      <rPr>
        <b/>
        <sz val="11"/>
        <rFont val="Arial Narrow"/>
        <family val="2"/>
      </rPr>
      <t xml:space="preserve">Total de participaciones: 156 
</t>
    </r>
    <r>
      <rPr>
        <sz val="11"/>
        <rFont val="Arial Narrow"/>
        <family val="2"/>
      </rPr>
      <t xml:space="preserve">
Participación de los departamentos de: Antioquia, Atlántico, Bogotá, D.C, Bolívar, Boyacá, Caldas, Caquetá, Casanare, Cauca, Cesar, Córdoba, Cundinamarca, Meta, Nariño, Quindío, Risaralda, San Andrés, Santander, Sucre, Valle del Cauca y Vaupés. 
Organizaciones participantes: Instituciones de Educación Superior, Instituciones Gubernamentales, organizaciones comunitarias, éticas y culturas, fundación y ONGs, Empresas, Centros de Investigación e Instituciones Educativas de Básica y Media. </t>
    </r>
  </si>
  <si>
    <t xml:space="preserve">La participación en la consulta pública, es valiosa y pertinente ya que permite recoger de manera concreta las preocupaciones y demandas de la sociedad civil con relación al documento propuesto para la consolidación de la Política Nacional de Apropiación Social del Conocimiento. Entre los temas relevantes identificados por medio de la consulta son: 
- La relación entre Apropiación Social del Conocimiento y la Apropiación Social del Conocimiento de CTeI-
- La necesidad de definir los alcaldes de la Política, ampliación de conceptos base, especificar el contexto, los antecedentes y diagnósticos
- La promoción de los Centros de Ciencia y la articulación con la Misión de Sabios y los Objetivos de Desarrollo Sostenible.  
Asimismo, temas como la divulgación pública de la ciencia, las vocaciones científicas y los conocimientos y saberes étnicos y ancestrales. </t>
  </si>
  <si>
    <t>Publicación de los bancos preliminares de la corte 3 y 4 de la convocatoria 857 de 2019para "Apoyar actividades relacionadas con la protección de invenciones derivadas de actividades de investigación, desarrollo tecnológico e innovación (I+D+i) en todos los sectores tecnológicos que sean susceptibles de protección mediante patente".</t>
  </si>
  <si>
    <t>Tercer corte: se realizó la publicación del banco preliminar el 31 de enero de 2020  y del cuarto corte el 17 de abril de 2020</t>
  </si>
  <si>
    <t>Atención al ciudadano y  página web</t>
  </si>
  <si>
    <t>La convocatoria esperaba en total beneficiar 182 invenciones, las cuales se encontrarían distribuidas en cuatro cohortes, la tercera y cuarta corte tuvieron  cierre en el primer semestre del año 2020.
Con respecto a estas cohortes, se contó con la participación de 103 postulantes en las diferentes modalidades dispuestas en la convocatoria. 
En el momento se lleva a cabo la etapa de contratación de la cuarta corte, en donde el 15 de mayo de 2020  se realizo la publicación del banco definitivo de esta ultima corte.</t>
  </si>
  <si>
    <t>Se presentó una  participación activa de la ciudadanía en este proceso, toda vez que de 103 postulaciones beneficiarias solo hubo un desistimiento en la corte 3. Actualmente se está realizando la contratación de la corte 4</t>
  </si>
  <si>
    <t>Capacitaciones a jóvenes innovadores e Investigadores</t>
  </si>
  <si>
    <t>IES, Investigadores, Grupos de Investigación, Centro de Desarrollo Tecnológico</t>
  </si>
  <si>
    <t>Cronograma socializado a los beneficiarios por correos electrónicos</t>
  </si>
  <si>
    <t>Los participantes  intervienen en las sesiones  de capacitación Teórico-Practica relacionados con su propuesta, así como en las consultorías personalizadas con expertos.</t>
  </si>
  <si>
    <t>Capacitación en Innovación, Propiedad intelectual y uso estratégico de la misma a los jóvenes Innovadores e Investigadores y tutores de las instituciones beneficiarias.</t>
  </si>
  <si>
    <t>Adicional al taller teórico - práctico, los beneficiarios tendrán un espacio de consultoría personalizada que permite el acompañamiento en la ejecución de la propuesta de innovación presentada y beneficiaria</t>
  </si>
  <si>
    <t xml:space="preserve">Jóvenes investigadores e innovadores y tutores capacitados en propiedad intelectual y gestión de la innovación </t>
  </si>
  <si>
    <t>Se presentaron 14 propuestas de diferentes Instituciones, de las cuales  se beneficiaban 27 jóvenes investigadores e innovadores. No obstante se presentó el desistimiento de una entidad, por lo cual quedaron en total 25 jóvenes investigadores e innovadores beneficiados.</t>
  </si>
  <si>
    <t>Las capacitaciones entre el 8 al 10 de septiembre se expusieron los temas de introducción a la Propiedad Intelectual, estrategias de defensa y gestión de la Propiedad Intelectual</t>
  </si>
  <si>
    <t>Acompañamiento de los jóvenes Innovadores e Investigadores</t>
  </si>
  <si>
    <t>Capacitación teórico - práctica a jóvenes investigadores e innovadores, así como sus tutores, en la cual participaron de manera activa en el primer Webinar sesión 1.</t>
  </si>
  <si>
    <t>Hasta el momento se considera adecuado el desarrollo de las capacitaciones, el público objetivo ha participado en las sesiones de capacitaciones realizadas, aun en medio de la coyuntura presentada en este año. Logrando la participación del 83% planeado inicialmente.  Se continuaran desarrollando las capacitaciones planeadas para la segunda sesión  y las  mismas acciones de difusión y atención al ciudadano, en aras de mantener una importante participación de los jóvenes.</t>
  </si>
  <si>
    <t>Capacitación beneficiarios Sácale jugo a tu patente 2.0</t>
  </si>
  <si>
    <t>Talleres realizados por  Microsoft teams</t>
  </si>
  <si>
    <t>Envío de términos y condiciones de Sácale Jugo a tu Patente 2.0  a titulares de invenciones previamente identificados, con una patente en trámite o concedida</t>
  </si>
  <si>
    <t>Taller teórico practico en  Propiedad intelectual, uso estratégico de la propiedad intelectual y comercialización de tecnologías a los beneficiarios.</t>
  </si>
  <si>
    <t>Adicional al taller teórico - práctico, los beneficiarios en una siguiente etapa seleccionados tendrán un espacio de consultoría personalizada y el alistamiento y gestión comercial de su tecnología.</t>
  </si>
  <si>
    <t>Taller teórico-practico del 18 al 28 de agosto</t>
  </si>
  <si>
    <t>Capacitación en Propiedad Intelectual, uso estratégico de la propiedad intelectual y comercialización de tecnologías, para los beneficiarios</t>
  </si>
  <si>
    <t>La capacitación fue un taller teórico práctico en materia de propiedad intelectual, uso estratégico de la misma y comercialización de tecnologías.</t>
  </si>
  <si>
    <t>Los beneficiarios seleccionados para continuar a la siguiente etapa,  tendrán un espacio de consultoría personalizada y el alistamiento y gestión comercial de su tecnología.</t>
  </si>
  <si>
    <t>Con el desarrollo de las capacitaciones de los 75 beneficiarios se espera que sea una herramienta que aporte en gran medida a las demás fases para los beneficiarios</t>
  </si>
  <si>
    <t>Consulta por correo electrónico</t>
  </si>
  <si>
    <t xml:space="preserve">1. Correos electrónicos enviados a los actores reconocidos por Minciencias.          
2. Comunicación por llamadas telefónicas </t>
  </si>
  <si>
    <t xml:space="preserve">Los participantes generarán por medio de la encueta la identificación  de las necesidades  que tienen en materia de propiedad intelectual y uso estratégico de la misma. </t>
  </si>
  <si>
    <t xml:space="preserve">Apoyo para el diligenciamiento del formulario de línea de fortalecimiento de actores </t>
  </si>
  <si>
    <t xml:space="preserve">La participación fue del 33%  de  los ciudadanos </t>
  </si>
  <si>
    <t>Análisis de las respuestas generadas por las encuestas identificando las necesidades en Propiedad Intelectual</t>
  </si>
  <si>
    <t>Enlázate - Rueda de Negocios 2020 - 1</t>
  </si>
  <si>
    <t xml:space="preserve">1. Publicación en la pagina web https://www.enlazate.com.co/        2.Difusion a posibles interesados por medio del operador </t>
  </si>
  <si>
    <t xml:space="preserve">25 Tecnologías </t>
  </si>
  <si>
    <t>Alistamiento y gestión comercial de Tecnologías</t>
  </si>
  <si>
    <t>Proceso de acompañamiento y preparación de tecnologías inscritas a la rueda, liderado por un consultor internacional</t>
  </si>
  <si>
    <t>Explotación y comercialización de invenciones o tecnologías de los beneficiarios</t>
  </si>
  <si>
    <t xml:space="preserve">22 Tecnologías inscritas; 22 Tecnologías Capacitadas; 194 personas inscritas a la Rueda de negocios interesadas en las invenciones presentadas; Participación de 642 personas que vieron el evento de cierre. </t>
  </si>
  <si>
    <t>Se realizo la primera rueda de negocios derivada de las tecnologías participantes y seleccionadas en la primera versión de Sácale Jugo a tu patente (2019) de la cual participaron 22 tecnologías</t>
  </si>
  <si>
    <t>Hasta el momento se considera adecuado el desarrollo de la Rueda de Negocios, cuya estructura y resultados obtenidos se consideran favorables para las tecnologías postuladas.</t>
  </si>
  <si>
    <t>La citación fue atendida por todos los invitados (consejeros, delegados, equipo del despacho de la Ministra CTeI, equipos técnicos de las entidades que hacen parte del CNBT. 
En la sesión se presentaron y aprobaron los proyectos presentados en el último corte de la vigencia 2020, de los diferentes mecanismos dispuestos por MinCiencias para la asignación del cupo aprobado de la vigencia 2020.</t>
  </si>
  <si>
    <t>Instancias de participación legalmente conformadas
Otros espacios de participación - Direcciones de Investigación o Vicerrectorías de Investigación</t>
  </si>
  <si>
    <t>Los talleres permitieron aclarar a los participantes las inquietudes referentes a la integración en el componente de apropiación social del conocimiento y las actividades de CTeI, como articular los procesos, principios de apropiación social.
Se hizo una descripción del diagrama de proyectos, donde de manera voluntaria los participantes expusieron sus proyectos y realizaron una descripción del trabajo con las comunidades involucradas.</t>
  </si>
  <si>
    <t>Los encuentros locales son espacios participativos dispuestos para un primer acercamiento con las organizaciones comunitarias ganadoras, conocer a las comunidades y el entorno en donde se originaron las experiencias que fueron seleccionadas mediante el mecanismo de votación pública. En las mesas de trabajo, con la participación de los miembros de la comunidad, se define la hoja de ruta en la que se invertirán los incentivos económicos otorgados para el fortalecimiento de las experiencias.</t>
  </si>
  <si>
    <t>Actividades de comunicación pública de la ciencia y divulgación científica dirigidas a estudiantes y público general</t>
  </si>
  <si>
    <t xml:space="preserve">Dirección de Capacidades y Divulgación Científica de la CTeI - Proceso de Comunicación  y divulgación del conocimiento para la CTeI. </t>
  </si>
  <si>
    <t>Oficina Asesora de Comunicaciones</t>
  </si>
  <si>
    <t xml:space="preserve">Los eventos y actividades de comunicación pública de la ciencia y divulgación científica contribuyen al indicador estratégico de Espacios de valor que promueven la socialización, el uso y la gestión del conocimiento en CTeI por parte de la sociedad. </t>
  </si>
  <si>
    <t xml:space="preserve">Se llevaron a cabo talleres de comunicación pública de la ciencia con el fin de reconocer y sensibilizar a los actores en las regiones alrededor de la comunicación pública de la ciencia con el propósito del desarrollo de la política pública.
</t>
  </si>
  <si>
    <t>Encuesta virtual en línea disponible en Google Forms</t>
  </si>
  <si>
    <t xml:space="preserve">
Revisión de los términos de referencia con las diferentes áreas técnicas 
Publicación en página web de los Términos de Referencia.
Envió de correo electrónico a los grupos identificados .</t>
  </si>
  <si>
    <t>Mesas de trabajo
Publicación en Página Web del Ministerio, de los términos de referencia de la Invitación  a presentar proyectos de Investigación + Creación en Artes – InvestigARTE 2.0 con la vinculación de Jóvenes Investigadores e Innovadores.
Con el apoyo del equipo de comunicaciones envío de link por correo electrónico, también se diseñaron piezas gráficas y se compartió base de datos con los grupos de investigación con temáticas afines en humanidades y artes</t>
  </si>
  <si>
    <t xml:space="preserve">Los participantes en la consulta y mesa técnica  presentan sus observaciones y aportes a los Términos de Referencia (TDR) para la publicación definitiva.
Los ciudadanos y actores del SNCTI pueden revisar los términos de referencia y anexos que deberán tener en cuenta para participar de la invitación.
Si se tienen dudas serán resueltas por el grupo de trabajo a cargo de la invitación y por el equipo de atención al ciudadano. </t>
  </si>
  <si>
    <t>Hasta el momento se considera adecuado el desarrollo de la Invitación, el público objetivo participó aun en medio de la coyuntura presentada en este año. Por tal razón se continuarán desarrollando las mismas acciones de difusión y atención al ciudadano, con el fin de mantener una importante participación de los actores del SNCTeI</t>
  </si>
  <si>
    <t>Formulación  y/o concertación de los Términos de Referencia (TDR)  para la Convocatoria 884-2020 Construcción de paz, resiliencia y salud mental: convocatoria binacional de investigación para potenciar el apoyo y la comprensión de los retos actuales de Colombia en tiempos de pandemia.</t>
  </si>
  <si>
    <t>Dirección de Inteligencia de Recursos de la CTeI
Líder temática Salud, Humanidades y Ciencias Sociales
Dirección de Inteligencia de Recursos de la CTeI</t>
  </si>
  <si>
    <t>Reunión con el aliado estratégico UKRI y socialización de los Términos de Referencia
Publicación en página web de los Términos de Referencia (UKRI - Minciencias).
Socialización de los Términos de referencia en Redes Sociales</t>
  </si>
  <si>
    <t xml:space="preserve">Mesas de trabajo equipo UKRI - Minciencias
Publicación en Página Web del Ministerio y de UKRI , de los términos de referencia de la Convocatoria 884-2020 Construcción de paz, resiliencia y salud mental: convocatoria binacional de investigación para potenciar el apoyo y la comprensión de los retos actuales de Colombia en tiempos de pandemia.
Con el apoyo del equipo de comunicaciones se realizó sesión en vivo por zoom para socializar con los ciudadanos – grupos de investigación los términos de referencia y responder preguntas relacionadas con la presentación de las propuestas. </t>
  </si>
  <si>
    <t xml:space="preserve">Los participantes en la consulta y mesa técnica  presentan sus observaciones y aportes a los Términos de Referencia (TDR) para la convocatoria 884-2020 Construcción de paz, resiliencia y salud mental: convocatoria binacional de investigación para potenciar el apoyo y la comprensión de los retos actuales de Colombia en tiempos de pandemia.
Los ciudadanos y actores del SNCTI pueden revisar los términos de referencia y anexos que deberán tener en cuenta para participar de la invitación.
Si se tienen dudas serán resueltas por el grupo de trabajo a cargo de la invitación y por el equipo de atención al ciudadano. </t>
  </si>
  <si>
    <t xml:space="preserve">
1. Elaboración y revisión preliminar del borrador preliminar de los TdR
3. Socialización de los TdR en  las instancias de aprobación.
4. Aprobación del los TdR en Comité Técnico.
5. Publicación de los TdR y anexos en la página web, los cuales incluyen las observaciones realizadas. 
6. Atender las inquietudes de los ciudadanos 
Todo de manera virtual. </t>
  </si>
  <si>
    <t xml:space="preserve">Consulta a la publicación del  banco preliminar de elegibles Convocatoria 884-2020 Construcción de paz, resiliencia y salud mental: convocatoria binacional de investigación para potenciar el apoyo y la comprensión de los retos actuales de Colombia en tiempos de pandemia. </t>
  </si>
  <si>
    <t>Publicación en Página Web del Ministerio, del Banco preliminar de la   Convocatoria 884-2020 Construcción de paz, resiliencia y salud mental: convocatoria binacional de investigación para potenciar el apoyo y la comprensión de los retos actuales de Colombia en tiempos de pandemia.</t>
  </si>
  <si>
    <t xml:space="preserve">Formulación  y/o concertación de los Términos de Referencia (TDR)  para la Convocatoria 872 de 2020. “Hacia una mayor comprensión del conflicto armado, las víctimas y la historia reciente de Colombia”  </t>
  </si>
  <si>
    <t>Reunión con el aliado estratégico Centro Memoria Histórica socialización de los Términos de Referencia
Publicación en página web de los Términos de Referencia
Socialización de los Términos de referencia en Redes Sociales</t>
  </si>
  <si>
    <t xml:space="preserve">"Mesas de trabajo equipo Minciencias - Memoria Histórica
Publicación en Página Web del Ministerio de los términos de referencia de la  Convocatoria 872 de 2020. “Hacia una mayor comprensión del conflicto armado, las víctimas y la historia reciente de Colombia”  
Con el apoyo del equipo de comunicaciones se realizó sesión en vivo para socializar con los ciudadanos – grupos de investigación los términos de referencia y responder preguntas relacionadas con la presentación de las propuestas. 
 </t>
  </si>
  <si>
    <t xml:space="preserve">Los participantes en la consulta y mesa técnica  presentan sus observaciones y aportes a los Términos de Referencia (TDR) para la convocatoria 872-2020.
Los ciudadanos y actores del SNCTI pueden revisar los términos de referencia y anexos que deberán tener en cuenta para participar de la invitación.
Si se tienen dudas serán resueltas por el grupo de trabajo a cargo de la invitación y por el equipo de atención al ciudadano. </t>
  </si>
  <si>
    <t xml:space="preserve"> Logística para las mesas de trabajo conjunto equipo Centro Memoria Histórica - Minciencias)
1. Elaboración y revisión preliminar del borrador preliminar de los TdR
3. Socialización de los TdR en  las instancias de aprobación.
4. Aprobación del los TdR en Comité Técnico.
5. Publicación de los TdR y anexos en la página web, los cuales incluyen las observaciones realizadas. 
6. Atender las inquietudes de los ciudadanos 
Todo de manera virtual. </t>
  </si>
  <si>
    <t>Reunión con el aliado estratégico (Ministerio de Educación)  y socialización de los Términos de Referencia
Publicación en página web de los Términos de Referencia 
Socialización de los Términos de referencia en Redes Sociales</t>
  </si>
  <si>
    <t xml:space="preserve">"Mesas de trabajo equipo Minciencias - Ministerio de Educación
Publicación en Página Web del Ministerio de los términos de referencia de la invitación 1014-2020 a presentar propuesta para diseñar e implementar una estrategia de acompañamiento a docentes del sector oficial de educación preescolar, básica y media, para el fortalecimiento de competencias investigativas, pedagógicas y tecnológicas mediante el desarrollo de recursos educativos digitales – RED
 </t>
  </si>
  <si>
    <t xml:space="preserve">Los participantes en la consulta y mesa técnica  presentan sus observaciones y aportes a los Términos de Referencia (TDR) para la invitación.
Los ciudadanos y actores del SNCTI pueden revisar los términos de referencia y anexos que deberán tener en cuenta para participar de la invitación.
Si se tienen dudas serán resueltas por el grupo de trabajo a cargo de la invitación y por el equipo de atención al ciudadano. </t>
  </si>
  <si>
    <t>Logística para las mesas de trabajo conjunto equipo MEN - Minciencias) 1. Elaboración y revisión preliminar del borrador preliminar de los TdR 3. Socialización de los TdR en las instancias de aprobación. 4. Aprobación del los TdR en Comité Técnico. 5. Publicación de los TdR y anexos en la página web, los cuales incluyen las observaciones realizadas. 6. Atender las inquietudes de los ciudadanos Todo de manera virtual.</t>
  </si>
  <si>
    <t>"Mesas de trabajo equipo Minciencias - Ministerio de Educación
Publicación en Página Web del Ministerio de los términos de referencia de la invitación 1013-2020 para la Invitación a presentar propuesta para diseñar e implementar una estrategia de acompañamiento a docentes investigadores de preescolar, básica y media –PBM- para la publicación de artículos científicos producto de investigaciones en educación, en revistas indexadas y otras publicaciones reconocidas por Minciencias.</t>
  </si>
  <si>
    <t>Ciudadanos
Academia- docentes</t>
  </si>
  <si>
    <t>Dirección de Inteligencia de Recursos de la CTeI - Equipo técnico Ingeniería</t>
  </si>
  <si>
    <t>Términos de referencia aprobados en comité de gestión de recursos (9 de junio de 2020). Los términos de referencia publicados, responden a las necesidades y los objetivos técnicos y científicos conjuntos de la Unidad de Planeación Minero Energética y el Ministerio de Ciencia Tecnología e Innovación, en línea con los objetivos del convenio 724-2018</t>
  </si>
  <si>
    <t xml:space="preserve">Miembros del comité del Convenio 724-2018 (2 Unidad de Planeación Minero Energética - UPME, 2 Minciencias) y colaboradores de MinCiencias participantes en las mesas técnicas para revisión de los términos de referencia </t>
  </si>
  <si>
    <t xml:space="preserve">Los participantes corresponden a los miembros del comité 724-2018 (2 UPME, 2 Minciencias) y a los colaboradores de MinCiencias participantes en las mesas técnicas para revisión de los términos de referencia </t>
  </si>
  <si>
    <t>Los términos de referencia elaborados reflejaron los objetivos del convenio 724-2018 (UPME-Minciencias) y los comentarios recibidos en cada una de las mesas técnicas desarrolladas con colaboradores de Minciencias</t>
  </si>
  <si>
    <t>Revisión de estrategia de divulgación con equipo de comunicaciones. Capacitación de equipo de comunicaciones y atención al ciudadano a través de mesas virtuales de trabajo.
Publicación de la información de la convocatoria en la página web https://minciencias.gov.co/convocatorias/programa-y-proyectos-ctei/convocatoria-energia-sostenible-y-su-aporte-la-planeacion, y difusión a través de redes sociales de la UPME y Minciencias. Atención a requerimientos a través de línea de atención telefónica y respuestas de PQRS</t>
  </si>
  <si>
    <t xml:space="preserve">
Difusión de la convocatoria a grupos de investigación de C,T e I en las áreas de energía y gestión de proyectos
Atención a 100% de PQRS de ciudadanos</t>
  </si>
  <si>
    <t>"Se atendió a 31  PQRS de ciudadanos (100% de solicitudes)
Se envió la información de la convocatoria a 214 grupos de investigación con interés potencial en la temática"</t>
  </si>
  <si>
    <t xml:space="preserve">La convocatoria alcanzó el número esperado de propuestas recibidas (50) contando con participación de grupos de investigación en I+D+i y empresas del sector energético. La participación en la  línea temática de prospectiva en uso del hidrógeno superó la participación esperada con un total de 30 propuestas recibidas. </t>
  </si>
  <si>
    <t xml:space="preserve">El banco preliminar es revisado y aprobado por Minciencias. Posteriormente es publicado en página web de Minciencias para acceso de información a los grupos de interés.
Los grupos de interés pueden realizar PQRS al banco preliminar a través del contacto virtual de atención al ciudadano. Las PRQS son respondidas y si hay lugar, el banco es modificado. 
El banco preliminar se ajusta según las PQRS recibidas. El banco definitivo es revisado al interior de Minciencias y posteriormente publicado.
"El banco preliminar es revisado en Mesa Jurídica en Minciencias y posteriormente aprobado por el comité de recursos. Posteriormente es publicado en página web de Minciencias. 
Los ciudadanos pueden realizar PQRS al banco preliminar a través del contacto virtual de atención al ciudadano. Las PRQS son respondidas y si hay lugar, el banco es modificado. 
El banco preliminar se ajusta según las PQRS recibidas. El banco definitivo es revisado al interior de Minciencias y posteriormente publicado.
</t>
  </si>
  <si>
    <t xml:space="preserve">Se recibieron 55 propuestas y luego de revisión de requisitos y evaluación, el banco de elegibles preliminar contó con 11 propuestas elegibles. Se recibieron 15 PQRS las cuales fueron atendidas en su totalidad sin dar lugar a la modificación del  número de propuestas elegibles. Un total de 4 proyectos resultaron financiables. </t>
  </si>
  <si>
    <t xml:space="preserve">Dirección de Inteligencia de Recursos de la CTeI - Equipo técnico Ingeniería
Armada Republica de Colombia </t>
  </si>
  <si>
    <t>Publicación en página web de la  invitación
Envió de correo electrónico a los centros y grupos de la ARC
Socialización de la Consulta en Redes Sociales"</t>
  </si>
  <si>
    <t>Archivos de los términos de referencia 
Publicación resultados por modalidad de financiación  en la página web."</t>
  </si>
  <si>
    <t>Se evidencia  la participación de los actores del SNCTeI de la Armada Republica de Colombia para fortalecer los grupos y programas de I+D+i y sus programas estratégicos</t>
  </si>
  <si>
    <t>Diseño de los términos de referencia de la convocatoria revisión en Mesas técnicas (planeación, financiera, registro, parametrización, propiedad intelectual, jurídica) y aprobación en Comité Viceministerial y Comité de Gestión de Recursos. 
Supervisión de la ejecución de los recursos.</t>
  </si>
  <si>
    <t>Recepción de 20 propuestas de proyectos</t>
  </si>
  <si>
    <t xml:space="preserve"> términos de referencia 
Publicación de la invitación en la página web."</t>
  </si>
  <si>
    <t>Este valor corresponde a los recursos disponibles para financiar en la invitación</t>
  </si>
  <si>
    <t>Dirección de Inteligencia de Recursos de la CTeI - Equipo técnico Ingeniería
Fuerza Aérea Colombiana</t>
  </si>
  <si>
    <t>Centros y Grupos de I+D+i de la Fuerza Aérea Colombiana</t>
  </si>
  <si>
    <t>Publicación en página web de la  invitación
Envió de correo electrónico a los centros y grupos de la FAC
Socialización de la Consulta en Redes Sociales"</t>
  </si>
  <si>
    <t>Recepción de 50 propuestas de proyectos</t>
  </si>
  <si>
    <t>Fuerza Aérea Colombiana</t>
  </si>
  <si>
    <t>Se recibieron 35 propuestas elegibles
Luego del proceso de evaluación 16 propuestas se calificaron como financiables
Se seleccionaron los 4 proyectos con mejor puntaje para financiación de acuerdo a la disponibilidad de recursos</t>
  </si>
  <si>
    <t>Se evidencia el aumento de la participación de los actores del SNCTeI de la Fuerza Aérea Colombiana para fortalecer los grupos y programas de I+D+i y sus programas estratégicos</t>
  </si>
  <si>
    <t>Se realizó el diseño de los términos de referencia, y se realizó el trámite para la aprobación en los Comités Viceministerial de Conocimiento, Innovación y Productividad y de Gestión de Recursos de la CTeI, además de las mesas técnicas realizadas.</t>
  </si>
  <si>
    <t>Este valor corresponde al número de profesionales de la Agencia Nacional de Hidrocarburos y del Ministerio que aportaron en la construcción de los términos de referencia.</t>
  </si>
  <si>
    <t>El día 18 de mayo de 2020 se realizó una charla de presentación de los términos de referencia de la Invitación a presentar propuestas, a través de videoconferencia por zoom. El objetivo era presentar la invitación convocatoria y resolver las dudas de los participantes.
Participaron los grupos de investigación en Geociencias invitados, empresas relacionadas con geo ciencias para el sector de hidrocarburos, investigadores del área e investigación, centros de investigación relacionados.</t>
  </si>
  <si>
    <t>Se presentaron 42 propuestas a la convocatoria, con una acogida muy buena por parte de los grupos de geo ciencias del país. De esas propuestas, 40 cumplieron requisitos.
Con los recursos disponibles, la meta era financiar 4 proyectos, y 10 propuestas salieron elegibles.</t>
  </si>
  <si>
    <t>El día 05 de junio de 2020 se realizó una charla de presentación de los términos de referencia de la Convocatoria 877-2020, de manera virtual. El objetivo era presentar la convocatoria y resolver las dudas de los participantes.
Participaron los grupos de investigación en Geociencias invitados, empresas relacionadas con geo ciencias para el sector de hidrocarburos, investigadores del área e investigación, centros de investigación relacionados.</t>
  </si>
  <si>
    <t>Publicación en Página Web del Ministerio, de los Bancos preliminar y definitivo de elegibles de la  Convocatoria 877-2020 "Convocatoria para la financiación de proyectos de investigación en Geociencias para el sector de hidrocarburos".</t>
  </si>
  <si>
    <t>Se realizó el diseño de los términos de referencia en conjunto con la Agencia Nacional de Hidrocarburos. Posteriormente se llevaron a cabo las diversas mesas técnicas con los diferentes grupos de trabajo del Ministerio y se realizaron los respectivos trámites para la aprobación en los Comités Viceministerial de Conocimiento, Innovación y Productividad y de Gestión de Recursos de la CTeI.</t>
  </si>
  <si>
    <t>El trabajo conjunto en los equipos de trabajo de la Agencia Nacional de Hidrocarburos y del Ministerio de Ciencia, Tecnología e Innovación permitió desarrollar unos términos de referencia de la invitación acordes con los objetivos de ambas entidades y alineadas con las políticas del gobierno nacional sobre aumento de reservas de hidrocarburos en el país y seguridad energética de la nación.</t>
  </si>
  <si>
    <t>Los términos de referencia de la invitación estuvieron disponible en la página web del Ministerio para la consulta de los interesados. De igual manera se establecieron los canales institucionales para consultas sobre los términos de referencia y el proceso de la invitación.</t>
  </si>
  <si>
    <t>Base de datos de los grupos de investigación que se identificaron podrían participar en la invitación</t>
  </si>
  <si>
    <t>El valor corresponde al número de consultadas realizadas a través de los canales dispuestos por el Ministerio, así como el diligenciamiento del formulario SIGP para la radiación de las propuestas de los diferentes proponentes.</t>
  </si>
  <si>
    <t>Se presentaron 10 propuestas a la invitación, de acuerdo con los grupos de invitación identificados en el manejo de la temática de recobro mejorado de hidrocarburos del país. De esas propuestas, las 9 cumplieron requisitos, luego del periodo de subsanación, que también abrió el espacio a nuevas consultadas de los proponentes. Solo un proyecto no cumplió con los requisitos. 
 Con los recursos disponibles, la meta era financiar al menos 2 proyectos, uno por cada modalidad. Ningún proyecto resultó elegible de la Modalidad 1 y 4 fueron elegibles de la modalidad 2. Solo un proyecto fue financiado de acuerdo con los recursos disponibles para cada modalidad.</t>
  </si>
  <si>
    <t>El valor corresponde al número de consultadas realizadas a través de los canales dispuestos por el Ministerio, visualización de redes sociales, así como el diligenciamiento del formulario SIGP para la radiación de las propuestas de los diferentes proponentes.</t>
  </si>
  <si>
    <t xml:space="preserve">Actividad realizada para dar cumplimiento al Artículo 2.1.2.1.14 del Decreto 1081 de 2015, adelantada siguiendo las directrices y formatos realizados por el DAFP para tal fin.
El resultado de la consulta ciudadana se encuentra publicada en el enlace: https://minciencias.gov.co/resultados-consultas-proyectos-normativos, donde se analiza cada comentario recibido
</t>
  </si>
  <si>
    <t xml:space="preserve">Teniendo presente que el DNP es la entidad responsable de los procesos de cocreación de los documentos tipo Conpes,  esta entidad desarrolla  el proceso consulta de pública de la política. Desde Minciencias se coordinan  diálogos estratégicos con actores del SNCTI, esta actividad se ha desarrollado en conjunto entre el Viceministerio de Talento y ASC y el Despacho Ministerial.
Se realizaron diálogos en las Regionales:
- Pacífico
- Caribe+Sea-Flower
- Llanos
-Eje Cafetero
- Centro
- Amazonia.  
Diálogos Aliados:
- Misión de Sabios
- Colegio de Academias
- Diáspora Científica
 Diálogos Diferenciales: 
- Comunidades NARP
- Comunidades Indígenas
- Niños, Niñas y Adolescentes
- Mujeres
 Diálogos Tácticos:
- Colegio Máximo de Academias
- Diálogo con exdirectores de Colciencias
- Asominciencias
Se tuvo un número 1.598 inscritos. </t>
  </si>
  <si>
    <t xml:space="preserve">
Entre  el 1 de septiembre y el 2 de octubre de 2020</t>
  </si>
  <si>
    <t xml:space="preserve"> 2 de octubre de 2020</t>
  </si>
  <si>
    <t>4. Plan de Participación Ciudadana de la vigencia 2020, revisado por las áreas técnicas y aprobado para consulta.</t>
  </si>
  <si>
    <t>TOTAL PATICIPANTES</t>
  </si>
  <si>
    <t>PRESUPUESTO EJECUTADO</t>
  </si>
  <si>
    <t>Consulta ciudadana al Plan de Anticorrupción y de Atención al Ciudadano  2020 (PAAC) y Mapa de Riesgos de Corrupción 2020</t>
  </si>
  <si>
    <t>Total de experiencias preseleccionadas: 50
Total de votos recibidos: 21.313
Total de experiencias seleccionadas: 30
Número de departamentos seleccionados: 16 
Departamentos seleccionados: Amazonas, Antioquia, Boyacá, Caldas, Cauca, Chocó, Cundinamarca, Córdoba, Guaviare, Huila, Magdalena, Meta, Nariño, Putumayo, Santander y Valle del Cauca.
Líneas temáticas seleccionadas:
 - Reducción del impacto ambiental negativo: experiencias comunitarias que están reduciendo el impacto ambiental negativo generado sobre la calidad de aire, el agua y el suelo por contaminación con desechos atribuida al desarrollo de un proyecto, obra o actividad. En este caso, el impacto ambiental negativo se entiende como cualquier alteración que se manifiesta de manera adversa sobre la fauna y la flora (biótico), el agua, el aire, el suelo (abiótico) y sobre las personas y comunidades (social).
 - Cultura y Turismo sostenible: experiencias de base comunitaria que están desarrollando proyectos estructurados artesanía, gastronomía y de turismo sostenible en los que se promueven la cultura local a través del paisaje y sus productos, de manera articulada y en expresión de los saberes tradicionales, cuidado del ambiente y los recursos naturales y en el caso de turismo que cuente con la infraestructura básica necesario ia para ofrecer atención al visitante, en cumplimiento de la normatividad correspondiente (Ley 300 de 1996).
 - Vínculos para el desarrollo sostenible: experiencias comunitarias que estén generando o fortaleciendo vínculos económicos, sociales y ambientales entre zonas urbanas, periurbanas y rurales que aporten al desarrollo de sus territorios. Entre ellas pueden encontrarse las relacionadas con producción sostenible, entendida como la capacidad de hacer más y mejores cosas con menos recursos (uso eficiente de recursos), evitando la degradación del medio ambiente.</t>
  </si>
  <si>
    <t>La charla realizada y la respuesta oportuna a las inquietudes de los actores interesados, permitió tener una respuesta positiva como se señala a continuación:
- 42 propuestas registradas
- 40 proyectos pasaron a evaluación, es decir, solamente 2 no cumplieron con los requisitos.
- 10 proyectos hacen parte de las propuestas elegibles.
- Teniendo en cuenta la acogida de la Convocatoria, la Agencia Nacional de Hidrocarburos, entidad financiadora de la convocatoria, adicionó recursos para la financiación de la totalidad de proyectos elegibles.</t>
  </si>
  <si>
    <t>Se presentó una participación muy buena de la población objetivo, como lo indican las siguientes cifras:
- 42 propuestas registradas
- 40 proyectos pasaron a evaluación, es decir, solamente 2 no cumplieron con los requisitos.
- 10 proyectos hacen parte de las propuestas elegibles.
- Teniendo en cuenta la acogida de la Convocatoria, la Agencia Nacional de Hidrocarburos, entidad financiadora de la convocatoria, adicionó recursos para la financiación de la totalidad de proyectos elegibles.</t>
  </si>
  <si>
    <t>Las publicaciones en pagina web y redes sociales, así como la respuesta oportuna a las inquietudes de los actores interesados, permitió tener una buena respuesta en la participación. 
 - 5 propuestas registradas
 - 5 proyectos pasaron a evaluación, es decir, luego del periodo de subsanación todas las propuesta cumplieron con los requisitos.
 - 3 proyectos hacen parte de las propuestas elegibles.</t>
  </si>
  <si>
    <t>Las publicaciones en pagina web y redes sociales, así como la respuesta oportuna a las inquietudes de los actores interesados, permitió tener una buena respuesta en la participación. 
 - 10 propuestas registradas
 - 9 proyectos pasaron a evaluación, es decir, luego del periodo de subsanación solo uno no cumplió con los requisitos.
 - 4 proyectos hacen parte de las propuestas elegibles, y uno será financiado</t>
  </si>
  <si>
    <t xml:space="preserve">La charla realizada y la respuesta oportuna a las inquietudes de los actores interesados, permitió tener una respuesta positiva como se señala a continuación:
- 4 propuestas registradas
- 3 proyectos pasaron a evaluación, es decir, solamente 1 no cumplió con los requisitos.
</t>
  </si>
  <si>
    <t>16 de enero y el 7 de febrero de 2020</t>
  </si>
  <si>
    <t>Como resultado de la consulta se recibe un aporte de Asominciencias a través el cual emiten recomendaciones de mejora al mapa de riesgos de corrupción los cuales son incorporados. No se reciben preguntas ni  solicitudes de información o ajuste al Plan de Anticorrupción y de Atención al Ciudadano  2020 (PAAC).
De acuerdo al indicador propuesto se logra el 100% de avance pues se analiza la totalidad de las consultas y aportes recibidos, realizando su incorporación en el mapa de riesgos de corrupción 2020.</t>
  </si>
  <si>
    <t>Funcionarios</t>
  </si>
  <si>
    <t>1. Actualización del Contexto Estratégico para la vigencia 2020, realizado en los meses de noviembre y diciembre de 2019.</t>
  </si>
  <si>
    <t xml:space="preserve">2. Concertación preliminar del Plan de Anticorrupción y de Atención al Ciudadano  2020 (PAAC) y Mapa de Riesgos de Corrupción 2020, de acuerdo a lineamientos del Modelo Integrado de Planeación y Gestión - MIPG </t>
  </si>
  <si>
    <t>4. Aprobación del Comité de Gestión y Desempeño Institucional del 30  de Enero de 2020.</t>
  </si>
  <si>
    <t xml:space="preserve">3. Plan de Anticorrupción y de Atención al Ciudadano  2020 (PAAC)  y Mapa de Riesgo de Corrupción  2020, revisado y aprobado para consulta. </t>
  </si>
  <si>
    <t>De acuerdo a seguimiento de la herramienta google analytics se registran 402 visitas a la sección.
Teniendo en cuenta que no se reciben solicitudes, aportes o consultas , no es posible clasificar los grupos de interés que acceden a la consulta.
Al interior de la Entidad se realizan dos actividades de capacitación sobre los requisitos y estrategias de socialización del plan el 24-01-2020 y el 27-07-2020 con los servidores públicos y contratista, quienes fueron delegados por las direcciones técnicas para asegurar la formulación, implementación y seguimiento al Plan.</t>
  </si>
  <si>
    <t>1. Formulación dela programación de oferta institucional en su primera versión en el mes de abril y ajuste en el mes de mayo de 2020</t>
  </si>
  <si>
    <t>2. Actualización de resultados del autodiagnóstico de la Política de Participación Ciudadana (Ley 1757 de 2015) en el marco de MIPG, socializada en el Comité de Gestión y Desempeño Institucional del 30 de enero de 2020.</t>
  </si>
  <si>
    <t>2. Actualización con las áreas de las estrategias de participación ciudadana  a implementar en la vigencia 2020 en las siguientes fases del ciclo de la gestión pública:
- Identificación  de necesidades y diagnóstico
- Formulación participativa
- Ejecución o implementación participativa
- Evaluación y Control Ciudadanos</t>
  </si>
  <si>
    <t>En el formulario de priorización de temas a tratar en la audiencia  pública de rendición de cuentas vigencia 2020, se recibe un total de 136 aportes en los cuales se priorizan los siguientes temas:
1. Formación de Capital Humano con el 46,3%. (63 ciudadanos priorizan este tema de 136 aportes recibidos) 
2. Fomento a la investigación (Educación para la investigación e innovación) con  el 44,9%.(61 ciudadanos priorizan este tema de 136 aportes recibidos) 
3. Procesos de convocatoria y contratación con el 23,5% (32 ciudadanos priorizan este tema de 136 aportes recibidos) 
4.  Gestión Financiera - Presupuesto con el 22,1% (30 ciudadanos priorizan este tema de 136 aportes recibidos) 
5. Desarrollo tecnológico e innovación  con el 21,3%.  (29 ciudadanos priorizan este tema de 136 aportes recibidos) 
De acuerdo al resultado obtenido se priorizan los temas a tratar en la audiencia pública, asegurando el análisis del 100% de los aportes recibidos</t>
  </si>
  <si>
    <t>136 aportes recibidos en la encuesta para priorización de temas a tratar en la audiencia en la audiencia pública de rendición de cuentas vigencia 2019</t>
  </si>
  <si>
    <t>Entre  el 2 de septiembre y el 2 de octubre de 2020 se publicó una nota especial en la página web de la entidad con enlace al informe de gestión 2019, un formulario de participación ciudadana para sugerencias, comentarios, preguntas y un formulario para la priorización de temas a tratar a tratar en la audiencia  pública de rendición de cuentas vigencia 2018.
Durante este periodo se registraron:
-   792  visitas en la web.
-   185  descargas del documento
-   103.868  impresiones de la campaña en redes sociales
-   1.559 reproducciones de los videos</t>
  </si>
  <si>
    <t>Entre  el 2 de septiembre y el 2 de octubre de 2020 se publicó una nota especial en la página web de la entidad con enlace al informe de gestión 2019, un formulario de participación ciudadana para sugerencias, comentarios, preguntas y un formulario para la priorización de temas a tratar a tratar en la audiencia  pública de rendición de cuentas vigencia 2018.
Durante este periodo se registraron:
-  13.450 impactos de acuerdo al alcance reportado por RTVC
-   4.870 visitas en la web el 2 de octubre de 2020
-   390 personas reportadas en el rating 
-   185  descargas del documento
-   44.678  impresiones en redes sociales durante el evento
-   1.559 reproducciones de los videos</t>
  </si>
  <si>
    <t>impactos de acuerdo al alcance reportado por RTVC</t>
  </si>
  <si>
    <t xml:space="preserve">personas reportadas en el rating </t>
  </si>
  <si>
    <t>visitas en la web el 2 de octubre de 2020</t>
  </si>
  <si>
    <t>descargas del documento</t>
  </si>
  <si>
    <t xml:space="preserve">1. Se realiza la concertación preliminar de contenido del informe de gestión y resultados 2019, bajo el cumplimiento de los requisitos del "Manual Único de Rendición de Cuentas con enfoque basado en derechos - MURC".  El informe proyectado por la Oficina Asesora de Planeación e Innovación Institucional es revisado por todas las Direcciones Técnicas, Secretaría General, Viceministerios y Despacho de la Ministra
</t>
  </si>
  <si>
    <t>3. El Informe de gestión y resultados 2019 consolidado y revisado es publicado el 30 de marzo de 2020 y se amplia su publicación a una sección exclusiva para la rendición de cuentas a partir del 2 de septiembre de 2020</t>
  </si>
  <si>
    <t>Implementar mecanismos que permitan promover la participación de más ciudadanos y grupos de valor e  interés en estos espacios.</t>
  </si>
  <si>
    <t>El Plan de Participación Ciudadana es publicado y sometido a consulta  entre el 1ero y el 12 de Junio de 2020. En este periodo no se reciben  solicitudes de ajuste, aportes o consulta. No Obstante se mantiene activo el formulario para recibir aportes a través de la sección de "1.6 Estrategia de Participación Ciudadana y Rendición de Cuentas". Durante el periodo del 1ero de abril al 30 de junio se recibe un total 578 visitas en la sección de la página web.
Con el fin de socializar y someter a nueva consulta el Plan de Participación Ciudadana, en el marco de la Rendición de Cuentas de la vigencia 2019 se incluye en el informe un numeral relacionado con la "Estrategia de Transparencia y Participación Ciudadana" en el cual se refieren los principales logros en la materia de la vigencia 2019 y las recomendaciones de mejora para el Plan de Participación 2020.
El informe se somete a consulta entre el 1 de septiembre y el 2 de octubre de 2020 mediante la publicación de una nota en la página web con el documento descargable del informe de gestión y resultados 2019, para conocimiento y participación ciudadana en la Audiencia pública de Rendición de Cuentas vigencia 2019. En los resultados obtenidos los temas de transparencia y participación ciudadana fueron priorizados por el 16,9 % de los participantes en la consulta (23 de 136 participantes) 
Se deja constancia que en la consulta no se reciben observaciones específicas sobre el Plan de Participación Ciudadana, las consultas recibidas hacen referencia a las acciones relacionadas con los trámites y servicios de la entidad y las actividad en las cuales se involucra a los ciudadanos y actores del SNCTI, sobre las cuales se remiten las repuestas específicas.
Como mecanismo complementario para recibir consultas ciudadanas o aportes para la mejora de este instrumento se habilita una encuesta en la sección de "Estrategia de Transparencia y Participación Ciudadana" en la cual se crea un campo específico para recibir recomendaciones u observaciones de mejora forma permanente.</t>
  </si>
  <si>
    <t>Grupos de valor e interés convocados para la audiencia pública de rendición de cuentas</t>
  </si>
  <si>
    <t>De acuerdo a seguimiento de la herramienta google analytics se registran 578 visitas a la sección  "1.6 Estrategia de Participación Ciudadana y Rendición de Cuentas" de durante el periodo del 1ero de abril al 30 de junio de 2020
Teniendo en cuenta que no se reciben solicitudes, aportes o consultas , no es posible clasificar los grupos de interés que acceden a la consulta.
Al interior de la Entidad se realizan dos actividades de capacitación sobre los requisitos y estrategias de socialización del plan el 24-01-2020 y el 27-07-2020 con los servidores públicos y contratista, quienes fueron delegados por las direcciones técnicas para asegurar la formulación, implementación y seguimiento al Plan.</t>
  </si>
  <si>
    <t>El resultado de la participación en este espacio permite evidenciar que los temas de mayor interés para los grupos de valor de Minciencias son:
- Proceso de asignación de recursos a los beneficiarios de las créditos-beca otorgados a través del aliado estratégico Colfuturo
- Alianzas con aliados internacionales para la financiación de CTeI
- Estrategias con el gobierno nacional para mejorar la Inversión en ACTI, de cara al escenario post pandemia
- Acciones del Ministerio para abordar la pandemia
- Programas para apoyar e implementar proyectos con enfoque diferencial y territorial
- Estrategias para incentivar la inversión en CTeI en Mypimes</t>
  </si>
  <si>
    <t>23 al 28 de enero de 2020</t>
  </si>
  <si>
    <t>Corresponde al número de visitas en el espacio de consulta de Plan  Estratégico Institucional y el Plan de Acción Institucional 2020</t>
  </si>
  <si>
    <t>Talento humano para formulación y seguimiento de los instrumentos de la planeación institucional 2020.</t>
  </si>
  <si>
    <t>Los resultados de la Consulta ciudadana permiten evidenciar la baja consulta de los instrumentos de planeación del Ministerio.
Dada la baja participación no se reciben aportes que  requieran modificar el PAI/PEI 2020.</t>
  </si>
  <si>
    <t>Implementar mecanismos que permitan ampliar el alcance de participación de más ciudadanos en estos espacios</t>
  </si>
  <si>
    <t>Personal de la Oficina Asesora Jurídica
Personal de la Oficina de Comunicaciones</t>
  </si>
  <si>
    <t>Proceso de acompañamiento y preparación de tecnologías inscritas a la rueda, liderado por un consultor internacional.
A 31 de diciembre de 2020 del presupuesto asignado se han ejecutado $81.670.227</t>
  </si>
  <si>
    <t xml:space="preserve"> Convocatoria Jóvenes Investigadores de Medicina (Alianza Minciencias, ASCOFAME, ICPC)</t>
  </si>
  <si>
    <t>Participación
Igualdad
Trabajo
Educación</t>
  </si>
  <si>
    <t>Dirección de Vocaciones y Formación en CTeI 
Dirección de Inteligencia de Recursos de la CTeI</t>
  </si>
  <si>
    <t>DIR - Dirección de Vocaciones y Formación
Oficina  Asesora de Comunicaciones
Oficina TIC´S</t>
  </si>
  <si>
    <t>Agosto de 2020</t>
  </si>
  <si>
    <t>Instituciones de Educación Superior</t>
  </si>
  <si>
    <t>Facultades de Medicina, docentes, líderes de grupos de investigación, coordinadores de investigación, estudiantes de medicina, entre otros.</t>
  </si>
  <si>
    <t>Virtual 
Google Meet.
Zoom</t>
  </si>
  <si>
    <t>Publicación en Página Web Ministerio de Ciencia, Tecnología e Innovación, y aliados (Ascofame e Instituto Colombiano Pfizer Colombia (ICPC)),  redes sociales, comunicados a Facultades de Medicina.</t>
  </si>
  <si>
    <t xml:space="preserve">La socialización tenia como objetivo dar a conocer los términos de referencia de la convocatoria, socializar su contenido y aclarar las inquietudes al respectos. 
La convocatoria se encontraba dirigida a una población objetivo, fomentar la vocación científica en investigación de jóvenes graduados en medicina o que hayan terminado el internado, a través de la realización de una beca pasantía durante la ejecución del Servicio Social Obligatoria (SSO). </t>
  </si>
  <si>
    <t>Instancias de participación legalmente conformadas
Otros espacios de participación - Facultades de Medicina afiliadas a la Asociación Colombiana de Facultades de Medicina (ASCOFAME)</t>
  </si>
  <si>
    <t>Se atendieron las consultas de los ciudadanos a través del formulario electrónico  disponible en el enlace http://www.minciencias.gov.co/ciudadano/canal-pqrds.
En el desarrollo de la jornadas de socialización  llevado a cabo el 1 de septiembre de 2020, se dio claridad a las inquietudes de los ciudadanos.</t>
  </si>
  <si>
    <t>1. Elaboración y revisión de presentación para la socialización de la convocatoria en articulación con los aliados.
2. Logística para el desarrollo de la jornada de socialización
3. Invitación facultades de medicina adscritas a Ascofame. 
4. Preparar la temática y material requerido para el desarrollo de las jornadas de socialización.
5. Garantizar la conectividad para el desarrollo de las jornadas virtuales.</t>
  </si>
  <si>
    <t>Alianza externa sector farmacéutico.
Convenio Especial de Cooperación No. 694 de 2017 suscrito con el Instituto Científico Pfizer Colombia (ICPC), la Asociación Colombiana de Facultades de Medicina (ASCOFAME) y la Fiduciaria la Previsora S.A. actuando como vocera y administradora del Patrimonio Autónomo Fondo Nacional de Financiamiento para la Ciencia, la Tecnología y la Innovación “Francisco José de Caldas”.</t>
  </si>
  <si>
    <t>1 de septiembre de 2020</t>
  </si>
  <si>
    <t>Instituciones de Educación Superior con facultades de medicina adscritas a ASCOFAME</t>
  </si>
  <si>
    <t>El proceso de socialización  y respuesta oportuna a las inquietudes de los actores interesados, permitió tener una respuesta positiva como se señala a continuación:
- Mediante radicado 20201730264853 de fecha 16 de septiembre de 2020, se solicitó la elaboración de la Adenda No 1 de la Convocatoria 887 de 2020, referente al ajuste del numeral 7.5 de la sección 7 de los términos de referencia.
- Ingresaron al Banco Preliminar de propuestas elegibles 12 Entidades, 17 Proyectos y 17 Jóvenes en medicina. 
- El 11 de diciembre de 2020 mediante Resolución 1371 se publicó el Banco Final de propuestas elegibles conformado por: 12 entidades, 17 proyectos y 17 jóvenes investigadores en medicina.
- El 15 de diciembre de 2020, se llevó a cabo comité en el marco del convenio 694 de 2017 suscrito entre Minciencias – Instituto Colombiano Pfizer Colombia (ICPC) y la Asociación Colombiana de Facultades de Medicina (Ascofame).
Con base en los resultados obtenidos en la Convocatoria 887 de 2020, y de acuerdo a lo establecido en los términos de referencia en el numeral 15. Banco de elegibles “En caso de que no se asignen los recursos disponibles para la totalidad de la convocatoria, se podrá publicar el cronograma para un segundo corte”. 
Se acuerda entre las partes, dar apertura a un segundo corte en el primer semestre de 2021 para la financiación de 7 becas pasantías con los recursos disponibles a la fecha en el marco del Convenio 694 de 2017. Estos jóvenes realizarían la beca pasantía en el año 2022.</t>
  </si>
  <si>
    <t>Instituciones de Educación Superior - Públicas</t>
  </si>
  <si>
    <t>Docentes, líderes de grupos de investigación, coordinadores de investigación, jóvenes investigadores beneficiarios y candidatos, auxiliares de investigación, entre otros.</t>
  </si>
  <si>
    <t>La socialización tenia como objetivo dar a conocer los términos de referencia de la convocatoria, socializar su contenido y aclarar las inquietudes al respectos. 
La convocatoria se encontraba dirigida a Instituciones de Educación Superior (IES) públicas que contarán con grupos de investigación, desarrollo tecnológico e innovación con reconocimiento en la Convocatoria 833 de 2018, interesados en vincular Jóvenes Investigadores e Innovadores de pregrado y profesionales; a proyectos de investigación, desarrollo tecnológico e innovación (I+D+i), relacionados con las áreas científicas de la OCDE.</t>
  </si>
  <si>
    <t>Se atendieron las consultas de los ciudadanos a través del formulario electrónico  disponible en el enlace http://www.minciencias.gov.co/ciudadano/canal-pqrds.
En el desarrollo de las jornadas de socialización  se dio claridad a las inquietudes de los ciudadanos.</t>
  </si>
  <si>
    <t>Alianza interna en la Dirección de Vocaciones y Formación en CTeI entre el programa Jóvenes Investigadores e Innovadores y el Programa de Formación de Alto Nivel</t>
  </si>
  <si>
    <t>13 y 20 de octubre de 2020</t>
  </si>
  <si>
    <t xml:space="preserve">Entidades del SNCTeI  interesadas en vincular profesionales con doctorado para la realización de una estancia postdoctoral </t>
  </si>
  <si>
    <t>Invitación a presentar propuesta que contenga una estrategia de innovación que incluya el uso estratégico de la propiedad intelectual en los procesos de investigación, desarrollo, innovación y emprendimiento con vinculación de jóvenes investigadores e innovadores que beneficie a la institución proponente o a sus beneficiarios.</t>
  </si>
  <si>
    <t>Dirección de Vocaciones y Formación en CTeI 
Dirección de Transferencia y Uso de Conocimiento</t>
  </si>
  <si>
    <t>DIR - Dirección de Vocaciones y Formación 
DIR - Dirección de Transferencia y Uso de Conocimiento
Oficina  Asesora de Comunicaciones
Superintendencia de Industria y Comercio</t>
  </si>
  <si>
    <t>Noviembre de 2020</t>
  </si>
  <si>
    <t>Instituciones que cuenten con un Centro de Apoyo a la Tecnología y a la Innovación - CATI.</t>
  </si>
  <si>
    <t>Docentes, tutores, líderes de grupos de innovación, jóvenes investigadores e innovadores beneficiarios.</t>
  </si>
  <si>
    <t>Virtual Webinar
Zoom</t>
  </si>
  <si>
    <t>Página web
Línea Gratuita Nacional
Correo electrónico:
jovenesinnovadorespi@minciencias.gov.co</t>
  </si>
  <si>
    <t>Socialización con los CATI - Webinar
Publicación en Página Web de lineamientos  del programa de Vocaciones Jóvenes Investigadores e Innovadores</t>
  </si>
  <si>
    <t>1. Elaboración y revisión preliminar de lineamientos para el programa de Vocaciones Científicas de Jóvenes Investigadores e Innovadores
2. Garantizar la conectividad y participación de un representante de cada entidad aliada para el desarrollo de la jornada virtual.</t>
  </si>
  <si>
    <t xml:space="preserve">Alianza interna entre la Dirección de Vocaciones y Formación en CTeI,  Dirección de Transferencia y Uso de Conocimiento y la Superintendencia de Industria y Comercio - SIC.
</t>
  </si>
  <si>
    <t>17 de noviembre de 2020</t>
  </si>
  <si>
    <t>Instituciones que cuenten con un Centro de Apoyo a la Tecnología y
a la Innovación CATI</t>
  </si>
  <si>
    <t>El proceso de socialización y respuesta oportuna a las inquietudes de los actores interesados, permitió tener una respuesta positiva como se señala a continuación:
- Postulaciones a la invitación: Instituciones (13), Proyectos (16) y Jóvenes Innovadores (22).
- Postulaciones que cumplieron con todos los requisitos: Instituciones (12), Proyectos (14) y Jóvenes Investigadores (20).
-Listado Final: Instituciones (11), Proyectos (10) y Jóvenes Investigadores (17).
La invitación cuenta con los siguientes recursos disponibles $538.541.518 millones. 
Con base en los resultados finales se financiarán: Instituciones (11), Proyectos (10) y Jóvenes Investigadores (17), lo cual corresponde a una ejecución de $537.215.436 millones.</t>
  </si>
  <si>
    <t>SECRETARÍA TÉCNICA DEL OCAD DEL SGR</t>
  </si>
  <si>
    <t>Asistencia Técnicas Regionales</t>
  </si>
  <si>
    <t xml:space="preserve">Secretaría Técnica del OCAD - Proceso de Gestión del FCTeI del SGR
</t>
  </si>
  <si>
    <t>Direcciones Técnicas</t>
  </si>
  <si>
    <t>Primer y segundo Semestre 2020</t>
  </si>
  <si>
    <t>Presencial, Virtual</t>
  </si>
  <si>
    <t>Los términos de referencia de la invitación fueron publicados a través de la página web de la Entidad para consulta de los participantes y demás grupos de interés</t>
  </si>
  <si>
    <t>La actividad permitió la alineación de los términos de referencia con los objetivos misionales de la Armada Nacional de Colombia y Minciencias al presentar propuestas para la ejecución de proyectos de I+D+i orientados al fortalecimiento del Portafolio I+D+i de la ARC, según sus prioridades y necesidades -2020 y respondiendo a los objetivos trazados por el convenio 877-2017.</t>
  </si>
  <si>
    <t>En la invitación se recibieron 20 propuestas, se consideraron 11 propuestas elegibles y luego de proceso de evaluación,  6 propuestas se calificaron como financiables. Se contó con la participación de grupos de investigación en I+D+i de la Armada nacional de Colombia., por lo cual, se considera adecuado el desarrollo de la invitación, teniendo en cuenta que se presentaron grupos con diferentes líneas temáticas y buscando satisfacer necesidades de la Armada.</t>
  </si>
  <si>
    <t>En la invitación se recibieron 50 propuestas, se consideraron 16 propuestas elegibles y luego de proceso de evaluación,  4 propuestas se calificaron como financiables. Se contó con la participación de grupos de investigación en I+D+i de la Fuerza Aérea Colombiana., por lo cual, se considera adecuado el desarrollo de la invitación, teniendo en cuenta que se presentaron grupos con diferentes líneas temáticas y buscando fortalecer los centros y grupos de I+D+i de la FAC y de sus Programa Estratégicos de CTeI</t>
  </si>
  <si>
    <t>Enero - Diciembre 2020</t>
  </si>
  <si>
    <t>30 Espacios de valor:
*8 talleres
*4 MujerEs Ciencia
*11 Rutas de la Ciencia
*3 Fórmulas Live
*4 proyecciones en festivales</t>
  </si>
  <si>
    <t>Niños, niñas y jóvenes
Docentes
Público general</t>
  </si>
  <si>
    <t>Es necesario fortalecer la estrategia de promoción de los eventos en los canales digitales.</t>
  </si>
  <si>
    <t>Febrero - marzo 2020</t>
  </si>
  <si>
    <t>Estos espacios brindaron herramientas para que los participantes reflexionaran sobre el público objetivo para el cual estaban diseñando sus contenidos editoriales, teniendo en cuenta los diferentes enfoques de divulgación que tenía cada institución así como sus medios de comunicación.</t>
  </si>
  <si>
    <t>Julio- agosto 2020</t>
  </si>
  <si>
    <t>902 encuestas virtuales realizadas</t>
  </si>
  <si>
    <t>Las encuestas se realizaron de manera virtual tanto a la audiencia de Todo es Ciencia como a personas que no conocían la estrategia. La difusión se hizo a través de las redes sociales de la estrategia, correos electrónicos y redes sociales de Presidencia lo que permitió tener un mayor alcance.</t>
  </si>
  <si>
    <t>Es un ejercicio que se debe hacer periódicamente con el fin de conocer la satisfacción de la audiencia con las diferentes iniciativas de Todo es Ciencia.</t>
  </si>
  <si>
    <t>902 encuestas aplicadas</t>
  </si>
  <si>
    <t>60 participantes
3 talleres</t>
  </si>
  <si>
    <t>15000 visualizaciones
30 Espacios de valor</t>
  </si>
  <si>
    <t>En estos espacios de valor participaron niños, niñas, jóvenes, docentes y público general con un total de 15000 visualizaciones.</t>
  </si>
  <si>
    <t>Hasta el momento se considera adecuado el desarrollo de la invitación, el público objetivo ha participado buscando los beneficios de la convocatoria, aun en medio de la coyuntura presentada en este año. Por tal razón se continuarán desarrollando las mismas acciones de difusión y atención al ciudadano, en aras de mantener una importante participación de los inventores</t>
  </si>
  <si>
    <t>Departamentos
Actores del Sistema Nacional de CTeI</t>
  </si>
  <si>
    <t>Departamento Nacional de Planeación (DNP), Federación Nacional de Departamentos, Ministerios, Departamentos Administrativos, Entidades públicas y privadas seleccionadas en el listado de propuestas elegibles de las convocatorias del Plan Bienal</t>
  </si>
  <si>
    <t xml:space="preserve">Mesas de Trabajo y vídeo conferencias con Departamento Nacional de Planeación (DNP), Federación Nacional de Departamentos, Ministerios, Departamentos Administrativos, Entidades públicas y privadas seleccionadas en el listado de propuestas elegibles de las convocatorias del Plan Bienal
</t>
  </si>
  <si>
    <t xml:space="preserve">Publicación en página web del Plan de Participación Ciudadana 2020
Correo Electrónico y línea de atención telefónica </t>
  </si>
  <si>
    <t xml:space="preserve">Invitaciones en correo electrónico a Entidades públicas y privadas seleccionadas en el listado de propuestas elegibles de las convocatorias del Plan Bienal
Entidades públicas y privadas seleccionadas en el listado de propuestas elegibles de las convocatorias del Plan Bienal remiten los proyectos, propuestas, perfiles de propuesta (una revisión preliminar)
Cursos virtuales y lineamientos disponibles  a través de la Red de CTeI :
https://redctei.minciencias.gov.co/
</t>
  </si>
  <si>
    <t>Propuestas de CTeI aprobadas en el marco de las convocatorias públicas abiertas y competitivas</t>
  </si>
  <si>
    <t xml:space="preserve">Informe del Plan Bienal de Convocatorias publicado en la web de la entidad
</t>
  </si>
  <si>
    <t>1-01-2020   -    31-12-2020</t>
  </si>
  <si>
    <t xml:space="preserve">1.071 propuestas elegibles </t>
  </si>
  <si>
    <t xml:space="preserve">En el año 2020 para alcanzar la aprobación de los 290 proyectos de inversión, se realizaron 790 verificaciones de requisitos y 262 mesas técnicas de siete (7) convocatorias del Plan Bienal. </t>
  </si>
  <si>
    <t>Investigadores, Grupos de investigación, Centros e institutos de
investigación, Centros de desarrollo
tecnológico, Organizaciones que
fomentan el uso y la
apropiación de la CTI, Centros de innovación y
de productividad
Parques Científicos,
Tecnológicos o de
Innovación. Entre otros</t>
  </si>
  <si>
    <t>En el transcurso del año 2020 se realizaron mesas técnicas con las entidades públicas y privadas para que pudieran presentar y ejecutar proyectos de inversión para financiarse con los recursos del Fondo de Ciencia, Tecnología e Innovación, a través de convocatorias públicas abiertas y competitivas.
Así mismo se avanzó en la implementación de la Cátedra en Ciencia, Tecnología e Innovación (CTeI) en modalidad virtual a través de un Convenio con el CIER-SUR de la Universidad del Valle, para brindar una formación teórico-práctica sobre formulación y estructuración de proyectos de CTeI dirigido a las entidades territoriales e instituciones que busquen formular y gestionar proyectos en CTeI financiados por el FCTeI. De esta forma, MinCiencias busca contribuir al incremento de la capacidad científica, tecnológica, de innovación y competitividad de las regiones del país, adaptándose a los retos de la virtualidad causados por la emergencia económica y social derivada del Covid-19. En la cátedra virtual  participaron 440 usuarios en el año 2020.</t>
  </si>
  <si>
    <t>Se destaca el crecimiento del Sistema de Evaluación por Puntajes en tanto implicó la participación de 1.339 evaluadores en el año 2020, los cuales realizaron
6.994 evaluaciones a las propuestas de proyectos de acuerdo con los criterios de evaluación definidos en cada uno de los términos de referencia de las citadas convocatorias. ($1.859.625.656)</t>
  </si>
  <si>
    <t>Los resultados de las asistencias técnicas regionales  de acuerdo a los proyectos que han sido aprobados por OCAD, se pueden consultar en las actas y acuerdos en el siguiente link:
https://minciencias.gov.co/sgr/ocad_fctei</t>
  </si>
  <si>
    <t xml:space="preserve">Seguir articulando esfuerzos con las entidades territoriales y entidades del Sistema Nacional de CTeI para promover la formulación de proyectos que respondan a las necesidades y fortalezas de las regiones, y así cumplir con uno de los propósitos del Sistema General de Regalías como jalonar el desarrollo del país. </t>
  </si>
  <si>
    <t>Gracias a esta actividad, se identificaron las necesidades de divulgación a las que debe responder la estrategia. Igualmente, a través de las encuestas fueron reconocidos los productos y contenidos de la estrategia que tienen más recordación en la audiencia.</t>
  </si>
  <si>
    <t xml:space="preserve">Se hizo un primer mapeo de actores dentro de la academia y las universidades. Este es el primer paso para construir los lineamientos de la política pública de comunicación y divulgación científica. 
</t>
  </si>
  <si>
    <t xml:space="preserve">Se llevaron a cabo 30 espacios de valor que a la fecha cuentan con 15000 visualizaciones. En estos espacios se visibilizó la labor de los científicos y comunidades que trabajan temas de CTeI y apropiación social del conocimiento. </t>
  </si>
  <si>
    <t xml:space="preserve">Guiones y escaletas de los eventos
Links con los eventos virtuales
Apoyo logístico 
Recurso humano de la Dirección de Capacidades </t>
  </si>
  <si>
    <t>La jornada de socialización permitió dar claridad del contexto de la convocatoria, aclarar dudas frente a la participación de los estudiantes de medicina y desarrollo del servicio social obligatorio en el marco de la beca pasantía.</t>
  </si>
  <si>
    <t xml:space="preserve">Se realizó jornada de socialización el 1 de septiembre de 2020 de manera virtual a través de la plataforma Zoom, dominio de la Asociación Colombiana de Facultades de Medicina (ASCOFAME).
Se contó con la participación de los aliados (Instituto Científico Pfizer Colombia (ICPC) y la Asociación Colombiana de Facultades de Medicina (ASCOFAME)).
Como resultados de la jornada de socialización, se vio la necesidad de Adundar la convocatoria en lo referente a ajustar la sección 7- REQUISITOS, numeral 7.5 Estado Académico, literal (ii), de la Convocatoria 887 de 2020 “Jóvenes Investigadores e Innovadores en Medicina”. El propósito del ajuste busca aclarar que al momento de vinculación de los jóvenes investigadores e innovadores en medicina, que resulten seleccionados a través de la Convocatoria, se encuentren graduados. 
Ascofame como aliado solicitó la revisión de dicho requisito, dadas las modificaciones en el calendario académico de las facultades de medicina generados por los efectos de la pandemia del nuevo Coronavirus (SARS-CoV-2) y por las medidas tomadas por el Gobierno nacional en el marco de la emergencia sanitaria declarada en el país. </t>
  </si>
  <si>
    <t>Jornada de socialización</t>
  </si>
  <si>
    <t>Convocatoria 891 de 2020 Vocaciones y Formación en CTeI para la reactivación económica en el marco de la pos pandemia 2020</t>
  </si>
  <si>
    <t>1. Elaboración y revisión de presentación para la socialización de la convocatoria en articulación con el programa de estancias posdoctorales.
2. Logística para el desarrollo de la jornada de socialización
3. Invitación a actores - IES Públicas - Direcciones de Investigación.
4. Preparar la temática y material requerido para el desarrollo de las jornadas de socialización.
5. Garantizar la conectividad para el desarrollo de las jornadas virtuales.</t>
  </si>
  <si>
    <t>La jornada de socialización permitió dar claridad del contexto de la convocatoria, aclarar dudas frente a la participación de los candidatos a jóvenes investigadores e innovadores, importancia e impacto de la convocatoria en el marco del proceso de reactivación económica (Post pandemia).</t>
  </si>
  <si>
    <t>Esta convocatoria se construye en el marco de la emergencia sanitaria y en el estado de Emergencia Económica, Social, y Ecológica a nivel nacional, declarada por la pandemia del COVID-19, y con el objetivo del Ministerio de fomentar la vocación científica en jóvenes y la formación del capital humano en CTeI, promover su vinculación a entidades del SNCTeI y con ello aportar a la reactivación económica del país en el contexto de la post pandemia, contribuyendo a la generación de empleo e incentivos, a través de la generación de oportunidades de integrarse a entidades del SNCTeI.
La convocatoria cuenta con 2 Mecanismos de participación: Mecanismo 1.  Vinculación de Jóvenes Investigadores e Innovadores de pregrado y jóvenes profesionales en proyectos de I+D+i. Mecanismo 2.  Vinculación de profesionales con título de doctorado para la financiación de estancias postdoctorales.
El mecanismo 1 esta dirigido a Instituciones de Educación Superior (IES) públicas que cuenten con grupos de investigación, desarrollo tecnológico e innovación con reconocimiento en la Convocatoria 833 de 2018, interesados en vincular Jóvenes Investigadores e Innovadores de pregrado y profesionales; a proyectos de investigación, desarrollo tecnológico e innovación (I+D+i), relacionados con las áreas científicas de la OCDE.
Cada IES pública podrá postular hasta diez (10) grupos de investigación reconocidos en la Convocatoria 833 de 2018 del Ministerio de Ciencia, Tecnología e Innovación por grupo se podrá presentar un (1) proyecto al que se debe vincular dos (2) Jóvenes Investigadores e Innovadores (un (1) joven de pregrado y un (1) joven profesional). 
Se llevaron a cabo dos jornadas de socialización y divulgación llevadas a cabo los días 13 y 20 de octubre de 2020 de manera virtual en la plataforma Zoom de Minciencias.</t>
  </si>
  <si>
    <t xml:space="preserve">Se obtuvieron los siguientes resultados: 
- Postulaciones: 29 IES Públicas, 334 jóvenes investigadores y 167 proyectos.
- Cumplen con todos los requisitos: 28 IES Públicas, 304 jóvenes investigadores y 152 proyectos.
- No cumplen con uno o más requisitos: 1 entidad al no corresponder a IES Pública, 30 jóvenes investigadores y 15 proyectos.
- Una vez realizado el proceso de asignación de criterios, ingresan al Banco Preliminar de propuestas elegibles con un umbral de corte de 70 puntos, 27 IES Públicas, 260 jóvenes investigadores y 130 proyectos. El Banco Preliminar fue publicado el 30 de noviembre de 2020.
- El Banco Final de propuestas elegibles queda conformado por 25 IES Públicas, 132 jóvenes investigadores y 264 proyectos. 
Debido a que el número de propuestas elegibles supera los recursos disponibles para la financiación se publicará el 28 de enero de 2021 un Banco final de propuestas financiables conformado por 25 IES Públicas, 250 jóvenes investigadores y 125 proyectos. </t>
  </si>
  <si>
    <t>Página web
Línea Gratuita Nacional
Difusión a través de las redes de la Superintendencia de Industria y Comercio - SIC</t>
  </si>
  <si>
    <t>Se llevo a cabo una socialización vía Meet junto a la Dirección de Transferencia y Uso del Conocimiento, y la Superintendencia de Industria y Comercio, dirigida a las 29 instituciones que contaban con CATI, en la cual se les explicaron las condiciones para participar de la invitación.</t>
  </si>
  <si>
    <t>Se atendieron las consultas de los ciudadanos a través del formulario electrónico  disponible en el enlace http://www.minciencias.gov.co/ciudadano/canal-pqrds.
En el periodo del  21 de noviembre al 18 de diciembre de 2020, se dio claridad a las inquietudes de los ciudadanos.</t>
  </si>
  <si>
    <t>La socialización permitió aclarar a los participantes las inquietudes referentes a la invitación, su componente de innovación y la estrategia de propiedad intelectual la cual debían integrar en sus propuestas.</t>
  </si>
  <si>
    <t>Se realizó la socialización de la invitación a través de un Webinar en compañía de la Superintendencia de Industria y Comercio - SIC, el cual permitió aclarar a los participantes las inquietudes referentes a la invitación, su componente de innovación y la estrategia de propiedad intelectual la cual debían integrar en sus propuestas.</t>
  </si>
  <si>
    <t>Los espacios de valor realizados permitieron llevar temas de CTeI a público no especializado. Los espacios fueron variados y consistieron en talleres de arte y ciencia, eventos inspiracionales para visibilizar científicos colombianos e iniciativas comunitarias ganadoras de A Ciencia Cierta. Así mismo se proyectaron los contenidos audiovisuales de la estrategia en diferentes lugares. Por la coyuntura actual la mayoría de los eventos se llevaron a cabo de manera virtual  a través de las redes sociales de la estrategia y a la fecha cuentan con 15000 visualizaciones.</t>
  </si>
  <si>
    <t>3 talleres de comunicación pública de la ciencia en Pereira, Cali y Bucaramanga.</t>
  </si>
  <si>
    <t xml:space="preserve">En los talleres se realizaron actividades que permitieron a los participantes reflexionar sobre su rol como comunicadores y divulgadores científicos en sus instituciones y en su región. Al final de cada taller se elaboró un decálogo con los pilares de la comunicación pública de la ciencia. Igualmente se presentó la estrategia Todo es Ciencia en diferentes universidades. </t>
  </si>
  <si>
    <t>Para continuar el ejercicio se está desarrollando un mapeo de actores en el país</t>
  </si>
  <si>
    <t xml:space="preserve">La encuesta permitió llevar a cabo una caracterización de percepciones y necesidades de divulgación dentro del público de la estrategia así como de las personas que no están familiarizadas con ésta. A partir de los resultados y su análisis se propuso una ruta estratégica de comunicación pública para Minciencias y para Todo es Ciencia.  </t>
  </si>
  <si>
    <t>1.  Los Actores del SNCTeI presentan sus propuestas a las convocatorias del Paln Bienal Susceptibles de ser financiadas con el recurso del fondo de CTeI
2. Retroalimentación de los aspectos Técnicos (Según Direcciones Técnicas, DNP).
3. Verificación de requisitos: Revisión de documento técnico, metodología general ajustada, presupuesto detallado, cartas y certificaciones</t>
  </si>
  <si>
    <r>
      <t xml:space="preserve">Durante el período del 15 de octubre al 5 de noviembre se publicó el proyecto de decreto </t>
    </r>
    <r>
      <rPr>
        <i/>
        <sz val="11"/>
        <rFont val="Arial Narrow"/>
        <family val="2"/>
      </rPr>
      <t xml:space="preserve">Por el cual se reglamenta el Sistema Nacional de Ciencia, Tecnología e Innovación-SNCTI , </t>
    </r>
    <r>
      <rPr>
        <sz val="11"/>
        <rFont val="Arial Narrow"/>
        <family val="2"/>
      </rPr>
      <t xml:space="preserve"> para dar cumplimiento al requisito establecido en el  artículo  2.1.2.1.14 del Decreto 1081 de 2015 .
De los 125 comentarios recibidos: 
3 fueron aceptados porque enriquecían o precisaban el contenido del proyecto de decreto
122 No fueron aceptados  por las siguientes causas: 
-No eran estrictamente comentarios sino consideraciones personales
 sobre el sector
-No se relacionaban directamente con el objeto del proyecto de decreto.
-Eran simplemente observaciones de puntuación o de redacción según la percepción de quien presentó el comentario.
-Eran consideraciones propias sobre cuál debería ser el contenido del proyecto de decreto, según intereses propios o gremiales
Cada uno de los 125 comentarios u observaciones fueron atendidos y el resultado de la participación ciudadana se encuentra publicado en el enlace: https://minciencias.gov.co/resultados-consultas-proyectos-normativos, en cumplimiento de lo dispuesto en el artículo  2.1.2.1.14 del Decreto 1081 de 2015</t>
    </r>
  </si>
  <si>
    <t>Se realizaron publicaciones en los siguientes enlaces, realizando la difusión del proyecto de Ley e invitando a participar en la construcción de este documento:
https://twitter.com/MincienciasCo/status/1316891736539541507?s=20
https://twitter.com/DiegoHdezLosada/status/1317126875022589952?s=20
https://minciencias.gov.co/sala_de_prensa/proyecto-decreto-por-el-cual-se-reglamenta-el-sistema-nacional-ciencia-tecnologia-e
Así mismo se dio respuesta oportuna a cada participante, en lo relacionado con los comentarios presentados.</t>
  </si>
  <si>
    <t xml:space="preserve">Las publicaciones en pagina web y redes sociales, así como la respuesta oportuna a las inquietudes de los actores interesados, permitió tener los siguientes resultados de la participación:
- 31 Participantes
- 125 comentarios
- 3 Comentarios fueron aceptados porque enriquecían el proyecto del decreto y se hicieron los ajustes correspondientes.
- 122 Comentarios no se aceptaron porque no aportaban al proyecto de decreto ni precisaban su contenido 
</t>
  </si>
  <si>
    <t>Como resultado de la consulta se reciben tres aportes de ciudadanos, solicitando posibles ajustes en las convocatorias de reconocimiento de grupos e investigadores. Para 2020, debido a las crisis frente a la Pandemia, este mecanismo no fue abierto; o obstante las solicitudes pueden ser tenidas en cuenta en la medición 2021.
No obstante a lo anterior, las solicitudes no requieren ajuste o cambio en las iniciativas propuestas para la vigencia 2020  por lo cual no se hace necesario emitir respuesta.</t>
  </si>
  <si>
    <t>Las respuestas dadas por lo 34 encuestados son un insumo importante para identificar las necesidades de los actores en materia de Propiedad Intelectual, se debe buscará la manera para que la participación sea mayor en una próxima ocasión</t>
  </si>
  <si>
    <t>Hasta el momento se considera adecuado el desarrollo de la convocatoria, el público objetivo ha participado buscando los beneficios de la convocatoria, aun en medio de la coyuntura presentada en este año. Por tal razón se continuarán desarrollando las mismas acciones de difusión y atención al ciudadano, con el fin  de mantener una importante participación de los diferentes actores del SNCTI</t>
  </si>
  <si>
    <t>Hasta el momento se considera adecuado el desarrollo de la convocatoria, el público objetivo participó aun en medio de la coyuntura presentada en este año. Por tal razón se continuarán desarrollando las mismas acciones de difusión y atención al ciudadano, con el fin de mantener una importante participación de los actores del SNCTI</t>
  </si>
  <si>
    <t>¿Como está el ministerio generando alianzas con aliados internacionales para la financiación de CTeI?</t>
  </si>
  <si>
    <t>Formulario electrónico</t>
  </si>
  <si>
    <t>El Ministerio, tiene entre sus funciones fortalecer la internacionalización de las actividades científicas, de desarrollo tecnológico y de innovación, de acuerdo con las dinámicas internacionales, a través de mecanismo como la cooperación internacional, la diáspora científica, la conformación de redes de conocimiento y cooperación, entre otros.  
En este sentido, durante la vigencia 2020 se han realizado actividades para dinamizar el relacionamiento con actores internacionales y promover la visibilización de Minciencias en el ámbito internacional. 
En este contexto se destacan los siguientes avances: firma del memorando de entendimiento entre Minciencias y la Institución de Investigación Científica y Tecnológica de Turquía –TUBITAK; memorando de entendimiento entre Minciencias y la Fundación de Apoyo a la Investigación del Estado de São Paulo (FAPESP); convocatoria de bioeconomía con el BMBF (Bundesministerium für Bildung und Forschung - Ministerio Federal de Educación e Investigación de Alemania); negociación del Memorando de Entendimiento con el Programa Federal de Canadá MITACS para Nexo Global; alianza entre Minciencias y el Ministerio de Ciencias Avanzadas de Emiratos Árabes; participación de las sesiones del Comité de Política de Ciencia y Tecnología - CSTP de la OCDE; propuesta de plan de trabajo para el periodo 2020-2021 presentada ante la Comisión de Ciencia y Tecnología - COMCYT de la OEA; gestión para la aprobación de la propuesta de proyecto DeSIRA con la Comisión Europea.</t>
  </si>
  <si>
    <t xml:space="preserve">¿Qué estrategias está implementando el Ministerio junto con el gobierno nacional para mejorar la Inversión en ACTI, de cara al escenario post pandemia?
</t>
  </si>
  <si>
    <t xml:space="preserve">Desde el Ministerio de Ciencia, Tecnología e Innovación en coordinación con otras Entidades de Gobierno estamos implementando acciones con el propósito de cumplir tan retadora meta como lo es 1,5% de inversión en ACTI como porcentaje del PIB. 
Algunas de estas acciones incluyen, entre otras:
-Diversificación y socialización del portafolio de beneficios tributarios por inversión en CTeI, incluyendo oferta relacionada con la vinculación de doctores en el sector empresarial, así como promover la inversión en CTeI por parte de la Mipymes.
-Implementación del Marco de Inversión: el marco de inversión para la CTeI es una herramienta de programación del gasto público de las entidades de Gobierno, para el cumplimiento de los objetivos de política, que considera las necesidades de inversión, las restricciones fiscales y las fuentes de financiación que garanticen la estabilidad de la inversión en ciencia, tecnología e innovación de acuerdo con el Marco Fiscal de Mediano Plazo y el Marco de Gasto de Mediano Plazo. Queremos que todos los sectores de Gobierno Nacional realicen inversión en ACTI y que esto impacte en la generación de valor público en el marco de su misionalidad.
-Junto con Bancoldex se está diseñando una línea de crédito dirigida a todos los segmentos empresariales de Colombia con el propósito de promover inversiones en Actividades de Ciencia, Tecnología e Innovación.  Tiene 3 objetivos principales: 1. Crear una solución de financiación preferencial que ayude a las empresas a tener alternativas para apalancar proyectos de CTeI. Esto ayuda en la evaluación financiera de estos proyectos al interior de las empresas, 2. Involucrar al sistema financiero en la financiación masiva de proyectos de ciencia, tecnología e innovación y 3. Aprovechar la solución de crédito, para transmitir los conceptos propios de ACTI al mercado.
-Estamos creando capacidades en las regiones del País para la gestión de proyectos en CTeI y así los actores del SNCTI puedan acceder a los recursos del FCTeI del SGR. Esto irá acompañado con la reglamentación de las convocatorias públicas, abiertas y competitivas; así como el acompañamiento de los ejercicios de planeación de los recursos en los departamentos.
-Otras Entidades como MinCIT están formulando lineamientos para la generación del modelo de cofinanciación de proyectos de desarrollo tecnológico e innovación.
-Colombia Compra Eficiente está generando una ruta para promover la compra pública innovadora.
</t>
  </si>
  <si>
    <t>Formulario electrónico para audiencia pública de rencición de cuentas</t>
  </si>
  <si>
    <t xml:space="preserve">La respuesta del Ministerio, atendiendo su misionalidad como ente rector del SNCTI,  encargado de formular, orientar, dirigir, coordinar, ejecutar, implementar y controlar la política de Estado en esta materia y en concordancia con los planes y programas de desarrollo, de acuerdo con la Ley 1951 de 2019 y el Decreto 2226 de 2019,  estableció como prioridad en el marco de la pandemia, la financiación de proyectos de ciencia, tecnología e innovación (CTeI) dirigidos a desarrollar, entre otros, la validación de técnicas de diagnóstico rápido, dispositivos, tecnologías y/o herramientas que permitan cuidar a la población, al personal médico y a los pacientes, así como apoyar alternativas preventivas y terapéuticas que ayuden a contrarrestar y mitigar la actual emergencia. 
También ha movilizado esfuerzos desde 4 direcciones técnicas: Generación de Conocimiento, Transferencia y Uso de Conocimiento, Capacidades y Divulgación de la CTeI y Vocaciones y Formación en CTeI. Algunas acciones se mencionan a continuación:
Mincienciatón: 25 proyectos; $26.000 millones; 5 líneas estratégicas 1) Salud Pública, 2) Sistemas de diagnóstico, 3) Estrategias de prevención y 4) Equipos y dispositivos y 5) Sistemas de monitoreo. 
Implementación de convocatoria para el fortalecimiento de los Laboratorios de Biología Molecular de las Regiones 
Implementación de la Convocatoria del Fondo de CTeI del SGR para el fortalecimiento de capacidades de investigación y desarrollo regionales e iniciativas de CTeI y transferencia de tecnología y conocimiento orientadas a atender problemáticas derivadas del COVID-19”.
Diálogos con expertos para contribuir con la contingencia del COVID-19
Ondas en Casa: 16.000 NNA beneficiadas; más de 500 Grupos de investigación Ondas involucrados.
Medidas asumidas en formación de alto nivel
Convocatoria Doctorados en el Exterior 2020;  Convocatoria Construcción de paz, resiliencia y salud mental
Incentivos tributarios para Empresas por inversión en proyectos de CTeI relacionados con el COVID-19 y la postpandemia.
</t>
  </si>
  <si>
    <t>¿Cuáles han sido las acciones del Ministerio para abordar la pandemia?</t>
  </si>
  <si>
    <t>¿Qué programas está implementando el Ministerio para apoyar e implementar proyectos con enfoque diferencial?</t>
  </si>
  <si>
    <t>A inicios de 2020 se creó el programa “Mujer + Ciencia + Equidad” enfocado a mujeres con condiciones de vulnerabilidad con enfoque a estratos 1, 2 y 3 y minorías étnicas, el cual está en proceso de construcción como una de las respuestas a las acciones dirigidas a las mujeres pertenecientes a estas comunidades. Los mecanismos de implementación del Programa abarcan: 
El Fomento de las áreas STEAM como campos de interés para niñas y jóvenes de la educación media del territorio nacional. 
El Fomento de vocaciones científicas, tecnológicas, innovadoras y emprendedoras en mujeres jóvenes de la educación terciaria. 
Estancias y pasantías de investigación e innovación en Colombia y en el exterior para mujeres jóvenes de la educación terciaria
Fomento del emprendimiento de base tecnológica de mujeres.
Fortalecimiento de mujeres empresarias emprendedoras.
El Ministerio destinó como presupuesto inicial para emprender el Programa “Mujer + Ciencia + Equidad” un total $1.000 millones, pero con el potencial de sumar aliados que permitan ampliar su alcance.
Las anteriores iniciativas Minciencias, logra: 
Fortalecer las vocaciones científicas de jóvenes de pregrado, técnicos, tecnólogos para el trabajo y profesionales recién egresados mediante el desarrollo de habilidades y competencias en CTeI.
Los jóvenes fortalecen los proyectos de CTeI y aportan a la solución de necesidades y problemáticas de diferentes regiones del país.
Estos jóvenes aportan en el incremento de producción científica del país, así como en el relevo generacional de los investigadores.
Estas iniciativas constituyen una oportunidad laboral para los jóvenes en temas de CTeI, impactando positivamente sus ingresos personales y familiares.
Se impactarán alrededor de 90 Instituciones de Educación Superior, Centros de investigación y Desarrollo Tecnológico e Institutos de Salud. 
Se beneficiarán alrededor de 762 jóvenes del país con becas pasantías entre 6 y 12 meses de duración.
En respuesta a la situación actual y en aras de beneficiar a las Instituciones de Educación Superior, se financia en la vigencia 2020 entre el 80% y 100% de las becas pasantías.</t>
  </si>
  <si>
    <t>¿Qué estrategias está implementando el Ministerio para incentivar la inversión en Mypimes?</t>
  </si>
  <si>
    <t>La Ley 1955 de 2019 solicita la diversificación de los beneficios tributarios a partir de y con el Decreto 1011 de 2020 (14 de julio de 2020), para incentivar la inversión en proyectos de investigación, desarrollo tecnológico e innovación y la vinculación de Doctores en las micro, pequeñas y mediana empresas, las cuales podrán acceder a un crédito fiscal hasta por el 50% de la inversión, aplicable para la compensación de cualquier impuesto de carácter nacional. 
También de cara al compromiso de País para el fortalecimiento de los procesos de generación y transferencia de conocimiento para el desarrollo social y productivo, el Ministerio de Ciencia, Tecnología e Innovación viene liderando el programa de innovación empresarial con el fin de apoyar empresas, entre ellas a Mipymes que le apuestan a la innovación como estrategia de crecimiento a través del desarrollo de capacidades en gestión de la innovación.</t>
  </si>
  <si>
    <t>¿Que se tiene pensado para el programa Ondas en casa, una vez finalizada la pandemia?</t>
  </si>
  <si>
    <t>Ondas en casa es una propuesta pedagógica que ha obtenido avances exitosos al incorporar nuevas alternativas tecnológicas y de gestión que a partir del aprovechamiento y uso eficiente de medios digitales y tecnologías de la información y las comunicaciones han potenciado el alcance del programa.
Si bien la pandemia aceleró su puesta en marcha la propuesta pedagógica se venía construyendo y tiene como propósito ampliar su alcance y apropiar nuevas y mejores tecnologías que permitan el aprovechamiento de espacios digitales de calidad para fortalecer las vocaciones científicas de niños, niñas y adolescentes.</t>
  </si>
  <si>
    <t>Sesión 23 del CGDSI del 28 de agosto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</si>
</sst>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
  </numFmts>
  <fonts count="40" x14ac:knownFonts="1">
    <font>
      <sz val="11"/>
      <color theme="1"/>
      <name val="Calibri"/>
      <family val="2"/>
      <scheme val="minor"/>
    </font>
    <font>
      <sz val="11"/>
      <color theme="1"/>
      <name val="Calibri"/>
      <family val="2"/>
      <scheme val="minor"/>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9"/>
      <color indexed="81"/>
      <name val="Tahoma"/>
      <family val="2"/>
    </font>
    <font>
      <sz val="11"/>
      <color theme="1"/>
      <name val="Arial Narrow"/>
      <family val="2"/>
    </font>
    <font>
      <b/>
      <sz val="14"/>
      <color theme="0"/>
      <name val="Arial Narrow"/>
      <family val="2"/>
    </font>
    <font>
      <sz val="14"/>
      <name val="Arial Narrow"/>
      <family val="2"/>
    </font>
    <font>
      <b/>
      <sz val="14"/>
      <name val="Arial Narrow"/>
      <family val="2"/>
    </font>
    <font>
      <sz val="6"/>
      <color theme="1" tint="0.499984740745262"/>
      <name val="Arial Narrow"/>
      <family val="2"/>
    </font>
    <font>
      <b/>
      <sz val="24"/>
      <color theme="1"/>
      <name val="Arial Narrow"/>
      <family val="2"/>
    </font>
    <font>
      <sz val="11"/>
      <name val="Arial Narrow"/>
      <family val="2"/>
    </font>
    <font>
      <b/>
      <sz val="11"/>
      <name val="Arial Narrow"/>
      <family val="2"/>
    </font>
    <font>
      <b/>
      <sz val="12"/>
      <name val="Arial Narrow"/>
      <family val="2"/>
    </font>
    <font>
      <b/>
      <sz val="12"/>
      <color theme="0"/>
      <name val="Arial Narrow"/>
      <family val="2"/>
    </font>
    <font>
      <b/>
      <sz val="12"/>
      <color rgb="FFFFFFFF"/>
      <name val="Arial Narrow"/>
      <family val="2"/>
    </font>
    <font>
      <b/>
      <sz val="28"/>
      <color theme="0"/>
      <name val="Arial Narrow"/>
      <family val="2"/>
    </font>
    <font>
      <sz val="11"/>
      <color rgb="FF0070C0"/>
      <name val="Arial Narrow"/>
      <family val="2"/>
    </font>
    <font>
      <b/>
      <sz val="14"/>
      <color theme="1"/>
      <name val="Arial Narrow"/>
      <family val="2"/>
    </font>
    <font>
      <b/>
      <sz val="11"/>
      <color theme="0"/>
      <name val="Arial Narrow"/>
      <family val="2"/>
    </font>
    <font>
      <sz val="10"/>
      <color theme="1"/>
      <name val="Arial Narrow"/>
      <family val="2"/>
    </font>
    <font>
      <b/>
      <sz val="10"/>
      <color theme="0"/>
      <name val="Arial Narrow"/>
      <family val="2"/>
    </font>
    <font>
      <i/>
      <sz val="11"/>
      <name val="Arial Narrow"/>
      <family val="2"/>
    </font>
    <font>
      <b/>
      <sz val="16"/>
      <color theme="1"/>
      <name val="Arial Narrow"/>
      <family val="2"/>
    </font>
  </fonts>
  <fills count="15">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3366CC"/>
        <bgColor indexed="64"/>
      </patternFill>
    </fill>
    <fill>
      <patternFill patternType="solid">
        <fgColor rgb="FFE2ECFD"/>
        <bgColor indexed="64"/>
      </patternFill>
    </fill>
    <fill>
      <patternFill patternType="solid">
        <fgColor rgb="FF6699FF"/>
        <bgColor indexed="64"/>
      </patternFill>
    </fill>
    <fill>
      <patternFill patternType="solid">
        <fgColor theme="0"/>
        <bgColor theme="0"/>
      </patternFill>
    </fill>
    <fill>
      <patternFill patternType="solid">
        <fgColor theme="4" tint="0.79998168889431442"/>
        <bgColor indexed="64"/>
      </patternFill>
    </fill>
  </fills>
  <borders count="5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2">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4">
    <xf numFmtId="0" fontId="0" fillId="0" borderId="0" xfId="0"/>
    <xf numFmtId="0" fontId="7" fillId="0" borderId="2" xfId="0" applyFont="1" applyBorder="1" applyAlignment="1">
      <alignment horizontal="center" vertical="center"/>
    </xf>
    <xf numFmtId="0" fontId="8" fillId="0" borderId="0" xfId="0" applyFont="1" applyFill="1" applyBorder="1" applyAlignment="1">
      <alignment horizontal="left" vertical="center" wrapText="1"/>
    </xf>
    <xf numFmtId="0" fontId="4" fillId="0" borderId="0" xfId="0" applyFont="1"/>
    <xf numFmtId="0" fontId="4" fillId="0" borderId="0" xfId="0" applyFont="1" applyAlignment="1">
      <alignment horizontal="left"/>
    </xf>
    <xf numFmtId="0" fontId="4" fillId="0" borderId="0" xfId="0" applyFont="1" applyFill="1" applyBorder="1" applyAlignment="1">
      <alignment horizontal="left"/>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2" xfId="0" applyFont="1" applyBorder="1" applyAlignment="1">
      <alignment horizontal="center" vertical="center"/>
    </xf>
    <xf numFmtId="0" fontId="11" fillId="0" borderId="0" xfId="0" applyFont="1" applyFill="1" applyBorder="1" applyAlignment="1">
      <alignment horizontal="center" vertical="center" wrapText="1"/>
    </xf>
    <xf numFmtId="0" fontId="11" fillId="3" borderId="2" xfId="0" applyFont="1" applyFill="1" applyBorder="1" applyAlignment="1">
      <alignment horizontal="center" vertical="center"/>
    </xf>
    <xf numFmtId="164" fontId="4" fillId="2" borderId="2" xfId="1" applyNumberFormat="1" applyFont="1" applyFill="1" applyBorder="1" applyAlignment="1">
      <alignment vertical="center"/>
    </xf>
    <xf numFmtId="164" fontId="13" fillId="0" borderId="2" xfId="1" applyNumberFormat="1" applyFont="1" applyFill="1" applyBorder="1" applyAlignment="1">
      <alignment vertical="center"/>
    </xf>
    <xf numFmtId="164" fontId="13" fillId="0" borderId="0" xfId="1" applyNumberFormat="1" applyFont="1" applyFill="1" applyBorder="1" applyAlignment="1">
      <alignment vertical="center"/>
    </xf>
    <xf numFmtId="0" fontId="5"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2" fillId="3" borderId="2" xfId="0" applyFont="1" applyFill="1" applyBorder="1" applyAlignment="1">
      <alignment horizontal="center" vertical="center" wrapText="1"/>
    </xf>
    <xf numFmtId="164" fontId="11" fillId="3" borderId="2" xfId="0" applyNumberFormat="1" applyFont="1" applyFill="1" applyBorder="1" applyAlignment="1">
      <alignment vertical="center"/>
    </xf>
    <xf numFmtId="164" fontId="11" fillId="0" borderId="0" xfId="0" applyNumberFormat="1" applyFont="1" applyFill="1" applyBorder="1" applyAlignment="1">
      <alignment vertical="center"/>
    </xf>
    <xf numFmtId="164" fontId="4" fillId="0" borderId="2" xfId="0" applyNumberFormat="1" applyFont="1" applyBorder="1"/>
    <xf numFmtId="0" fontId="4" fillId="0" borderId="0" xfId="0" applyFont="1" applyFill="1" applyBorder="1"/>
    <xf numFmtId="164" fontId="3" fillId="0" borderId="2" xfId="0" applyNumberFormat="1" applyFont="1" applyBorder="1"/>
    <xf numFmtId="0" fontId="12" fillId="4"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164" fontId="4" fillId="0" borderId="0" xfId="0" applyNumberFormat="1" applyFont="1" applyBorder="1"/>
    <xf numFmtId="164" fontId="3" fillId="0" borderId="0" xfId="0" applyNumberFormat="1" applyFont="1" applyBorder="1"/>
    <xf numFmtId="0" fontId="14" fillId="0" borderId="2" xfId="0" applyFont="1" applyFill="1" applyBorder="1" applyAlignment="1">
      <alignment horizontal="center" vertical="center" wrapText="1"/>
    </xf>
    <xf numFmtId="0" fontId="4" fillId="5" borderId="0" xfId="0" applyFont="1" applyFill="1"/>
    <xf numFmtId="0" fontId="4" fillId="5" borderId="0" xfId="0" applyFont="1" applyFill="1" applyBorder="1"/>
    <xf numFmtId="0" fontId="4" fillId="0" borderId="0" xfId="0" applyFont="1" applyAlignment="1">
      <alignment vertical="center" wrapText="1"/>
    </xf>
    <xf numFmtId="164" fontId="3" fillId="2" borderId="2" xfId="1" applyNumberFormat="1" applyFont="1" applyFill="1" applyBorder="1" applyAlignment="1">
      <alignment vertical="center"/>
    </xf>
    <xf numFmtId="164" fontId="4" fillId="4" borderId="2" xfId="1" applyNumberFormat="1" applyFont="1" applyFill="1" applyBorder="1" applyAlignment="1">
      <alignment vertical="center"/>
    </xf>
    <xf numFmtId="1" fontId="11" fillId="3" borderId="2" xfId="0" applyNumberFormat="1" applyFont="1" applyFill="1" applyBorder="1" applyAlignment="1">
      <alignment horizontal="center" vertical="center"/>
    </xf>
    <xf numFmtId="164" fontId="5" fillId="0" borderId="2" xfId="1" applyNumberFormat="1" applyFont="1" applyFill="1" applyBorder="1" applyAlignment="1">
      <alignment vertical="center"/>
    </xf>
    <xf numFmtId="164" fontId="15" fillId="3" borderId="2" xfId="0" applyNumberFormat="1" applyFont="1" applyFill="1" applyBorder="1" applyAlignment="1">
      <alignment vertical="center"/>
    </xf>
    <xf numFmtId="9" fontId="12" fillId="0" borderId="2" xfId="0" applyNumberFormat="1" applyFont="1" applyBorder="1" applyAlignment="1">
      <alignment horizontal="center" vertical="center"/>
    </xf>
    <xf numFmtId="9" fontId="11" fillId="3" borderId="2" xfId="0" applyNumberFormat="1" applyFont="1" applyFill="1" applyBorder="1" applyAlignment="1">
      <alignment horizontal="center" vertical="center"/>
    </xf>
    <xf numFmtId="3" fontId="12" fillId="0" borderId="2" xfId="0" applyNumberFormat="1" applyFont="1" applyBorder="1" applyAlignment="1">
      <alignment horizontal="center" vertical="center"/>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4" fontId="4" fillId="4" borderId="2" xfId="1" applyNumberFormat="1" applyFont="1" applyFill="1" applyBorder="1" applyAlignment="1">
      <alignment vertical="center" wrapText="1"/>
    </xf>
    <xf numFmtId="164" fontId="16" fillId="2" borderId="2" xfId="1" applyNumberFormat="1" applyFont="1" applyFill="1" applyBorder="1" applyAlignment="1">
      <alignment vertical="center" wrapText="1"/>
    </xf>
    <xf numFmtId="0" fontId="5" fillId="4" borderId="2" xfId="0" applyFont="1" applyFill="1" applyBorder="1" applyAlignment="1">
      <alignment horizontal="center" vertical="center" wrapText="1"/>
    </xf>
    <xf numFmtId="0" fontId="12" fillId="4" borderId="2" xfId="0" applyFont="1" applyFill="1" applyBorder="1" applyAlignment="1">
      <alignment horizontal="justify" vertical="center" wrapText="1"/>
    </xf>
    <xf numFmtId="0" fontId="11" fillId="3" borderId="2" xfId="0" applyFont="1" applyFill="1" applyBorder="1" applyAlignment="1">
      <alignment horizontal="center" vertical="center"/>
    </xf>
    <xf numFmtId="0" fontId="7" fillId="0" borderId="2" xfId="0" applyFont="1" applyBorder="1" applyAlignment="1">
      <alignment horizontal="center" vertical="center"/>
    </xf>
    <xf numFmtId="164" fontId="4" fillId="2" borderId="2" xfId="1" applyNumberFormat="1" applyFont="1" applyFill="1" applyBorder="1" applyAlignment="1">
      <alignment vertical="center" wrapText="1"/>
    </xf>
    <xf numFmtId="3" fontId="11" fillId="3" borderId="2" xfId="0" applyNumberFormat="1" applyFont="1" applyFill="1" applyBorder="1" applyAlignment="1">
      <alignment horizontal="center" vertical="center"/>
    </xf>
    <xf numFmtId="0" fontId="17" fillId="4" borderId="2" xfId="0" applyFont="1" applyFill="1" applyBorder="1" applyAlignment="1">
      <alignment horizontal="justify" vertical="center" wrapText="1"/>
    </xf>
    <xf numFmtId="164" fontId="18" fillId="4" borderId="2" xfId="1" applyNumberFormat="1" applyFont="1" applyFill="1" applyBorder="1" applyAlignment="1">
      <alignment vertical="center" wrapText="1"/>
    </xf>
    <xf numFmtId="0" fontId="11" fillId="3" borderId="2" xfId="0" applyFont="1" applyFill="1" applyBorder="1" applyAlignment="1">
      <alignment horizontal="center" vertical="center" wrapText="1"/>
    </xf>
    <xf numFmtId="42" fontId="3" fillId="4" borderId="2" xfId="2" applyFont="1" applyFill="1" applyBorder="1" applyAlignment="1">
      <alignment horizontal="center" vertical="center" wrapText="1"/>
    </xf>
    <xf numFmtId="0" fontId="4" fillId="9" borderId="0" xfId="0" applyFont="1" applyFill="1" applyAlignment="1">
      <alignment horizontal="center" vertical="center"/>
    </xf>
    <xf numFmtId="164" fontId="4" fillId="0" borderId="2" xfId="0" applyNumberFormat="1" applyFont="1" applyBorder="1" applyAlignment="1">
      <alignment vertical="center"/>
    </xf>
    <xf numFmtId="0" fontId="21" fillId="2" borderId="0" xfId="0" applyFont="1" applyFill="1"/>
    <xf numFmtId="0" fontId="22" fillId="2" borderId="0" xfId="0" applyFont="1" applyFill="1" applyBorder="1" applyAlignment="1">
      <alignment horizontal="center" vertical="center"/>
    </xf>
    <xf numFmtId="0" fontId="21" fillId="2" borderId="0" xfId="0" applyFont="1" applyFill="1" applyBorder="1" applyAlignment="1">
      <alignment vertical="center" wrapText="1"/>
    </xf>
    <xf numFmtId="0" fontId="24" fillId="2" borderId="2" xfId="0" applyFont="1" applyFill="1" applyBorder="1" applyAlignment="1">
      <alignment vertical="center" wrapText="1"/>
    </xf>
    <xf numFmtId="0" fontId="21" fillId="2" borderId="0" xfId="0" applyFont="1" applyFill="1" applyAlignment="1">
      <alignment vertical="center" wrapText="1"/>
    </xf>
    <xf numFmtId="0" fontId="21" fillId="2" borderId="0" xfId="0" applyFont="1" applyFill="1" applyBorder="1"/>
    <xf numFmtId="0" fontId="21" fillId="2" borderId="5" xfId="0" applyFont="1" applyFill="1" applyBorder="1"/>
    <xf numFmtId="0" fontId="21" fillId="2" borderId="6" xfId="0" applyFont="1" applyFill="1" applyBorder="1"/>
    <xf numFmtId="0" fontId="21" fillId="2" borderId="7" xfId="0" applyFont="1" applyFill="1" applyBorder="1"/>
    <xf numFmtId="0" fontId="21" fillId="2" borderId="8" xfId="0" applyFont="1" applyFill="1" applyBorder="1"/>
    <xf numFmtId="0" fontId="21" fillId="2" borderId="9" xfId="0" applyFont="1" applyFill="1" applyBorder="1"/>
    <xf numFmtId="0" fontId="21" fillId="2" borderId="11" xfId="0" applyFont="1" applyFill="1" applyBorder="1"/>
    <xf numFmtId="0" fontId="21" fillId="2" borderId="12" xfId="0" applyFont="1" applyFill="1" applyBorder="1"/>
    <xf numFmtId="0" fontId="21" fillId="0" borderId="0" xfId="0" applyFont="1"/>
    <xf numFmtId="0" fontId="27" fillId="2" borderId="27" xfId="0" applyFont="1" applyFill="1" applyBorder="1" applyAlignment="1">
      <alignment horizontal="right" vertical="center" wrapText="1"/>
    </xf>
    <xf numFmtId="0" fontId="27" fillId="2" borderId="28" xfId="0" applyFont="1" applyFill="1" applyBorder="1" applyAlignment="1">
      <alignment horizontal="right" vertical="center" wrapText="1"/>
    </xf>
    <xf numFmtId="0" fontId="27" fillId="2" borderId="29" xfId="0" applyFont="1" applyFill="1" applyBorder="1" applyAlignment="1">
      <alignment horizontal="right" vertical="center" wrapText="1"/>
    </xf>
    <xf numFmtId="0" fontId="29" fillId="2" borderId="0" xfId="0" applyFont="1" applyFill="1" applyBorder="1" applyAlignment="1">
      <alignment horizontal="center" vertical="center"/>
    </xf>
    <xf numFmtId="164" fontId="29" fillId="2" borderId="0" xfId="1" applyNumberFormat="1" applyFont="1" applyFill="1" applyBorder="1" applyAlignment="1">
      <alignment horizontal="center" vertical="center"/>
    </xf>
    <xf numFmtId="0" fontId="27" fillId="0" borderId="0" xfId="0" applyFont="1" applyFill="1"/>
    <xf numFmtId="0" fontId="21" fillId="0" borderId="0" xfId="0" applyFont="1" applyFill="1"/>
    <xf numFmtId="0" fontId="21" fillId="2" borderId="0" xfId="0" applyFont="1" applyFill="1" applyAlignment="1">
      <alignment horizontal="center"/>
    </xf>
    <xf numFmtId="0" fontId="21" fillId="2" borderId="0" xfId="0" applyFont="1" applyFill="1" applyAlignment="1">
      <alignment horizontal="center" wrapText="1"/>
    </xf>
    <xf numFmtId="0" fontId="21" fillId="0" borderId="0" xfId="0" applyFont="1" applyAlignment="1">
      <alignment horizontal="center" vertical="center"/>
    </xf>
    <xf numFmtId="0" fontId="35" fillId="10" borderId="40" xfId="0" applyFont="1" applyFill="1" applyBorder="1" applyAlignment="1">
      <alignment horizontal="center" vertical="center"/>
    </xf>
    <xf numFmtId="0" fontId="35" fillId="10" borderId="38" xfId="0" applyFont="1" applyFill="1" applyBorder="1" applyAlignment="1">
      <alignment horizontal="center" vertical="center"/>
    </xf>
    <xf numFmtId="0" fontId="35" fillId="10" borderId="38" xfId="0" applyFont="1" applyFill="1" applyBorder="1" applyAlignment="1">
      <alignment horizontal="center" vertical="center" wrapText="1"/>
    </xf>
    <xf numFmtId="0" fontId="35" fillId="10" borderId="39" xfId="0" applyFont="1" applyFill="1" applyBorder="1" applyAlignment="1">
      <alignment horizontal="center" vertical="center"/>
    </xf>
    <xf numFmtId="0" fontId="21" fillId="0" borderId="25" xfId="0" applyFont="1" applyBorder="1" applyAlignment="1">
      <alignment horizontal="center" vertical="center"/>
    </xf>
    <xf numFmtId="0" fontId="21" fillId="0" borderId="20" xfId="0" applyFont="1" applyBorder="1" applyAlignment="1">
      <alignment horizontal="center" vertical="center"/>
    </xf>
    <xf numFmtId="0" fontId="21" fillId="2" borderId="2" xfId="0" applyFont="1" applyFill="1" applyBorder="1" applyAlignment="1">
      <alignment horizontal="justify" vertical="center"/>
    </xf>
    <xf numFmtId="0" fontId="21" fillId="0" borderId="2" xfId="0" applyFont="1" applyBorder="1" applyAlignment="1">
      <alignment horizontal="left" vertical="center" wrapText="1"/>
    </xf>
    <xf numFmtId="0" fontId="36" fillId="2" borderId="0" xfId="0" applyFont="1" applyFill="1"/>
    <xf numFmtId="0" fontId="36" fillId="2" borderId="0" xfId="0" applyFont="1" applyFill="1" applyAlignment="1">
      <alignment horizontal="center" vertical="center"/>
    </xf>
    <xf numFmtId="0" fontId="37" fillId="10" borderId="2" xfId="0" applyFont="1" applyFill="1" applyBorder="1" applyAlignment="1">
      <alignment horizontal="center" vertical="center"/>
    </xf>
    <xf numFmtId="0" fontId="37" fillId="10" borderId="2" xfId="0" applyFont="1" applyFill="1" applyBorder="1" applyAlignment="1">
      <alignment horizontal="center" vertical="center" wrapText="1"/>
    </xf>
    <xf numFmtId="14" fontId="21" fillId="2" borderId="2" xfId="0" applyNumberFormat="1" applyFont="1" applyFill="1" applyBorder="1" applyAlignment="1">
      <alignment horizontal="center" vertical="center"/>
    </xf>
    <xf numFmtId="0" fontId="21" fillId="2" borderId="2" xfId="0" applyFont="1" applyFill="1" applyBorder="1" applyAlignment="1">
      <alignment vertical="center" wrapText="1"/>
    </xf>
    <xf numFmtId="0" fontId="21" fillId="2" borderId="2" xfId="0" applyFont="1" applyFill="1" applyBorder="1" applyAlignment="1">
      <alignment horizontal="center" vertical="center"/>
    </xf>
    <xf numFmtId="0" fontId="21" fillId="2" borderId="2" xfId="0" applyFont="1" applyFill="1" applyBorder="1" applyAlignment="1">
      <alignment horizontal="justify" vertical="center" wrapText="1"/>
    </xf>
    <xf numFmtId="0" fontId="21" fillId="2" borderId="2"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3" fillId="2" borderId="2" xfId="0" applyFont="1" applyFill="1" applyBorder="1" applyAlignment="1">
      <alignment horizontal="justify" vertical="center" wrapText="1"/>
    </xf>
    <xf numFmtId="0" fontId="0" fillId="0" borderId="0" xfId="0" applyFont="1" applyAlignment="1"/>
    <xf numFmtId="0" fontId="21" fillId="0" borderId="0" xfId="0" applyFont="1" applyAlignment="1">
      <alignment horizontal="left" vertical="center" wrapText="1"/>
    </xf>
    <xf numFmtId="0" fontId="4" fillId="13" borderId="0" xfId="0" applyFont="1" applyFill="1" applyAlignment="1">
      <alignment horizontal="left" vertical="center" wrapText="1"/>
    </xf>
    <xf numFmtId="0" fontId="27" fillId="2" borderId="2" xfId="0" applyFont="1" applyFill="1" applyBorder="1" applyAlignment="1">
      <alignment vertical="center" wrapText="1"/>
    </xf>
    <xf numFmtId="0" fontId="27" fillId="2" borderId="0" xfId="0" applyFont="1" applyFill="1"/>
    <xf numFmtId="0" fontId="34" fillId="12" borderId="4" xfId="0" applyFont="1" applyFill="1" applyBorder="1" applyAlignment="1">
      <alignment horizontal="center" vertical="center"/>
    </xf>
    <xf numFmtId="3" fontId="34" fillId="14" borderId="4" xfId="0" applyNumberFormat="1" applyFont="1" applyFill="1" applyBorder="1" applyAlignment="1">
      <alignment horizontal="center" vertical="center"/>
    </xf>
    <xf numFmtId="0" fontId="27" fillId="2" borderId="20" xfId="0" applyFont="1" applyFill="1" applyBorder="1" applyAlignment="1">
      <alignment horizontal="center" vertical="center" wrapText="1"/>
    </xf>
    <xf numFmtId="0" fontId="27" fillId="2" borderId="21" xfId="0" applyFont="1" applyFill="1" applyBorder="1" applyAlignment="1">
      <alignment horizontal="center" vertical="center" wrapText="1"/>
    </xf>
    <xf numFmtId="0" fontId="21" fillId="2" borderId="23" xfId="0" applyFont="1" applyFill="1" applyBorder="1" applyAlignment="1">
      <alignment horizontal="justify" vertical="center" wrapText="1"/>
    </xf>
    <xf numFmtId="0" fontId="21" fillId="2" borderId="23" xfId="0" applyFont="1" applyFill="1" applyBorder="1" applyAlignment="1">
      <alignment horizontal="center" vertical="center" wrapText="1"/>
    </xf>
    <xf numFmtId="165" fontId="21" fillId="2" borderId="23" xfId="0" applyNumberFormat="1" applyFont="1" applyFill="1" applyBorder="1" applyAlignment="1">
      <alignment horizontal="center" vertical="center" wrapText="1"/>
    </xf>
    <xf numFmtId="0" fontId="21" fillId="2" borderId="2" xfId="0" applyFont="1" applyFill="1" applyBorder="1" applyAlignment="1">
      <alignment horizontal="justify" vertical="center" wrapText="1"/>
    </xf>
    <xf numFmtId="3" fontId="21" fillId="2" borderId="2" xfId="0"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7" fillId="2" borderId="2" xfId="0" applyFont="1" applyFill="1" applyBorder="1" applyAlignment="1">
      <alignment horizontal="justify" vertical="center" wrapText="1"/>
    </xf>
    <xf numFmtId="165" fontId="21" fillId="2"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0" fontId="27" fillId="0" borderId="2" xfId="0" applyFont="1" applyFill="1" applyBorder="1" applyAlignment="1">
      <alignment horizontal="justify" vertical="center" wrapText="1"/>
    </xf>
    <xf numFmtId="165" fontId="27" fillId="0" borderId="2" xfId="0" applyNumberFormat="1" applyFont="1" applyFill="1" applyBorder="1" applyAlignment="1">
      <alignment horizontal="center" vertical="center" wrapText="1"/>
    </xf>
    <xf numFmtId="0" fontId="27" fillId="0" borderId="21" xfId="0" applyFont="1" applyFill="1" applyBorder="1" applyAlignment="1">
      <alignment horizontal="justify" vertical="center" wrapText="1"/>
    </xf>
    <xf numFmtId="0" fontId="27" fillId="2"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17" fontId="27" fillId="0" borderId="20" xfId="0" applyNumberFormat="1" applyFont="1" applyFill="1" applyBorder="1" applyAlignment="1">
      <alignment horizontal="center" vertical="center" wrapText="1"/>
    </xf>
    <xf numFmtId="9" fontId="27" fillId="0" borderId="2" xfId="11" applyFont="1" applyFill="1" applyBorder="1" applyAlignment="1">
      <alignment horizontal="center" vertical="center" wrapText="1"/>
    </xf>
    <xf numFmtId="0" fontId="21" fillId="2" borderId="18" xfId="0" applyFont="1" applyFill="1" applyBorder="1" applyAlignment="1">
      <alignment horizontal="center" vertical="center" wrapText="1"/>
    </xf>
    <xf numFmtId="165" fontId="27" fillId="2" borderId="2" xfId="0" applyNumberFormat="1" applyFont="1" applyFill="1" applyBorder="1" applyAlignment="1">
      <alignment horizontal="center" vertical="center" wrapText="1"/>
    </xf>
    <xf numFmtId="0" fontId="27" fillId="2" borderId="21" xfId="0" applyFont="1" applyFill="1" applyBorder="1" applyAlignment="1">
      <alignment horizontal="justify" vertical="center" wrapText="1"/>
    </xf>
    <xf numFmtId="3" fontId="27" fillId="2" borderId="2" xfId="0" applyNumberFormat="1" applyFont="1" applyFill="1" applyBorder="1" applyAlignment="1">
      <alignment horizontal="center" vertical="center" wrapText="1"/>
    </xf>
    <xf numFmtId="0" fontId="27" fillId="2" borderId="13" xfId="0" applyFont="1" applyFill="1" applyBorder="1" applyAlignment="1">
      <alignment horizontal="justify" vertical="center" wrapText="1"/>
    </xf>
    <xf numFmtId="0" fontId="27" fillId="0" borderId="18" xfId="0" applyFont="1" applyFill="1" applyBorder="1" applyAlignment="1">
      <alignment horizontal="justify" vertical="center" wrapText="1"/>
    </xf>
    <xf numFmtId="3" fontId="27" fillId="0" borderId="18" xfId="0" applyNumberFormat="1" applyFont="1" applyFill="1" applyBorder="1" applyAlignment="1">
      <alignment horizontal="center" vertical="center" wrapText="1"/>
    </xf>
    <xf numFmtId="17" fontId="27" fillId="2" borderId="20" xfId="0" applyNumberFormat="1" applyFont="1" applyFill="1" applyBorder="1" applyAlignment="1">
      <alignment horizontal="center" vertical="center" wrapText="1"/>
    </xf>
    <xf numFmtId="0" fontId="27" fillId="2" borderId="2" xfId="0" applyFont="1" applyFill="1" applyBorder="1" applyAlignment="1">
      <alignment horizontal="justify" vertical="center" wrapText="1"/>
    </xf>
    <xf numFmtId="17" fontId="27" fillId="0" borderId="22" xfId="0" applyNumberFormat="1" applyFont="1" applyFill="1" applyBorder="1" applyAlignment="1">
      <alignment horizontal="center" vertical="center" wrapText="1"/>
    </xf>
    <xf numFmtId="9" fontId="27" fillId="0" borderId="23" xfId="11" applyFont="1" applyFill="1" applyBorder="1" applyAlignment="1">
      <alignment horizontal="center" vertical="center" wrapText="1"/>
    </xf>
    <xf numFmtId="0" fontId="27" fillId="0" borderId="23" xfId="0" applyFont="1" applyFill="1" applyBorder="1" applyAlignment="1">
      <alignment horizontal="justify" vertical="center" wrapText="1"/>
    </xf>
    <xf numFmtId="0" fontId="27" fillId="0" borderId="23" xfId="0" applyFont="1" applyFill="1" applyBorder="1" applyAlignment="1">
      <alignment horizontal="center" vertical="center" wrapText="1"/>
    </xf>
    <xf numFmtId="165" fontId="27" fillId="0" borderId="23" xfId="0" applyNumberFormat="1" applyFont="1" applyFill="1" applyBorder="1" applyAlignment="1">
      <alignment horizontal="center" vertical="center" wrapText="1"/>
    </xf>
    <xf numFmtId="0" fontId="27" fillId="0" borderId="24" xfId="0" applyFont="1" applyFill="1" applyBorder="1" applyAlignment="1">
      <alignment horizontal="justify" vertical="center" wrapText="1"/>
    </xf>
    <xf numFmtId="0" fontId="27" fillId="2" borderId="2" xfId="11" applyNumberFormat="1" applyFont="1" applyFill="1" applyBorder="1" applyAlignment="1">
      <alignment horizontal="center" vertical="center" wrapText="1"/>
    </xf>
    <xf numFmtId="9" fontId="27" fillId="0" borderId="2" xfId="11" applyNumberFormat="1" applyFont="1" applyFill="1" applyBorder="1" applyAlignment="1">
      <alignment horizontal="center" vertical="center" wrapText="1"/>
    </xf>
    <xf numFmtId="0" fontId="32" fillId="12" borderId="48" xfId="0" applyFont="1" applyFill="1" applyBorder="1" applyAlignment="1">
      <alignment horizontal="center" vertical="center" textRotation="90" wrapText="1"/>
    </xf>
    <xf numFmtId="0" fontId="29" fillId="11" borderId="3" xfId="0" applyFont="1" applyFill="1" applyBorder="1" applyAlignment="1">
      <alignment horizontal="center" vertical="center" wrapText="1"/>
    </xf>
    <xf numFmtId="0" fontId="21" fillId="13" borderId="2" xfId="0" applyFont="1" applyFill="1" applyBorder="1" applyAlignment="1">
      <alignment horizontal="left" vertical="center" wrapText="1"/>
    </xf>
    <xf numFmtId="0" fontId="21" fillId="13" borderId="2" xfId="0" applyFont="1" applyFill="1" applyBorder="1" applyAlignment="1">
      <alignment horizontal="center" vertical="center" wrapText="1"/>
    </xf>
    <xf numFmtId="3" fontId="21" fillId="13" borderId="2" xfId="0" applyNumberFormat="1" applyFont="1" applyFill="1" applyBorder="1" applyAlignment="1">
      <alignment horizontal="center" vertical="center" wrapText="1"/>
    </xf>
    <xf numFmtId="0" fontId="21" fillId="0" borderId="2" xfId="0" applyFont="1" applyBorder="1" applyAlignment="1">
      <alignment horizontal="center" vertical="center" wrapText="1"/>
    </xf>
    <xf numFmtId="165" fontId="21" fillId="13" borderId="2" xfId="0" applyNumberFormat="1" applyFont="1" applyFill="1" applyBorder="1" applyAlignment="1">
      <alignment horizontal="center" vertical="center" wrapText="1"/>
    </xf>
    <xf numFmtId="9" fontId="21" fillId="13" borderId="2" xfId="0" applyNumberFormat="1" applyFont="1" applyFill="1" applyBorder="1" applyAlignment="1">
      <alignment horizontal="center" vertical="center" wrapText="1"/>
    </xf>
    <xf numFmtId="165" fontId="21" fillId="0" borderId="2" xfId="0" applyNumberFormat="1" applyFont="1" applyBorder="1" applyAlignment="1">
      <alignment horizontal="center" vertical="center" wrapText="1"/>
    </xf>
    <xf numFmtId="9" fontId="21" fillId="0" borderId="2"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0" fontId="21" fillId="13" borderId="20" xfId="0" applyFont="1" applyFill="1" applyBorder="1" applyAlignment="1">
      <alignment horizontal="center" vertical="center" wrapText="1"/>
    </xf>
    <xf numFmtId="0" fontId="21" fillId="0" borderId="21" xfId="0" applyFont="1" applyBorder="1" applyAlignment="1">
      <alignment horizontal="left" vertical="center" wrapText="1"/>
    </xf>
    <xf numFmtId="0" fontId="27" fillId="2" borderId="22" xfId="0" applyFont="1" applyFill="1" applyBorder="1" applyAlignment="1">
      <alignment horizontal="center" vertical="center" wrapText="1"/>
    </xf>
    <xf numFmtId="3" fontId="21" fillId="2" borderId="23" xfId="0" applyNumberFormat="1" applyFont="1" applyFill="1" applyBorder="1" applyAlignment="1">
      <alignment horizontal="center" vertical="center" wrapText="1"/>
    </xf>
    <xf numFmtId="0" fontId="21" fillId="13" borderId="13" xfId="0" applyFont="1" applyFill="1" applyBorder="1" applyAlignment="1">
      <alignment horizontal="left" vertical="center" wrapText="1"/>
    </xf>
    <xf numFmtId="0" fontId="21" fillId="2" borderId="49" xfId="0" applyFont="1" applyFill="1" applyBorder="1" applyAlignment="1">
      <alignment horizontal="justify" vertical="center" wrapText="1"/>
    </xf>
    <xf numFmtId="17" fontId="21" fillId="0" borderId="20" xfId="0" applyNumberFormat="1" applyFont="1" applyBorder="1" applyAlignment="1">
      <alignment horizontal="center" vertical="center" wrapText="1"/>
    </xf>
    <xf numFmtId="0" fontId="21" fillId="2" borderId="2" xfId="0" applyFont="1" applyFill="1" applyBorder="1" applyAlignment="1">
      <alignment horizontal="left" vertical="center" wrapText="1"/>
    </xf>
    <xf numFmtId="0" fontId="21" fillId="2" borderId="13" xfId="0" applyFont="1" applyFill="1" applyBorder="1" applyAlignment="1">
      <alignment horizontal="left" vertical="center" wrapText="1"/>
    </xf>
    <xf numFmtId="3" fontId="27" fillId="0" borderId="2" xfId="0" applyNumberFormat="1" applyFont="1" applyBorder="1" applyAlignment="1">
      <alignment horizontal="center" vertical="center" wrapText="1"/>
    </xf>
    <xf numFmtId="0" fontId="27" fillId="0" borderId="2" xfId="0" applyFont="1" applyBorder="1" applyAlignment="1">
      <alignment horizontal="justify" vertical="center" wrapText="1"/>
    </xf>
    <xf numFmtId="0" fontId="27" fillId="0" borderId="2" xfId="0" applyFont="1" applyBorder="1" applyAlignment="1">
      <alignment horizontal="center" vertical="center" wrapText="1"/>
    </xf>
    <xf numFmtId="165" fontId="39" fillId="14" borderId="4" xfId="0" applyNumberFormat="1" applyFont="1" applyFill="1" applyBorder="1" applyAlignment="1">
      <alignment horizontal="center" vertical="center"/>
    </xf>
    <xf numFmtId="0" fontId="39" fillId="12" borderId="4" xfId="0" applyFont="1" applyFill="1" applyBorder="1" applyAlignment="1">
      <alignment horizontal="center" vertical="center"/>
    </xf>
    <xf numFmtId="0" fontId="27" fillId="0" borderId="4" xfId="0" applyFont="1" applyBorder="1" applyAlignment="1">
      <alignment horizontal="justify" vertical="center" wrapText="1"/>
    </xf>
    <xf numFmtId="0" fontId="27" fillId="0" borderId="4" xfId="0" applyFont="1" applyBorder="1" applyAlignment="1">
      <alignment horizontal="center" vertical="center" wrapText="1"/>
    </xf>
    <xf numFmtId="0" fontId="27" fillId="2" borderId="4" xfId="0" applyFont="1" applyFill="1" applyBorder="1" applyAlignment="1">
      <alignment horizontal="justify" vertical="center"/>
    </xf>
    <xf numFmtId="14" fontId="27" fillId="0" borderId="35" xfId="0" applyNumberFormat="1" applyFont="1" applyBorder="1" applyAlignment="1">
      <alignment horizontal="center" vertical="center"/>
    </xf>
    <xf numFmtId="0" fontId="27" fillId="0" borderId="2" xfId="0" applyFont="1" applyBorder="1" applyAlignment="1">
      <alignment horizontal="justify" vertical="center"/>
    </xf>
    <xf numFmtId="0" fontId="27" fillId="2" borderId="4" xfId="0" applyFont="1" applyFill="1" applyBorder="1" applyAlignment="1">
      <alignment horizontal="justify" vertical="center" wrapText="1"/>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0" borderId="0" xfId="0" applyFont="1" applyAlignment="1">
      <alignment horizontal="center" vertical="center" wrapText="1"/>
    </xf>
    <xf numFmtId="14" fontId="27" fillId="0" borderId="4" xfId="0" applyNumberFormat="1" applyFont="1" applyBorder="1" applyAlignment="1">
      <alignment horizontal="center" vertical="center"/>
    </xf>
    <xf numFmtId="0" fontId="25" fillId="2" borderId="10" xfId="0" applyFont="1" applyFill="1" applyBorder="1" applyAlignment="1">
      <alignment horizontal="left" wrapText="1"/>
    </xf>
    <xf numFmtId="0" fontId="25" fillId="2" borderId="11" xfId="0" applyFont="1" applyFill="1" applyBorder="1" applyAlignment="1">
      <alignment horizontal="left" wrapText="1"/>
    </xf>
    <xf numFmtId="0" fontId="23" fillId="2" borderId="2" xfId="0" applyFont="1" applyFill="1" applyBorder="1" applyAlignment="1">
      <alignment horizontal="justify" vertical="center" wrapText="1"/>
    </xf>
    <xf numFmtId="0" fontId="23" fillId="2" borderId="13" xfId="0" applyFont="1" applyFill="1" applyBorder="1" applyAlignment="1">
      <alignment horizontal="left" vertical="center" wrapText="1"/>
    </xf>
    <xf numFmtId="0" fontId="23" fillId="2" borderId="14" xfId="0" applyFont="1" applyFill="1" applyBorder="1" applyAlignment="1">
      <alignment horizontal="left" vertical="center" wrapText="1"/>
    </xf>
    <xf numFmtId="0" fontId="23" fillId="2" borderId="15" xfId="0" applyFont="1" applyFill="1" applyBorder="1" applyAlignment="1">
      <alignment horizontal="left" vertical="center" wrapText="1"/>
    </xf>
    <xf numFmtId="0" fontId="23" fillId="2" borderId="13" xfId="0" applyFont="1" applyFill="1" applyBorder="1" applyAlignment="1">
      <alignment horizontal="justify" vertical="center" wrapText="1"/>
    </xf>
    <xf numFmtId="0" fontId="23" fillId="2" borderId="14" xfId="0" applyFont="1" applyFill="1" applyBorder="1" applyAlignment="1">
      <alignment horizontal="justify" vertical="center" wrapText="1"/>
    </xf>
    <xf numFmtId="0" fontId="23" fillId="2" borderId="15" xfId="0" applyFont="1" applyFill="1" applyBorder="1" applyAlignment="1">
      <alignment horizontal="justify" vertical="center" wrapText="1"/>
    </xf>
    <xf numFmtId="0" fontId="22" fillId="10" borderId="0" xfId="0"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0" xfId="0" applyFont="1" applyFill="1" applyBorder="1" applyAlignment="1">
      <alignment horizontal="justify" vertical="center" wrapText="1"/>
    </xf>
    <xf numFmtId="0" fontId="11" fillId="3" borderId="2" xfId="0" applyFont="1" applyFill="1" applyBorder="1" applyAlignment="1">
      <alignment horizontal="center" vertical="center"/>
    </xf>
    <xf numFmtId="0" fontId="8" fillId="3" borderId="2" xfId="0" applyFont="1" applyFill="1" applyBorder="1" applyAlignment="1">
      <alignment horizontal="left" vertical="center" wrapText="1"/>
    </xf>
    <xf numFmtId="0" fontId="7" fillId="0" borderId="2" xfId="0" applyFont="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164" fontId="4" fillId="4" borderId="3" xfId="1" applyNumberFormat="1" applyFont="1" applyFill="1" applyBorder="1" applyAlignment="1">
      <alignment horizontal="center" vertical="center"/>
    </xf>
    <xf numFmtId="164" fontId="4" fillId="4" borderId="16" xfId="1" applyNumberFormat="1" applyFont="1" applyFill="1" applyBorder="1" applyAlignment="1">
      <alignment horizontal="center" vertical="center"/>
    </xf>
    <xf numFmtId="164" fontId="4" fillId="4" borderId="4"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16"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164" fontId="3" fillId="2" borderId="3" xfId="1" applyNumberFormat="1" applyFont="1" applyFill="1" applyBorder="1" applyAlignment="1">
      <alignment horizontal="center" vertical="center"/>
    </xf>
    <xf numFmtId="164" fontId="3" fillId="2" borderId="16" xfId="1" applyNumberFormat="1" applyFont="1" applyFill="1" applyBorder="1" applyAlignment="1">
      <alignment horizontal="center" vertical="center"/>
    </xf>
    <xf numFmtId="164" fontId="3" fillId="2" borderId="4" xfId="1" applyNumberFormat="1" applyFont="1" applyFill="1" applyBorder="1" applyAlignment="1">
      <alignment horizontal="center" vertical="center"/>
    </xf>
    <xf numFmtId="0" fontId="12" fillId="0" borderId="3"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0" borderId="4" xfId="0" applyFont="1" applyFill="1" applyBorder="1" applyAlignment="1">
      <alignment horizontal="justify" vertical="center" wrapText="1"/>
    </xf>
    <xf numFmtId="164" fontId="5" fillId="0" borderId="3" xfId="1" applyNumberFormat="1" applyFont="1" applyFill="1" applyBorder="1" applyAlignment="1">
      <alignment horizontal="center" vertical="center"/>
    </xf>
    <xf numFmtId="164" fontId="5" fillId="0" borderId="16" xfId="1" applyNumberFormat="1" applyFont="1" applyFill="1" applyBorder="1" applyAlignment="1">
      <alignment horizontal="center" vertical="center"/>
    </xf>
    <xf numFmtId="164" fontId="5" fillId="0" borderId="4" xfId="1" applyNumberFormat="1" applyFont="1" applyFill="1" applyBorder="1" applyAlignment="1">
      <alignment horizontal="center" vertical="center"/>
    </xf>
    <xf numFmtId="0" fontId="4" fillId="8"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21" fillId="2" borderId="21" xfId="0" applyFont="1" applyFill="1" applyBorder="1" applyAlignment="1">
      <alignment horizontal="justify" vertical="center" wrapText="1"/>
    </xf>
    <xf numFmtId="0" fontId="32" fillId="12" borderId="45" xfId="0" applyFont="1" applyFill="1" applyBorder="1" applyAlignment="1">
      <alignment horizontal="center" vertical="center" textRotation="90" wrapText="1"/>
    </xf>
    <xf numFmtId="0" fontId="32" fillId="12" borderId="0" xfId="0" applyFont="1" applyFill="1" applyBorder="1" applyAlignment="1">
      <alignment horizontal="center" vertical="center" textRotation="90" wrapText="1"/>
    </xf>
    <xf numFmtId="0" fontId="32" fillId="12" borderId="46" xfId="0" applyFont="1" applyFill="1" applyBorder="1" applyAlignment="1">
      <alignment horizontal="center" vertical="center" textRotation="90" wrapText="1"/>
    </xf>
    <xf numFmtId="0" fontId="27" fillId="2" borderId="20" xfId="0" applyFont="1" applyFill="1" applyBorder="1" applyAlignment="1">
      <alignment horizontal="center" vertical="center" wrapText="1"/>
    </xf>
    <xf numFmtId="0" fontId="21" fillId="2" borderId="2" xfId="0" applyFont="1" applyFill="1" applyBorder="1" applyAlignment="1">
      <alignment horizontal="justify" vertical="center" wrapText="1"/>
    </xf>
    <xf numFmtId="0" fontId="21" fillId="2" borderId="2" xfId="0"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9" fontId="27" fillId="0" borderId="2" xfId="11" applyFont="1" applyFill="1" applyBorder="1" applyAlignment="1">
      <alignment horizontal="center" vertical="center" wrapText="1"/>
    </xf>
    <xf numFmtId="0" fontId="27" fillId="0" borderId="2" xfId="0" applyFont="1" applyFill="1" applyBorder="1" applyAlignment="1">
      <alignment horizontal="justify" vertical="center" wrapText="1"/>
    </xf>
    <xf numFmtId="0" fontId="27" fillId="2" borderId="2" xfId="0" applyFont="1" applyFill="1" applyBorder="1" applyAlignment="1">
      <alignment horizontal="center" vertical="center" wrapText="1"/>
    </xf>
    <xf numFmtId="165" fontId="27" fillId="2" borderId="2" xfId="0" applyNumberFormat="1" applyFont="1" applyFill="1" applyBorder="1" applyAlignment="1">
      <alignment horizontal="center" vertical="center" wrapText="1"/>
    </xf>
    <xf numFmtId="0" fontId="27" fillId="2" borderId="2" xfId="0" applyFont="1" applyFill="1" applyBorder="1" applyAlignment="1">
      <alignment horizontal="justify" vertical="center" wrapText="1"/>
    </xf>
    <xf numFmtId="0" fontId="27" fillId="2" borderId="13" xfId="0" applyFont="1" applyFill="1" applyBorder="1" applyAlignment="1">
      <alignment horizontal="justify" vertical="center" wrapText="1"/>
    </xf>
    <xf numFmtId="165" fontId="21" fillId="2" borderId="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17" fontId="21" fillId="2" borderId="20" xfId="0" applyNumberFormat="1" applyFont="1" applyFill="1" applyBorder="1" applyAlignment="1">
      <alignment horizontal="center" vertical="center" wrapText="1"/>
    </xf>
    <xf numFmtId="9" fontId="21" fillId="2" borderId="2" xfId="11" applyFont="1" applyFill="1" applyBorder="1" applyAlignment="1">
      <alignment horizontal="center" vertical="center" wrapText="1"/>
    </xf>
    <xf numFmtId="0" fontId="21" fillId="2" borderId="13" xfId="0" applyFont="1" applyFill="1" applyBorder="1" applyAlignment="1">
      <alignment horizontal="justify" vertical="center" wrapText="1"/>
    </xf>
    <xf numFmtId="0" fontId="21" fillId="2" borderId="20" xfId="0" applyFont="1" applyFill="1" applyBorder="1" applyAlignment="1">
      <alignment horizontal="center" vertical="center" wrapText="1"/>
    </xf>
    <xf numFmtId="3" fontId="27" fillId="2" borderId="2" xfId="0" applyNumberFormat="1" applyFont="1" applyFill="1" applyBorder="1" applyAlignment="1">
      <alignment horizontal="center" vertical="center" wrapText="1"/>
    </xf>
    <xf numFmtId="17" fontId="27" fillId="0" borderId="20" xfId="0" applyNumberFormat="1" applyFont="1" applyFill="1" applyBorder="1" applyAlignment="1">
      <alignment horizontal="center" vertical="center" wrapText="1"/>
    </xf>
    <xf numFmtId="17" fontId="21" fillId="2" borderId="2" xfId="0" applyNumberFormat="1" applyFont="1" applyFill="1" applyBorder="1" applyAlignment="1">
      <alignment horizontal="center" vertical="center" wrapText="1"/>
    </xf>
    <xf numFmtId="0" fontId="27" fillId="2" borderId="21" xfId="0" applyFont="1" applyFill="1" applyBorder="1" applyAlignment="1">
      <alignment horizontal="justify" vertical="center" wrapText="1"/>
    </xf>
    <xf numFmtId="17" fontId="27" fillId="2" borderId="20" xfId="0" applyNumberFormat="1" applyFont="1" applyFill="1" applyBorder="1" applyAlignment="1">
      <alignment horizontal="center" vertical="center" wrapText="1"/>
    </xf>
    <xf numFmtId="0" fontId="27" fillId="0" borderId="21" xfId="0" applyFont="1" applyFill="1" applyBorder="1" applyAlignment="1">
      <alignment horizontal="justify" vertical="center" wrapText="1"/>
    </xf>
    <xf numFmtId="0" fontId="21" fillId="2" borderId="18" xfId="0" applyFont="1" applyFill="1" applyBorder="1" applyAlignment="1">
      <alignment horizontal="justify" vertical="center" wrapText="1"/>
    </xf>
    <xf numFmtId="0" fontId="21" fillId="2" borderId="18" xfId="0" applyFont="1" applyFill="1" applyBorder="1" applyAlignment="1">
      <alignment horizontal="center" vertical="center" wrapText="1"/>
    </xf>
    <xf numFmtId="165" fontId="21" fillId="2" borderId="18" xfId="0" applyNumberFormat="1" applyFont="1" applyFill="1" applyBorder="1" applyAlignment="1">
      <alignment horizontal="center" vertical="center" wrapText="1"/>
    </xf>
    <xf numFmtId="0" fontId="21" fillId="2" borderId="26" xfId="0" applyFont="1" applyFill="1" applyBorder="1" applyAlignment="1">
      <alignment horizontal="justify" vertical="center" wrapText="1"/>
    </xf>
    <xf numFmtId="9" fontId="21" fillId="0" borderId="2" xfId="1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7" fillId="0" borderId="18" xfId="0" applyFont="1" applyFill="1" applyBorder="1" applyAlignment="1">
      <alignment horizontal="justify" vertical="center" wrapText="1"/>
    </xf>
    <xf numFmtId="3" fontId="27" fillId="0" borderId="18" xfId="0" applyNumberFormat="1" applyFont="1" applyFill="1" applyBorder="1" applyAlignment="1">
      <alignment horizontal="center" vertical="center" wrapText="1"/>
    </xf>
    <xf numFmtId="3" fontId="27" fillId="0" borderId="2" xfId="0" applyNumberFormat="1" applyFont="1" applyFill="1" applyBorder="1" applyAlignment="1">
      <alignment horizontal="center" vertical="center" wrapText="1"/>
    </xf>
    <xf numFmtId="0" fontId="27" fillId="2" borderId="18" xfId="0" applyFont="1" applyFill="1" applyBorder="1" applyAlignment="1">
      <alignment horizontal="justify" vertical="center" wrapText="1"/>
    </xf>
    <xf numFmtId="165" fontId="27" fillId="0" borderId="18" xfId="0" applyNumberFormat="1" applyFont="1" applyFill="1" applyBorder="1" applyAlignment="1">
      <alignment horizontal="center" vertical="center" wrapText="1"/>
    </xf>
    <xf numFmtId="165" fontId="27" fillId="0" borderId="2" xfId="0" applyNumberFormat="1" applyFont="1" applyFill="1" applyBorder="1" applyAlignment="1">
      <alignment horizontal="center" vertical="center" wrapText="1"/>
    </xf>
    <xf numFmtId="0" fontId="27" fillId="0" borderId="19" xfId="0" applyFont="1" applyFill="1" applyBorder="1" applyAlignment="1">
      <alignment horizontal="justify" vertical="center" wrapText="1"/>
    </xf>
    <xf numFmtId="165" fontId="21" fillId="0" borderId="2" xfId="0" applyNumberFormat="1"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21" xfId="0" applyFont="1" applyFill="1" applyBorder="1" applyAlignment="1">
      <alignment horizontal="justify" vertical="center" wrapText="1"/>
    </xf>
    <xf numFmtId="0" fontId="32" fillId="12" borderId="48" xfId="0" applyFont="1" applyFill="1" applyBorder="1" applyAlignment="1">
      <alignment horizontal="center" vertical="center" textRotation="90" wrapText="1"/>
    </xf>
    <xf numFmtId="0" fontId="32" fillId="12" borderId="47" xfId="0" applyFont="1" applyFill="1" applyBorder="1" applyAlignment="1">
      <alignment horizontal="center" vertical="center" textRotation="90" wrapText="1"/>
    </xf>
    <xf numFmtId="0" fontId="27" fillId="2" borderId="17"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 xfId="0" applyFont="1" applyFill="1" applyBorder="1" applyAlignment="1">
      <alignment horizontal="center" vertical="center" wrapText="1"/>
    </xf>
    <xf numFmtId="17" fontId="27" fillId="0" borderId="17" xfId="0" applyNumberFormat="1" applyFont="1" applyFill="1" applyBorder="1" applyAlignment="1">
      <alignment horizontal="center" vertical="center" wrapText="1"/>
    </xf>
    <xf numFmtId="9" fontId="27" fillId="0" borderId="18" xfId="11" applyFont="1" applyFill="1" applyBorder="1" applyAlignment="1">
      <alignment horizontal="center" vertical="center" wrapText="1"/>
    </xf>
    <xf numFmtId="3" fontId="21" fillId="2" borderId="18" xfId="0" applyNumberFormat="1" applyFont="1" applyFill="1" applyBorder="1" applyAlignment="1">
      <alignment horizontal="center" vertical="center" wrapText="1"/>
    </xf>
    <xf numFmtId="0" fontId="29" fillId="11" borderId="18" xfId="0" applyFont="1" applyFill="1" applyBorder="1" applyAlignment="1">
      <alignment horizontal="center" vertical="center" wrapText="1"/>
    </xf>
    <xf numFmtId="0" fontId="26" fillId="0" borderId="3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23" xfId="0" applyFont="1" applyBorder="1" applyAlignment="1">
      <alignment horizontal="center" vertical="center" wrapText="1"/>
    </xf>
    <xf numFmtId="0" fontId="35" fillId="10" borderId="17" xfId="0" applyFont="1" applyFill="1" applyBorder="1" applyAlignment="1">
      <alignment horizontal="center" vertical="center" wrapText="1"/>
    </xf>
    <xf numFmtId="0" fontId="35" fillId="10" borderId="30" xfId="0" applyFont="1" applyFill="1" applyBorder="1" applyAlignment="1">
      <alignment horizontal="center" vertical="center" wrapText="1"/>
    </xf>
    <xf numFmtId="164" fontId="24" fillId="11" borderId="41" xfId="1" applyNumberFormat="1" applyFont="1" applyFill="1" applyBorder="1" applyAlignment="1">
      <alignment horizontal="center" vertical="center"/>
    </xf>
    <xf numFmtId="164" fontId="24" fillId="11" borderId="33" xfId="1" applyNumberFormat="1" applyFont="1" applyFill="1" applyBorder="1" applyAlignment="1">
      <alignment horizontal="center" vertical="center"/>
    </xf>
    <xf numFmtId="164" fontId="24" fillId="11" borderId="34" xfId="1" applyNumberFormat="1" applyFont="1" applyFill="1" applyBorder="1" applyAlignment="1">
      <alignment horizontal="center" vertical="center"/>
    </xf>
    <xf numFmtId="0" fontId="29" fillId="11" borderId="17" xfId="0" applyFont="1" applyFill="1" applyBorder="1" applyAlignment="1">
      <alignment horizontal="center" vertical="center" wrapText="1"/>
    </xf>
    <xf numFmtId="0" fontId="29" fillId="11" borderId="30" xfId="0" applyFont="1" applyFill="1" applyBorder="1" applyAlignment="1">
      <alignment horizontal="center" vertical="center" wrapText="1"/>
    </xf>
    <xf numFmtId="0" fontId="30" fillId="10" borderId="19" xfId="0" applyFont="1" applyFill="1" applyBorder="1" applyAlignment="1">
      <alignment horizontal="center" vertical="center" wrapText="1"/>
    </xf>
    <xf numFmtId="0" fontId="30" fillId="10" borderId="36" xfId="0" applyFont="1" applyFill="1" applyBorder="1" applyAlignment="1">
      <alignment horizontal="center" vertical="center" wrapText="1"/>
    </xf>
    <xf numFmtId="0" fontId="29" fillId="11" borderId="3" xfId="0" applyFont="1" applyFill="1" applyBorder="1" applyAlignment="1">
      <alignment horizontal="center" vertical="center" wrapText="1"/>
    </xf>
    <xf numFmtId="0" fontId="29" fillId="11" borderId="19" xfId="0" applyFont="1" applyFill="1" applyBorder="1" applyAlignment="1">
      <alignment horizontal="center" vertical="center" wrapText="1"/>
    </xf>
    <xf numFmtId="0" fontId="29" fillId="11" borderId="36" xfId="0" applyFont="1" applyFill="1" applyBorder="1" applyAlignment="1">
      <alignment horizontal="center" vertical="center" wrapText="1"/>
    </xf>
    <xf numFmtId="0" fontId="21" fillId="2" borderId="5" xfId="0" applyFont="1" applyFill="1" applyBorder="1" applyAlignment="1">
      <alignment horizontal="center"/>
    </xf>
    <xf numFmtId="0" fontId="21" fillId="2" borderId="6" xfId="0" applyFont="1" applyFill="1" applyBorder="1" applyAlignment="1">
      <alignment horizontal="center"/>
    </xf>
    <xf numFmtId="0" fontId="21" fillId="2" borderId="7" xfId="0" applyFont="1" applyFill="1" applyBorder="1" applyAlignment="1">
      <alignment horizontal="center"/>
    </xf>
    <xf numFmtId="0" fontId="21" fillId="2" borderId="8" xfId="0" applyFont="1" applyFill="1" applyBorder="1" applyAlignment="1">
      <alignment horizontal="center"/>
    </xf>
    <xf numFmtId="0" fontId="21" fillId="2" borderId="0" xfId="0" applyFont="1" applyFill="1" applyBorder="1" applyAlignment="1">
      <alignment horizontal="center"/>
    </xf>
    <xf numFmtId="0" fontId="21" fillId="2" borderId="9" xfId="0" applyFont="1" applyFill="1" applyBorder="1" applyAlignment="1">
      <alignment horizontal="center"/>
    </xf>
    <xf numFmtId="0" fontId="21" fillId="2" borderId="10"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xf>
    <xf numFmtId="0" fontId="22" fillId="10" borderId="43" xfId="0" applyFont="1" applyFill="1" applyBorder="1" applyAlignment="1">
      <alignment horizontal="center" vertical="center"/>
    </xf>
    <xf numFmtId="0" fontId="22" fillId="10" borderId="42" xfId="0" applyFont="1" applyFill="1" applyBorder="1" applyAlignment="1">
      <alignment horizontal="center" vertical="center"/>
    </xf>
    <xf numFmtId="0" fontId="22" fillId="10" borderId="44" xfId="0" applyFont="1" applyFill="1" applyBorder="1" applyAlignment="1">
      <alignment horizontal="center" vertical="center"/>
    </xf>
    <xf numFmtId="0" fontId="30" fillId="10" borderId="26" xfId="0" applyFont="1" applyFill="1" applyBorder="1" applyAlignment="1">
      <alignment horizontal="center" vertical="center" wrapText="1"/>
    </xf>
    <xf numFmtId="0" fontId="30" fillId="10" borderId="37" xfId="0" applyFont="1" applyFill="1" applyBorder="1" applyAlignment="1">
      <alignment horizontal="center" vertical="center" wrapText="1"/>
    </xf>
    <xf numFmtId="0" fontId="30" fillId="10" borderId="31" xfId="0" applyFont="1" applyFill="1" applyBorder="1" applyAlignment="1">
      <alignment horizontal="center" vertical="center" wrapText="1"/>
    </xf>
    <xf numFmtId="0" fontId="30" fillId="10" borderId="17" xfId="0" applyFont="1" applyFill="1" applyBorder="1" applyAlignment="1">
      <alignment horizontal="center" vertical="center" textRotation="90"/>
    </xf>
    <xf numFmtId="0" fontId="30" fillId="10" borderId="30" xfId="0" applyFont="1" applyFill="1" applyBorder="1" applyAlignment="1">
      <alignment horizontal="center" vertical="center" textRotation="90"/>
    </xf>
    <xf numFmtId="0" fontId="27" fillId="0" borderId="2" xfId="0" applyFont="1" applyBorder="1" applyAlignment="1">
      <alignment horizontal="justify" vertical="center" wrapText="1"/>
    </xf>
    <xf numFmtId="17" fontId="27" fillId="0" borderId="20" xfId="0" applyNumberFormat="1" applyFont="1" applyBorder="1" applyAlignment="1">
      <alignment horizontal="center" vertical="center" wrapText="1"/>
    </xf>
    <xf numFmtId="3" fontId="27" fillId="0" borderId="2" xfId="0" applyNumberFormat="1" applyFont="1" applyBorder="1" applyAlignment="1">
      <alignment horizontal="center" vertical="center" wrapText="1"/>
    </xf>
    <xf numFmtId="0" fontId="34" fillId="0" borderId="18" xfId="0" applyFont="1" applyBorder="1" applyAlignment="1">
      <alignment horizontal="center" vertical="center"/>
    </xf>
    <xf numFmtId="0" fontId="34" fillId="0" borderId="2" xfId="0" applyFont="1" applyBorder="1" applyAlignment="1">
      <alignment horizontal="center" vertical="center"/>
    </xf>
    <xf numFmtId="0" fontId="34" fillId="0" borderId="23" xfId="0" applyFont="1" applyBorder="1" applyAlignment="1">
      <alignment horizontal="center" vertical="center"/>
    </xf>
    <xf numFmtId="0" fontId="34" fillId="0" borderId="17" xfId="0" applyFont="1" applyBorder="1" applyAlignment="1">
      <alignment horizontal="center" vertical="center"/>
    </xf>
    <xf numFmtId="0" fontId="34" fillId="0" borderId="20" xfId="0" applyFont="1" applyBorder="1" applyAlignment="1">
      <alignment horizontal="center" vertical="center"/>
    </xf>
    <xf numFmtId="0" fontId="34" fillId="0" borderId="22" xfId="0" applyFont="1" applyBorder="1" applyAlignment="1">
      <alignment horizontal="center" vertical="center"/>
    </xf>
    <xf numFmtId="0" fontId="22" fillId="10" borderId="2" xfId="0" applyFont="1" applyFill="1" applyBorder="1" applyAlignment="1">
      <alignment horizontal="center" vertical="center" wrapText="1"/>
    </xf>
  </cellXfs>
  <cellStyles count="12">
    <cellStyle name="Millares 2" xfId="5"/>
    <cellStyle name="Millares 2 2" xfId="6"/>
    <cellStyle name="Moneda" xfId="1" builtinId="4"/>
    <cellStyle name="Moneda [0]" xfId="2" builtinId="7"/>
    <cellStyle name="Moneda [0] 2" xfId="4"/>
    <cellStyle name="Moneda [0] 2 2" xfId="9"/>
    <cellStyle name="Moneda [0] 3" xfId="8"/>
    <cellStyle name="Moneda 2" xfId="3"/>
    <cellStyle name="Moneda 2 2" xfId="10"/>
    <cellStyle name="Moneda 3" xfId="7"/>
    <cellStyle name="Normal" xfId="0" builtinId="0"/>
    <cellStyle name="Porcentaje" xfId="11" builtinId="5"/>
  </cellStyles>
  <dxfs count="0"/>
  <tableStyles count="0" defaultTableStyle="TableStyleMedium2" defaultPivotStyle="PivotStyleLight16"/>
  <colors>
    <mruColors>
      <color rgb="FFE9ECF3"/>
      <color rgb="FFFFFFFF"/>
      <color rgb="FFDEE3EE"/>
      <color rgb="FFCCECFF"/>
      <color rgb="FF6699FF"/>
      <color rgb="FF3366CC"/>
      <color rgb="FF3333FF"/>
      <color rgb="FFD299FF"/>
      <color rgb="FFE2ECFD"/>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svg"/><Relationship Id="rId12" Type="http://schemas.openxmlformats.org/officeDocument/2006/relationships/image" Target="../media/image12.svg"/><Relationship Id="rId2" Type="http://schemas.openxmlformats.org/officeDocument/2006/relationships/image" Target="../media/image2.png"/><Relationship Id="rId16" Type="http://schemas.openxmlformats.org/officeDocument/2006/relationships/image" Target="../media/image16.sv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image" Target="../media/image7.png"/><Relationship Id="rId5" Type="http://schemas.openxmlformats.org/officeDocument/2006/relationships/image" Target="../media/image5.svg"/><Relationship Id="rId15" Type="http://schemas.openxmlformats.org/officeDocument/2006/relationships/image" Target="../media/image9.png"/><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image" Target="../media/image9.svg"/><Relationship Id="rId14" Type="http://schemas.openxmlformats.org/officeDocument/2006/relationships/image" Target="../media/image14.sv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400050</xdr:colOff>
      <xdr:row>4</xdr:row>
      <xdr:rowOff>76200</xdr:rowOff>
    </xdr:from>
    <xdr:to>
      <xdr:col>9</xdr:col>
      <xdr:colOff>400050</xdr:colOff>
      <xdr:row>13</xdr:row>
      <xdr:rowOff>95250</xdr:rowOff>
    </xdr:to>
    <xdr:cxnSp macro="">
      <xdr:nvCxnSpPr>
        <xdr:cNvPr id="2" name="AutoShape 4">
          <a:extLst>
            <a:ext uri="{FF2B5EF4-FFF2-40B4-BE49-F238E27FC236}">
              <a16:creationId xmlns:a16="http://schemas.microsoft.com/office/drawing/2014/main" id="{00000000-0008-0000-0000-000002000000}"/>
            </a:ext>
          </a:extLst>
        </xdr:cNvPr>
        <xdr:cNvCxnSpPr>
          <a:cxnSpLocks noChangeShapeType="1"/>
        </xdr:cNvCxnSpPr>
      </xdr:nvCxnSpPr>
      <xdr:spPr bwMode="auto">
        <a:xfrm>
          <a:off x="5438775" y="847725"/>
          <a:ext cx="0" cy="1733550"/>
        </a:xfrm>
        <a:prstGeom prst="straightConnector1">
          <a:avLst/>
        </a:prstGeom>
        <a:noFill/>
        <a:ln w="9525">
          <a:solidFill>
            <a:srgbClr val="000000"/>
          </a:solidFill>
          <a:round/>
          <a:headEnd/>
          <a:tailEnd/>
        </a:ln>
      </xdr:spPr>
    </xdr:cxnSp>
    <xdr:clientData/>
  </xdr:twoCellAnchor>
  <xdr:oneCellAnchor>
    <xdr:from>
      <xdr:col>5</xdr:col>
      <xdr:colOff>695325</xdr:colOff>
      <xdr:row>43</xdr:row>
      <xdr:rowOff>133350</xdr:rowOff>
    </xdr:from>
    <xdr:ext cx="76200" cy="438150"/>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3009900" y="77247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7</xdr:col>
      <xdr:colOff>47063</xdr:colOff>
      <xdr:row>3</xdr:row>
      <xdr:rowOff>33056</xdr:rowOff>
    </xdr:from>
    <xdr:to>
      <xdr:col>9</xdr:col>
      <xdr:colOff>28015</xdr:colOff>
      <xdr:row>7</xdr:row>
      <xdr:rowOff>71156</xdr:rowOff>
    </xdr:to>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3723713" y="614081"/>
          <a:ext cx="1343027" cy="80010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3600" b="1" i="0" u="none" strike="noStrike" baseline="0">
              <a:solidFill>
                <a:sysClr val="windowText" lastClr="000000"/>
              </a:solidFill>
              <a:latin typeface="Arial Narrow" pitchFamily="34" charset="0"/>
              <a:ea typeface="+mn-ea"/>
              <a:cs typeface="Times New Roman"/>
            </a:rPr>
            <a:t>2020</a:t>
          </a:r>
        </a:p>
      </xdr:txBody>
    </xdr:sp>
    <xdr:clientData/>
  </xdr:twoCellAnchor>
  <xdr:twoCellAnchor>
    <xdr:from>
      <xdr:col>1</xdr:col>
      <xdr:colOff>485775</xdr:colOff>
      <xdr:row>13</xdr:row>
      <xdr:rowOff>95250</xdr:rowOff>
    </xdr:from>
    <xdr:to>
      <xdr:col>9</xdr:col>
      <xdr:colOff>400050</xdr:colOff>
      <xdr:row>13</xdr:row>
      <xdr:rowOff>95250</xdr:rowOff>
    </xdr:to>
    <xdr:cxnSp macro="">
      <xdr:nvCxnSpPr>
        <xdr:cNvPr id="6" name="AutoShape 10">
          <a:extLst>
            <a:ext uri="{FF2B5EF4-FFF2-40B4-BE49-F238E27FC236}">
              <a16:creationId xmlns:a16="http://schemas.microsoft.com/office/drawing/2014/main" id="{00000000-0008-0000-0000-000006000000}"/>
            </a:ext>
          </a:extLst>
        </xdr:cNvPr>
        <xdr:cNvCxnSpPr>
          <a:cxnSpLocks noChangeShapeType="1"/>
        </xdr:cNvCxnSpPr>
      </xdr:nvCxnSpPr>
      <xdr:spPr bwMode="auto">
        <a:xfrm flipH="1">
          <a:off x="657225" y="2581275"/>
          <a:ext cx="4781550" cy="0"/>
        </a:xfrm>
        <a:prstGeom prst="straightConnector1">
          <a:avLst/>
        </a:prstGeom>
        <a:noFill/>
        <a:ln w="9525">
          <a:solidFill>
            <a:srgbClr val="000000"/>
          </a:solidFill>
          <a:round/>
          <a:headEnd/>
          <a:tailEnd/>
        </a:ln>
      </xdr:spPr>
    </xdr:cxnSp>
    <xdr:clientData/>
  </xdr:twoCellAnchor>
  <xdr:twoCellAnchor>
    <xdr:from>
      <xdr:col>1</xdr:col>
      <xdr:colOff>201706</xdr:colOff>
      <xdr:row>18</xdr:row>
      <xdr:rowOff>11206</xdr:rowOff>
    </xdr:from>
    <xdr:to>
      <xdr:col>9</xdr:col>
      <xdr:colOff>472329</xdr:colOff>
      <xdr:row>26</xdr:row>
      <xdr:rowOff>140634</xdr:rowOff>
    </xdr:to>
    <xdr:sp macro="" textlink="">
      <xdr:nvSpPr>
        <xdr:cNvPr id="7" name="Rectangle 11">
          <a:extLst>
            <a:ext uri="{FF2B5EF4-FFF2-40B4-BE49-F238E27FC236}">
              <a16:creationId xmlns:a16="http://schemas.microsoft.com/office/drawing/2014/main" id="{00000000-0008-0000-0000-000007000000}"/>
            </a:ext>
          </a:extLst>
        </xdr:cNvPr>
        <xdr:cNvSpPr>
          <a:spLocks noChangeArrowheads="1"/>
        </xdr:cNvSpPr>
      </xdr:nvSpPr>
      <xdr:spPr bwMode="auto">
        <a:xfrm>
          <a:off x="373156" y="3221131"/>
          <a:ext cx="5137898" cy="1653428"/>
        </a:xfrm>
        <a:prstGeom prst="rect">
          <a:avLst/>
        </a:prstGeom>
        <a:solidFill>
          <a:srgbClr val="3366CC"/>
        </a:solid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chemeClr val="bg1"/>
            </a:solidFill>
            <a:latin typeface="Arial Narrow"/>
          </a:endParaRPr>
        </a:p>
        <a:p>
          <a:pPr algn="ctr" rtl="0">
            <a:defRPr sz="1000"/>
          </a:pPr>
          <a:r>
            <a:rPr lang="en-US" sz="2400" b="1" i="0" u="none" strike="noStrike" baseline="0">
              <a:solidFill>
                <a:schemeClr val="bg1"/>
              </a:solidFill>
              <a:latin typeface="Arial Narrow"/>
            </a:rPr>
            <a:t>PLAN DE PARTICIPACIÓN CIUDADANA </a:t>
          </a:r>
        </a:p>
        <a:p>
          <a:pPr algn="ctr" rtl="0">
            <a:defRPr sz="1000"/>
          </a:pPr>
          <a:r>
            <a:rPr lang="en-US" sz="2400" b="1" i="0" u="none" strike="noStrike" baseline="0">
              <a:solidFill>
                <a:schemeClr val="bg1"/>
              </a:solidFill>
              <a:latin typeface="Arial Narrow"/>
            </a:rPr>
            <a:t>Vigencia 2020</a:t>
          </a:r>
          <a:endParaRPr lang="en-US" sz="2400" b="0" i="0" u="none" strike="noStrike" baseline="0">
            <a:solidFill>
              <a:schemeClr val="bg1"/>
            </a:solidFill>
            <a:latin typeface="Arial Narrow"/>
          </a:endParaRPr>
        </a:p>
      </xdr:txBody>
    </xdr:sp>
    <xdr:clientData/>
  </xdr:twoCellAnchor>
  <xdr:twoCellAnchor>
    <xdr:from>
      <xdr:col>9</xdr:col>
      <xdr:colOff>400050</xdr:colOff>
      <xdr:row>32</xdr:row>
      <xdr:rowOff>66675</xdr:rowOff>
    </xdr:from>
    <xdr:to>
      <xdr:col>9</xdr:col>
      <xdr:colOff>400050</xdr:colOff>
      <xdr:row>42</xdr:row>
      <xdr:rowOff>104775</xdr:rowOff>
    </xdr:to>
    <xdr:cxnSp macro="">
      <xdr:nvCxnSpPr>
        <xdr:cNvPr id="8" name="AutoShape 12">
          <a:extLst>
            <a:ext uri="{FF2B5EF4-FFF2-40B4-BE49-F238E27FC236}">
              <a16:creationId xmlns:a16="http://schemas.microsoft.com/office/drawing/2014/main" id="{00000000-0008-0000-0000-000008000000}"/>
            </a:ext>
          </a:extLst>
        </xdr:cNvPr>
        <xdr:cNvCxnSpPr>
          <a:cxnSpLocks noChangeShapeType="1"/>
        </xdr:cNvCxnSpPr>
      </xdr:nvCxnSpPr>
      <xdr:spPr bwMode="auto">
        <a:xfrm>
          <a:off x="5438775" y="5753100"/>
          <a:ext cx="0" cy="1752600"/>
        </a:xfrm>
        <a:prstGeom prst="straightConnector1">
          <a:avLst/>
        </a:prstGeom>
        <a:noFill/>
        <a:ln w="9525">
          <a:solidFill>
            <a:srgbClr val="000000"/>
          </a:solidFill>
          <a:round/>
          <a:headEnd/>
          <a:tailEnd/>
        </a:ln>
      </xdr:spPr>
    </xdr:cxnSp>
    <xdr:clientData/>
  </xdr:twoCellAnchor>
  <xdr:twoCellAnchor>
    <xdr:from>
      <xdr:col>1</xdr:col>
      <xdr:colOff>485775</xdr:colOff>
      <xdr:row>29</xdr:row>
      <xdr:rowOff>43296</xdr:rowOff>
    </xdr:from>
    <xdr:to>
      <xdr:col>9</xdr:col>
      <xdr:colOff>400050</xdr:colOff>
      <xdr:row>29</xdr:row>
      <xdr:rowOff>43296</xdr:rowOff>
    </xdr:to>
    <xdr:cxnSp macro="">
      <xdr:nvCxnSpPr>
        <xdr:cNvPr id="9" name="AutoShape 13">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658957" y="5160819"/>
          <a:ext cx="4789343" cy="0"/>
        </a:xfrm>
        <a:prstGeom prst="straightConnector1">
          <a:avLst/>
        </a:prstGeom>
        <a:noFill/>
        <a:ln w="9525">
          <a:solidFill>
            <a:srgbClr val="000000"/>
          </a:solidFill>
          <a:round/>
          <a:headEnd/>
          <a:tailEnd/>
        </a:ln>
      </xdr:spPr>
    </xdr:cxnSp>
    <xdr:clientData/>
  </xdr:twoCellAnchor>
  <xdr:twoCellAnchor>
    <xdr:from>
      <xdr:col>9</xdr:col>
      <xdr:colOff>400050</xdr:colOff>
      <xdr:row>29</xdr:row>
      <xdr:rowOff>95250</xdr:rowOff>
    </xdr:from>
    <xdr:to>
      <xdr:col>9</xdr:col>
      <xdr:colOff>400050</xdr:colOff>
      <xdr:row>42</xdr:row>
      <xdr:rowOff>104775</xdr:rowOff>
    </xdr:to>
    <xdr:cxnSp macro="">
      <xdr:nvCxnSpPr>
        <xdr:cNvPr id="10" name="AutoShape 14">
          <a:extLst>
            <a:ext uri="{FF2B5EF4-FFF2-40B4-BE49-F238E27FC236}">
              <a16:creationId xmlns:a16="http://schemas.microsoft.com/office/drawing/2014/main" id="{00000000-0008-0000-0000-00000A000000}"/>
            </a:ext>
          </a:extLst>
        </xdr:cNvPr>
        <xdr:cNvCxnSpPr>
          <a:cxnSpLocks noChangeShapeType="1"/>
        </xdr:cNvCxnSpPr>
      </xdr:nvCxnSpPr>
      <xdr:spPr bwMode="auto">
        <a:xfrm>
          <a:off x="5438775" y="5210175"/>
          <a:ext cx="0" cy="2295525"/>
        </a:xfrm>
        <a:prstGeom prst="straightConnector1">
          <a:avLst/>
        </a:prstGeom>
        <a:noFill/>
        <a:ln w="9525">
          <a:solidFill>
            <a:srgbClr val="000000"/>
          </a:solidFill>
          <a:round/>
          <a:headEnd/>
          <a:tailEnd/>
        </a:ln>
      </xdr:spPr>
    </xdr:cxnSp>
    <xdr:clientData/>
  </xdr:twoCellAnchor>
  <xdr:twoCellAnchor>
    <xdr:from>
      <xdr:col>2</xdr:col>
      <xdr:colOff>400050</xdr:colOff>
      <xdr:row>32</xdr:row>
      <xdr:rowOff>57150</xdr:rowOff>
    </xdr:from>
    <xdr:to>
      <xdr:col>8</xdr:col>
      <xdr:colOff>504825</xdr:colOff>
      <xdr:row>37</xdr:row>
      <xdr:rowOff>57150</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114425" y="5743575"/>
          <a:ext cx="3667125" cy="952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1100">
            <a:latin typeface="Arial Narrow" panose="020B0606020202030204" pitchFamily="34" charset="0"/>
          </a:endParaRPr>
        </a:p>
        <a:p>
          <a:pPr algn="ctr"/>
          <a:r>
            <a:rPr lang="es-CO" sz="1100" b="1">
              <a:solidFill>
                <a:sysClr val="windowText" lastClr="000000"/>
              </a:solidFill>
              <a:latin typeface="Arial Narrow" panose="020B0606020202030204" pitchFamily="34" charset="0"/>
            </a:rPr>
            <a:t>Versión</a:t>
          </a:r>
          <a:r>
            <a:rPr lang="es-CO" sz="1100" b="1" baseline="0">
              <a:solidFill>
                <a:sysClr val="windowText" lastClr="000000"/>
              </a:solidFill>
              <a:latin typeface="Arial Narrow" panose="020B0606020202030204" pitchFamily="34" charset="0"/>
            </a:rPr>
            <a:t> 01</a:t>
          </a:r>
        </a:p>
        <a:p>
          <a:pPr algn="ctr"/>
          <a:endParaRPr lang="es-CO" sz="1100" baseline="0">
            <a:solidFill>
              <a:sysClr val="windowText" lastClr="000000"/>
            </a:solidFill>
            <a:latin typeface="Arial Narrow" panose="020B0606020202030204" pitchFamily="34" charset="0"/>
          </a:endParaRPr>
        </a:p>
        <a:p>
          <a:pPr algn="ctr"/>
          <a:r>
            <a:rPr lang="es-CO" sz="1100" b="1" baseline="0">
              <a:solidFill>
                <a:sysClr val="windowText" lastClr="000000"/>
              </a:solidFill>
              <a:latin typeface="Arial Narrow" panose="020B0606020202030204" pitchFamily="34" charset="0"/>
            </a:rPr>
            <a:t>Seguimiento a 31 de diciembre de 2020</a:t>
          </a:r>
          <a:endParaRPr lang="es-CO" sz="1100" b="1">
            <a:solidFill>
              <a:sysClr val="windowText" lastClr="000000"/>
            </a:solidFill>
            <a:latin typeface="Arial Narrow" panose="020B0606020202030204" pitchFamily="34" charset="0"/>
          </a:endParaRPr>
        </a:p>
      </xdr:txBody>
    </xdr:sp>
    <xdr:clientData/>
  </xdr:twoCellAnchor>
  <xdr:twoCellAnchor editAs="oneCell">
    <xdr:from>
      <xdr:col>3</xdr:col>
      <xdr:colOff>103186</xdr:colOff>
      <xdr:row>41</xdr:row>
      <xdr:rowOff>39686</xdr:rowOff>
    </xdr:from>
    <xdr:to>
      <xdr:col>7</xdr:col>
      <xdr:colOff>571498</xdr:colOff>
      <xdr:row>43</xdr:row>
      <xdr:rowOff>182561</xdr:rowOff>
    </xdr:to>
    <xdr:pic>
      <xdr:nvPicPr>
        <xdr:cNvPr id="14" name="Imagen 13">
          <a:extLst>
            <a:ext uri="{FF2B5EF4-FFF2-40B4-BE49-F238E27FC236}">
              <a16:creationId xmlns:a16="http://schemas.microsoft.com/office/drawing/2014/main" id="{CAAB16FE-12FE-48C4-9AB8-5F84510A840F}"/>
            </a:ext>
          </a:extLst>
        </xdr:cNvPr>
        <xdr:cNvPicPr/>
      </xdr:nvPicPr>
      <xdr:blipFill>
        <a:blip xmlns:r="http://schemas.openxmlformats.org/officeDocument/2006/relationships" r:embed="rId1"/>
        <a:stretch>
          <a:fillRect/>
        </a:stretch>
      </xdr:blipFill>
      <xdr:spPr>
        <a:xfrm>
          <a:off x="1222374" y="7397749"/>
          <a:ext cx="2897187" cy="555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3060701</xdr:colOff>
      <xdr:row>14</xdr:row>
      <xdr:rowOff>1758951</xdr:rowOff>
    </xdr:from>
    <xdr:to>
      <xdr:col>1</xdr:col>
      <xdr:colOff>4955117</xdr:colOff>
      <xdr:row>15</xdr:row>
      <xdr:rowOff>129118</xdr:rowOff>
    </xdr:to>
    <xdr:sp macro="" textlink="">
      <xdr:nvSpPr>
        <xdr:cNvPr id="8" name="Rectángulo 7">
          <a:extLst>
            <a:ext uri="{FF2B5EF4-FFF2-40B4-BE49-F238E27FC236}">
              <a16:creationId xmlns:a16="http://schemas.microsoft.com/office/drawing/2014/main" id="{00000000-0008-0000-0100-000008000000}"/>
            </a:ext>
          </a:extLst>
        </xdr:cNvPr>
        <xdr:cNvSpPr/>
      </xdr:nvSpPr>
      <xdr:spPr>
        <a:xfrm>
          <a:off x="2365376" y="9502776"/>
          <a:ext cx="0" cy="675217"/>
        </a:xfrm>
        <a:prstGeom prst="rect">
          <a:avLst/>
        </a:prstGeom>
        <a:solidFill>
          <a:schemeClr val="accent2">
            <a:lumMod val="50000"/>
          </a:schemeClr>
        </a:solidFill>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r"/>
          <a:r>
            <a:rPr lang="es-CO" sz="1100" b="1">
              <a:latin typeface="Tahoma" panose="020B0604030504040204" pitchFamily="34" charset="0"/>
              <a:ea typeface="Tahoma" panose="020B0604030504040204" pitchFamily="34" charset="0"/>
              <a:cs typeface="Tahoma" panose="020B0604030504040204" pitchFamily="34" charset="0"/>
            </a:rPr>
            <a:t>Entidades</a:t>
          </a:r>
        </a:p>
        <a:p>
          <a:pPr algn="r"/>
          <a:r>
            <a:rPr lang="es-CO" sz="1100" b="1">
              <a:latin typeface="Tahoma" panose="020B0604030504040204" pitchFamily="34" charset="0"/>
              <a:ea typeface="Tahoma" panose="020B0604030504040204" pitchFamily="34" charset="0"/>
              <a:cs typeface="Tahoma" panose="020B0604030504040204" pitchFamily="34" charset="0"/>
            </a:rPr>
            <a:t> de Carácter </a:t>
          </a:r>
        </a:p>
        <a:p>
          <a:pPr algn="r"/>
          <a:r>
            <a:rPr lang="es-CO" sz="1100" b="1">
              <a:latin typeface="Tahoma" panose="020B0604030504040204" pitchFamily="34" charset="0"/>
              <a:ea typeface="Tahoma" panose="020B0604030504040204" pitchFamily="34" charset="0"/>
              <a:cs typeface="Tahoma" panose="020B0604030504040204" pitchFamily="34" charset="0"/>
            </a:rPr>
            <a:t>Especial</a:t>
          </a:r>
        </a:p>
      </xdr:txBody>
    </xdr:sp>
    <xdr:clientData/>
  </xdr:twoCellAnchor>
  <xdr:twoCellAnchor editAs="oneCell">
    <xdr:from>
      <xdr:col>1</xdr:col>
      <xdr:colOff>11906</xdr:colOff>
      <xdr:row>0</xdr:row>
      <xdr:rowOff>95256</xdr:rowOff>
    </xdr:from>
    <xdr:to>
      <xdr:col>2</xdr:col>
      <xdr:colOff>1762124</xdr:colOff>
      <xdr:row>1</xdr:row>
      <xdr:rowOff>738193</xdr:rowOff>
    </xdr:to>
    <xdr:pic>
      <xdr:nvPicPr>
        <xdr:cNvPr id="20" name="Imagen 19">
          <a:extLst>
            <a:ext uri="{FF2B5EF4-FFF2-40B4-BE49-F238E27FC236}">
              <a16:creationId xmlns:a16="http://schemas.microsoft.com/office/drawing/2014/main" id="{B04BFDFA-6331-476A-A379-27DF925811D1}"/>
            </a:ext>
          </a:extLst>
        </xdr:cNvPr>
        <xdr:cNvPicPr/>
      </xdr:nvPicPr>
      <xdr:blipFill>
        <a:blip xmlns:r="http://schemas.openxmlformats.org/officeDocument/2006/relationships" r:embed="rId1"/>
        <a:stretch>
          <a:fillRect/>
        </a:stretch>
      </xdr:blipFill>
      <xdr:spPr>
        <a:xfrm>
          <a:off x="392906" y="95256"/>
          <a:ext cx="3726656" cy="857250"/>
        </a:xfrm>
        <a:prstGeom prst="rect">
          <a:avLst/>
        </a:prstGeom>
      </xdr:spPr>
    </xdr:pic>
    <xdr:clientData/>
  </xdr:twoCellAnchor>
  <xdr:twoCellAnchor>
    <xdr:from>
      <xdr:col>1</xdr:col>
      <xdr:colOff>235477</xdr:colOff>
      <xdr:row>14</xdr:row>
      <xdr:rowOff>187852</xdr:rowOff>
    </xdr:from>
    <xdr:to>
      <xdr:col>2</xdr:col>
      <xdr:colOff>829439</xdr:colOff>
      <xdr:row>14</xdr:row>
      <xdr:rowOff>854602</xdr:rowOff>
    </xdr:to>
    <xdr:sp macro="" textlink="">
      <xdr:nvSpPr>
        <xdr:cNvPr id="29" name="Rectángulo redondeado 1">
          <a:extLst>
            <a:ext uri="{FF2B5EF4-FFF2-40B4-BE49-F238E27FC236}">
              <a16:creationId xmlns:a16="http://schemas.microsoft.com/office/drawing/2014/main" id="{4AC86BB5-327E-4520-9964-79030CDC7214}"/>
            </a:ext>
          </a:extLst>
        </xdr:cNvPr>
        <xdr:cNvSpPr/>
      </xdr:nvSpPr>
      <xdr:spPr>
        <a:xfrm>
          <a:off x="616477" y="7414946"/>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algn="ctr"/>
          <a:r>
            <a:rPr lang="es-CO" sz="1400" b="1">
              <a:solidFill>
                <a:schemeClr val="tx1"/>
              </a:solidFill>
            </a:rPr>
            <a:t>Sociedad /</a:t>
          </a:r>
        </a:p>
        <a:p>
          <a:pPr algn="ctr"/>
          <a:r>
            <a:rPr lang="es-CO" sz="1400" b="1">
              <a:solidFill>
                <a:schemeClr val="tx1"/>
              </a:solidFill>
            </a:rPr>
            <a:t>Ciudadano </a:t>
          </a:r>
        </a:p>
      </xdr:txBody>
    </xdr:sp>
    <xdr:clientData/>
  </xdr:twoCellAnchor>
  <xdr:twoCellAnchor>
    <xdr:from>
      <xdr:col>2</xdr:col>
      <xdr:colOff>1514999</xdr:colOff>
      <xdr:row>14</xdr:row>
      <xdr:rowOff>192085</xdr:rowOff>
    </xdr:from>
    <xdr:to>
      <xdr:col>3</xdr:col>
      <xdr:colOff>1250416</xdr:colOff>
      <xdr:row>14</xdr:row>
      <xdr:rowOff>858835</xdr:rowOff>
    </xdr:to>
    <xdr:sp macro="" textlink="">
      <xdr:nvSpPr>
        <xdr:cNvPr id="30" name="Rectángulo redondeado 8">
          <a:extLst>
            <a:ext uri="{FF2B5EF4-FFF2-40B4-BE49-F238E27FC236}">
              <a16:creationId xmlns:a16="http://schemas.microsoft.com/office/drawing/2014/main" id="{F9BC2C49-2B87-4021-83B7-645B7E7D2E59}"/>
            </a:ext>
          </a:extLst>
        </xdr:cNvPr>
        <xdr:cNvSpPr/>
      </xdr:nvSpPr>
      <xdr:spPr>
        <a:xfrm>
          <a:off x="3872437" y="7669210"/>
          <a:ext cx="2569104"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Empresa</a:t>
          </a:r>
        </a:p>
      </xdr:txBody>
    </xdr:sp>
    <xdr:clientData/>
  </xdr:twoCellAnchor>
  <xdr:twoCellAnchor>
    <xdr:from>
      <xdr:col>3</xdr:col>
      <xdr:colOff>2006061</xdr:colOff>
      <xdr:row>14</xdr:row>
      <xdr:rowOff>185736</xdr:rowOff>
    </xdr:from>
    <xdr:to>
      <xdr:col>4</xdr:col>
      <xdr:colOff>1741478</xdr:colOff>
      <xdr:row>14</xdr:row>
      <xdr:rowOff>852486</xdr:rowOff>
    </xdr:to>
    <xdr:sp macro="" textlink="">
      <xdr:nvSpPr>
        <xdr:cNvPr id="31" name="Rectángulo redondeado 9">
          <a:extLst>
            <a:ext uri="{FF2B5EF4-FFF2-40B4-BE49-F238E27FC236}">
              <a16:creationId xmlns:a16="http://schemas.microsoft.com/office/drawing/2014/main" id="{02386F52-2AD5-4413-BDCF-29BF3852CB24}"/>
            </a:ext>
          </a:extLst>
        </xdr:cNvPr>
        <xdr:cNvSpPr/>
      </xdr:nvSpPr>
      <xdr:spPr>
        <a:xfrm>
          <a:off x="7197186" y="7662861"/>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Acacemia</a:t>
          </a:r>
        </a:p>
      </xdr:txBody>
    </xdr:sp>
    <xdr:clientData/>
  </xdr:twoCellAnchor>
  <xdr:twoCellAnchor>
    <xdr:from>
      <xdr:col>4</xdr:col>
      <xdr:colOff>2412463</xdr:colOff>
      <xdr:row>14</xdr:row>
      <xdr:rowOff>179384</xdr:rowOff>
    </xdr:from>
    <xdr:to>
      <xdr:col>5</xdr:col>
      <xdr:colOff>2147881</xdr:colOff>
      <xdr:row>14</xdr:row>
      <xdr:rowOff>846134</xdr:rowOff>
    </xdr:to>
    <xdr:sp macro="" textlink="">
      <xdr:nvSpPr>
        <xdr:cNvPr id="32" name="Rectángulo redondeado 10">
          <a:extLst>
            <a:ext uri="{FF2B5EF4-FFF2-40B4-BE49-F238E27FC236}">
              <a16:creationId xmlns:a16="http://schemas.microsoft.com/office/drawing/2014/main" id="{4615FE37-A7E5-4EB3-8617-7D912A90AD61}"/>
            </a:ext>
          </a:extLst>
        </xdr:cNvPr>
        <xdr:cNvSpPr/>
      </xdr:nvSpPr>
      <xdr:spPr>
        <a:xfrm>
          <a:off x="10437276" y="7656509"/>
          <a:ext cx="2569105"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Estado</a:t>
          </a:r>
        </a:p>
      </xdr:txBody>
    </xdr:sp>
    <xdr:clientData/>
  </xdr:twoCellAnchor>
  <xdr:twoCellAnchor editAs="oneCell">
    <xdr:from>
      <xdr:col>4</xdr:col>
      <xdr:colOff>2590265</xdr:colOff>
      <xdr:row>14</xdr:row>
      <xdr:rowOff>183884</xdr:rowOff>
    </xdr:from>
    <xdr:to>
      <xdr:col>5</xdr:col>
      <xdr:colOff>453488</xdr:colOff>
      <xdr:row>14</xdr:row>
      <xdr:rowOff>840051</xdr:rowOff>
    </xdr:to>
    <xdr:pic>
      <xdr:nvPicPr>
        <xdr:cNvPr id="33" name="Gráfico 143" descr="Profesor">
          <a:extLst>
            <a:ext uri="{FF2B5EF4-FFF2-40B4-BE49-F238E27FC236}">
              <a16:creationId xmlns:a16="http://schemas.microsoft.com/office/drawing/2014/main" id="{D6092A99-FDEA-4C92-A694-8AAE7E69955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0615078" y="6934728"/>
          <a:ext cx="696910" cy="656167"/>
        </a:xfrm>
        <a:prstGeom prst="rect">
          <a:avLst/>
        </a:prstGeom>
      </xdr:spPr>
    </xdr:pic>
    <xdr:clientData/>
  </xdr:twoCellAnchor>
  <xdr:twoCellAnchor editAs="oneCell">
    <xdr:from>
      <xdr:col>3</xdr:col>
      <xdr:colOff>2061098</xdr:colOff>
      <xdr:row>14</xdr:row>
      <xdr:rowOff>219602</xdr:rowOff>
    </xdr:from>
    <xdr:to>
      <xdr:col>3</xdr:col>
      <xdr:colOff>2802989</xdr:colOff>
      <xdr:row>14</xdr:row>
      <xdr:rowOff>833436</xdr:rowOff>
    </xdr:to>
    <xdr:pic>
      <xdr:nvPicPr>
        <xdr:cNvPr id="34" name="Gráfico 85" descr="Clase">
          <a:extLst>
            <a:ext uri="{FF2B5EF4-FFF2-40B4-BE49-F238E27FC236}">
              <a16:creationId xmlns:a16="http://schemas.microsoft.com/office/drawing/2014/main" id="{62E67153-A9C2-40E7-B46B-4397FC16F3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7252223" y="7696727"/>
          <a:ext cx="741891" cy="613834"/>
        </a:xfrm>
        <a:prstGeom prst="rect">
          <a:avLst/>
        </a:prstGeom>
      </xdr:spPr>
    </xdr:pic>
    <xdr:clientData/>
  </xdr:twoCellAnchor>
  <xdr:twoCellAnchor editAs="oneCell">
    <xdr:from>
      <xdr:col>1</xdr:col>
      <xdr:colOff>537103</xdr:colOff>
      <xdr:row>14</xdr:row>
      <xdr:rowOff>240769</xdr:rowOff>
    </xdr:from>
    <xdr:to>
      <xdr:col>1</xdr:col>
      <xdr:colOff>1150936</xdr:colOff>
      <xdr:row>14</xdr:row>
      <xdr:rowOff>844018</xdr:rowOff>
    </xdr:to>
    <xdr:pic>
      <xdr:nvPicPr>
        <xdr:cNvPr id="35" name="Gráfico 1" descr="Persona confundida">
          <a:extLst>
            <a:ext uri="{FF2B5EF4-FFF2-40B4-BE49-F238E27FC236}">
              <a16:creationId xmlns:a16="http://schemas.microsoft.com/office/drawing/2014/main" id="{B60F2ED8-C25E-4BEE-A2AF-EF914F9A4518}"/>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918103" y="7467863"/>
          <a:ext cx="613833" cy="603249"/>
        </a:xfrm>
        <a:prstGeom prst="rect">
          <a:avLst/>
        </a:prstGeom>
      </xdr:spPr>
    </xdr:pic>
    <xdr:clientData/>
  </xdr:twoCellAnchor>
  <xdr:twoCellAnchor editAs="oneCell">
    <xdr:from>
      <xdr:col>2</xdr:col>
      <xdr:colOff>1701268</xdr:colOff>
      <xdr:row>14</xdr:row>
      <xdr:rowOff>230182</xdr:rowOff>
    </xdr:from>
    <xdr:to>
      <xdr:col>2</xdr:col>
      <xdr:colOff>2325685</xdr:colOff>
      <xdr:row>14</xdr:row>
      <xdr:rowOff>844016</xdr:rowOff>
    </xdr:to>
    <xdr:pic>
      <xdr:nvPicPr>
        <xdr:cNvPr id="36" name="Gráfico 13" descr="Gráfico de barras con tendencia ascendente">
          <a:extLst>
            <a:ext uri="{FF2B5EF4-FFF2-40B4-BE49-F238E27FC236}">
              <a16:creationId xmlns:a16="http://schemas.microsoft.com/office/drawing/2014/main" id="{B6E5067A-A902-48C6-AF2A-7E3C6A7820F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 xmlns:asvg="http://schemas.microsoft.com/office/drawing/2016/SVG/main" r:embed="rId9"/>
            </a:ext>
          </a:extLst>
        </a:blip>
        <a:stretch>
          <a:fillRect/>
        </a:stretch>
      </xdr:blipFill>
      <xdr:spPr>
        <a:xfrm>
          <a:off x="4058706" y="7707307"/>
          <a:ext cx="624417" cy="613834"/>
        </a:xfrm>
        <a:prstGeom prst="rect">
          <a:avLst/>
        </a:prstGeom>
      </xdr:spPr>
    </xdr:pic>
    <xdr:clientData/>
  </xdr:twoCellAnchor>
  <xdr:twoCellAnchor>
    <xdr:from>
      <xdr:col>1</xdr:col>
      <xdr:colOff>273847</xdr:colOff>
      <xdr:row>19</xdr:row>
      <xdr:rowOff>236268</xdr:rowOff>
    </xdr:from>
    <xdr:to>
      <xdr:col>2</xdr:col>
      <xdr:colOff>867809</xdr:colOff>
      <xdr:row>19</xdr:row>
      <xdr:rowOff>903018</xdr:rowOff>
    </xdr:to>
    <xdr:sp macro="" textlink="">
      <xdr:nvSpPr>
        <xdr:cNvPr id="46" name="Rectángulo redondeado 11">
          <a:extLst>
            <a:ext uri="{FF2B5EF4-FFF2-40B4-BE49-F238E27FC236}">
              <a16:creationId xmlns:a16="http://schemas.microsoft.com/office/drawing/2014/main" id="{29801E36-A17C-4FBB-A346-0455E414A19B}"/>
            </a:ext>
          </a:extLst>
        </xdr:cNvPr>
        <xdr:cNvSpPr/>
      </xdr:nvSpPr>
      <xdr:spPr>
        <a:xfrm>
          <a:off x="654847" y="963029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0" rtlCol="0" anchor="ctr"/>
        <a:lstStyle/>
        <a:p>
          <a:pPr marL="0" indent="0" algn="ctr"/>
          <a:r>
            <a:rPr lang="es-CO" sz="1400" b="1">
              <a:solidFill>
                <a:schemeClr val="tx1"/>
              </a:solidFill>
              <a:latin typeface="+mn-lt"/>
              <a:ea typeface="+mn-ea"/>
              <a:cs typeface="+mn-cs"/>
            </a:rPr>
            <a:t>Proveedores</a:t>
          </a:r>
        </a:p>
      </xdr:txBody>
    </xdr:sp>
    <xdr:clientData/>
  </xdr:twoCellAnchor>
  <xdr:twoCellAnchor>
    <xdr:from>
      <xdr:col>2</xdr:col>
      <xdr:colOff>1504426</xdr:colOff>
      <xdr:row>19</xdr:row>
      <xdr:rowOff>240501</xdr:rowOff>
    </xdr:from>
    <xdr:to>
      <xdr:col>3</xdr:col>
      <xdr:colOff>1241139</xdr:colOff>
      <xdr:row>19</xdr:row>
      <xdr:rowOff>907251</xdr:rowOff>
    </xdr:to>
    <xdr:sp macro="" textlink="">
      <xdr:nvSpPr>
        <xdr:cNvPr id="47" name="Rectángulo redondeado 12">
          <a:extLst>
            <a:ext uri="{FF2B5EF4-FFF2-40B4-BE49-F238E27FC236}">
              <a16:creationId xmlns:a16="http://schemas.microsoft.com/office/drawing/2014/main" id="{B0388A4A-1D43-47D9-9619-93E262E77B14}"/>
            </a:ext>
          </a:extLst>
        </xdr:cNvPr>
        <xdr:cNvSpPr/>
      </xdr:nvSpPr>
      <xdr:spPr>
        <a:xfrm>
          <a:off x="3861864" y="9634532"/>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Funcionarios</a:t>
          </a:r>
        </a:p>
      </xdr:txBody>
    </xdr:sp>
    <xdr:clientData/>
  </xdr:twoCellAnchor>
  <xdr:twoCellAnchor>
    <xdr:from>
      <xdr:col>3</xdr:col>
      <xdr:colOff>1999453</xdr:colOff>
      <xdr:row>19</xdr:row>
      <xdr:rowOff>255318</xdr:rowOff>
    </xdr:from>
    <xdr:to>
      <xdr:col>4</xdr:col>
      <xdr:colOff>1736165</xdr:colOff>
      <xdr:row>19</xdr:row>
      <xdr:rowOff>922068</xdr:rowOff>
    </xdr:to>
    <xdr:sp macro="" textlink="">
      <xdr:nvSpPr>
        <xdr:cNvPr id="48" name="Rectángulo redondeado 13">
          <a:extLst>
            <a:ext uri="{FF2B5EF4-FFF2-40B4-BE49-F238E27FC236}">
              <a16:creationId xmlns:a16="http://schemas.microsoft.com/office/drawing/2014/main" id="{A83B11BC-FAD7-48C1-B9D7-A75ADC62898C}"/>
            </a:ext>
          </a:extLst>
        </xdr:cNvPr>
        <xdr:cNvSpPr/>
      </xdr:nvSpPr>
      <xdr:spPr>
        <a:xfrm>
          <a:off x="7190578" y="9649349"/>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720000" tIns="45720" rIns="91440" bIns="45720" numCol="1" spcCol="0" rtlCol="0" fromWordArt="0" anchor="ctr" anchorCtr="0" forceAA="0" compatLnSpc="1">
          <a:prstTxWarp prst="textNoShape">
            <a:avLst/>
          </a:prstTxWarp>
          <a:noAutofit/>
        </a:bodyPr>
        <a:lstStyle/>
        <a:p>
          <a:pPr marL="0" indent="0" algn="ctr"/>
          <a:r>
            <a:rPr lang="es-CO" sz="1400" b="1">
              <a:solidFill>
                <a:schemeClr val="tx1"/>
              </a:solidFill>
              <a:latin typeface="+mn-lt"/>
              <a:ea typeface="+mn-ea"/>
              <a:cs typeface="+mn-cs"/>
            </a:rPr>
            <a:t>Contratistas</a:t>
          </a:r>
        </a:p>
      </xdr:txBody>
    </xdr:sp>
    <xdr:clientData/>
  </xdr:twoCellAnchor>
  <xdr:twoCellAnchor>
    <xdr:from>
      <xdr:col>4</xdr:col>
      <xdr:colOff>2577827</xdr:colOff>
      <xdr:row>19</xdr:row>
      <xdr:rowOff>248967</xdr:rowOff>
    </xdr:from>
    <xdr:to>
      <xdr:col>5</xdr:col>
      <xdr:colOff>2314540</xdr:colOff>
      <xdr:row>19</xdr:row>
      <xdr:rowOff>915717</xdr:rowOff>
    </xdr:to>
    <xdr:sp macro="" textlink="">
      <xdr:nvSpPr>
        <xdr:cNvPr id="49" name="Rectángulo redondeado 14">
          <a:extLst>
            <a:ext uri="{FF2B5EF4-FFF2-40B4-BE49-F238E27FC236}">
              <a16:creationId xmlns:a16="http://schemas.microsoft.com/office/drawing/2014/main" id="{B6BDFF6F-2166-4D56-979F-118415FB119B}"/>
            </a:ext>
          </a:extLst>
        </xdr:cNvPr>
        <xdr:cNvSpPr/>
      </xdr:nvSpPr>
      <xdr:spPr>
        <a:xfrm>
          <a:off x="10602640" y="9190561"/>
          <a:ext cx="2570400" cy="666750"/>
        </a:xfrm>
        <a:prstGeom prst="roundRect">
          <a:avLst/>
        </a:prstGeom>
        <a:solidFill>
          <a:schemeClr val="accent1">
            <a:lumMod val="20000"/>
            <a:lumOff val="8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576000" tIns="0" rIns="91440" bIns="0" numCol="1" spcCol="0" rtlCol="0" fromWordArt="0" anchor="ctr" anchorCtr="0" forceAA="0" compatLnSpc="1">
          <a:prstTxWarp prst="textNoShape">
            <a:avLst/>
          </a:prstTxWarp>
          <a:noAutofit/>
        </a:bodyPr>
        <a:lstStyle/>
        <a:p>
          <a:pPr marL="0" indent="0" algn="r"/>
          <a:r>
            <a:rPr lang="es-CO" sz="1250" b="1">
              <a:solidFill>
                <a:schemeClr val="tx1"/>
              </a:solidFill>
              <a:latin typeface="+mn-lt"/>
              <a:ea typeface="+mn-ea"/>
              <a:cs typeface="+mn-cs"/>
            </a:rPr>
            <a:t>Entidade</a:t>
          </a:r>
          <a:r>
            <a:rPr lang="es-CO" sz="1250" b="1" baseline="0">
              <a:solidFill>
                <a:schemeClr val="tx1"/>
              </a:solidFill>
              <a:latin typeface="+mn-lt"/>
              <a:ea typeface="+mn-ea"/>
              <a:cs typeface="+mn-cs"/>
            </a:rPr>
            <a:t>s </a:t>
          </a:r>
        </a:p>
        <a:p>
          <a:pPr marL="0" indent="0" algn="r"/>
          <a:r>
            <a:rPr lang="es-CO" sz="1250" b="1" baseline="0">
              <a:solidFill>
                <a:schemeClr val="tx1"/>
              </a:solidFill>
              <a:latin typeface="+mn-lt"/>
              <a:ea typeface="+mn-ea"/>
              <a:cs typeface="+mn-cs"/>
            </a:rPr>
            <a:t>de Carácter </a:t>
          </a:r>
        </a:p>
        <a:p>
          <a:pPr marL="0" indent="0" algn="r"/>
          <a:r>
            <a:rPr lang="es-CO" sz="1250" b="1" baseline="0">
              <a:solidFill>
                <a:schemeClr val="tx1"/>
              </a:solidFill>
              <a:latin typeface="+mn-lt"/>
              <a:ea typeface="+mn-ea"/>
              <a:cs typeface="+mn-cs"/>
            </a:rPr>
            <a:t>Especial</a:t>
          </a:r>
          <a:endParaRPr lang="es-CO" sz="1250" b="1">
            <a:solidFill>
              <a:schemeClr val="tx1"/>
            </a:solidFill>
            <a:latin typeface="+mn-lt"/>
            <a:ea typeface="+mn-ea"/>
            <a:cs typeface="+mn-cs"/>
          </a:endParaRPr>
        </a:p>
      </xdr:txBody>
    </xdr:sp>
    <xdr:clientData/>
  </xdr:twoCellAnchor>
  <xdr:twoCellAnchor editAs="oneCell">
    <xdr:from>
      <xdr:col>4</xdr:col>
      <xdr:colOff>2818595</xdr:colOff>
      <xdr:row>19</xdr:row>
      <xdr:rowOff>428884</xdr:rowOff>
    </xdr:from>
    <xdr:to>
      <xdr:col>5</xdr:col>
      <xdr:colOff>946124</xdr:colOff>
      <xdr:row>19</xdr:row>
      <xdr:rowOff>752735</xdr:rowOff>
    </xdr:to>
    <xdr:pic>
      <xdr:nvPicPr>
        <xdr:cNvPr id="50" name="Imagen 49">
          <a:extLst>
            <a:ext uri="{FF2B5EF4-FFF2-40B4-BE49-F238E27FC236}">
              <a16:creationId xmlns:a16="http://schemas.microsoft.com/office/drawing/2014/main" id="{DB163191-2D4B-485B-A4E6-49E30079295C}"/>
            </a:ext>
          </a:extLst>
        </xdr:cNvPr>
        <xdr:cNvPicPr>
          <a:picLocks noChangeAspect="1"/>
        </xdr:cNvPicPr>
      </xdr:nvPicPr>
      <xdr:blipFill>
        <a:blip xmlns:r="http://schemas.openxmlformats.org/officeDocument/2006/relationships" r:embed="rId10"/>
        <a:stretch>
          <a:fillRect/>
        </a:stretch>
      </xdr:blipFill>
      <xdr:spPr>
        <a:xfrm>
          <a:off x="10843408" y="9822915"/>
          <a:ext cx="961216" cy="323851"/>
        </a:xfrm>
        <a:prstGeom prst="rect">
          <a:avLst/>
        </a:prstGeom>
      </xdr:spPr>
    </xdr:pic>
    <xdr:clientData/>
  </xdr:twoCellAnchor>
  <xdr:twoCellAnchor editAs="oneCell">
    <xdr:from>
      <xdr:col>3</xdr:col>
      <xdr:colOff>2229110</xdr:colOff>
      <xdr:row>19</xdr:row>
      <xdr:rowOff>265902</xdr:rowOff>
    </xdr:from>
    <xdr:to>
      <xdr:col>4</xdr:col>
      <xdr:colOff>98155</xdr:colOff>
      <xdr:row>19</xdr:row>
      <xdr:rowOff>922068</xdr:rowOff>
    </xdr:to>
    <xdr:pic>
      <xdr:nvPicPr>
        <xdr:cNvPr id="51" name="Gráfico 21" descr="Opinión del cliente ">
          <a:extLst>
            <a:ext uri="{FF2B5EF4-FFF2-40B4-BE49-F238E27FC236}">
              <a16:creationId xmlns:a16="http://schemas.microsoft.com/office/drawing/2014/main" id="{62D94F6C-5145-4943-9699-F3C3EC51B89E}"/>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 xmlns:asvg="http://schemas.microsoft.com/office/drawing/2016/SVG/main" r:embed="rId12"/>
            </a:ext>
          </a:extLst>
        </a:blip>
        <a:stretch>
          <a:fillRect/>
        </a:stretch>
      </xdr:blipFill>
      <xdr:spPr>
        <a:xfrm>
          <a:off x="7420235" y="9659933"/>
          <a:ext cx="702733" cy="656166"/>
        </a:xfrm>
        <a:prstGeom prst="rect">
          <a:avLst/>
        </a:prstGeom>
      </xdr:spPr>
    </xdr:pic>
    <xdr:clientData/>
  </xdr:twoCellAnchor>
  <xdr:twoCellAnchor editAs="oneCell">
    <xdr:from>
      <xdr:col>2</xdr:col>
      <xdr:colOff>1781971</xdr:colOff>
      <xdr:row>19</xdr:row>
      <xdr:rowOff>330724</xdr:rowOff>
    </xdr:from>
    <xdr:to>
      <xdr:col>2</xdr:col>
      <xdr:colOff>2378871</xdr:colOff>
      <xdr:row>19</xdr:row>
      <xdr:rowOff>838724</xdr:rowOff>
    </xdr:to>
    <xdr:pic>
      <xdr:nvPicPr>
        <xdr:cNvPr id="52" name="Gráfico 25" descr="Crecimiento del negocio">
          <a:extLst>
            <a:ext uri="{FF2B5EF4-FFF2-40B4-BE49-F238E27FC236}">
              <a16:creationId xmlns:a16="http://schemas.microsoft.com/office/drawing/2014/main" id="{5BEB1832-A697-4800-89A7-C58A47C1E60B}"/>
            </a:ext>
          </a:extLst>
        </xdr:cNvPr>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 xmlns:asvg="http://schemas.microsoft.com/office/drawing/2016/SVG/main" r:embed="rId14"/>
            </a:ext>
          </a:extLst>
        </a:blip>
        <a:stretch>
          <a:fillRect/>
        </a:stretch>
      </xdr:blipFill>
      <xdr:spPr>
        <a:xfrm>
          <a:off x="4139409" y="9724755"/>
          <a:ext cx="596900" cy="508000"/>
        </a:xfrm>
        <a:prstGeom prst="rect">
          <a:avLst/>
        </a:prstGeom>
      </xdr:spPr>
    </xdr:pic>
    <xdr:clientData/>
  </xdr:twoCellAnchor>
  <xdr:twoCellAnchor editAs="oneCell">
    <xdr:from>
      <xdr:col>1</xdr:col>
      <xdr:colOff>437888</xdr:colOff>
      <xdr:row>19</xdr:row>
      <xdr:rowOff>202402</xdr:rowOff>
    </xdr:from>
    <xdr:to>
      <xdr:col>1</xdr:col>
      <xdr:colOff>1083472</xdr:colOff>
      <xdr:row>19</xdr:row>
      <xdr:rowOff>879735</xdr:rowOff>
    </xdr:to>
    <xdr:pic>
      <xdr:nvPicPr>
        <xdr:cNvPr id="53" name="Gráfico 142" descr="Mano abierta con planta">
          <a:extLst>
            <a:ext uri="{FF2B5EF4-FFF2-40B4-BE49-F238E27FC236}">
              <a16:creationId xmlns:a16="http://schemas.microsoft.com/office/drawing/2014/main" id="{A8C2D4C1-4303-4807-8368-D60363C25FAE}"/>
            </a:ext>
          </a:extLst>
        </xdr:cNvPr>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 xmlns:asvg="http://schemas.microsoft.com/office/drawing/2016/SVG/main" r:embed="rId16"/>
            </a:ext>
          </a:extLst>
        </a:blip>
        <a:stretch>
          <a:fillRect/>
        </a:stretch>
      </xdr:blipFill>
      <xdr:spPr>
        <a:xfrm>
          <a:off x="818888" y="9596433"/>
          <a:ext cx="645584" cy="677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724580</xdr:colOff>
      <xdr:row>2</xdr:row>
      <xdr:rowOff>367393</xdr:rowOff>
    </xdr:to>
    <xdr:pic>
      <xdr:nvPicPr>
        <xdr:cNvPr id="4" name="Imagen 3">
          <a:extLst>
            <a:ext uri="{FF2B5EF4-FFF2-40B4-BE49-F238E27FC236}">
              <a16:creationId xmlns:a16="http://schemas.microsoft.com/office/drawing/2014/main" id="{AB69DC2D-34BB-4272-8FF0-8073313CA453}"/>
            </a:ext>
          </a:extLst>
        </xdr:cNvPr>
        <xdr:cNvPicPr/>
      </xdr:nvPicPr>
      <xdr:blipFill>
        <a:blip xmlns:r="http://schemas.openxmlformats.org/officeDocument/2006/relationships" r:embed="rId1"/>
        <a:stretch>
          <a:fillRect/>
        </a:stretch>
      </xdr:blipFill>
      <xdr:spPr>
        <a:xfrm>
          <a:off x="0" y="0"/>
          <a:ext cx="5864679" cy="1156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11340</xdr:colOff>
      <xdr:row>1</xdr:row>
      <xdr:rowOff>102054</xdr:rowOff>
    </xdr:from>
    <xdr:to>
      <xdr:col>3</xdr:col>
      <xdr:colOff>1167947</xdr:colOff>
      <xdr:row>3</xdr:row>
      <xdr:rowOff>272145</xdr:rowOff>
    </xdr:to>
    <xdr:pic>
      <xdr:nvPicPr>
        <xdr:cNvPr id="4" name="Imagen 3">
          <a:extLst>
            <a:ext uri="{FF2B5EF4-FFF2-40B4-BE49-F238E27FC236}">
              <a16:creationId xmlns:a16="http://schemas.microsoft.com/office/drawing/2014/main" id="{8C303164-B015-4E50-875A-BAB70F50630B}"/>
            </a:ext>
          </a:extLst>
        </xdr:cNvPr>
        <xdr:cNvPicPr/>
      </xdr:nvPicPr>
      <xdr:blipFill>
        <a:blip xmlns:r="http://schemas.openxmlformats.org/officeDocument/2006/relationships" r:embed="rId1"/>
        <a:stretch>
          <a:fillRect/>
        </a:stretch>
      </xdr:blipFill>
      <xdr:spPr>
        <a:xfrm>
          <a:off x="170090" y="272143"/>
          <a:ext cx="3311071" cy="8504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pereira/Documents/institucionales/PLAN%20DE%20PARTICIPACI&#211;N%20CIUDADANA/Plan%20Participaci&#243;n%202019/Seguimiento%202019/19-12-31%20Seguimiento%20Plan%20de%20Participaci&#243;n%20Ciudadana%20Colciencias%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apereira/Downloads/20-09-26%20Plan%20de%20Participaci&#243;n%20Ciudadana%20Minciencias%202020%20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apereira/Downloads/Plan%20de%20Participaci&#243;n%20Ciudadana%20J&#243;venes%20Investigado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apereira/Downloads/Plan%20de%20Participacio&#769;n%20Ciudadana%20Minciencias%202020%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yapereira/Documents/institucionales/PLAN%20DE%20PARTICIPACI&#211;N%20CIUDADANA/Plan%20Participaci&#243;n%202019/Formulaci&#243;n%202019/Plan%20de%20Participaci&#243;n%20Ciudadana%20Colciencias%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yapereira/Downloads/Participaci&#243;n%20Ciudadana%20Minciencias%202020_PAG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yapereira/Downloads/20-09-26%20Plan%20de%20Participaci&#243;n%20Ciudadana%20Minciencia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6">
          <cell r="B26" t="str">
            <v>Identificación  de necesidades y diagnóstico</v>
          </cell>
          <cell r="C26"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6"/>
          <cell r="E26"/>
          <cell r="F26"/>
        </row>
        <row r="27">
          <cell r="B27" t="str">
            <v>Formulación participativa</v>
          </cell>
          <cell r="C27"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7"/>
          <cell r="E27"/>
          <cell r="F27"/>
        </row>
        <row r="28">
          <cell r="B28" t="str">
            <v>Ejecución o implementación participativa</v>
          </cell>
          <cell r="C28"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8"/>
          <cell r="E28"/>
          <cell r="F28"/>
        </row>
        <row r="29">
          <cell r="B29" t="str">
            <v>Evaluación y Control Ciudadanos</v>
          </cell>
          <cell r="C29"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29"/>
          <cell r="E29"/>
          <cell r="F29"/>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7">
          <cell r="B27" t="str">
            <v>Identificación  de necesidades y diagnóstico</v>
          </cell>
          <cell r="C27" t="str">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7"/>
          <cell r="E27"/>
          <cell r="F27"/>
        </row>
        <row r="28">
          <cell r="B28" t="str">
            <v>Formulación participativa</v>
          </cell>
          <cell r="C28"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8"/>
          <cell r="E28"/>
          <cell r="F28"/>
        </row>
        <row r="29">
          <cell r="B29" t="str">
            <v>Ejecución o implementación participativa</v>
          </cell>
          <cell r="C29"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9"/>
          <cell r="E29"/>
          <cell r="F29"/>
        </row>
        <row r="30">
          <cell r="B30" t="str">
            <v>Evaluación y Control Ciudadanos</v>
          </cell>
          <cell r="C30"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30"/>
          <cell r="E30"/>
          <cell r="F30"/>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row r="25">
          <cell r="B25" t="str">
            <v>Identificación  de necesidades y diagnóstico</v>
          </cell>
          <cell r="C25" t="str">
            <v xml:space="preserve">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ell>
          <cell r="D25"/>
          <cell r="E25"/>
          <cell r="F25"/>
        </row>
        <row r="26">
          <cell r="B26" t="str">
            <v>Formulación participativa</v>
          </cell>
          <cell r="C26" t="str">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ell>
          <cell r="D26"/>
          <cell r="E26"/>
          <cell r="F26"/>
        </row>
        <row r="27">
          <cell r="B27" t="str">
            <v>Ejecución o implementación participativa</v>
          </cell>
          <cell r="C27" t="str">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ell>
          <cell r="D27"/>
          <cell r="E27"/>
          <cell r="F27"/>
        </row>
        <row r="28">
          <cell r="B28" t="str">
            <v>Evaluación y Control Ciudadanos</v>
          </cell>
          <cell r="C28" t="str">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ell>
          <cell r="D28"/>
          <cell r="E28"/>
          <cell r="F28"/>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Obj 1"/>
      <sheetName val="Obj 2"/>
      <sheetName val="Obj 3"/>
      <sheetName val="Obj 4"/>
      <sheetName val="Obj 5"/>
      <sheetName val="Obj 6"/>
      <sheetName val="Obj 7"/>
      <sheetName val="Obj 8"/>
      <sheetName val="Plan de Participación"/>
      <sheetName val="Aportes y respuestas"/>
      <sheetName val="Control de Cambi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47"/>
  <sheetViews>
    <sheetView tabSelected="1" view="pageBreakPreview" topLeftCell="A4" zoomScale="130" zoomScaleNormal="90" zoomScaleSheetLayoutView="130" workbookViewId="0">
      <selection activeCell="I8" sqref="I8"/>
    </sheetView>
  </sheetViews>
  <sheetFormatPr baseColWidth="10" defaultColWidth="11.42578125" defaultRowHeight="16.5" x14ac:dyDescent="0.3"/>
  <cols>
    <col min="1" max="1" width="0.7109375" style="55" customWidth="1"/>
    <col min="2" max="2" width="8.140625" style="55" customWidth="1"/>
    <col min="3" max="5" width="8" style="55" customWidth="1"/>
    <col min="6" max="6" width="11.42578125" style="55"/>
    <col min="7" max="8" width="9" style="55" customWidth="1"/>
    <col min="9" max="16384" width="11.42578125" style="55"/>
  </cols>
  <sheetData>
    <row r="1" spans="2:10" ht="17.25" thickBot="1" x14ac:dyDescent="0.35">
      <c r="B1" s="60"/>
      <c r="C1" s="60"/>
      <c r="D1" s="60"/>
      <c r="E1" s="60"/>
      <c r="F1" s="60"/>
      <c r="G1" s="60"/>
      <c r="H1" s="60"/>
      <c r="I1" s="60"/>
      <c r="J1" s="60"/>
    </row>
    <row r="2" spans="2:10" x14ac:dyDescent="0.3">
      <c r="B2" s="61"/>
      <c r="C2" s="62"/>
      <c r="D2" s="62"/>
      <c r="E2" s="62"/>
      <c r="F2" s="62"/>
      <c r="G2" s="62"/>
      <c r="H2" s="62"/>
      <c r="I2" s="62"/>
      <c r="J2" s="63"/>
    </row>
    <row r="3" spans="2:10" ht="26.25" customHeight="1" x14ac:dyDescent="0.3">
      <c r="B3" s="64"/>
      <c r="C3" s="60"/>
      <c r="D3" s="60"/>
      <c r="E3" s="60"/>
      <c r="F3" s="60"/>
      <c r="G3" s="60"/>
      <c r="H3" s="60"/>
      <c r="I3" s="60"/>
      <c r="J3" s="65"/>
    </row>
    <row r="4" spans="2:10" x14ac:dyDescent="0.3">
      <c r="B4" s="64"/>
      <c r="C4" s="60"/>
      <c r="D4" s="60"/>
      <c r="E4" s="60"/>
      <c r="F4" s="60"/>
      <c r="G4" s="60"/>
      <c r="H4" s="60"/>
      <c r="I4" s="60"/>
      <c r="J4" s="65"/>
    </row>
    <row r="5" spans="2:10" x14ac:dyDescent="0.3">
      <c r="B5" s="64"/>
      <c r="C5" s="60"/>
      <c r="D5" s="60"/>
      <c r="E5" s="60"/>
      <c r="F5" s="60"/>
      <c r="G5" s="60"/>
      <c r="H5" s="60"/>
      <c r="I5" s="60"/>
      <c r="J5" s="65"/>
    </row>
    <row r="6" spans="2:10" x14ac:dyDescent="0.3">
      <c r="B6" s="64"/>
      <c r="C6" s="60"/>
      <c r="D6" s="60"/>
      <c r="E6" s="60"/>
      <c r="F6" s="60"/>
      <c r="G6" s="60"/>
      <c r="H6" s="60"/>
      <c r="I6" s="60"/>
      <c r="J6" s="65"/>
    </row>
    <row r="7" spans="2:10" x14ac:dyDescent="0.3">
      <c r="B7" s="64"/>
      <c r="C7" s="60"/>
      <c r="D7" s="60"/>
      <c r="E7" s="60"/>
      <c r="F7" s="60"/>
      <c r="G7" s="60"/>
      <c r="H7" s="60"/>
      <c r="I7" s="60"/>
      <c r="J7" s="65"/>
    </row>
    <row r="8" spans="2:10" x14ac:dyDescent="0.3">
      <c r="B8" s="64"/>
      <c r="C8" s="60"/>
      <c r="D8" s="60"/>
      <c r="E8" s="60"/>
      <c r="F8" s="60"/>
      <c r="G8" s="60"/>
      <c r="H8" s="60"/>
      <c r="I8" s="60"/>
      <c r="J8" s="65"/>
    </row>
    <row r="9" spans="2:10" x14ac:dyDescent="0.3">
      <c r="B9" s="64"/>
      <c r="C9" s="60"/>
      <c r="D9" s="60"/>
      <c r="E9" s="60"/>
      <c r="F9" s="60"/>
      <c r="G9" s="60"/>
      <c r="H9" s="60"/>
      <c r="I9" s="60"/>
      <c r="J9" s="65"/>
    </row>
    <row r="10" spans="2:10" x14ac:dyDescent="0.3">
      <c r="B10" s="64"/>
      <c r="C10" s="60"/>
      <c r="D10" s="60"/>
      <c r="E10" s="60"/>
      <c r="F10" s="60"/>
      <c r="G10" s="60"/>
      <c r="H10" s="60"/>
      <c r="I10" s="60"/>
      <c r="J10" s="65"/>
    </row>
    <row r="11" spans="2:10" x14ac:dyDescent="0.3">
      <c r="B11" s="64"/>
      <c r="C11" s="60"/>
      <c r="D11" s="60"/>
      <c r="E11" s="60"/>
      <c r="F11" s="60"/>
      <c r="G11" s="60"/>
      <c r="H11" s="60"/>
      <c r="I11" s="60"/>
      <c r="J11" s="65"/>
    </row>
    <row r="12" spans="2:10" x14ac:dyDescent="0.3">
      <c r="B12" s="64"/>
      <c r="C12" s="60"/>
      <c r="D12" s="60"/>
      <c r="E12" s="60"/>
      <c r="F12" s="60"/>
      <c r="G12" s="60"/>
      <c r="H12" s="60"/>
      <c r="I12" s="60"/>
      <c r="J12" s="65"/>
    </row>
    <row r="13" spans="2:10" x14ac:dyDescent="0.3">
      <c r="B13" s="64"/>
      <c r="C13" s="60"/>
      <c r="D13" s="60"/>
      <c r="E13" s="60"/>
      <c r="F13" s="60"/>
      <c r="G13" s="60"/>
      <c r="H13" s="60"/>
      <c r="I13" s="60"/>
      <c r="J13" s="65"/>
    </row>
    <row r="14" spans="2:10" x14ac:dyDescent="0.3">
      <c r="B14" s="64"/>
      <c r="C14" s="60"/>
      <c r="D14" s="60"/>
      <c r="E14" s="60"/>
      <c r="F14" s="60"/>
      <c r="G14" s="60"/>
      <c r="H14" s="60"/>
      <c r="I14" s="60"/>
      <c r="J14" s="65"/>
    </row>
    <row r="15" spans="2:10" ht="6" customHeight="1" x14ac:dyDescent="0.3">
      <c r="B15" s="64"/>
      <c r="C15" s="60"/>
      <c r="D15" s="60"/>
      <c r="E15" s="60"/>
      <c r="F15" s="60"/>
      <c r="G15" s="60"/>
      <c r="H15" s="60"/>
      <c r="I15" s="60"/>
      <c r="J15" s="65"/>
    </row>
    <row r="16" spans="2:10" ht="6" customHeight="1" x14ac:dyDescent="0.3">
      <c r="B16" s="64"/>
      <c r="C16" s="60"/>
      <c r="D16" s="60"/>
      <c r="E16" s="60"/>
      <c r="F16" s="60"/>
      <c r="G16" s="60"/>
      <c r="H16" s="60"/>
      <c r="I16" s="60"/>
      <c r="J16" s="65"/>
    </row>
    <row r="17" spans="2:10" x14ac:dyDescent="0.3">
      <c r="B17" s="64"/>
      <c r="C17" s="60"/>
      <c r="D17" s="60"/>
      <c r="E17" s="60"/>
      <c r="F17" s="60"/>
      <c r="G17" s="60"/>
      <c r="H17" s="60"/>
      <c r="I17" s="60"/>
      <c r="J17" s="65"/>
    </row>
    <row r="18" spans="2:10" x14ac:dyDescent="0.3">
      <c r="B18" s="64"/>
      <c r="C18" s="60"/>
      <c r="D18" s="60"/>
      <c r="E18" s="60"/>
      <c r="F18" s="60"/>
      <c r="G18" s="60"/>
      <c r="H18" s="60"/>
      <c r="I18" s="60"/>
      <c r="J18" s="65"/>
    </row>
    <row r="19" spans="2:10" x14ac:dyDescent="0.3">
      <c r="B19" s="64"/>
      <c r="C19" s="60"/>
      <c r="D19" s="60"/>
      <c r="E19" s="60"/>
      <c r="F19" s="60"/>
      <c r="G19" s="60"/>
      <c r="H19" s="60"/>
      <c r="I19" s="60"/>
      <c r="J19" s="65"/>
    </row>
    <row r="20" spans="2:10" x14ac:dyDescent="0.3">
      <c r="B20" s="64"/>
      <c r="C20" s="60"/>
      <c r="D20" s="60"/>
      <c r="E20" s="60"/>
      <c r="F20" s="60"/>
      <c r="G20" s="60"/>
      <c r="H20" s="60"/>
      <c r="I20" s="60"/>
      <c r="J20" s="65"/>
    </row>
    <row r="21" spans="2:10" x14ac:dyDescent="0.3">
      <c r="B21" s="64"/>
      <c r="C21" s="60"/>
      <c r="D21" s="60"/>
      <c r="E21" s="60"/>
      <c r="F21" s="60"/>
      <c r="G21" s="60"/>
      <c r="H21" s="60"/>
      <c r="I21" s="60"/>
      <c r="J21" s="65"/>
    </row>
    <row r="22" spans="2:10" x14ac:dyDescent="0.3">
      <c r="B22" s="64"/>
      <c r="C22" s="60"/>
      <c r="D22" s="60"/>
      <c r="E22" s="60"/>
      <c r="F22" s="60"/>
      <c r="G22" s="60"/>
      <c r="H22" s="60"/>
      <c r="I22" s="60"/>
      <c r="J22" s="65"/>
    </row>
    <row r="23" spans="2:10" x14ac:dyDescent="0.3">
      <c r="B23" s="64"/>
      <c r="C23" s="60"/>
      <c r="D23" s="60"/>
      <c r="E23" s="60"/>
      <c r="F23" s="60"/>
      <c r="G23" s="60"/>
      <c r="H23" s="60"/>
      <c r="I23" s="60"/>
      <c r="J23" s="65"/>
    </row>
    <row r="24" spans="2:10" x14ac:dyDescent="0.3">
      <c r="B24" s="64"/>
      <c r="C24" s="60"/>
      <c r="D24" s="60"/>
      <c r="E24" s="60"/>
      <c r="F24" s="60"/>
      <c r="G24" s="60"/>
      <c r="H24" s="60"/>
      <c r="I24" s="60"/>
      <c r="J24" s="65"/>
    </row>
    <row r="25" spans="2:10" x14ac:dyDescent="0.3">
      <c r="B25" s="64"/>
      <c r="C25" s="60"/>
      <c r="D25" s="60"/>
      <c r="E25" s="60"/>
      <c r="F25" s="60"/>
      <c r="G25" s="60"/>
      <c r="H25" s="60"/>
      <c r="I25" s="60"/>
      <c r="J25" s="65"/>
    </row>
    <row r="26" spans="2:10" x14ac:dyDescent="0.3">
      <c r="B26" s="64"/>
      <c r="C26" s="60"/>
      <c r="D26" s="60"/>
      <c r="E26" s="60"/>
      <c r="F26" s="60"/>
      <c r="G26" s="60"/>
      <c r="H26" s="60"/>
      <c r="I26" s="60"/>
      <c r="J26" s="65"/>
    </row>
    <row r="27" spans="2:10" x14ac:dyDescent="0.3">
      <c r="B27" s="64"/>
      <c r="C27" s="60"/>
      <c r="D27" s="60"/>
      <c r="E27" s="60"/>
      <c r="F27" s="60"/>
      <c r="G27" s="60"/>
      <c r="H27" s="60"/>
      <c r="I27" s="60"/>
      <c r="J27" s="65"/>
    </row>
    <row r="28" spans="2:10" ht="7.5" customHeight="1" x14ac:dyDescent="0.3">
      <c r="B28" s="64"/>
      <c r="C28" s="60"/>
      <c r="D28" s="60"/>
      <c r="E28" s="60"/>
      <c r="F28" s="60"/>
      <c r="G28" s="60"/>
      <c r="H28" s="60"/>
      <c r="I28" s="60"/>
      <c r="J28" s="65"/>
    </row>
    <row r="29" spans="2:10" ht="7.5" customHeight="1" x14ac:dyDescent="0.3">
      <c r="B29" s="64"/>
      <c r="C29" s="60"/>
      <c r="D29" s="60"/>
      <c r="E29" s="60"/>
      <c r="F29" s="60"/>
      <c r="G29" s="60"/>
      <c r="H29" s="60"/>
      <c r="I29" s="60"/>
      <c r="J29" s="65"/>
    </row>
    <row r="30" spans="2:10" x14ac:dyDescent="0.3">
      <c r="B30" s="64"/>
      <c r="C30" s="60"/>
      <c r="D30" s="60"/>
      <c r="E30" s="60"/>
      <c r="F30" s="60"/>
      <c r="G30" s="60"/>
      <c r="H30" s="60"/>
      <c r="I30" s="60"/>
      <c r="J30" s="65"/>
    </row>
    <row r="31" spans="2:10" x14ac:dyDescent="0.3">
      <c r="B31" s="64"/>
      <c r="C31" s="60"/>
      <c r="D31" s="60"/>
      <c r="E31" s="60"/>
      <c r="F31" s="60"/>
      <c r="G31" s="60"/>
      <c r="H31" s="60"/>
      <c r="I31" s="60"/>
      <c r="J31" s="65"/>
    </row>
    <row r="32" spans="2:10" x14ac:dyDescent="0.3">
      <c r="B32" s="64"/>
      <c r="C32" s="60"/>
      <c r="D32" s="60"/>
      <c r="E32" s="60"/>
      <c r="F32" s="60"/>
      <c r="G32" s="60"/>
      <c r="H32" s="60"/>
      <c r="I32" s="60"/>
      <c r="J32" s="65"/>
    </row>
    <row r="33" spans="2:13" x14ac:dyDescent="0.3">
      <c r="B33" s="64"/>
      <c r="C33" s="60"/>
      <c r="D33" s="60"/>
      <c r="E33" s="60"/>
      <c r="F33" s="60"/>
      <c r="G33" s="60"/>
      <c r="H33" s="60"/>
      <c r="I33" s="60"/>
      <c r="J33" s="65"/>
    </row>
    <row r="34" spans="2:13" x14ac:dyDescent="0.3">
      <c r="B34" s="64"/>
      <c r="C34" s="60"/>
      <c r="D34" s="60"/>
      <c r="E34" s="60"/>
      <c r="F34" s="60"/>
      <c r="G34" s="60"/>
      <c r="H34" s="60"/>
      <c r="I34" s="60"/>
      <c r="J34" s="65"/>
    </row>
    <row r="35" spans="2:13" x14ac:dyDescent="0.3">
      <c r="B35" s="64"/>
      <c r="C35" s="60"/>
      <c r="D35" s="60"/>
      <c r="E35" s="60"/>
      <c r="F35" s="60"/>
      <c r="G35" s="60"/>
      <c r="H35" s="60"/>
      <c r="I35" s="60"/>
      <c r="J35" s="65"/>
    </row>
    <row r="36" spans="2:13" x14ac:dyDescent="0.3">
      <c r="B36" s="64"/>
      <c r="C36" s="60"/>
      <c r="D36" s="60"/>
      <c r="E36" s="60"/>
      <c r="F36" s="60"/>
      <c r="G36" s="60"/>
      <c r="H36" s="60"/>
      <c r="I36" s="60"/>
      <c r="J36" s="65"/>
    </row>
    <row r="37" spans="2:13" x14ac:dyDescent="0.3">
      <c r="B37" s="64"/>
      <c r="C37" s="60"/>
      <c r="D37" s="60"/>
      <c r="E37" s="60"/>
      <c r="F37" s="60"/>
      <c r="G37" s="60"/>
      <c r="H37" s="60"/>
      <c r="I37" s="60"/>
      <c r="J37" s="65"/>
    </row>
    <row r="38" spans="2:13" x14ac:dyDescent="0.3">
      <c r="B38" s="64"/>
      <c r="C38" s="60"/>
      <c r="D38" s="60"/>
      <c r="E38" s="60"/>
      <c r="F38" s="60"/>
      <c r="G38" s="60"/>
      <c r="H38" s="60"/>
      <c r="I38" s="60"/>
      <c r="J38" s="65"/>
    </row>
    <row r="39" spans="2:13" ht="7.5" customHeight="1" x14ac:dyDescent="0.3">
      <c r="B39" s="64"/>
      <c r="C39" s="60"/>
      <c r="D39" s="60"/>
      <c r="E39" s="60"/>
      <c r="F39" s="60"/>
      <c r="G39" s="60"/>
      <c r="H39" s="60"/>
      <c r="I39" s="60"/>
      <c r="J39" s="65"/>
    </row>
    <row r="40" spans="2:13" ht="7.5" customHeight="1" x14ac:dyDescent="0.3">
      <c r="B40" s="64"/>
      <c r="C40" s="60"/>
      <c r="D40" s="60"/>
      <c r="E40" s="60"/>
      <c r="F40" s="60"/>
      <c r="G40" s="60"/>
      <c r="H40" s="60"/>
      <c r="I40" s="60"/>
      <c r="J40" s="65"/>
    </row>
    <row r="41" spans="2:13" x14ac:dyDescent="0.3">
      <c r="B41" s="64"/>
      <c r="C41" s="60"/>
      <c r="D41" s="60"/>
      <c r="E41" s="60"/>
      <c r="F41" s="60"/>
      <c r="G41" s="60"/>
      <c r="H41" s="60"/>
      <c r="I41" s="60"/>
      <c r="J41" s="65"/>
    </row>
    <row r="42" spans="2:13" x14ac:dyDescent="0.3">
      <c r="B42" s="64"/>
      <c r="C42" s="60"/>
      <c r="D42" s="60"/>
      <c r="E42" s="60"/>
      <c r="F42" s="60"/>
      <c r="G42" s="60"/>
      <c r="H42" s="60"/>
      <c r="I42" s="60"/>
      <c r="J42" s="65"/>
    </row>
    <row r="43" spans="2:13" x14ac:dyDescent="0.3">
      <c r="B43" s="64"/>
      <c r="C43" s="60"/>
      <c r="D43" s="60"/>
      <c r="E43" s="60"/>
      <c r="F43" s="60"/>
      <c r="G43" s="60"/>
      <c r="H43" s="60"/>
      <c r="I43" s="60"/>
      <c r="J43" s="65"/>
    </row>
    <row r="44" spans="2:13" x14ac:dyDescent="0.3">
      <c r="B44" s="64"/>
      <c r="C44" s="60"/>
      <c r="D44" s="60"/>
      <c r="E44" s="60"/>
      <c r="F44" s="60"/>
      <c r="G44" s="60"/>
      <c r="H44" s="60"/>
      <c r="I44" s="60"/>
      <c r="J44" s="65"/>
    </row>
    <row r="45" spans="2:13" x14ac:dyDescent="0.3">
      <c r="B45" s="64"/>
      <c r="C45" s="60"/>
      <c r="D45" s="60"/>
      <c r="E45" s="60"/>
      <c r="F45" s="60"/>
      <c r="G45" s="60"/>
      <c r="H45" s="60"/>
      <c r="I45" s="60"/>
      <c r="J45" s="65"/>
    </row>
    <row r="46" spans="2:13" x14ac:dyDescent="0.3">
      <c r="B46" s="64"/>
      <c r="C46" s="60"/>
      <c r="D46" s="60"/>
      <c r="E46" s="60"/>
      <c r="F46" s="60"/>
      <c r="G46" s="60"/>
      <c r="H46" s="60"/>
      <c r="I46" s="60"/>
      <c r="J46" s="65"/>
    </row>
    <row r="47" spans="2:13" ht="35.25" customHeight="1" thickBot="1" x14ac:dyDescent="0.35">
      <c r="B47" s="176" t="s">
        <v>466</v>
      </c>
      <c r="C47" s="177"/>
      <c r="D47" s="66"/>
      <c r="E47" s="66"/>
      <c r="F47" s="66"/>
      <c r="G47" s="66"/>
      <c r="H47" s="66"/>
      <c r="I47" s="66"/>
      <c r="J47" s="67"/>
      <c r="M47" s="68"/>
    </row>
  </sheetData>
  <mergeCells count="1">
    <mergeCell ref="B47:C47"/>
  </mergeCells>
  <printOptions horizontalCentered="1" verticalCentered="1"/>
  <pageMargins left="0.31496062992125984" right="0.31496062992125984" top="0.35433070866141736" bottom="0.55118110236220474" header="0.31496062992125984" footer="0.31496062992125984"/>
  <pageSetup orientation="portrait" r:id="rId1"/>
  <headerFooter differentFirst="1">
    <oddFooter>&amp;R&amp;"Arial,Negrita"&amp;12 Página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3" customWidth="1"/>
    <col min="2" max="2" width="42.710937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6.85546875" style="3" customWidth="1"/>
    <col min="20" max="16384" width="11.42578125" style="3"/>
  </cols>
  <sheetData>
    <row r="2" spans="2:18" ht="36" customHeight="1" x14ac:dyDescent="0.2">
      <c r="B2" s="46" t="s">
        <v>337</v>
      </c>
      <c r="C2" s="189" t="s">
        <v>336</v>
      </c>
      <c r="D2" s="189"/>
      <c r="E2" s="189"/>
      <c r="F2" s="189"/>
      <c r="G2" s="189"/>
      <c r="H2" s="189"/>
      <c r="I2" s="189"/>
      <c r="J2" s="189"/>
      <c r="K2" s="189"/>
      <c r="L2" s="189"/>
      <c r="M2" s="189"/>
      <c r="N2" s="189"/>
      <c r="O2" s="2"/>
      <c r="R2" s="2"/>
    </row>
    <row r="3" spans="2:18" x14ac:dyDescent="0.2">
      <c r="C3" s="4"/>
      <c r="D3" s="4"/>
      <c r="E3" s="4"/>
      <c r="F3" s="4"/>
      <c r="G3" s="4"/>
      <c r="H3" s="4"/>
      <c r="I3" s="4"/>
      <c r="J3" s="4"/>
      <c r="K3" s="4"/>
      <c r="L3" s="4"/>
      <c r="M3" s="4"/>
      <c r="N3" s="4"/>
      <c r="O3" s="5"/>
      <c r="R3" s="5"/>
    </row>
    <row r="4" spans="2:18" ht="29.25" customHeight="1" x14ac:dyDescent="0.2">
      <c r="B4" s="46" t="s">
        <v>338</v>
      </c>
      <c r="C4" s="189" t="s">
        <v>139</v>
      </c>
      <c r="D4" s="189"/>
      <c r="E4" s="189"/>
      <c r="F4" s="189"/>
      <c r="G4" s="189"/>
      <c r="H4" s="189"/>
      <c r="I4" s="189"/>
      <c r="J4" s="189"/>
      <c r="K4" s="189"/>
      <c r="L4" s="189"/>
      <c r="M4" s="189"/>
      <c r="N4" s="189"/>
      <c r="O4" s="2"/>
      <c r="R4" s="2"/>
    </row>
    <row r="5" spans="2:18" ht="15" customHeight="1" x14ac:dyDescent="0.2">
      <c r="B5" s="6"/>
      <c r="C5" s="7"/>
      <c r="D5" s="7"/>
      <c r="E5" s="7"/>
      <c r="F5" s="7"/>
      <c r="G5" s="7"/>
      <c r="H5" s="7"/>
      <c r="I5" s="7"/>
      <c r="J5" s="7"/>
      <c r="K5" s="7"/>
      <c r="L5" s="7"/>
      <c r="M5" s="7"/>
      <c r="N5" s="7"/>
      <c r="O5" s="7"/>
      <c r="R5" s="7"/>
    </row>
    <row r="6" spans="2:18"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2:18"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45" t="s">
        <v>26</v>
      </c>
      <c r="Q7" s="45" t="s">
        <v>5</v>
      </c>
      <c r="R7" s="9"/>
    </row>
    <row r="8" spans="2:18" ht="57" x14ac:dyDescent="0.2">
      <c r="B8" s="207" t="s">
        <v>339</v>
      </c>
      <c r="C8" s="198">
        <v>1750000000</v>
      </c>
      <c r="D8" s="201">
        <v>0</v>
      </c>
      <c r="E8" s="201">
        <v>0</v>
      </c>
      <c r="F8" s="204">
        <f>+C8+D8+E8</f>
        <v>1750000000</v>
      </c>
      <c r="G8" s="198">
        <v>3150000000</v>
      </c>
      <c r="H8" s="198"/>
      <c r="I8" s="201">
        <v>0</v>
      </c>
      <c r="J8" s="201"/>
      <c r="K8" s="201">
        <v>5000000000</v>
      </c>
      <c r="L8" s="201" t="s">
        <v>30</v>
      </c>
      <c r="M8" s="201">
        <f>+G8+I8+K8</f>
        <v>8150000000</v>
      </c>
      <c r="N8" s="210">
        <f>+F8+M8</f>
        <v>9900000000</v>
      </c>
      <c r="O8" s="13"/>
      <c r="P8" s="14" t="s">
        <v>341</v>
      </c>
      <c r="Q8" s="38">
        <v>22000</v>
      </c>
      <c r="R8" s="13"/>
    </row>
    <row r="9" spans="2:18" ht="15" x14ac:dyDescent="0.2">
      <c r="B9" s="209"/>
      <c r="C9" s="200"/>
      <c r="D9" s="203"/>
      <c r="E9" s="203"/>
      <c r="F9" s="206"/>
      <c r="G9" s="200"/>
      <c r="H9" s="200"/>
      <c r="I9" s="203"/>
      <c r="J9" s="203"/>
      <c r="K9" s="203"/>
      <c r="L9" s="203"/>
      <c r="M9" s="203"/>
      <c r="N9" s="212"/>
      <c r="O9" s="13"/>
      <c r="P9" s="14" t="s">
        <v>340</v>
      </c>
      <c r="Q9" s="38">
        <v>11</v>
      </c>
      <c r="R9" s="13"/>
    </row>
    <row r="10" spans="2:18" ht="57" x14ac:dyDescent="0.2">
      <c r="B10" s="24" t="s">
        <v>342</v>
      </c>
      <c r="C10" s="32">
        <v>500000000</v>
      </c>
      <c r="D10" s="11">
        <v>0</v>
      </c>
      <c r="E10" s="11">
        <v>0</v>
      </c>
      <c r="F10" s="31">
        <f t="shared" ref="F10:F15" si="0">+C10+D10+E10</f>
        <v>500000000</v>
      </c>
      <c r="G10" s="32">
        <v>500000000</v>
      </c>
      <c r="H10" s="32"/>
      <c r="I10" s="11">
        <v>0</v>
      </c>
      <c r="J10" s="11"/>
      <c r="K10" s="11">
        <v>0</v>
      </c>
      <c r="L10" s="11"/>
      <c r="M10" s="11">
        <f t="shared" ref="M10:M15" si="1">+G10+I10+K10</f>
        <v>500000000</v>
      </c>
      <c r="N10" s="34">
        <f t="shared" ref="N10:N15" si="2">+F10+M10</f>
        <v>1000000000</v>
      </c>
      <c r="O10" s="13"/>
      <c r="P10" s="14" t="s">
        <v>341</v>
      </c>
      <c r="Q10" s="38">
        <v>460000</v>
      </c>
      <c r="R10" s="13"/>
    </row>
    <row r="11" spans="2:18" ht="15" x14ac:dyDescent="0.2">
      <c r="B11" s="24" t="s">
        <v>343</v>
      </c>
      <c r="C11" s="32">
        <v>700000000</v>
      </c>
      <c r="D11" s="11">
        <v>0</v>
      </c>
      <c r="E11" s="11">
        <v>0</v>
      </c>
      <c r="F11" s="31">
        <f t="shared" si="0"/>
        <v>700000000</v>
      </c>
      <c r="G11" s="32">
        <v>500000000</v>
      </c>
      <c r="H11" s="32"/>
      <c r="I11" s="11">
        <v>0</v>
      </c>
      <c r="J11" s="11"/>
      <c r="K11" s="11">
        <v>0</v>
      </c>
      <c r="L11" s="11"/>
      <c r="M11" s="11">
        <f t="shared" si="1"/>
        <v>500000000</v>
      </c>
      <c r="N11" s="34">
        <f t="shared" si="2"/>
        <v>1200000000</v>
      </c>
      <c r="O11" s="13"/>
      <c r="P11" s="14"/>
      <c r="Q11" s="38"/>
      <c r="R11" s="13"/>
    </row>
    <row r="12" spans="2:18" ht="15" x14ac:dyDescent="0.2">
      <c r="B12" s="24" t="s">
        <v>344</v>
      </c>
      <c r="C12" s="11">
        <v>0</v>
      </c>
      <c r="D12" s="11">
        <v>0</v>
      </c>
      <c r="E12" s="11">
        <v>0</v>
      </c>
      <c r="F12" s="31">
        <f t="shared" si="0"/>
        <v>0</v>
      </c>
      <c r="G12" s="32">
        <v>100000000</v>
      </c>
      <c r="H12" s="32" t="s">
        <v>345</v>
      </c>
      <c r="I12" s="11">
        <v>0</v>
      </c>
      <c r="J12" s="11"/>
      <c r="K12" s="11">
        <v>0</v>
      </c>
      <c r="L12" s="11"/>
      <c r="M12" s="11">
        <f t="shared" si="1"/>
        <v>100000000</v>
      </c>
      <c r="N12" s="34">
        <f t="shared" si="2"/>
        <v>100000000</v>
      </c>
      <c r="O12" s="13"/>
      <c r="P12" s="14"/>
      <c r="Q12" s="38"/>
      <c r="R12" s="13"/>
    </row>
    <row r="13" spans="2:18" ht="15" x14ac:dyDescent="0.2">
      <c r="B13" s="24" t="s">
        <v>346</v>
      </c>
      <c r="C13" s="11">
        <v>0</v>
      </c>
      <c r="D13" s="11">
        <v>0</v>
      </c>
      <c r="E13" s="11">
        <v>0</v>
      </c>
      <c r="F13" s="31">
        <f t="shared" si="0"/>
        <v>0</v>
      </c>
      <c r="G13" s="11">
        <v>0</v>
      </c>
      <c r="H13" s="11"/>
      <c r="I13" s="11">
        <v>0</v>
      </c>
      <c r="J13" s="11"/>
      <c r="K13" s="11">
        <v>4000000000</v>
      </c>
      <c r="L13" s="11" t="s">
        <v>30</v>
      </c>
      <c r="M13" s="11">
        <f t="shared" si="1"/>
        <v>4000000000</v>
      </c>
      <c r="N13" s="34">
        <f t="shared" si="2"/>
        <v>4000000000</v>
      </c>
      <c r="O13" s="13"/>
      <c r="P13" s="14"/>
      <c r="Q13" s="38"/>
      <c r="R13" s="13"/>
    </row>
    <row r="14" spans="2:18" ht="15" x14ac:dyDescent="0.2">
      <c r="B14" s="24" t="s">
        <v>347</v>
      </c>
      <c r="C14" s="11">
        <v>0</v>
      </c>
      <c r="D14" s="11">
        <v>0</v>
      </c>
      <c r="E14" s="11">
        <v>0</v>
      </c>
      <c r="F14" s="31">
        <f t="shared" si="0"/>
        <v>0</v>
      </c>
      <c r="G14" s="11">
        <v>0</v>
      </c>
      <c r="H14" s="11"/>
      <c r="I14" s="11">
        <v>0</v>
      </c>
      <c r="J14" s="11"/>
      <c r="K14" s="11">
        <v>28000000000</v>
      </c>
      <c r="L14" s="11" t="s">
        <v>30</v>
      </c>
      <c r="M14" s="11">
        <f t="shared" si="1"/>
        <v>28000000000</v>
      </c>
      <c r="N14" s="34">
        <f t="shared" si="2"/>
        <v>28000000000</v>
      </c>
      <c r="O14" s="13"/>
      <c r="P14" s="14"/>
      <c r="Q14" s="38"/>
      <c r="R14" s="13"/>
    </row>
    <row r="15" spans="2:18" ht="28.5" x14ac:dyDescent="0.2">
      <c r="B15" s="24" t="s">
        <v>348</v>
      </c>
      <c r="C15" s="11">
        <v>0</v>
      </c>
      <c r="D15" s="11">
        <v>0</v>
      </c>
      <c r="E15" s="11">
        <v>0</v>
      </c>
      <c r="F15" s="31">
        <f t="shared" si="0"/>
        <v>0</v>
      </c>
      <c r="G15" s="11">
        <v>0</v>
      </c>
      <c r="H15" s="11"/>
      <c r="I15" s="11">
        <v>0</v>
      </c>
      <c r="J15" s="11"/>
      <c r="K15" s="11">
        <v>4000000000</v>
      </c>
      <c r="L15" s="11" t="s">
        <v>30</v>
      </c>
      <c r="M15" s="11">
        <f t="shared" si="1"/>
        <v>4000000000</v>
      </c>
      <c r="N15" s="34">
        <f t="shared" si="2"/>
        <v>4000000000</v>
      </c>
      <c r="O15" s="13"/>
      <c r="P15" s="14" t="s">
        <v>62</v>
      </c>
      <c r="Q15" s="38">
        <v>15</v>
      </c>
      <c r="R15" s="13"/>
    </row>
    <row r="16" spans="2:18" ht="75" x14ac:dyDescent="0.2">
      <c r="B16" s="16" t="s">
        <v>6</v>
      </c>
      <c r="C16" s="17">
        <f>SUM(C8:C15)</f>
        <v>2950000000</v>
      </c>
      <c r="D16" s="17">
        <f>SUM(D8:D15)</f>
        <v>0</v>
      </c>
      <c r="E16" s="17">
        <f>SUM(E8:E15)</f>
        <v>0</v>
      </c>
      <c r="F16" s="17">
        <f>SUM(F8:F15)</f>
        <v>2950000000</v>
      </c>
      <c r="G16" s="17">
        <f>SUM(G8:G15)</f>
        <v>4250000000</v>
      </c>
      <c r="I16" s="17">
        <f>SUM(I8:I15)</f>
        <v>0</v>
      </c>
      <c r="K16" s="17">
        <f>SUM(K8:K15)</f>
        <v>41000000000</v>
      </c>
      <c r="M16" s="35">
        <f>SUM(M8:M15)</f>
        <v>45250000000</v>
      </c>
      <c r="N16" s="35">
        <f>SUM(N8:N15)</f>
        <v>48200000000</v>
      </c>
      <c r="O16" s="18"/>
      <c r="P16" s="51" t="s">
        <v>341</v>
      </c>
      <c r="Q16" s="48">
        <f>+Q8+Q10</f>
        <v>482000</v>
      </c>
      <c r="R16" s="18"/>
    </row>
    <row r="17" spans="1:17" ht="15" x14ac:dyDescent="0.2">
      <c r="P17" s="51" t="s">
        <v>340</v>
      </c>
      <c r="Q17" s="48">
        <f>+Q9</f>
        <v>11</v>
      </c>
    </row>
    <row r="18" spans="1:17" ht="30" x14ac:dyDescent="0.2">
      <c r="B18" s="16" t="s">
        <v>12</v>
      </c>
      <c r="C18" s="54">
        <f>F16</f>
        <v>2950000000</v>
      </c>
      <c r="D18" s="25"/>
      <c r="P18" s="51" t="s">
        <v>62</v>
      </c>
      <c r="Q18" s="48">
        <f>+Q15</f>
        <v>15</v>
      </c>
    </row>
    <row r="19" spans="1:17" ht="15.75" x14ac:dyDescent="0.2">
      <c r="B19" s="16" t="s">
        <v>7</v>
      </c>
      <c r="C19" s="19">
        <f>+M16</f>
        <v>45250000000</v>
      </c>
      <c r="D19" s="25"/>
    </row>
    <row r="20" spans="1:17" ht="15.75" x14ac:dyDescent="0.25">
      <c r="B20" s="16" t="s">
        <v>3</v>
      </c>
      <c r="C20" s="21">
        <f>+C18+C19</f>
        <v>48200000000</v>
      </c>
      <c r="D20" s="26"/>
    </row>
    <row r="22" spans="1:17" x14ac:dyDescent="0.2">
      <c r="A22" s="28"/>
      <c r="B22" s="28"/>
      <c r="C22" s="28"/>
      <c r="D22" s="28"/>
      <c r="E22" s="28"/>
      <c r="F22" s="28"/>
      <c r="G22" s="28"/>
      <c r="H22" s="28"/>
      <c r="I22" s="28"/>
      <c r="J22" s="28"/>
      <c r="K22" s="28"/>
      <c r="L22" s="28"/>
      <c r="M22" s="28"/>
      <c r="N22" s="28"/>
      <c r="O22" s="29"/>
      <c r="P22" s="28"/>
      <c r="Q22" s="28"/>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BH147"/>
  <sheetViews>
    <sheetView showGridLines="0" zoomScale="70" zoomScaleNormal="70" zoomScaleSheetLayoutView="50" workbookViewId="0">
      <selection activeCell="G89" sqref="G89"/>
    </sheetView>
  </sheetViews>
  <sheetFormatPr baseColWidth="10" defaultColWidth="11.5703125" defaultRowHeight="16.5" x14ac:dyDescent="0.3"/>
  <cols>
    <col min="1" max="1" width="9.7109375" style="55" customWidth="1"/>
    <col min="2" max="2" width="7.28515625" style="55" customWidth="1"/>
    <col min="3" max="3" width="35.85546875" style="55" customWidth="1"/>
    <col min="4" max="4" width="23.85546875" style="76" customWidth="1"/>
    <col min="5" max="5" width="28.42578125" style="55" customWidth="1"/>
    <col min="6" max="6" width="26.85546875" style="76" customWidth="1"/>
    <col min="7" max="7" width="28.85546875" style="76" customWidth="1"/>
    <col min="8" max="8" width="24.5703125" style="76" customWidth="1"/>
    <col min="9" max="9" width="27.7109375" style="76" customWidth="1"/>
    <col min="10" max="10" width="24.140625" style="76" customWidth="1"/>
    <col min="11" max="11" width="25.7109375" style="55" customWidth="1"/>
    <col min="12" max="12" width="25.28515625" style="55" customWidth="1"/>
    <col min="13" max="13" width="34.28515625" style="55" customWidth="1"/>
    <col min="14" max="14" width="28.85546875" style="55" customWidth="1"/>
    <col min="15" max="15" width="53.28515625" style="55" customWidth="1"/>
    <col min="16" max="16" width="18.5703125" style="55" customWidth="1"/>
    <col min="17" max="17" width="57.5703125" style="55" customWidth="1"/>
    <col min="18" max="18" width="56.85546875" style="55" customWidth="1"/>
    <col min="19" max="19" width="33.140625" style="55" customWidth="1"/>
    <col min="20" max="20" width="26.5703125" style="55" customWidth="1"/>
    <col min="21" max="21" width="24.28515625" style="55" customWidth="1"/>
    <col min="22" max="22" width="42.7109375" style="55" customWidth="1"/>
    <col min="23" max="23" width="37.7109375" style="55" customWidth="1"/>
    <col min="24" max="24" width="30.140625" style="55" customWidth="1"/>
    <col min="25" max="25" width="25.28515625" style="55" customWidth="1"/>
    <col min="26" max="26" width="103.7109375" style="55" customWidth="1"/>
    <col min="27" max="27" width="14.140625" style="55" customWidth="1"/>
    <col min="28" max="28" width="23.42578125" style="55" customWidth="1"/>
    <col min="29" max="29" width="22.85546875" style="55" customWidth="1"/>
    <col min="30" max="30" width="21.7109375" style="55" customWidth="1"/>
    <col min="31" max="31" width="88" style="55" customWidth="1"/>
    <col min="32" max="32" width="30.7109375" style="55" customWidth="1"/>
    <col min="33" max="33" width="61.5703125" style="55" customWidth="1"/>
    <col min="34" max="34" width="86.85546875" style="55" customWidth="1"/>
    <col min="35" max="35" width="57.140625" style="55" customWidth="1"/>
    <col min="36" max="16384" width="11.5703125" style="55"/>
  </cols>
  <sheetData>
    <row r="1" spans="1:35" ht="31.5" customHeight="1" x14ac:dyDescent="0.3">
      <c r="A1" s="287"/>
      <c r="B1" s="288"/>
      <c r="C1" s="288"/>
      <c r="D1" s="288"/>
      <c r="E1" s="289"/>
      <c r="F1" s="269" t="s">
        <v>478</v>
      </c>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69" t="s">
        <v>470</v>
      </c>
    </row>
    <row r="2" spans="1:35" ht="31.5" customHeight="1" x14ac:dyDescent="0.3">
      <c r="A2" s="290"/>
      <c r="B2" s="291"/>
      <c r="C2" s="291"/>
      <c r="D2" s="291"/>
      <c r="E2" s="292"/>
      <c r="F2" s="271"/>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70" t="s">
        <v>471</v>
      </c>
    </row>
    <row r="3" spans="1:35" ht="31.5" customHeight="1" thickBot="1" x14ac:dyDescent="0.35">
      <c r="A3" s="293"/>
      <c r="B3" s="294"/>
      <c r="C3" s="294"/>
      <c r="D3" s="294"/>
      <c r="E3" s="295"/>
      <c r="F3" s="273"/>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71" t="s">
        <v>472</v>
      </c>
    </row>
    <row r="5" spans="1:35" ht="17.25" thickBot="1" x14ac:dyDescent="0.35">
      <c r="D5" s="72"/>
      <c r="F5" s="72"/>
      <c r="G5" s="72"/>
      <c r="H5" s="72"/>
      <c r="I5" s="72"/>
      <c r="J5" s="72"/>
      <c r="K5" s="72"/>
      <c r="L5" s="73"/>
      <c r="M5" s="73"/>
      <c r="N5" s="73"/>
      <c r="O5" s="73"/>
      <c r="P5" s="73"/>
      <c r="Q5" s="73"/>
      <c r="R5" s="73"/>
      <c r="S5" s="73"/>
      <c r="T5" s="73"/>
      <c r="U5" s="73"/>
      <c r="V5" s="73"/>
      <c r="W5" s="73"/>
      <c r="X5" s="73"/>
      <c r="Y5" s="73"/>
      <c r="Z5" s="73"/>
      <c r="AA5" s="73"/>
      <c r="AB5" s="73"/>
      <c r="AC5" s="73"/>
      <c r="AD5" s="73"/>
      <c r="AE5" s="73"/>
      <c r="AF5" s="73"/>
      <c r="AG5" s="73"/>
      <c r="AH5" s="73"/>
      <c r="AI5" s="73"/>
    </row>
    <row r="6" spans="1:35" ht="34.5" customHeight="1" thickBot="1" x14ac:dyDescent="0.35">
      <c r="A6" s="296" t="s">
        <v>479</v>
      </c>
      <c r="B6" s="297"/>
      <c r="C6" s="297"/>
      <c r="D6" s="297"/>
      <c r="E6" s="297"/>
      <c r="F6" s="297"/>
      <c r="G6" s="297"/>
      <c r="H6" s="297"/>
      <c r="I6" s="297"/>
      <c r="J6" s="297"/>
      <c r="K6" s="297"/>
      <c r="L6" s="297"/>
      <c r="M6" s="297"/>
      <c r="N6" s="297"/>
      <c r="O6" s="297"/>
      <c r="P6" s="297"/>
      <c r="Q6" s="297"/>
      <c r="R6" s="297"/>
      <c r="S6" s="297"/>
      <c r="T6" s="297"/>
      <c r="U6" s="297"/>
      <c r="V6" s="297"/>
      <c r="W6" s="298"/>
      <c r="X6" s="277" t="s">
        <v>551</v>
      </c>
      <c r="Y6" s="278"/>
      <c r="Z6" s="278"/>
      <c r="AA6" s="278"/>
      <c r="AB6" s="278"/>
      <c r="AC6" s="278"/>
      <c r="AD6" s="278"/>
      <c r="AE6" s="278"/>
      <c r="AF6" s="278"/>
      <c r="AG6" s="278"/>
      <c r="AH6" s="278"/>
      <c r="AI6" s="279"/>
    </row>
    <row r="7" spans="1:35" ht="52.5" customHeight="1" x14ac:dyDescent="0.3">
      <c r="A7" s="302" t="s">
        <v>443</v>
      </c>
      <c r="B7" s="275" t="s">
        <v>423</v>
      </c>
      <c r="C7" s="263" t="s">
        <v>357</v>
      </c>
      <c r="D7" s="263" t="s">
        <v>417</v>
      </c>
      <c r="E7" s="263" t="s">
        <v>419</v>
      </c>
      <c r="F7" s="263" t="s">
        <v>374</v>
      </c>
      <c r="G7" s="263" t="s">
        <v>401</v>
      </c>
      <c r="H7" s="263" t="s">
        <v>441</v>
      </c>
      <c r="I7" s="263" t="s">
        <v>636</v>
      </c>
      <c r="J7" s="263" t="s">
        <v>377</v>
      </c>
      <c r="K7" s="263" t="s">
        <v>378</v>
      </c>
      <c r="L7" s="263" t="s">
        <v>415</v>
      </c>
      <c r="M7" s="263" t="s">
        <v>425</v>
      </c>
      <c r="N7" s="263" t="s">
        <v>372</v>
      </c>
      <c r="O7" s="263" t="s">
        <v>354</v>
      </c>
      <c r="P7" s="299" t="s">
        <v>431</v>
      </c>
      <c r="Q7" s="300"/>
      <c r="R7" s="301"/>
      <c r="S7" s="263" t="s">
        <v>349</v>
      </c>
      <c r="T7" s="263" t="s">
        <v>350</v>
      </c>
      <c r="U7" s="263" t="s">
        <v>355</v>
      </c>
      <c r="V7" s="263"/>
      <c r="W7" s="282" t="s">
        <v>356</v>
      </c>
      <c r="X7" s="280" t="s">
        <v>362</v>
      </c>
      <c r="Y7" s="268" t="s">
        <v>399</v>
      </c>
      <c r="Z7" s="268"/>
      <c r="AA7" s="268" t="s">
        <v>373</v>
      </c>
      <c r="AB7" s="268"/>
      <c r="AC7" s="268"/>
      <c r="AD7" s="268" t="s">
        <v>371</v>
      </c>
      <c r="AE7" s="268"/>
      <c r="AF7" s="268" t="s">
        <v>365</v>
      </c>
      <c r="AG7" s="268"/>
      <c r="AH7" s="268" t="s">
        <v>363</v>
      </c>
      <c r="AI7" s="285" t="s">
        <v>367</v>
      </c>
    </row>
    <row r="8" spans="1:35" ht="55.5" customHeight="1" thickBot="1" x14ac:dyDescent="0.35">
      <c r="A8" s="303" t="s">
        <v>357</v>
      </c>
      <c r="B8" s="276" t="s">
        <v>357</v>
      </c>
      <c r="C8" s="264" t="s">
        <v>357</v>
      </c>
      <c r="D8" s="264" t="s">
        <v>358</v>
      </c>
      <c r="E8" s="264" t="s">
        <v>357</v>
      </c>
      <c r="F8" s="264" t="s">
        <v>358</v>
      </c>
      <c r="G8" s="264" t="s">
        <v>358</v>
      </c>
      <c r="H8" s="264" t="s">
        <v>358</v>
      </c>
      <c r="I8" s="264" t="s">
        <v>359</v>
      </c>
      <c r="J8" s="264" t="s">
        <v>360</v>
      </c>
      <c r="K8" s="264" t="s">
        <v>353</v>
      </c>
      <c r="L8" s="264" t="s">
        <v>361</v>
      </c>
      <c r="M8" s="264" t="s">
        <v>354</v>
      </c>
      <c r="N8" s="264" t="s">
        <v>354</v>
      </c>
      <c r="O8" s="264" t="s">
        <v>354</v>
      </c>
      <c r="P8" s="96" t="s">
        <v>369</v>
      </c>
      <c r="Q8" s="96" t="s">
        <v>368</v>
      </c>
      <c r="R8" s="96" t="s">
        <v>473</v>
      </c>
      <c r="S8" s="264" t="s">
        <v>349</v>
      </c>
      <c r="T8" s="264" t="s">
        <v>350</v>
      </c>
      <c r="U8" s="96" t="s">
        <v>364</v>
      </c>
      <c r="V8" s="96" t="s">
        <v>400</v>
      </c>
      <c r="W8" s="283"/>
      <c r="X8" s="281"/>
      <c r="Y8" s="142" t="s">
        <v>387</v>
      </c>
      <c r="Z8" s="142" t="s">
        <v>416</v>
      </c>
      <c r="AA8" s="142" t="s">
        <v>391</v>
      </c>
      <c r="AB8" s="142" t="s">
        <v>390</v>
      </c>
      <c r="AC8" s="142" t="s">
        <v>388</v>
      </c>
      <c r="AD8" s="142" t="s">
        <v>424</v>
      </c>
      <c r="AE8" s="142" t="s">
        <v>389</v>
      </c>
      <c r="AF8" s="142" t="s">
        <v>366</v>
      </c>
      <c r="AG8" s="142" t="s">
        <v>370</v>
      </c>
      <c r="AH8" s="284"/>
      <c r="AI8" s="286" t="s">
        <v>363</v>
      </c>
    </row>
    <row r="9" spans="1:35" s="74" customFormat="1" ht="120.75" customHeight="1" x14ac:dyDescent="0.3">
      <c r="A9" s="261" t="s">
        <v>604</v>
      </c>
      <c r="B9" s="262">
        <v>1</v>
      </c>
      <c r="C9" s="242" t="s">
        <v>525</v>
      </c>
      <c r="D9" s="243" t="s">
        <v>418</v>
      </c>
      <c r="E9" s="243" t="s">
        <v>422</v>
      </c>
      <c r="F9" s="243" t="s">
        <v>523</v>
      </c>
      <c r="G9" s="243" t="s">
        <v>463</v>
      </c>
      <c r="H9" s="243" t="s">
        <v>524</v>
      </c>
      <c r="I9" s="243" t="s">
        <v>462</v>
      </c>
      <c r="J9" s="243" t="s">
        <v>376</v>
      </c>
      <c r="K9" s="243" t="s">
        <v>379</v>
      </c>
      <c r="L9" s="243" t="s">
        <v>380</v>
      </c>
      <c r="M9" s="242" t="s">
        <v>526</v>
      </c>
      <c r="N9" s="267">
        <v>500</v>
      </c>
      <c r="O9" s="242" t="s">
        <v>464</v>
      </c>
      <c r="P9" s="243" t="s">
        <v>434</v>
      </c>
      <c r="Q9" s="242" t="str">
        <f>IF(AND(P9&lt;&gt;""),VLOOKUP(P9,Presentación!$B$27:$F$30,2,FALSE),"")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9" s="242" t="s">
        <v>522</v>
      </c>
      <c r="S9" s="243" t="s">
        <v>403</v>
      </c>
      <c r="T9" s="243" t="s">
        <v>529</v>
      </c>
      <c r="U9" s="244">
        <v>0</v>
      </c>
      <c r="V9" s="242" t="s">
        <v>448</v>
      </c>
      <c r="W9" s="245" t="s">
        <v>603</v>
      </c>
      <c r="X9" s="265" t="s">
        <v>894</v>
      </c>
      <c r="Y9" s="266">
        <v>1</v>
      </c>
      <c r="Z9" s="248" t="s">
        <v>1014</v>
      </c>
      <c r="AA9" s="249">
        <f>SUM(AB9:AB12)</f>
        <v>1598</v>
      </c>
      <c r="AB9" s="130">
        <v>443</v>
      </c>
      <c r="AC9" s="124" t="s">
        <v>544</v>
      </c>
      <c r="AD9" s="249">
        <v>1598</v>
      </c>
      <c r="AE9" s="251" t="s">
        <v>895</v>
      </c>
      <c r="AF9" s="252">
        <v>0</v>
      </c>
      <c r="AG9" s="129" t="s">
        <v>598</v>
      </c>
      <c r="AH9" s="248" t="s">
        <v>599</v>
      </c>
      <c r="AI9" s="254" t="s">
        <v>896</v>
      </c>
    </row>
    <row r="10" spans="1:35" s="74" customFormat="1" ht="120.75" customHeight="1" x14ac:dyDescent="0.3">
      <c r="A10" s="260"/>
      <c r="B10" s="220"/>
      <c r="C10" s="221"/>
      <c r="D10" s="222"/>
      <c r="E10" s="222"/>
      <c r="F10" s="222"/>
      <c r="G10" s="222" t="s">
        <v>381</v>
      </c>
      <c r="H10" s="222"/>
      <c r="I10" s="222" t="s">
        <v>375</v>
      </c>
      <c r="J10" s="222" t="s">
        <v>376</v>
      </c>
      <c r="K10" s="222" t="s">
        <v>379</v>
      </c>
      <c r="L10" s="222" t="s">
        <v>380</v>
      </c>
      <c r="M10" s="221"/>
      <c r="N10" s="223"/>
      <c r="O10" s="221"/>
      <c r="P10" s="222"/>
      <c r="Q10" s="221"/>
      <c r="R10" s="221" t="s">
        <v>382</v>
      </c>
      <c r="S10" s="222"/>
      <c r="T10" s="222"/>
      <c r="U10" s="230"/>
      <c r="V10" s="221"/>
      <c r="W10" s="234"/>
      <c r="X10" s="237"/>
      <c r="Y10" s="224"/>
      <c r="Z10" s="225"/>
      <c r="AA10" s="250"/>
      <c r="AB10" s="116">
        <v>763</v>
      </c>
      <c r="AC10" s="112" t="s">
        <v>547</v>
      </c>
      <c r="AD10" s="250"/>
      <c r="AE10" s="228"/>
      <c r="AF10" s="253"/>
      <c r="AG10" s="117" t="s">
        <v>600</v>
      </c>
      <c r="AH10" s="225"/>
      <c r="AI10" s="241"/>
    </row>
    <row r="11" spans="1:35" s="74" customFormat="1" ht="120.75" customHeight="1" x14ac:dyDescent="0.3">
      <c r="A11" s="260"/>
      <c r="B11" s="220"/>
      <c r="C11" s="221"/>
      <c r="D11" s="222"/>
      <c r="E11" s="222"/>
      <c r="F11" s="222"/>
      <c r="G11" s="222"/>
      <c r="H11" s="222"/>
      <c r="I11" s="222"/>
      <c r="J11" s="222"/>
      <c r="K11" s="222"/>
      <c r="L11" s="222"/>
      <c r="M11" s="221"/>
      <c r="N11" s="223"/>
      <c r="O11" s="221"/>
      <c r="P11" s="222"/>
      <c r="Q11" s="221"/>
      <c r="R11" s="221"/>
      <c r="S11" s="222"/>
      <c r="T11" s="222"/>
      <c r="U11" s="230"/>
      <c r="V11" s="221"/>
      <c r="W11" s="234"/>
      <c r="X11" s="237"/>
      <c r="Y11" s="224"/>
      <c r="Z11" s="225"/>
      <c r="AA11" s="250"/>
      <c r="AB11" s="116">
        <v>269</v>
      </c>
      <c r="AC11" s="112" t="s">
        <v>542</v>
      </c>
      <c r="AD11" s="250"/>
      <c r="AE11" s="228"/>
      <c r="AF11" s="253"/>
      <c r="AG11" s="117" t="s">
        <v>601</v>
      </c>
      <c r="AH11" s="225"/>
      <c r="AI11" s="241"/>
    </row>
    <row r="12" spans="1:35" s="74" customFormat="1" ht="120.75" customHeight="1" x14ac:dyDescent="0.3">
      <c r="A12" s="260"/>
      <c r="B12" s="220"/>
      <c r="C12" s="221"/>
      <c r="D12" s="222"/>
      <c r="E12" s="222"/>
      <c r="F12" s="222"/>
      <c r="G12" s="222" t="s">
        <v>381</v>
      </c>
      <c r="H12" s="222"/>
      <c r="I12" s="222" t="s">
        <v>375</v>
      </c>
      <c r="J12" s="222" t="s">
        <v>376</v>
      </c>
      <c r="K12" s="222" t="s">
        <v>379</v>
      </c>
      <c r="L12" s="222" t="s">
        <v>380</v>
      </c>
      <c r="M12" s="221"/>
      <c r="N12" s="223"/>
      <c r="O12" s="221"/>
      <c r="P12" s="222"/>
      <c r="Q12" s="221"/>
      <c r="R12" s="221" t="s">
        <v>382</v>
      </c>
      <c r="S12" s="222"/>
      <c r="T12" s="222"/>
      <c r="U12" s="230"/>
      <c r="V12" s="221"/>
      <c r="W12" s="234"/>
      <c r="X12" s="237"/>
      <c r="Y12" s="224"/>
      <c r="Z12" s="225"/>
      <c r="AA12" s="250"/>
      <c r="AB12" s="115">
        <v>123</v>
      </c>
      <c r="AC12" s="112" t="s">
        <v>546</v>
      </c>
      <c r="AD12" s="250"/>
      <c r="AE12" s="228"/>
      <c r="AF12" s="253"/>
      <c r="AG12" s="117" t="s">
        <v>602</v>
      </c>
      <c r="AH12" s="225"/>
      <c r="AI12" s="241"/>
    </row>
    <row r="13" spans="1:35" s="74" customFormat="1" ht="67.5" customHeight="1" x14ac:dyDescent="0.3">
      <c r="A13" s="260"/>
      <c r="B13" s="220">
        <v>2</v>
      </c>
      <c r="C13" s="228" t="s">
        <v>521</v>
      </c>
      <c r="D13" s="226" t="s">
        <v>418</v>
      </c>
      <c r="E13" s="226" t="s">
        <v>422</v>
      </c>
      <c r="F13" s="226" t="s">
        <v>527</v>
      </c>
      <c r="G13" s="226" t="s">
        <v>463</v>
      </c>
      <c r="H13" s="226" t="s">
        <v>524</v>
      </c>
      <c r="I13" s="226" t="s">
        <v>462</v>
      </c>
      <c r="J13" s="226" t="s">
        <v>376</v>
      </c>
      <c r="K13" s="226" t="s">
        <v>379</v>
      </c>
      <c r="L13" s="226" t="s">
        <v>380</v>
      </c>
      <c r="M13" s="228" t="s">
        <v>528</v>
      </c>
      <c r="N13" s="236">
        <v>200</v>
      </c>
      <c r="O13" s="228" t="s">
        <v>538</v>
      </c>
      <c r="P13" s="226" t="s">
        <v>434</v>
      </c>
      <c r="Q13" s="228" t="str">
        <f>IF(AND(P13&lt;&gt;""),VLOOKUP(P13,Presentación!$B$27:$F$30,2,FALSE),"")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3" s="228" t="s">
        <v>539</v>
      </c>
      <c r="S13" s="226" t="s">
        <v>403</v>
      </c>
      <c r="T13" s="226" t="s">
        <v>530</v>
      </c>
      <c r="U13" s="227">
        <v>300000000</v>
      </c>
      <c r="V13" s="228" t="s">
        <v>448</v>
      </c>
      <c r="W13" s="229" t="s">
        <v>540</v>
      </c>
      <c r="X13" s="237" t="s">
        <v>541</v>
      </c>
      <c r="Y13" s="224">
        <v>1</v>
      </c>
      <c r="Z13" s="225" t="s">
        <v>897</v>
      </c>
      <c r="AA13" s="250">
        <v>156</v>
      </c>
      <c r="AB13" s="116">
        <v>99</v>
      </c>
      <c r="AC13" s="112" t="s">
        <v>542</v>
      </c>
      <c r="AD13" s="250">
        <v>156</v>
      </c>
      <c r="AE13" s="228" t="s">
        <v>552</v>
      </c>
      <c r="AF13" s="253">
        <v>160000000</v>
      </c>
      <c r="AG13" s="117" t="s">
        <v>548</v>
      </c>
      <c r="AH13" s="225" t="s">
        <v>898</v>
      </c>
      <c r="AI13" s="241" t="s">
        <v>543</v>
      </c>
    </row>
    <row r="14" spans="1:35" s="74" customFormat="1" ht="67.5" customHeight="1" x14ac:dyDescent="0.3">
      <c r="A14" s="260"/>
      <c r="B14" s="220"/>
      <c r="C14" s="228"/>
      <c r="D14" s="226"/>
      <c r="E14" s="226"/>
      <c r="F14" s="226"/>
      <c r="G14" s="226" t="s">
        <v>381</v>
      </c>
      <c r="H14" s="226"/>
      <c r="I14" s="226" t="s">
        <v>375</v>
      </c>
      <c r="J14" s="226" t="s">
        <v>376</v>
      </c>
      <c r="K14" s="226" t="s">
        <v>379</v>
      </c>
      <c r="L14" s="226" t="s">
        <v>380</v>
      </c>
      <c r="M14" s="228"/>
      <c r="N14" s="236"/>
      <c r="O14" s="228"/>
      <c r="P14" s="226"/>
      <c r="Q14" s="228"/>
      <c r="R14" s="228" t="s">
        <v>382</v>
      </c>
      <c r="S14" s="226"/>
      <c r="T14" s="226"/>
      <c r="U14" s="227"/>
      <c r="V14" s="228"/>
      <c r="W14" s="229"/>
      <c r="X14" s="237"/>
      <c r="Y14" s="224"/>
      <c r="Z14" s="225"/>
      <c r="AA14" s="250"/>
      <c r="AB14" s="116">
        <v>6</v>
      </c>
      <c r="AC14" s="112" t="s">
        <v>544</v>
      </c>
      <c r="AD14" s="250"/>
      <c r="AE14" s="228"/>
      <c r="AF14" s="253"/>
      <c r="AG14" s="117" t="s">
        <v>549</v>
      </c>
      <c r="AH14" s="225"/>
      <c r="AI14" s="241"/>
    </row>
    <row r="15" spans="1:35" s="74" customFormat="1" ht="67.5" customHeight="1" x14ac:dyDescent="0.3">
      <c r="A15" s="260"/>
      <c r="B15" s="220"/>
      <c r="C15" s="228"/>
      <c r="D15" s="226"/>
      <c r="E15" s="226"/>
      <c r="F15" s="226"/>
      <c r="G15" s="226"/>
      <c r="H15" s="226"/>
      <c r="I15" s="226"/>
      <c r="J15" s="226"/>
      <c r="K15" s="226"/>
      <c r="L15" s="226"/>
      <c r="M15" s="228"/>
      <c r="N15" s="236"/>
      <c r="O15" s="228"/>
      <c r="P15" s="226"/>
      <c r="Q15" s="228"/>
      <c r="R15" s="228"/>
      <c r="S15" s="226"/>
      <c r="T15" s="226"/>
      <c r="U15" s="227"/>
      <c r="V15" s="228"/>
      <c r="W15" s="229"/>
      <c r="X15" s="237"/>
      <c r="Y15" s="224"/>
      <c r="Z15" s="225"/>
      <c r="AA15" s="250"/>
      <c r="AB15" s="116">
        <v>27</v>
      </c>
      <c r="AC15" s="112" t="s">
        <v>545</v>
      </c>
      <c r="AD15" s="250"/>
      <c r="AE15" s="228"/>
      <c r="AF15" s="253"/>
      <c r="AG15" s="117" t="s">
        <v>550</v>
      </c>
      <c r="AH15" s="225"/>
      <c r="AI15" s="241"/>
    </row>
    <row r="16" spans="1:35" s="74" customFormat="1" ht="67.5" customHeight="1" x14ac:dyDescent="0.3">
      <c r="A16" s="260"/>
      <c r="B16" s="220"/>
      <c r="C16" s="228"/>
      <c r="D16" s="226"/>
      <c r="E16" s="226"/>
      <c r="F16" s="226"/>
      <c r="G16" s="226"/>
      <c r="H16" s="226"/>
      <c r="I16" s="226"/>
      <c r="J16" s="226"/>
      <c r="K16" s="226"/>
      <c r="L16" s="226"/>
      <c r="M16" s="228"/>
      <c r="N16" s="236"/>
      <c r="O16" s="228"/>
      <c r="P16" s="226"/>
      <c r="Q16" s="228"/>
      <c r="R16" s="228"/>
      <c r="S16" s="226"/>
      <c r="T16" s="226"/>
      <c r="U16" s="227"/>
      <c r="V16" s="228"/>
      <c r="W16" s="229"/>
      <c r="X16" s="237"/>
      <c r="Y16" s="224"/>
      <c r="Z16" s="225"/>
      <c r="AA16" s="250"/>
      <c r="AB16" s="116">
        <v>4</v>
      </c>
      <c r="AC16" s="112" t="s">
        <v>546</v>
      </c>
      <c r="AD16" s="250"/>
      <c r="AE16" s="228"/>
      <c r="AF16" s="253"/>
      <c r="AG16" s="117"/>
      <c r="AH16" s="225"/>
      <c r="AI16" s="241"/>
    </row>
    <row r="17" spans="1:35" s="74" customFormat="1" ht="67.5" customHeight="1" x14ac:dyDescent="0.3">
      <c r="A17" s="260"/>
      <c r="B17" s="220"/>
      <c r="C17" s="228"/>
      <c r="D17" s="226"/>
      <c r="E17" s="226"/>
      <c r="F17" s="226"/>
      <c r="G17" s="226" t="s">
        <v>381</v>
      </c>
      <c r="H17" s="226"/>
      <c r="I17" s="226" t="s">
        <v>375</v>
      </c>
      <c r="J17" s="226" t="s">
        <v>376</v>
      </c>
      <c r="K17" s="226" t="s">
        <v>379</v>
      </c>
      <c r="L17" s="226" t="s">
        <v>380</v>
      </c>
      <c r="M17" s="228"/>
      <c r="N17" s="236"/>
      <c r="O17" s="228"/>
      <c r="P17" s="226"/>
      <c r="Q17" s="228"/>
      <c r="R17" s="228" t="s">
        <v>382</v>
      </c>
      <c r="S17" s="226"/>
      <c r="T17" s="226"/>
      <c r="U17" s="227"/>
      <c r="V17" s="228"/>
      <c r="W17" s="229"/>
      <c r="X17" s="237"/>
      <c r="Y17" s="224"/>
      <c r="Z17" s="225"/>
      <c r="AA17" s="250"/>
      <c r="AB17" s="115">
        <v>18</v>
      </c>
      <c r="AC17" s="112" t="s">
        <v>547</v>
      </c>
      <c r="AD17" s="250"/>
      <c r="AE17" s="228"/>
      <c r="AF17" s="253"/>
      <c r="AG17" s="117"/>
      <c r="AH17" s="225"/>
      <c r="AI17" s="241"/>
    </row>
    <row r="18" spans="1:35" s="74" customFormat="1" ht="51" customHeight="1" x14ac:dyDescent="0.3">
      <c r="A18" s="260" t="s">
        <v>477</v>
      </c>
      <c r="B18" s="220">
        <v>3</v>
      </c>
      <c r="C18" s="221" t="s">
        <v>498</v>
      </c>
      <c r="D18" s="226" t="s">
        <v>480</v>
      </c>
      <c r="E18" s="226" t="s">
        <v>422</v>
      </c>
      <c r="F18" s="222" t="s">
        <v>481</v>
      </c>
      <c r="G18" s="222" t="s">
        <v>381</v>
      </c>
      <c r="H18" s="222" t="s">
        <v>503</v>
      </c>
      <c r="I18" s="222" t="s">
        <v>482</v>
      </c>
      <c r="J18" s="222" t="s">
        <v>376</v>
      </c>
      <c r="K18" s="222" t="s">
        <v>379</v>
      </c>
      <c r="L18" s="222" t="s">
        <v>380</v>
      </c>
      <c r="M18" s="221" t="s">
        <v>499</v>
      </c>
      <c r="N18" s="223">
        <v>100</v>
      </c>
      <c r="O18" s="221" t="s">
        <v>500</v>
      </c>
      <c r="P18" s="226" t="s">
        <v>434</v>
      </c>
      <c r="Q18" s="228" t="str">
        <f>IF(AND(P18&lt;&gt;""),VLOOKUP(P18,[1]Presentación!$B$26:$F$29,2,FALSE),"")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8" s="221" t="s">
        <v>501</v>
      </c>
      <c r="S18" s="222" t="s">
        <v>383</v>
      </c>
      <c r="T18" s="222" t="s">
        <v>397</v>
      </c>
      <c r="U18" s="230">
        <v>0</v>
      </c>
      <c r="V18" s="221" t="s">
        <v>502</v>
      </c>
      <c r="W18" s="234" t="s">
        <v>386</v>
      </c>
      <c r="X18" s="232" t="s">
        <v>1053</v>
      </c>
      <c r="Y18" s="246">
        <v>1</v>
      </c>
      <c r="Z18" s="221" t="s">
        <v>1164</v>
      </c>
      <c r="AA18" s="247">
        <v>3</v>
      </c>
      <c r="AB18" s="112">
        <v>3</v>
      </c>
      <c r="AC18" s="112" t="s">
        <v>483</v>
      </c>
      <c r="AD18" s="247">
        <v>914</v>
      </c>
      <c r="AE18" s="221" t="s">
        <v>1054</v>
      </c>
      <c r="AF18" s="255">
        <v>0</v>
      </c>
      <c r="AG18" s="113" t="s">
        <v>1055</v>
      </c>
      <c r="AH18" s="258" t="s">
        <v>1056</v>
      </c>
      <c r="AI18" s="259" t="s">
        <v>1057</v>
      </c>
    </row>
    <row r="19" spans="1:35" s="74" customFormat="1" ht="51" customHeight="1" x14ac:dyDescent="0.3">
      <c r="A19" s="260"/>
      <c r="B19" s="220"/>
      <c r="C19" s="221"/>
      <c r="D19" s="226"/>
      <c r="E19" s="226"/>
      <c r="F19" s="222"/>
      <c r="G19" s="222" t="s">
        <v>381</v>
      </c>
      <c r="H19" s="222" t="s">
        <v>485</v>
      </c>
      <c r="I19" s="222" t="s">
        <v>375</v>
      </c>
      <c r="J19" s="222" t="s">
        <v>376</v>
      </c>
      <c r="K19" s="222" t="s">
        <v>379</v>
      </c>
      <c r="L19" s="222" t="s">
        <v>380</v>
      </c>
      <c r="M19" s="221"/>
      <c r="N19" s="223">
        <v>100</v>
      </c>
      <c r="O19" s="221"/>
      <c r="P19" s="226"/>
      <c r="Q19" s="228"/>
      <c r="R19" s="221"/>
      <c r="S19" s="222" t="s">
        <v>383</v>
      </c>
      <c r="T19" s="222" t="s">
        <v>384</v>
      </c>
      <c r="U19" s="230"/>
      <c r="V19" s="221" t="s">
        <v>385</v>
      </c>
      <c r="W19" s="234" t="s">
        <v>386</v>
      </c>
      <c r="X19" s="232"/>
      <c r="Y19" s="246"/>
      <c r="Z19" s="221"/>
      <c r="AA19" s="247"/>
      <c r="AB19" s="112"/>
      <c r="AC19" s="112"/>
      <c r="AD19" s="247"/>
      <c r="AE19" s="221"/>
      <c r="AF19" s="255"/>
      <c r="AG19" s="121"/>
      <c r="AH19" s="258"/>
      <c r="AI19" s="259"/>
    </row>
    <row r="20" spans="1:35" s="74" customFormat="1" ht="51" customHeight="1" x14ac:dyDescent="0.3">
      <c r="A20" s="260"/>
      <c r="B20" s="220"/>
      <c r="C20" s="221"/>
      <c r="D20" s="226"/>
      <c r="E20" s="226"/>
      <c r="F20" s="222"/>
      <c r="G20" s="222"/>
      <c r="H20" s="222"/>
      <c r="I20" s="222"/>
      <c r="J20" s="222"/>
      <c r="K20" s="222"/>
      <c r="L20" s="222"/>
      <c r="M20" s="221"/>
      <c r="N20" s="223"/>
      <c r="O20" s="221"/>
      <c r="P20" s="226"/>
      <c r="Q20" s="228"/>
      <c r="R20" s="221"/>
      <c r="S20" s="222"/>
      <c r="T20" s="222"/>
      <c r="U20" s="230"/>
      <c r="V20" s="221"/>
      <c r="W20" s="234"/>
      <c r="X20" s="232"/>
      <c r="Y20" s="246"/>
      <c r="Z20" s="221"/>
      <c r="AA20" s="247"/>
      <c r="AB20" s="112"/>
      <c r="AC20" s="112"/>
      <c r="AD20" s="247"/>
      <c r="AE20" s="221"/>
      <c r="AF20" s="255"/>
      <c r="AG20" s="113"/>
      <c r="AH20" s="258"/>
      <c r="AI20" s="259"/>
    </row>
    <row r="21" spans="1:35" s="74" customFormat="1" ht="51" customHeight="1" x14ac:dyDescent="0.3">
      <c r="A21" s="260"/>
      <c r="B21" s="220"/>
      <c r="C21" s="221"/>
      <c r="D21" s="226"/>
      <c r="E21" s="226"/>
      <c r="F21" s="222"/>
      <c r="G21" s="222" t="s">
        <v>381</v>
      </c>
      <c r="H21" s="222" t="s">
        <v>485</v>
      </c>
      <c r="I21" s="222" t="s">
        <v>375</v>
      </c>
      <c r="J21" s="222" t="s">
        <v>376</v>
      </c>
      <c r="K21" s="222" t="s">
        <v>379</v>
      </c>
      <c r="L21" s="222" t="s">
        <v>380</v>
      </c>
      <c r="M21" s="221"/>
      <c r="N21" s="223">
        <v>100</v>
      </c>
      <c r="O21" s="221"/>
      <c r="P21" s="226"/>
      <c r="Q21" s="228"/>
      <c r="R21" s="221"/>
      <c r="S21" s="222" t="s">
        <v>383</v>
      </c>
      <c r="T21" s="222" t="s">
        <v>384</v>
      </c>
      <c r="U21" s="230"/>
      <c r="V21" s="221" t="s">
        <v>385</v>
      </c>
      <c r="W21" s="234" t="s">
        <v>386</v>
      </c>
      <c r="X21" s="232"/>
      <c r="Y21" s="246"/>
      <c r="Z21" s="221"/>
      <c r="AA21" s="247"/>
      <c r="AB21" s="112"/>
      <c r="AC21" s="112"/>
      <c r="AD21" s="247"/>
      <c r="AE21" s="221"/>
      <c r="AF21" s="255"/>
      <c r="AG21" s="121"/>
      <c r="AH21" s="258"/>
      <c r="AI21" s="259"/>
    </row>
    <row r="22" spans="1:35" s="74" customFormat="1" ht="75.75" customHeight="1" x14ac:dyDescent="0.3">
      <c r="A22" s="260"/>
      <c r="B22" s="220">
        <v>4</v>
      </c>
      <c r="C22" s="221" t="s">
        <v>1020</v>
      </c>
      <c r="D22" s="226" t="s">
        <v>480</v>
      </c>
      <c r="E22" s="226" t="s">
        <v>487</v>
      </c>
      <c r="F22" s="222" t="s">
        <v>481</v>
      </c>
      <c r="G22" s="222" t="s">
        <v>381</v>
      </c>
      <c r="H22" s="222" t="s">
        <v>503</v>
      </c>
      <c r="I22" s="222" t="s">
        <v>482</v>
      </c>
      <c r="J22" s="222" t="s">
        <v>376</v>
      </c>
      <c r="K22" s="222" t="s">
        <v>379</v>
      </c>
      <c r="L22" s="222" t="s">
        <v>380</v>
      </c>
      <c r="M22" s="221" t="s">
        <v>504</v>
      </c>
      <c r="N22" s="223">
        <v>100</v>
      </c>
      <c r="O22" s="221" t="s">
        <v>505</v>
      </c>
      <c r="P22" s="226" t="s">
        <v>434</v>
      </c>
      <c r="Q22" s="228" t="str">
        <f>IF(AND(P22&lt;&gt;""),VLOOKUP(P22,[1]Presentación!$B$26:$F$29,2,FALSE),"")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2" s="221" t="s">
        <v>506</v>
      </c>
      <c r="S22" s="222" t="s">
        <v>383</v>
      </c>
      <c r="T22" s="222" t="s">
        <v>397</v>
      </c>
      <c r="U22" s="230">
        <v>0</v>
      </c>
      <c r="V22" s="221" t="s">
        <v>507</v>
      </c>
      <c r="W22" s="234" t="s">
        <v>386</v>
      </c>
      <c r="X22" s="232" t="s">
        <v>1027</v>
      </c>
      <c r="Y22" s="222" t="s">
        <v>397</v>
      </c>
      <c r="Z22" s="221" t="s">
        <v>1028</v>
      </c>
      <c r="AA22" s="226">
        <f>SUM(AB22:AB25)</f>
        <v>1</v>
      </c>
      <c r="AB22" s="112">
        <v>1</v>
      </c>
      <c r="AC22" s="112" t="s">
        <v>1029</v>
      </c>
      <c r="AD22" s="222">
        <v>402</v>
      </c>
      <c r="AE22" s="228" t="s">
        <v>1034</v>
      </c>
      <c r="AF22" s="227">
        <v>0</v>
      </c>
      <c r="AG22" s="113" t="s">
        <v>1030</v>
      </c>
      <c r="AH22" s="228" t="s">
        <v>488</v>
      </c>
      <c r="AI22" s="239" t="s">
        <v>484</v>
      </c>
    </row>
    <row r="23" spans="1:35" s="74" customFormat="1" ht="75.75" customHeight="1" x14ac:dyDescent="0.3">
      <c r="A23" s="260"/>
      <c r="B23" s="220"/>
      <c r="C23" s="221"/>
      <c r="D23" s="226"/>
      <c r="E23" s="226"/>
      <c r="F23" s="222"/>
      <c r="G23" s="222" t="s">
        <v>381</v>
      </c>
      <c r="H23" s="222" t="s">
        <v>485</v>
      </c>
      <c r="I23" s="222" t="s">
        <v>375</v>
      </c>
      <c r="J23" s="222" t="s">
        <v>376</v>
      </c>
      <c r="K23" s="222" t="s">
        <v>379</v>
      </c>
      <c r="L23" s="222" t="s">
        <v>380</v>
      </c>
      <c r="M23" s="221"/>
      <c r="N23" s="223">
        <v>100</v>
      </c>
      <c r="O23" s="221"/>
      <c r="P23" s="226"/>
      <c r="Q23" s="228"/>
      <c r="R23" s="221" t="s">
        <v>382</v>
      </c>
      <c r="S23" s="222" t="s">
        <v>383</v>
      </c>
      <c r="T23" s="222" t="s">
        <v>384</v>
      </c>
      <c r="U23" s="230"/>
      <c r="V23" s="221" t="s">
        <v>385</v>
      </c>
      <c r="W23" s="234" t="s">
        <v>386</v>
      </c>
      <c r="X23" s="232"/>
      <c r="Y23" s="222" t="s">
        <v>384</v>
      </c>
      <c r="Z23" s="221"/>
      <c r="AA23" s="226"/>
      <c r="AB23" s="112"/>
      <c r="AC23" s="112"/>
      <c r="AD23" s="222"/>
      <c r="AE23" s="228" t="s">
        <v>486</v>
      </c>
      <c r="AF23" s="227"/>
      <c r="AG23" s="113" t="s">
        <v>1031</v>
      </c>
      <c r="AH23" s="228"/>
      <c r="AI23" s="239"/>
    </row>
    <row r="24" spans="1:35" s="74" customFormat="1" ht="75.75" customHeight="1" x14ac:dyDescent="0.3">
      <c r="A24" s="260"/>
      <c r="B24" s="220"/>
      <c r="C24" s="221"/>
      <c r="D24" s="226"/>
      <c r="E24" s="226"/>
      <c r="F24" s="222"/>
      <c r="G24" s="222"/>
      <c r="H24" s="222"/>
      <c r="I24" s="222"/>
      <c r="J24" s="222"/>
      <c r="K24" s="222"/>
      <c r="L24" s="222"/>
      <c r="M24" s="221"/>
      <c r="N24" s="223"/>
      <c r="O24" s="221"/>
      <c r="P24" s="226"/>
      <c r="Q24" s="228"/>
      <c r="R24" s="221"/>
      <c r="S24" s="222"/>
      <c r="T24" s="222"/>
      <c r="U24" s="230"/>
      <c r="V24" s="221"/>
      <c r="W24" s="234"/>
      <c r="X24" s="232"/>
      <c r="Y24" s="222"/>
      <c r="Z24" s="221"/>
      <c r="AA24" s="226"/>
      <c r="AB24" s="112"/>
      <c r="AC24" s="112"/>
      <c r="AD24" s="222"/>
      <c r="AE24" s="228"/>
      <c r="AF24" s="227"/>
      <c r="AG24" s="113" t="s">
        <v>1033</v>
      </c>
      <c r="AH24" s="228"/>
      <c r="AI24" s="239"/>
    </row>
    <row r="25" spans="1:35" s="74" customFormat="1" ht="75.75" customHeight="1" x14ac:dyDescent="0.3">
      <c r="A25" s="260"/>
      <c r="B25" s="220"/>
      <c r="C25" s="221"/>
      <c r="D25" s="226"/>
      <c r="E25" s="226"/>
      <c r="F25" s="222"/>
      <c r="G25" s="222" t="s">
        <v>381</v>
      </c>
      <c r="H25" s="222" t="s">
        <v>485</v>
      </c>
      <c r="I25" s="222" t="s">
        <v>375</v>
      </c>
      <c r="J25" s="222" t="s">
        <v>376</v>
      </c>
      <c r="K25" s="222" t="s">
        <v>379</v>
      </c>
      <c r="L25" s="222" t="s">
        <v>380</v>
      </c>
      <c r="M25" s="221"/>
      <c r="N25" s="223">
        <v>100</v>
      </c>
      <c r="O25" s="221"/>
      <c r="P25" s="226"/>
      <c r="Q25" s="228"/>
      <c r="R25" s="221" t="s">
        <v>382</v>
      </c>
      <c r="S25" s="222" t="s">
        <v>383</v>
      </c>
      <c r="T25" s="222" t="s">
        <v>384</v>
      </c>
      <c r="U25" s="230"/>
      <c r="V25" s="221" t="s">
        <v>385</v>
      </c>
      <c r="W25" s="234" t="s">
        <v>386</v>
      </c>
      <c r="X25" s="232"/>
      <c r="Y25" s="222" t="s">
        <v>384</v>
      </c>
      <c r="Z25" s="221"/>
      <c r="AA25" s="226"/>
      <c r="AB25" s="112"/>
      <c r="AC25" s="112"/>
      <c r="AD25" s="222"/>
      <c r="AE25" s="228" t="s">
        <v>486</v>
      </c>
      <c r="AF25" s="227"/>
      <c r="AG25" s="113" t="s">
        <v>1032</v>
      </c>
      <c r="AH25" s="228"/>
      <c r="AI25" s="239"/>
    </row>
    <row r="26" spans="1:35" s="74" customFormat="1" ht="75.75" customHeight="1" x14ac:dyDescent="0.3">
      <c r="A26" s="260"/>
      <c r="B26" s="220">
        <v>5</v>
      </c>
      <c r="C26" s="221" t="s">
        <v>508</v>
      </c>
      <c r="D26" s="226" t="s">
        <v>480</v>
      </c>
      <c r="E26" s="226" t="s">
        <v>487</v>
      </c>
      <c r="F26" s="222" t="s">
        <v>481</v>
      </c>
      <c r="G26" s="222" t="s">
        <v>381</v>
      </c>
      <c r="H26" s="238" t="s">
        <v>514</v>
      </c>
      <c r="I26" s="222" t="s">
        <v>482</v>
      </c>
      <c r="J26" s="222" t="s">
        <v>376</v>
      </c>
      <c r="K26" s="222" t="s">
        <v>379</v>
      </c>
      <c r="L26" s="222" t="s">
        <v>380</v>
      </c>
      <c r="M26" s="221" t="s">
        <v>509</v>
      </c>
      <c r="N26" s="223">
        <v>100</v>
      </c>
      <c r="O26" s="221" t="s">
        <v>510</v>
      </c>
      <c r="P26" s="226" t="s">
        <v>434</v>
      </c>
      <c r="Q26" s="228" t="str">
        <f>IF(AND(P26&lt;&gt;""),VLOOKUP(P26,[1]Presentación!$B$26:$F$29,2,FALSE),"")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26" s="221" t="s">
        <v>511</v>
      </c>
      <c r="S26" s="222" t="s">
        <v>383</v>
      </c>
      <c r="T26" s="222" t="s">
        <v>397</v>
      </c>
      <c r="U26" s="230">
        <v>0</v>
      </c>
      <c r="V26" s="221" t="s">
        <v>518</v>
      </c>
      <c r="W26" s="234" t="s">
        <v>386</v>
      </c>
      <c r="X26" s="232" t="s">
        <v>646</v>
      </c>
      <c r="Y26" s="222" t="s">
        <v>397</v>
      </c>
      <c r="Z26" s="221" t="s">
        <v>1049</v>
      </c>
      <c r="AA26" s="226">
        <v>23</v>
      </c>
      <c r="AB26" s="112" t="s">
        <v>1050</v>
      </c>
      <c r="AC26" s="112" t="s">
        <v>376</v>
      </c>
      <c r="AD26" s="222">
        <v>578</v>
      </c>
      <c r="AE26" s="228" t="s">
        <v>1051</v>
      </c>
      <c r="AF26" s="227">
        <v>0</v>
      </c>
      <c r="AG26" s="113" t="s">
        <v>1035</v>
      </c>
      <c r="AH26" s="228" t="s">
        <v>637</v>
      </c>
      <c r="AI26" s="239" t="s">
        <v>638</v>
      </c>
    </row>
    <row r="27" spans="1:35" s="74" customFormat="1" ht="102.75" customHeight="1" x14ac:dyDescent="0.3">
      <c r="A27" s="260"/>
      <c r="B27" s="220"/>
      <c r="C27" s="221"/>
      <c r="D27" s="226"/>
      <c r="E27" s="226"/>
      <c r="F27" s="222"/>
      <c r="G27" s="222" t="s">
        <v>381</v>
      </c>
      <c r="H27" s="222" t="s">
        <v>485</v>
      </c>
      <c r="I27" s="222" t="s">
        <v>375</v>
      </c>
      <c r="J27" s="222" t="s">
        <v>376</v>
      </c>
      <c r="K27" s="222" t="s">
        <v>379</v>
      </c>
      <c r="L27" s="222" t="s">
        <v>380</v>
      </c>
      <c r="M27" s="221"/>
      <c r="N27" s="223">
        <v>100</v>
      </c>
      <c r="O27" s="221"/>
      <c r="P27" s="226"/>
      <c r="Q27" s="228"/>
      <c r="R27" s="221" t="s">
        <v>382</v>
      </c>
      <c r="S27" s="222" t="s">
        <v>383</v>
      </c>
      <c r="T27" s="222" t="s">
        <v>384</v>
      </c>
      <c r="U27" s="230"/>
      <c r="V27" s="221" t="s">
        <v>385</v>
      </c>
      <c r="W27" s="234" t="s">
        <v>386</v>
      </c>
      <c r="X27" s="232"/>
      <c r="Y27" s="222" t="s">
        <v>384</v>
      </c>
      <c r="Z27" s="221"/>
      <c r="AA27" s="226"/>
      <c r="AB27" s="112"/>
      <c r="AC27" s="112"/>
      <c r="AD27" s="222"/>
      <c r="AE27" s="228" t="s">
        <v>486</v>
      </c>
      <c r="AF27" s="227"/>
      <c r="AG27" s="113" t="s">
        <v>1036</v>
      </c>
      <c r="AH27" s="228"/>
      <c r="AI27" s="239"/>
    </row>
    <row r="28" spans="1:35" s="74" customFormat="1" ht="150.75" customHeight="1" x14ac:dyDescent="0.3">
      <c r="A28" s="260"/>
      <c r="B28" s="220"/>
      <c r="C28" s="221"/>
      <c r="D28" s="226"/>
      <c r="E28" s="226"/>
      <c r="F28" s="222"/>
      <c r="G28" s="222"/>
      <c r="H28" s="222"/>
      <c r="I28" s="222"/>
      <c r="J28" s="222"/>
      <c r="K28" s="222"/>
      <c r="L28" s="222"/>
      <c r="M28" s="221"/>
      <c r="N28" s="223"/>
      <c r="O28" s="221"/>
      <c r="P28" s="226"/>
      <c r="Q28" s="228"/>
      <c r="R28" s="221"/>
      <c r="S28" s="222"/>
      <c r="T28" s="222"/>
      <c r="U28" s="230"/>
      <c r="V28" s="221"/>
      <c r="W28" s="234"/>
      <c r="X28" s="232"/>
      <c r="Y28" s="222"/>
      <c r="Z28" s="221"/>
      <c r="AA28" s="226"/>
      <c r="AB28" s="112"/>
      <c r="AC28" s="112"/>
      <c r="AD28" s="222"/>
      <c r="AE28" s="228"/>
      <c r="AF28" s="227"/>
      <c r="AG28" s="113" t="s">
        <v>1037</v>
      </c>
      <c r="AH28" s="228"/>
      <c r="AI28" s="239"/>
    </row>
    <row r="29" spans="1:35" s="74" customFormat="1" ht="102.75" customHeight="1" x14ac:dyDescent="0.3">
      <c r="A29" s="260"/>
      <c r="B29" s="220"/>
      <c r="C29" s="221"/>
      <c r="D29" s="226"/>
      <c r="E29" s="226"/>
      <c r="F29" s="222"/>
      <c r="G29" s="222" t="s">
        <v>381</v>
      </c>
      <c r="H29" s="222" t="s">
        <v>485</v>
      </c>
      <c r="I29" s="222" t="s">
        <v>375</v>
      </c>
      <c r="J29" s="222" t="s">
        <v>376</v>
      </c>
      <c r="K29" s="222" t="s">
        <v>379</v>
      </c>
      <c r="L29" s="222" t="s">
        <v>380</v>
      </c>
      <c r="M29" s="221"/>
      <c r="N29" s="223">
        <v>100</v>
      </c>
      <c r="O29" s="221"/>
      <c r="P29" s="226"/>
      <c r="Q29" s="228"/>
      <c r="R29" s="221" t="s">
        <v>382</v>
      </c>
      <c r="S29" s="222" t="s">
        <v>383</v>
      </c>
      <c r="T29" s="222" t="s">
        <v>384</v>
      </c>
      <c r="U29" s="230"/>
      <c r="V29" s="221" t="s">
        <v>385</v>
      </c>
      <c r="W29" s="234" t="s">
        <v>386</v>
      </c>
      <c r="X29" s="232"/>
      <c r="Y29" s="222" t="s">
        <v>384</v>
      </c>
      <c r="Z29" s="221"/>
      <c r="AA29" s="226"/>
      <c r="AB29" s="112"/>
      <c r="AC29" s="112"/>
      <c r="AD29" s="222"/>
      <c r="AE29" s="228" t="s">
        <v>486</v>
      </c>
      <c r="AF29" s="227"/>
      <c r="AG29" s="113" t="s">
        <v>1017</v>
      </c>
      <c r="AH29" s="228"/>
      <c r="AI29" s="239"/>
    </row>
    <row r="30" spans="1:35" s="74" customFormat="1" ht="143.25" customHeight="1" x14ac:dyDescent="0.3">
      <c r="A30" s="260"/>
      <c r="B30" s="220">
        <v>6</v>
      </c>
      <c r="C30" s="221" t="s">
        <v>513</v>
      </c>
      <c r="D30" s="226" t="s">
        <v>489</v>
      </c>
      <c r="E30" s="226" t="s">
        <v>487</v>
      </c>
      <c r="F30" s="222" t="s">
        <v>490</v>
      </c>
      <c r="G30" s="222" t="s">
        <v>381</v>
      </c>
      <c r="H30" s="238" t="s">
        <v>514</v>
      </c>
      <c r="I30" s="222" t="s">
        <v>482</v>
      </c>
      <c r="J30" s="222" t="s">
        <v>376</v>
      </c>
      <c r="K30" s="222" t="s">
        <v>379</v>
      </c>
      <c r="L30" s="222" t="s">
        <v>491</v>
      </c>
      <c r="M30" s="221" t="s">
        <v>517</v>
      </c>
      <c r="N30" s="223">
        <v>100</v>
      </c>
      <c r="O30" s="221" t="s">
        <v>492</v>
      </c>
      <c r="P30" s="226" t="s">
        <v>440</v>
      </c>
      <c r="Q30" s="228" t="str">
        <f>IF(AND(P30&lt;&gt;""),VLOOKUP(P30,[1]Presentación!$B$26:$F$29,2,FALSE),"")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30" s="221" t="s">
        <v>519</v>
      </c>
      <c r="S30" s="222" t="s">
        <v>383</v>
      </c>
      <c r="T30" s="222" t="s">
        <v>493</v>
      </c>
      <c r="U30" s="230">
        <v>0</v>
      </c>
      <c r="V30" s="221" t="s">
        <v>494</v>
      </c>
      <c r="W30" s="234" t="s">
        <v>386</v>
      </c>
      <c r="X30" s="240" t="s">
        <v>1015</v>
      </c>
      <c r="Y30" s="222" t="s">
        <v>397</v>
      </c>
      <c r="Z30" s="228" t="s">
        <v>1038</v>
      </c>
      <c r="AA30" s="236">
        <v>136</v>
      </c>
      <c r="AB30" s="120" t="s">
        <v>1039</v>
      </c>
      <c r="AC30" s="120" t="s">
        <v>376</v>
      </c>
      <c r="AD30" s="226">
        <v>792</v>
      </c>
      <c r="AE30" s="228" t="s">
        <v>1040</v>
      </c>
      <c r="AF30" s="227">
        <v>0</v>
      </c>
      <c r="AG30" s="113" t="s">
        <v>639</v>
      </c>
      <c r="AH30" s="228" t="s">
        <v>640</v>
      </c>
      <c r="AI30" s="239" t="s">
        <v>641</v>
      </c>
    </row>
    <row r="31" spans="1:35" s="74" customFormat="1" ht="93.75" customHeight="1" x14ac:dyDescent="0.3">
      <c r="A31" s="260"/>
      <c r="B31" s="220"/>
      <c r="C31" s="221"/>
      <c r="D31" s="226"/>
      <c r="E31" s="226"/>
      <c r="F31" s="222"/>
      <c r="G31" s="222"/>
      <c r="H31" s="222" t="s">
        <v>485</v>
      </c>
      <c r="I31" s="222"/>
      <c r="J31" s="222" t="s">
        <v>376</v>
      </c>
      <c r="K31" s="222" t="s">
        <v>379</v>
      </c>
      <c r="L31" s="222"/>
      <c r="M31" s="221"/>
      <c r="N31" s="223"/>
      <c r="O31" s="221"/>
      <c r="P31" s="226"/>
      <c r="Q31" s="228"/>
      <c r="R31" s="221"/>
      <c r="S31" s="222"/>
      <c r="T31" s="222"/>
      <c r="U31" s="230"/>
      <c r="V31" s="221"/>
      <c r="W31" s="234"/>
      <c r="X31" s="240"/>
      <c r="Y31" s="222" t="s">
        <v>384</v>
      </c>
      <c r="Z31" s="228"/>
      <c r="AA31" s="226"/>
      <c r="AB31" s="120"/>
      <c r="AC31" s="120"/>
      <c r="AD31" s="226"/>
      <c r="AE31" s="228"/>
      <c r="AF31" s="227"/>
      <c r="AG31" s="113" t="s">
        <v>642</v>
      </c>
      <c r="AH31" s="228"/>
      <c r="AI31" s="239"/>
    </row>
    <row r="32" spans="1:35" s="74" customFormat="1" ht="93.75" customHeight="1" x14ac:dyDescent="0.3">
      <c r="A32" s="260"/>
      <c r="B32" s="220"/>
      <c r="C32" s="221"/>
      <c r="D32" s="226"/>
      <c r="E32" s="226"/>
      <c r="F32" s="222"/>
      <c r="G32" s="222" t="s">
        <v>381</v>
      </c>
      <c r="H32" s="222"/>
      <c r="I32" s="222" t="s">
        <v>375</v>
      </c>
      <c r="J32" s="222"/>
      <c r="K32" s="222"/>
      <c r="L32" s="222" t="s">
        <v>380</v>
      </c>
      <c r="M32" s="221"/>
      <c r="N32" s="223">
        <v>100</v>
      </c>
      <c r="O32" s="221"/>
      <c r="P32" s="226"/>
      <c r="Q32" s="228"/>
      <c r="R32" s="221" t="s">
        <v>382</v>
      </c>
      <c r="S32" s="222" t="s">
        <v>383</v>
      </c>
      <c r="T32" s="222" t="s">
        <v>384</v>
      </c>
      <c r="U32" s="230"/>
      <c r="V32" s="221" t="s">
        <v>385</v>
      </c>
      <c r="W32" s="234" t="s">
        <v>386</v>
      </c>
      <c r="X32" s="240"/>
      <c r="Y32" s="222"/>
      <c r="Z32" s="228"/>
      <c r="AA32" s="226"/>
      <c r="AB32" s="120"/>
      <c r="AC32" s="120"/>
      <c r="AD32" s="226"/>
      <c r="AE32" s="228"/>
      <c r="AF32" s="227"/>
      <c r="AG32" s="113" t="s">
        <v>643</v>
      </c>
      <c r="AH32" s="228"/>
      <c r="AI32" s="239"/>
    </row>
    <row r="33" spans="1:35" s="74" customFormat="1" ht="57.75" customHeight="1" x14ac:dyDescent="0.3">
      <c r="A33" s="260"/>
      <c r="B33" s="220"/>
      <c r="C33" s="221"/>
      <c r="D33" s="226"/>
      <c r="E33" s="226"/>
      <c r="F33" s="222"/>
      <c r="G33" s="222" t="s">
        <v>381</v>
      </c>
      <c r="H33" s="222" t="s">
        <v>485</v>
      </c>
      <c r="I33" s="222" t="s">
        <v>375</v>
      </c>
      <c r="J33" s="222" t="s">
        <v>376</v>
      </c>
      <c r="K33" s="222" t="s">
        <v>379</v>
      </c>
      <c r="L33" s="222" t="s">
        <v>380</v>
      </c>
      <c r="M33" s="221"/>
      <c r="N33" s="223">
        <v>100</v>
      </c>
      <c r="O33" s="221"/>
      <c r="P33" s="226"/>
      <c r="Q33" s="228"/>
      <c r="R33" s="221" t="s">
        <v>382</v>
      </c>
      <c r="S33" s="222" t="s">
        <v>383</v>
      </c>
      <c r="T33" s="222" t="s">
        <v>384</v>
      </c>
      <c r="U33" s="230"/>
      <c r="V33" s="221" t="s">
        <v>385</v>
      </c>
      <c r="W33" s="234" t="s">
        <v>386</v>
      </c>
      <c r="X33" s="240"/>
      <c r="Y33" s="222" t="s">
        <v>384</v>
      </c>
      <c r="Z33" s="228"/>
      <c r="AA33" s="226"/>
      <c r="AB33" s="120"/>
      <c r="AC33" s="120"/>
      <c r="AD33" s="226"/>
      <c r="AE33" s="228"/>
      <c r="AF33" s="227"/>
      <c r="AG33" s="113"/>
      <c r="AH33" s="228"/>
      <c r="AI33" s="239"/>
    </row>
    <row r="34" spans="1:35" s="74" customFormat="1" ht="142.5" customHeight="1" x14ac:dyDescent="0.3">
      <c r="A34" s="260"/>
      <c r="B34" s="220">
        <v>7</v>
      </c>
      <c r="C34" s="221" t="s">
        <v>515</v>
      </c>
      <c r="D34" s="226" t="s">
        <v>489</v>
      </c>
      <c r="E34" s="226" t="s">
        <v>487</v>
      </c>
      <c r="F34" s="222" t="s">
        <v>481</v>
      </c>
      <c r="G34" s="222" t="s">
        <v>381</v>
      </c>
      <c r="H34" s="238" t="s">
        <v>516</v>
      </c>
      <c r="I34" s="222" t="s">
        <v>482</v>
      </c>
      <c r="J34" s="222" t="s">
        <v>376</v>
      </c>
      <c r="K34" s="222" t="s">
        <v>398</v>
      </c>
      <c r="L34" s="222" t="s">
        <v>495</v>
      </c>
      <c r="M34" s="221" t="s">
        <v>517</v>
      </c>
      <c r="N34" s="223">
        <v>50000</v>
      </c>
      <c r="O34" s="221" t="s">
        <v>496</v>
      </c>
      <c r="P34" s="226" t="s">
        <v>440</v>
      </c>
      <c r="Q34" s="228" t="str">
        <f>IF(AND(P34&lt;&gt;""),VLOOKUP(P34,[1]Presentación!$B$26:$F$29,2,FALSE),"")</f>
        <v xml:space="preserve">En esta fase los ciudadanos participan en la evaluación y la vigilancia de los avances y los resultados de la gestión pública y de las políticas, planes, programas, proyectos, servicios o trámites. Aquí se desarrollan, igualmente, los procesos de rendición de cuentas para cumplir con el deber que tienen las entidades y los organismos públicos de responder ante los ciudadanos sobre las responsabilidades. </v>
      </c>
      <c r="R34" s="221" t="s">
        <v>497</v>
      </c>
      <c r="S34" s="222" t="s">
        <v>383</v>
      </c>
      <c r="T34" s="222" t="s">
        <v>493</v>
      </c>
      <c r="U34" s="230">
        <v>70000000</v>
      </c>
      <c r="V34" s="221" t="s">
        <v>520</v>
      </c>
      <c r="W34" s="234" t="s">
        <v>386</v>
      </c>
      <c r="X34" s="232" t="s">
        <v>1016</v>
      </c>
      <c r="Y34" s="222" t="s">
        <v>397</v>
      </c>
      <c r="Z34" s="221" t="s">
        <v>644</v>
      </c>
      <c r="AA34" s="236">
        <v>13450</v>
      </c>
      <c r="AB34" s="127">
        <v>13450</v>
      </c>
      <c r="AC34" s="120" t="s">
        <v>1042</v>
      </c>
      <c r="AD34" s="223">
        <f>AA34</f>
        <v>13450</v>
      </c>
      <c r="AE34" s="228" t="s">
        <v>1041</v>
      </c>
      <c r="AF34" s="230">
        <v>65030372</v>
      </c>
      <c r="AG34" s="113" t="s">
        <v>1046</v>
      </c>
      <c r="AH34" s="221" t="s">
        <v>1052</v>
      </c>
      <c r="AI34" s="216" t="s">
        <v>1048</v>
      </c>
    </row>
    <row r="35" spans="1:35" s="74" customFormat="1" ht="120.75" customHeight="1" x14ac:dyDescent="0.3">
      <c r="A35" s="260"/>
      <c r="B35" s="220"/>
      <c r="C35" s="221"/>
      <c r="D35" s="226"/>
      <c r="E35" s="226"/>
      <c r="F35" s="222"/>
      <c r="G35" s="222"/>
      <c r="H35" s="222" t="s">
        <v>485</v>
      </c>
      <c r="I35" s="222"/>
      <c r="J35" s="222"/>
      <c r="K35" s="222"/>
      <c r="L35" s="222"/>
      <c r="M35" s="221"/>
      <c r="N35" s="223"/>
      <c r="O35" s="221"/>
      <c r="P35" s="226"/>
      <c r="Q35" s="228"/>
      <c r="R35" s="221"/>
      <c r="S35" s="222"/>
      <c r="T35" s="222"/>
      <c r="U35" s="230"/>
      <c r="V35" s="221"/>
      <c r="W35" s="234"/>
      <c r="X35" s="232"/>
      <c r="Y35" s="222" t="s">
        <v>384</v>
      </c>
      <c r="Z35" s="221"/>
      <c r="AA35" s="226"/>
      <c r="AB35" s="127">
        <v>390</v>
      </c>
      <c r="AC35" s="120" t="s">
        <v>1043</v>
      </c>
      <c r="AD35" s="222"/>
      <c r="AE35" s="228"/>
      <c r="AF35" s="230"/>
      <c r="AG35" s="113" t="s">
        <v>645</v>
      </c>
      <c r="AH35" s="221"/>
      <c r="AI35" s="216"/>
    </row>
    <row r="36" spans="1:35" s="74" customFormat="1" ht="101.25" customHeight="1" x14ac:dyDescent="0.3">
      <c r="A36" s="260"/>
      <c r="B36" s="220"/>
      <c r="C36" s="221"/>
      <c r="D36" s="226"/>
      <c r="E36" s="226"/>
      <c r="F36" s="222"/>
      <c r="G36" s="222"/>
      <c r="H36" s="222"/>
      <c r="I36" s="222"/>
      <c r="J36" s="222"/>
      <c r="K36" s="222"/>
      <c r="L36" s="222"/>
      <c r="M36" s="221"/>
      <c r="N36" s="223"/>
      <c r="O36" s="221"/>
      <c r="P36" s="226"/>
      <c r="Q36" s="228"/>
      <c r="R36" s="221"/>
      <c r="S36" s="222"/>
      <c r="T36" s="222"/>
      <c r="U36" s="230"/>
      <c r="V36" s="221"/>
      <c r="W36" s="234"/>
      <c r="X36" s="232"/>
      <c r="Y36" s="222"/>
      <c r="Z36" s="221"/>
      <c r="AA36" s="226"/>
      <c r="AB36" s="111">
        <v>4870</v>
      </c>
      <c r="AC36" s="120" t="s">
        <v>1044</v>
      </c>
      <c r="AD36" s="222"/>
      <c r="AE36" s="228"/>
      <c r="AF36" s="230"/>
      <c r="AG36" s="113" t="s">
        <v>1047</v>
      </c>
      <c r="AH36" s="221"/>
      <c r="AI36" s="216"/>
    </row>
    <row r="37" spans="1:35" s="74" customFormat="1" ht="74.25" customHeight="1" x14ac:dyDescent="0.3">
      <c r="A37" s="260"/>
      <c r="B37" s="220"/>
      <c r="C37" s="221"/>
      <c r="D37" s="226"/>
      <c r="E37" s="226"/>
      <c r="F37" s="222"/>
      <c r="G37" s="222"/>
      <c r="H37" s="222" t="s">
        <v>485</v>
      </c>
      <c r="I37" s="222"/>
      <c r="J37" s="222"/>
      <c r="K37" s="222"/>
      <c r="L37" s="222"/>
      <c r="M37" s="221"/>
      <c r="N37" s="223"/>
      <c r="O37" s="221"/>
      <c r="P37" s="226"/>
      <c r="Q37" s="228"/>
      <c r="R37" s="221"/>
      <c r="S37" s="222"/>
      <c r="T37" s="222"/>
      <c r="U37" s="230"/>
      <c r="V37" s="221"/>
      <c r="W37" s="234"/>
      <c r="X37" s="232"/>
      <c r="Y37" s="222" t="s">
        <v>384</v>
      </c>
      <c r="Z37" s="221"/>
      <c r="AA37" s="226"/>
      <c r="AB37" s="111">
        <v>185</v>
      </c>
      <c r="AC37" s="112" t="s">
        <v>1045</v>
      </c>
      <c r="AD37" s="222"/>
      <c r="AE37" s="228"/>
      <c r="AF37" s="230"/>
      <c r="AG37" s="113"/>
      <c r="AH37" s="221"/>
      <c r="AI37" s="216"/>
    </row>
    <row r="38" spans="1:35" s="74" customFormat="1" ht="84.75" customHeight="1" x14ac:dyDescent="0.3">
      <c r="A38" s="260" t="s">
        <v>533</v>
      </c>
      <c r="B38" s="220">
        <v>8</v>
      </c>
      <c r="C38" s="228" t="s">
        <v>899</v>
      </c>
      <c r="D38" s="226" t="s">
        <v>421</v>
      </c>
      <c r="E38" s="226" t="s">
        <v>422</v>
      </c>
      <c r="F38" s="226" t="s">
        <v>465</v>
      </c>
      <c r="G38" s="226" t="s">
        <v>555</v>
      </c>
      <c r="H38" s="226" t="s">
        <v>900</v>
      </c>
      <c r="I38" s="226" t="s">
        <v>556</v>
      </c>
      <c r="J38" s="226" t="s">
        <v>557</v>
      </c>
      <c r="K38" s="226" t="s">
        <v>379</v>
      </c>
      <c r="L38" s="226" t="s">
        <v>901</v>
      </c>
      <c r="M38" s="226" t="s">
        <v>558</v>
      </c>
      <c r="N38" s="236">
        <v>110</v>
      </c>
      <c r="O38" s="226" t="s">
        <v>559</v>
      </c>
      <c r="P38" s="226" t="s">
        <v>434</v>
      </c>
      <c r="Q38" s="228" t="str">
        <f>IF(AND(P38&lt;&gt;""),VLOOKUP(P38,Presentación!$B$27:$F$30,2,FALSE),"")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38" s="228" t="s">
        <v>560</v>
      </c>
      <c r="S38" s="226" t="s">
        <v>403</v>
      </c>
      <c r="T38" s="226" t="s">
        <v>397</v>
      </c>
      <c r="U38" s="227">
        <v>0</v>
      </c>
      <c r="V38" s="228" t="s">
        <v>561</v>
      </c>
      <c r="W38" s="229" t="s">
        <v>386</v>
      </c>
      <c r="X38" s="256" t="s">
        <v>562</v>
      </c>
      <c r="Y38" s="224" t="s">
        <v>563</v>
      </c>
      <c r="Z38" s="225" t="s">
        <v>902</v>
      </c>
      <c r="AA38" s="257">
        <v>102</v>
      </c>
      <c r="AB38" s="257" t="s">
        <v>564</v>
      </c>
      <c r="AC38" s="120" t="s">
        <v>544</v>
      </c>
      <c r="AD38" s="257">
        <v>102</v>
      </c>
      <c r="AE38" s="228" t="s">
        <v>565</v>
      </c>
      <c r="AF38" s="253">
        <v>0</v>
      </c>
      <c r="AG38" s="121" t="s">
        <v>566</v>
      </c>
      <c r="AH38" s="225" t="s">
        <v>903</v>
      </c>
      <c r="AI38" s="241" t="s">
        <v>568</v>
      </c>
    </row>
    <row r="39" spans="1:35" s="74" customFormat="1" ht="84.75" customHeight="1" x14ac:dyDescent="0.3">
      <c r="A39" s="260"/>
      <c r="B39" s="220"/>
      <c r="C39" s="228"/>
      <c r="D39" s="226"/>
      <c r="E39" s="226"/>
      <c r="F39" s="226"/>
      <c r="G39" s="226"/>
      <c r="H39" s="226"/>
      <c r="I39" s="226"/>
      <c r="J39" s="226"/>
      <c r="K39" s="226"/>
      <c r="L39" s="226"/>
      <c r="M39" s="226"/>
      <c r="N39" s="236"/>
      <c r="O39" s="226"/>
      <c r="P39" s="226"/>
      <c r="Q39" s="228"/>
      <c r="R39" s="228"/>
      <c r="S39" s="226"/>
      <c r="T39" s="226"/>
      <c r="U39" s="227"/>
      <c r="V39" s="228"/>
      <c r="W39" s="229"/>
      <c r="X39" s="256"/>
      <c r="Y39" s="224"/>
      <c r="Z39" s="225"/>
      <c r="AA39" s="257"/>
      <c r="AB39" s="257"/>
      <c r="AC39" s="120" t="s">
        <v>546</v>
      </c>
      <c r="AD39" s="257"/>
      <c r="AE39" s="228"/>
      <c r="AF39" s="253"/>
      <c r="AG39" s="121" t="s">
        <v>567</v>
      </c>
      <c r="AH39" s="225"/>
      <c r="AI39" s="241"/>
    </row>
    <row r="40" spans="1:35" s="74" customFormat="1" ht="84.75" customHeight="1" x14ac:dyDescent="0.3">
      <c r="A40" s="260"/>
      <c r="B40" s="220"/>
      <c r="C40" s="228"/>
      <c r="D40" s="226"/>
      <c r="E40" s="226"/>
      <c r="F40" s="226"/>
      <c r="G40" s="226"/>
      <c r="H40" s="226"/>
      <c r="I40" s="226"/>
      <c r="J40" s="226"/>
      <c r="K40" s="226"/>
      <c r="L40" s="226"/>
      <c r="M40" s="226"/>
      <c r="N40" s="236"/>
      <c r="O40" s="226"/>
      <c r="P40" s="226"/>
      <c r="Q40" s="228"/>
      <c r="R40" s="228"/>
      <c r="S40" s="226"/>
      <c r="T40" s="226"/>
      <c r="U40" s="227"/>
      <c r="V40" s="228"/>
      <c r="W40" s="229"/>
      <c r="X40" s="256"/>
      <c r="Y40" s="224"/>
      <c r="Z40" s="225"/>
      <c r="AA40" s="257"/>
      <c r="AB40" s="257"/>
      <c r="AC40" s="120"/>
      <c r="AD40" s="257"/>
      <c r="AE40" s="228"/>
      <c r="AF40" s="253"/>
      <c r="AG40" s="121"/>
      <c r="AH40" s="225"/>
      <c r="AI40" s="241"/>
    </row>
    <row r="41" spans="1:35" s="74" customFormat="1" ht="84.75" customHeight="1" x14ac:dyDescent="0.3">
      <c r="A41" s="260"/>
      <c r="B41" s="220"/>
      <c r="C41" s="228"/>
      <c r="D41" s="226"/>
      <c r="E41" s="226"/>
      <c r="F41" s="226"/>
      <c r="G41" s="226"/>
      <c r="H41" s="226"/>
      <c r="I41" s="226"/>
      <c r="J41" s="226"/>
      <c r="K41" s="226"/>
      <c r="L41" s="226"/>
      <c r="M41" s="226"/>
      <c r="N41" s="236"/>
      <c r="O41" s="226"/>
      <c r="P41" s="226"/>
      <c r="Q41" s="228"/>
      <c r="R41" s="228"/>
      <c r="S41" s="226"/>
      <c r="T41" s="226"/>
      <c r="U41" s="227"/>
      <c r="V41" s="228"/>
      <c r="W41" s="229"/>
      <c r="X41" s="256"/>
      <c r="Y41" s="224"/>
      <c r="Z41" s="225"/>
      <c r="AA41" s="257"/>
      <c r="AB41" s="257"/>
      <c r="AC41" s="120"/>
      <c r="AD41" s="257"/>
      <c r="AE41" s="228"/>
      <c r="AF41" s="253"/>
      <c r="AG41" s="121"/>
      <c r="AH41" s="225"/>
      <c r="AI41" s="241"/>
    </row>
    <row r="42" spans="1:35" s="74" customFormat="1" ht="92.25" customHeight="1" x14ac:dyDescent="0.3">
      <c r="A42" s="260"/>
      <c r="B42" s="220">
        <v>9</v>
      </c>
      <c r="C42" s="228" t="s">
        <v>904</v>
      </c>
      <c r="D42" s="226" t="s">
        <v>421</v>
      </c>
      <c r="E42" s="226" t="s">
        <v>422</v>
      </c>
      <c r="F42" s="226" t="s">
        <v>465</v>
      </c>
      <c r="G42" s="226" t="s">
        <v>555</v>
      </c>
      <c r="H42" s="226" t="s">
        <v>569</v>
      </c>
      <c r="I42" s="226" t="s">
        <v>556</v>
      </c>
      <c r="J42" s="226" t="s">
        <v>905</v>
      </c>
      <c r="K42" s="226" t="s">
        <v>570</v>
      </c>
      <c r="L42" s="226" t="s">
        <v>571</v>
      </c>
      <c r="M42" s="226" t="s">
        <v>906</v>
      </c>
      <c r="N42" s="236">
        <v>40</v>
      </c>
      <c r="O42" s="226" t="s">
        <v>572</v>
      </c>
      <c r="P42" s="226" t="s">
        <v>436</v>
      </c>
      <c r="Q42" s="228" t="str">
        <f>IF(AND(P42&lt;&gt;""),VLOOKUP(P42,Presentación!$B$27:$F$30,2,FALSE),"")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42" s="228" t="s">
        <v>907</v>
      </c>
      <c r="S42" s="226" t="s">
        <v>403</v>
      </c>
      <c r="T42" s="226" t="s">
        <v>908</v>
      </c>
      <c r="U42" s="227">
        <v>115589088</v>
      </c>
      <c r="V42" s="228" t="s">
        <v>909</v>
      </c>
      <c r="W42" s="229" t="s">
        <v>573</v>
      </c>
      <c r="X42" s="237" t="s">
        <v>574</v>
      </c>
      <c r="Y42" s="224" t="s">
        <v>910</v>
      </c>
      <c r="Z42" s="225" t="s">
        <v>911</v>
      </c>
      <c r="AA42" s="257">
        <v>42</v>
      </c>
      <c r="AB42" s="115" t="s">
        <v>575</v>
      </c>
      <c r="AC42" s="120" t="s">
        <v>544</v>
      </c>
      <c r="AD42" s="257">
        <v>42</v>
      </c>
      <c r="AE42" s="225" t="s">
        <v>912</v>
      </c>
      <c r="AF42" s="253">
        <v>115589088</v>
      </c>
      <c r="AG42" s="117" t="s">
        <v>913</v>
      </c>
      <c r="AH42" s="225" t="s">
        <v>914</v>
      </c>
      <c r="AI42" s="241" t="s">
        <v>915</v>
      </c>
    </row>
    <row r="43" spans="1:35" s="74" customFormat="1" ht="92.25" customHeight="1" x14ac:dyDescent="0.3">
      <c r="A43" s="260"/>
      <c r="B43" s="220"/>
      <c r="C43" s="228"/>
      <c r="D43" s="226"/>
      <c r="E43" s="226"/>
      <c r="F43" s="226"/>
      <c r="G43" s="226"/>
      <c r="H43" s="226"/>
      <c r="I43" s="226" t="s">
        <v>375</v>
      </c>
      <c r="J43" s="226"/>
      <c r="K43" s="226"/>
      <c r="L43" s="226"/>
      <c r="M43" s="226"/>
      <c r="N43" s="236"/>
      <c r="O43" s="226"/>
      <c r="P43" s="226"/>
      <c r="Q43" s="228"/>
      <c r="R43" s="228" t="s">
        <v>382</v>
      </c>
      <c r="S43" s="226"/>
      <c r="T43" s="226"/>
      <c r="U43" s="227"/>
      <c r="V43" s="228"/>
      <c r="W43" s="229"/>
      <c r="X43" s="237"/>
      <c r="Y43" s="224"/>
      <c r="Z43" s="225"/>
      <c r="AA43" s="257"/>
      <c r="AB43" s="115" t="s">
        <v>576</v>
      </c>
      <c r="AC43" s="120" t="s">
        <v>544</v>
      </c>
      <c r="AD43" s="257"/>
      <c r="AE43" s="225"/>
      <c r="AF43" s="253"/>
      <c r="AG43" s="117"/>
      <c r="AH43" s="225"/>
      <c r="AI43" s="241"/>
    </row>
    <row r="44" spans="1:35" s="74" customFormat="1" ht="92.25" customHeight="1" x14ac:dyDescent="0.3">
      <c r="A44" s="260"/>
      <c r="B44" s="220"/>
      <c r="C44" s="228"/>
      <c r="D44" s="226"/>
      <c r="E44" s="226"/>
      <c r="F44" s="226"/>
      <c r="G44" s="226"/>
      <c r="H44" s="226"/>
      <c r="I44" s="226"/>
      <c r="J44" s="226"/>
      <c r="K44" s="226" t="s">
        <v>379</v>
      </c>
      <c r="L44" s="226"/>
      <c r="M44" s="226"/>
      <c r="N44" s="236"/>
      <c r="O44" s="226"/>
      <c r="P44" s="226"/>
      <c r="Q44" s="228"/>
      <c r="R44" s="228"/>
      <c r="S44" s="226"/>
      <c r="T44" s="226"/>
      <c r="U44" s="227"/>
      <c r="V44" s="228" t="s">
        <v>385</v>
      </c>
      <c r="W44" s="229"/>
      <c r="X44" s="237"/>
      <c r="Y44" s="224"/>
      <c r="Z44" s="225"/>
      <c r="AA44" s="257"/>
      <c r="AB44" s="115"/>
      <c r="AC44" s="120"/>
      <c r="AD44" s="257"/>
      <c r="AE44" s="225"/>
      <c r="AF44" s="253"/>
      <c r="AG44" s="117"/>
      <c r="AH44" s="225"/>
      <c r="AI44" s="241"/>
    </row>
    <row r="45" spans="1:35" s="74" customFormat="1" ht="92.25" customHeight="1" x14ac:dyDescent="0.3">
      <c r="A45" s="260"/>
      <c r="B45" s="220"/>
      <c r="C45" s="228"/>
      <c r="D45" s="226"/>
      <c r="E45" s="226"/>
      <c r="F45" s="226"/>
      <c r="G45" s="226"/>
      <c r="H45" s="226"/>
      <c r="I45" s="226" t="s">
        <v>375</v>
      </c>
      <c r="J45" s="226"/>
      <c r="K45" s="226" t="s">
        <v>379</v>
      </c>
      <c r="L45" s="226"/>
      <c r="M45" s="226"/>
      <c r="N45" s="236"/>
      <c r="O45" s="226"/>
      <c r="P45" s="226"/>
      <c r="Q45" s="228"/>
      <c r="R45" s="228" t="s">
        <v>382</v>
      </c>
      <c r="S45" s="226"/>
      <c r="T45" s="226"/>
      <c r="U45" s="227"/>
      <c r="V45" s="228" t="s">
        <v>385</v>
      </c>
      <c r="W45" s="229"/>
      <c r="X45" s="237"/>
      <c r="Y45" s="224"/>
      <c r="Z45" s="225"/>
      <c r="AA45" s="257"/>
      <c r="AB45" s="115"/>
      <c r="AC45" s="120"/>
      <c r="AD45" s="257"/>
      <c r="AE45" s="225"/>
      <c r="AF45" s="253"/>
      <c r="AG45" s="117"/>
      <c r="AH45" s="225"/>
      <c r="AI45" s="241"/>
    </row>
    <row r="46" spans="1:35" s="74" customFormat="1" ht="83.25" customHeight="1" x14ac:dyDescent="0.3">
      <c r="A46" s="260"/>
      <c r="B46" s="220">
        <v>10</v>
      </c>
      <c r="C46" s="228" t="s">
        <v>916</v>
      </c>
      <c r="D46" s="226" t="s">
        <v>421</v>
      </c>
      <c r="E46" s="226" t="s">
        <v>422</v>
      </c>
      <c r="F46" s="226" t="s">
        <v>465</v>
      </c>
      <c r="G46" s="226" t="s">
        <v>555</v>
      </c>
      <c r="H46" s="226" t="s">
        <v>577</v>
      </c>
      <c r="I46" s="226" t="s">
        <v>556</v>
      </c>
      <c r="J46" s="226" t="s">
        <v>578</v>
      </c>
      <c r="K46" s="226" t="s">
        <v>570</v>
      </c>
      <c r="L46" s="226" t="s">
        <v>917</v>
      </c>
      <c r="M46" s="228" t="s">
        <v>918</v>
      </c>
      <c r="N46" s="236">
        <v>80</v>
      </c>
      <c r="O46" s="228" t="s">
        <v>572</v>
      </c>
      <c r="P46" s="226" t="s">
        <v>436</v>
      </c>
      <c r="Q46" s="228" t="str">
        <f>IF(AND(P46&lt;&gt;""),VLOOKUP(P46,Presentación!$B$27:$F$30,2,FALSE),"")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46" s="228" t="s">
        <v>579</v>
      </c>
      <c r="S46" s="226" t="s">
        <v>403</v>
      </c>
      <c r="T46" s="226" t="s">
        <v>919</v>
      </c>
      <c r="U46" s="227">
        <v>329248274</v>
      </c>
      <c r="V46" s="228" t="s">
        <v>920</v>
      </c>
      <c r="W46" s="229" t="s">
        <v>580</v>
      </c>
      <c r="X46" s="237" t="s">
        <v>921</v>
      </c>
      <c r="Y46" s="224" t="s">
        <v>922</v>
      </c>
      <c r="Z46" s="225" t="s">
        <v>581</v>
      </c>
      <c r="AA46" s="257">
        <v>75</v>
      </c>
      <c r="AB46" s="115" t="s">
        <v>582</v>
      </c>
      <c r="AC46" s="120" t="s">
        <v>542</v>
      </c>
      <c r="AD46" s="257">
        <v>75</v>
      </c>
      <c r="AE46" s="225" t="s">
        <v>923</v>
      </c>
      <c r="AF46" s="253">
        <v>329248274</v>
      </c>
      <c r="AG46" s="117" t="s">
        <v>924</v>
      </c>
      <c r="AH46" s="225" t="s">
        <v>586</v>
      </c>
      <c r="AI46" s="241" t="s">
        <v>925</v>
      </c>
    </row>
    <row r="47" spans="1:35" s="74" customFormat="1" ht="83.25" customHeight="1" x14ac:dyDescent="0.3">
      <c r="A47" s="260"/>
      <c r="B47" s="220"/>
      <c r="C47" s="228"/>
      <c r="D47" s="226"/>
      <c r="E47" s="226"/>
      <c r="F47" s="226"/>
      <c r="G47" s="226"/>
      <c r="H47" s="226"/>
      <c r="I47" s="226" t="s">
        <v>375</v>
      </c>
      <c r="J47" s="226"/>
      <c r="K47" s="226"/>
      <c r="L47" s="226"/>
      <c r="M47" s="228"/>
      <c r="N47" s="236"/>
      <c r="O47" s="228"/>
      <c r="P47" s="226"/>
      <c r="Q47" s="228"/>
      <c r="R47" s="228"/>
      <c r="S47" s="226" t="s">
        <v>383</v>
      </c>
      <c r="T47" s="226"/>
      <c r="U47" s="227"/>
      <c r="V47" s="228"/>
      <c r="W47" s="229"/>
      <c r="X47" s="237"/>
      <c r="Y47" s="224"/>
      <c r="Z47" s="225"/>
      <c r="AA47" s="257"/>
      <c r="AB47" s="115" t="s">
        <v>585</v>
      </c>
      <c r="AC47" s="120" t="s">
        <v>542</v>
      </c>
      <c r="AD47" s="257"/>
      <c r="AE47" s="225"/>
      <c r="AF47" s="253"/>
      <c r="AG47" s="117"/>
      <c r="AH47" s="225"/>
      <c r="AI47" s="241"/>
    </row>
    <row r="48" spans="1:35" s="74" customFormat="1" ht="83.25" customHeight="1" x14ac:dyDescent="0.3">
      <c r="A48" s="260"/>
      <c r="B48" s="220"/>
      <c r="C48" s="228"/>
      <c r="D48" s="226"/>
      <c r="E48" s="226"/>
      <c r="F48" s="226"/>
      <c r="G48" s="226"/>
      <c r="H48" s="226"/>
      <c r="I48" s="226"/>
      <c r="J48" s="226"/>
      <c r="K48" s="226" t="s">
        <v>379</v>
      </c>
      <c r="L48" s="226"/>
      <c r="M48" s="228"/>
      <c r="N48" s="236"/>
      <c r="O48" s="228"/>
      <c r="P48" s="226"/>
      <c r="Q48" s="228"/>
      <c r="R48" s="228"/>
      <c r="S48" s="226"/>
      <c r="T48" s="226"/>
      <c r="U48" s="227"/>
      <c r="V48" s="228"/>
      <c r="W48" s="229"/>
      <c r="X48" s="237"/>
      <c r="Y48" s="224"/>
      <c r="Z48" s="225"/>
      <c r="AA48" s="257"/>
      <c r="AB48" s="115" t="s">
        <v>583</v>
      </c>
      <c r="AC48" s="120" t="s">
        <v>376</v>
      </c>
      <c r="AD48" s="257"/>
      <c r="AE48" s="225"/>
      <c r="AF48" s="253"/>
      <c r="AG48" s="117"/>
      <c r="AH48" s="225"/>
      <c r="AI48" s="241"/>
    </row>
    <row r="49" spans="1:35" s="74" customFormat="1" ht="83.25" customHeight="1" x14ac:dyDescent="0.3">
      <c r="A49" s="260"/>
      <c r="B49" s="220"/>
      <c r="C49" s="228"/>
      <c r="D49" s="226"/>
      <c r="E49" s="226"/>
      <c r="F49" s="226"/>
      <c r="G49" s="226"/>
      <c r="H49" s="226"/>
      <c r="I49" s="226" t="s">
        <v>375</v>
      </c>
      <c r="J49" s="226"/>
      <c r="K49" s="226" t="s">
        <v>379</v>
      </c>
      <c r="L49" s="226"/>
      <c r="M49" s="228"/>
      <c r="N49" s="236"/>
      <c r="O49" s="228"/>
      <c r="P49" s="226"/>
      <c r="Q49" s="228"/>
      <c r="R49" s="228"/>
      <c r="S49" s="226" t="s">
        <v>383</v>
      </c>
      <c r="T49" s="226"/>
      <c r="U49" s="227"/>
      <c r="V49" s="228"/>
      <c r="W49" s="229"/>
      <c r="X49" s="237"/>
      <c r="Y49" s="224"/>
      <c r="Z49" s="225"/>
      <c r="AA49" s="257"/>
      <c r="AB49" s="115" t="s">
        <v>584</v>
      </c>
      <c r="AC49" s="120" t="s">
        <v>546</v>
      </c>
      <c r="AD49" s="257"/>
      <c r="AE49" s="225"/>
      <c r="AF49" s="253"/>
      <c r="AG49" s="117"/>
      <c r="AH49" s="225"/>
      <c r="AI49" s="241"/>
    </row>
    <row r="50" spans="1:35" s="74" customFormat="1" ht="93" customHeight="1" x14ac:dyDescent="0.3">
      <c r="A50" s="260"/>
      <c r="B50" s="220">
        <v>11</v>
      </c>
      <c r="C50" s="228" t="s">
        <v>587</v>
      </c>
      <c r="D50" s="226" t="s">
        <v>421</v>
      </c>
      <c r="E50" s="226" t="s">
        <v>422</v>
      </c>
      <c r="F50" s="226" t="s">
        <v>465</v>
      </c>
      <c r="G50" s="226" t="s">
        <v>555</v>
      </c>
      <c r="H50" s="226" t="s">
        <v>591</v>
      </c>
      <c r="I50" s="226" t="s">
        <v>589</v>
      </c>
      <c r="J50" s="226" t="s">
        <v>404</v>
      </c>
      <c r="K50" s="226" t="s">
        <v>570</v>
      </c>
      <c r="L50" s="226" t="s">
        <v>926</v>
      </c>
      <c r="M50" s="228" t="s">
        <v>927</v>
      </c>
      <c r="N50" s="236" t="s">
        <v>597</v>
      </c>
      <c r="O50" s="228" t="s">
        <v>590</v>
      </c>
      <c r="P50" s="226" t="s">
        <v>433</v>
      </c>
      <c r="Q50" s="228" t="str">
        <f>IF(AND(P50&lt;&gt;""),VLOOKUP(P50,Presentación!$B$27:$F$30,2,FALSE),"")</f>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v>
      </c>
      <c r="R50" s="228" t="s">
        <v>928</v>
      </c>
      <c r="S50" s="226" t="s">
        <v>403</v>
      </c>
      <c r="T50" s="226" t="s">
        <v>397</v>
      </c>
      <c r="U50" s="227">
        <v>0</v>
      </c>
      <c r="V50" s="228" t="s">
        <v>929</v>
      </c>
      <c r="W50" s="229" t="s">
        <v>386</v>
      </c>
      <c r="X50" s="237" t="s">
        <v>588</v>
      </c>
      <c r="Y50" s="224" t="s">
        <v>592</v>
      </c>
      <c r="Z50" s="225" t="s">
        <v>593</v>
      </c>
      <c r="AA50" s="257">
        <v>34</v>
      </c>
      <c r="AB50" s="115" t="s">
        <v>594</v>
      </c>
      <c r="AC50" s="120" t="s">
        <v>595</v>
      </c>
      <c r="AD50" s="257">
        <v>34</v>
      </c>
      <c r="AE50" s="225" t="s">
        <v>596</v>
      </c>
      <c r="AF50" s="253">
        <v>0</v>
      </c>
      <c r="AG50" s="117" t="s">
        <v>931</v>
      </c>
      <c r="AH50" s="225" t="s">
        <v>930</v>
      </c>
      <c r="AI50" s="241" t="s">
        <v>1165</v>
      </c>
    </row>
    <row r="51" spans="1:35" s="74" customFormat="1" ht="93" customHeight="1" x14ac:dyDescent="0.3">
      <c r="A51" s="260"/>
      <c r="B51" s="220"/>
      <c r="C51" s="228"/>
      <c r="D51" s="226"/>
      <c r="E51" s="226"/>
      <c r="F51" s="226"/>
      <c r="G51" s="226"/>
      <c r="H51" s="226"/>
      <c r="I51" s="226" t="s">
        <v>375</v>
      </c>
      <c r="J51" s="226"/>
      <c r="K51" s="226"/>
      <c r="L51" s="226"/>
      <c r="M51" s="228"/>
      <c r="N51" s="236"/>
      <c r="O51" s="228"/>
      <c r="P51" s="226"/>
      <c r="Q51" s="228"/>
      <c r="R51" s="228"/>
      <c r="S51" s="226" t="s">
        <v>383</v>
      </c>
      <c r="T51" s="226"/>
      <c r="U51" s="227"/>
      <c r="V51" s="228"/>
      <c r="W51" s="229"/>
      <c r="X51" s="237"/>
      <c r="Y51" s="224"/>
      <c r="Z51" s="225"/>
      <c r="AA51" s="257"/>
      <c r="AB51" s="115"/>
      <c r="AC51" s="120"/>
      <c r="AD51" s="257"/>
      <c r="AE51" s="225"/>
      <c r="AF51" s="253"/>
      <c r="AG51" s="117"/>
      <c r="AH51" s="225"/>
      <c r="AI51" s="241"/>
    </row>
    <row r="52" spans="1:35" s="74" customFormat="1" ht="93" customHeight="1" x14ac:dyDescent="0.3">
      <c r="A52" s="260"/>
      <c r="B52" s="220"/>
      <c r="C52" s="228"/>
      <c r="D52" s="226"/>
      <c r="E52" s="226"/>
      <c r="F52" s="226"/>
      <c r="G52" s="226"/>
      <c r="H52" s="226"/>
      <c r="I52" s="226"/>
      <c r="J52" s="226"/>
      <c r="K52" s="226" t="s">
        <v>379</v>
      </c>
      <c r="L52" s="226"/>
      <c r="M52" s="228"/>
      <c r="N52" s="236"/>
      <c r="O52" s="228"/>
      <c r="P52" s="226"/>
      <c r="Q52" s="228"/>
      <c r="R52" s="228"/>
      <c r="S52" s="226"/>
      <c r="T52" s="226"/>
      <c r="U52" s="227"/>
      <c r="V52" s="228"/>
      <c r="W52" s="229"/>
      <c r="X52" s="237"/>
      <c r="Y52" s="224"/>
      <c r="Z52" s="225"/>
      <c r="AA52" s="257"/>
      <c r="AB52" s="115"/>
      <c r="AC52" s="120"/>
      <c r="AD52" s="257"/>
      <c r="AE52" s="225"/>
      <c r="AF52" s="253"/>
      <c r="AG52" s="117"/>
      <c r="AH52" s="225"/>
      <c r="AI52" s="241"/>
    </row>
    <row r="53" spans="1:35" s="74" customFormat="1" ht="93" customHeight="1" x14ac:dyDescent="0.3">
      <c r="A53" s="260"/>
      <c r="B53" s="220"/>
      <c r="C53" s="228"/>
      <c r="D53" s="226"/>
      <c r="E53" s="226"/>
      <c r="F53" s="226"/>
      <c r="G53" s="226"/>
      <c r="H53" s="226"/>
      <c r="I53" s="226" t="s">
        <v>375</v>
      </c>
      <c r="J53" s="226"/>
      <c r="K53" s="226" t="s">
        <v>379</v>
      </c>
      <c r="L53" s="226"/>
      <c r="M53" s="228"/>
      <c r="N53" s="236"/>
      <c r="O53" s="228"/>
      <c r="P53" s="226"/>
      <c r="Q53" s="228"/>
      <c r="R53" s="228"/>
      <c r="S53" s="226" t="s">
        <v>383</v>
      </c>
      <c r="T53" s="226"/>
      <c r="U53" s="227"/>
      <c r="V53" s="228"/>
      <c r="W53" s="229"/>
      <c r="X53" s="237"/>
      <c r="Y53" s="224"/>
      <c r="Z53" s="225"/>
      <c r="AA53" s="257"/>
      <c r="AB53" s="115"/>
      <c r="AC53" s="120"/>
      <c r="AD53" s="257"/>
      <c r="AE53" s="225"/>
      <c r="AF53" s="253"/>
      <c r="AG53" s="117"/>
      <c r="AH53" s="225"/>
      <c r="AI53" s="241"/>
    </row>
    <row r="54" spans="1:35" ht="296.25" customHeight="1" x14ac:dyDescent="0.3">
      <c r="A54" s="260"/>
      <c r="B54" s="105">
        <v>12</v>
      </c>
      <c r="C54" s="120" t="s">
        <v>932</v>
      </c>
      <c r="D54" s="120" t="s">
        <v>421</v>
      </c>
      <c r="E54" s="120" t="s">
        <v>422</v>
      </c>
      <c r="F54" s="120" t="s">
        <v>465</v>
      </c>
      <c r="G54" s="120" t="s">
        <v>555</v>
      </c>
      <c r="H54" s="120" t="s">
        <v>840</v>
      </c>
      <c r="I54" s="120" t="s">
        <v>841</v>
      </c>
      <c r="J54" s="120" t="s">
        <v>842</v>
      </c>
      <c r="K54" s="120" t="s">
        <v>570</v>
      </c>
      <c r="L54" s="120" t="s">
        <v>843</v>
      </c>
      <c r="M54" s="120" t="s">
        <v>933</v>
      </c>
      <c r="N54" s="120" t="s">
        <v>934</v>
      </c>
      <c r="O54" s="120" t="s">
        <v>844</v>
      </c>
      <c r="P54" s="120" t="s">
        <v>436</v>
      </c>
      <c r="Q54" s="113" t="s">
        <v>437</v>
      </c>
      <c r="R54" s="120" t="s">
        <v>845</v>
      </c>
      <c r="S54" s="120" t="s">
        <v>403</v>
      </c>
      <c r="T54" s="120" t="s">
        <v>935</v>
      </c>
      <c r="U54" s="125">
        <v>351989431.83999997</v>
      </c>
      <c r="V54" s="120" t="s">
        <v>936</v>
      </c>
      <c r="W54" s="128" t="s">
        <v>846</v>
      </c>
      <c r="X54" s="105" t="s">
        <v>847</v>
      </c>
      <c r="Y54" s="120" t="s">
        <v>937</v>
      </c>
      <c r="Z54" s="120" t="s">
        <v>938</v>
      </c>
      <c r="AA54" s="120">
        <v>22</v>
      </c>
      <c r="AB54" s="120" t="s">
        <v>848</v>
      </c>
      <c r="AC54" s="120" t="s">
        <v>544</v>
      </c>
      <c r="AD54" s="120">
        <v>22</v>
      </c>
      <c r="AE54" s="120" t="s">
        <v>939</v>
      </c>
      <c r="AF54" s="118">
        <v>81670227</v>
      </c>
      <c r="AG54" s="120" t="s">
        <v>1059</v>
      </c>
      <c r="AH54" s="120" t="s">
        <v>938</v>
      </c>
      <c r="AI54" s="106" t="s">
        <v>940</v>
      </c>
    </row>
    <row r="55" spans="1:35" s="102" customFormat="1" ht="214.5" x14ac:dyDescent="0.3">
      <c r="A55" s="260"/>
      <c r="B55" s="105">
        <v>13</v>
      </c>
      <c r="C55" s="113" t="s">
        <v>532</v>
      </c>
      <c r="D55" s="120" t="s">
        <v>421</v>
      </c>
      <c r="E55" s="120" t="s">
        <v>422</v>
      </c>
      <c r="F55" s="120" t="s">
        <v>411</v>
      </c>
      <c r="G55" s="120" t="s">
        <v>412</v>
      </c>
      <c r="H55" s="120" t="s">
        <v>531</v>
      </c>
      <c r="I55" s="120" t="s">
        <v>462</v>
      </c>
      <c r="J55" s="120" t="s">
        <v>413</v>
      </c>
      <c r="K55" s="120" t="s">
        <v>553</v>
      </c>
      <c r="L55" s="120" t="s">
        <v>414</v>
      </c>
      <c r="M55" s="120" t="s">
        <v>554</v>
      </c>
      <c r="N55" s="127">
        <v>15</v>
      </c>
      <c r="O55" s="120" t="s">
        <v>402</v>
      </c>
      <c r="P55" s="120" t="s">
        <v>434</v>
      </c>
      <c r="Q55" s="113" t="str">
        <f>IF(AND(P55&lt;&gt;""),VLOOKUP(P55,[2]Presentación!$B$27:$F$30,2,FALSE),"")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55" s="113" t="s">
        <v>849</v>
      </c>
      <c r="S55" s="120" t="s">
        <v>403</v>
      </c>
      <c r="T55" s="120" t="s">
        <v>850</v>
      </c>
      <c r="U55" s="125">
        <v>0</v>
      </c>
      <c r="V55" s="113" t="s">
        <v>851</v>
      </c>
      <c r="W55" s="128" t="s">
        <v>386</v>
      </c>
      <c r="X55" s="122" t="s">
        <v>852</v>
      </c>
      <c r="Y55" s="123" t="s">
        <v>853</v>
      </c>
      <c r="Z55" s="117" t="s">
        <v>854</v>
      </c>
      <c r="AA55" s="115">
        <v>17</v>
      </c>
      <c r="AB55" s="115" t="s">
        <v>855</v>
      </c>
      <c r="AC55" s="120" t="s">
        <v>547</v>
      </c>
      <c r="AD55" s="115">
        <v>17</v>
      </c>
      <c r="AE55" s="115" t="s">
        <v>855</v>
      </c>
      <c r="AF55" s="118">
        <v>0</v>
      </c>
      <c r="AG55" s="117" t="s">
        <v>851</v>
      </c>
      <c r="AH55" s="117" t="s">
        <v>941</v>
      </c>
      <c r="AI55" s="119" t="s">
        <v>856</v>
      </c>
    </row>
    <row r="56" spans="1:35" s="74" customFormat="1" ht="139.5" customHeight="1" x14ac:dyDescent="0.3">
      <c r="A56" s="260" t="s">
        <v>535</v>
      </c>
      <c r="B56" s="220">
        <v>14</v>
      </c>
      <c r="C56" s="221" t="s">
        <v>605</v>
      </c>
      <c r="D56" s="222" t="s">
        <v>421</v>
      </c>
      <c r="E56" s="222" t="s">
        <v>606</v>
      </c>
      <c r="F56" s="222" t="s">
        <v>607</v>
      </c>
      <c r="G56" s="222" t="s">
        <v>608</v>
      </c>
      <c r="H56" s="222" t="s">
        <v>609</v>
      </c>
      <c r="I56" s="222" t="s">
        <v>610</v>
      </c>
      <c r="J56" s="222" t="s">
        <v>611</v>
      </c>
      <c r="K56" s="222" t="s">
        <v>612</v>
      </c>
      <c r="L56" s="222" t="s">
        <v>613</v>
      </c>
      <c r="M56" s="222" t="s">
        <v>410</v>
      </c>
      <c r="N56" s="222">
        <v>200</v>
      </c>
      <c r="O56" s="222" t="s">
        <v>614</v>
      </c>
      <c r="P56" s="222" t="s">
        <v>436</v>
      </c>
      <c r="Q56" s="221" t="str">
        <f>IF(AND(P56&lt;&gt;""),VLOOKUP(P56,[3]Presentación!$B$27:$F$30,2,FALSE),"")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56" s="221" t="s">
        <v>623</v>
      </c>
      <c r="S56" s="222" t="s">
        <v>942</v>
      </c>
      <c r="T56" s="222" t="s">
        <v>615</v>
      </c>
      <c r="U56" s="230">
        <v>0</v>
      </c>
      <c r="V56" s="221" t="s">
        <v>616</v>
      </c>
      <c r="W56" s="231" t="s">
        <v>617</v>
      </c>
      <c r="X56" s="232" t="s">
        <v>618</v>
      </c>
      <c r="Y56" s="233" t="s">
        <v>619</v>
      </c>
      <c r="Z56" s="221" t="s">
        <v>943</v>
      </c>
      <c r="AA56" s="222">
        <v>237</v>
      </c>
      <c r="AB56" s="112" t="s">
        <v>620</v>
      </c>
      <c r="AC56" s="112" t="s">
        <v>542</v>
      </c>
      <c r="AD56" s="222">
        <v>237</v>
      </c>
      <c r="AE56" s="221" t="s">
        <v>624</v>
      </c>
      <c r="AF56" s="230">
        <v>0</v>
      </c>
      <c r="AG56" s="110" t="s">
        <v>627</v>
      </c>
      <c r="AH56" s="221" t="s">
        <v>625</v>
      </c>
      <c r="AI56" s="216"/>
    </row>
    <row r="57" spans="1:35" s="74" customFormat="1" ht="139.5" customHeight="1" x14ac:dyDescent="0.3">
      <c r="A57" s="260"/>
      <c r="B57" s="220"/>
      <c r="C57" s="221"/>
      <c r="D57" s="222"/>
      <c r="E57" s="222"/>
      <c r="F57" s="222"/>
      <c r="G57" s="222" t="s">
        <v>381</v>
      </c>
      <c r="H57" s="222"/>
      <c r="I57" s="222" t="s">
        <v>375</v>
      </c>
      <c r="J57" s="222"/>
      <c r="K57" s="222"/>
      <c r="L57" s="222"/>
      <c r="M57" s="222"/>
      <c r="N57" s="222"/>
      <c r="O57" s="222"/>
      <c r="P57" s="222"/>
      <c r="Q57" s="221"/>
      <c r="R57" s="221" t="s">
        <v>382</v>
      </c>
      <c r="S57" s="222" t="s">
        <v>383</v>
      </c>
      <c r="T57" s="222"/>
      <c r="U57" s="230"/>
      <c r="V57" s="221"/>
      <c r="W57" s="231"/>
      <c r="X57" s="232"/>
      <c r="Y57" s="233"/>
      <c r="Z57" s="221"/>
      <c r="AA57" s="222"/>
      <c r="AB57" s="112" t="s">
        <v>621</v>
      </c>
      <c r="AC57" s="112" t="s">
        <v>544</v>
      </c>
      <c r="AD57" s="222"/>
      <c r="AE57" s="221"/>
      <c r="AF57" s="230"/>
      <c r="AG57" s="110" t="s">
        <v>626</v>
      </c>
      <c r="AH57" s="221"/>
      <c r="AI57" s="216"/>
    </row>
    <row r="58" spans="1:35" s="74" customFormat="1" ht="139.5" customHeight="1" x14ac:dyDescent="0.3">
      <c r="A58" s="260"/>
      <c r="B58" s="220"/>
      <c r="C58" s="221"/>
      <c r="D58" s="222"/>
      <c r="E58" s="222"/>
      <c r="F58" s="222"/>
      <c r="G58" s="222"/>
      <c r="H58" s="222"/>
      <c r="I58" s="222"/>
      <c r="J58" s="222"/>
      <c r="K58" s="222" t="s">
        <v>379</v>
      </c>
      <c r="L58" s="222"/>
      <c r="M58" s="222"/>
      <c r="N58" s="222"/>
      <c r="O58" s="222"/>
      <c r="P58" s="222"/>
      <c r="Q58" s="221"/>
      <c r="R58" s="221"/>
      <c r="S58" s="222"/>
      <c r="T58" s="222"/>
      <c r="U58" s="230"/>
      <c r="V58" s="221" t="s">
        <v>385</v>
      </c>
      <c r="W58" s="231"/>
      <c r="X58" s="232"/>
      <c r="Y58" s="233"/>
      <c r="Z58" s="221"/>
      <c r="AA58" s="222"/>
      <c r="AB58" s="112" t="s">
        <v>622</v>
      </c>
      <c r="AC58" s="112" t="s">
        <v>544</v>
      </c>
      <c r="AD58" s="222"/>
      <c r="AE58" s="221"/>
      <c r="AF58" s="230"/>
      <c r="AG58" s="97"/>
      <c r="AH58" s="221"/>
      <c r="AI58" s="216"/>
    </row>
    <row r="59" spans="1:35" s="74" customFormat="1" ht="139.5" customHeight="1" x14ac:dyDescent="0.3">
      <c r="A59" s="260"/>
      <c r="B59" s="220"/>
      <c r="C59" s="221"/>
      <c r="D59" s="222"/>
      <c r="E59" s="222"/>
      <c r="F59" s="222"/>
      <c r="G59" s="222" t="s">
        <v>381</v>
      </c>
      <c r="H59" s="222"/>
      <c r="I59" s="222" t="s">
        <v>375</v>
      </c>
      <c r="J59" s="222"/>
      <c r="K59" s="222" t="s">
        <v>379</v>
      </c>
      <c r="L59" s="222"/>
      <c r="M59" s="222"/>
      <c r="N59" s="222"/>
      <c r="O59" s="222"/>
      <c r="P59" s="222"/>
      <c r="Q59" s="221"/>
      <c r="R59" s="221" t="s">
        <v>382</v>
      </c>
      <c r="S59" s="222" t="s">
        <v>383</v>
      </c>
      <c r="T59" s="222"/>
      <c r="U59" s="230"/>
      <c r="V59" s="221" t="s">
        <v>385</v>
      </c>
      <c r="W59" s="231"/>
      <c r="X59" s="232"/>
      <c r="Y59" s="233"/>
      <c r="Z59" s="221"/>
      <c r="AA59" s="222"/>
      <c r="AB59" s="112"/>
      <c r="AC59" s="112"/>
      <c r="AD59" s="222"/>
      <c r="AE59" s="221"/>
      <c r="AF59" s="230"/>
      <c r="AG59" s="110"/>
      <c r="AH59" s="221"/>
      <c r="AI59" s="216"/>
    </row>
    <row r="60" spans="1:35" s="74" customFormat="1" ht="132.75" customHeight="1" x14ac:dyDescent="0.3">
      <c r="A60" s="260"/>
      <c r="B60" s="235">
        <v>15</v>
      </c>
      <c r="C60" s="222" t="s">
        <v>1060</v>
      </c>
      <c r="D60" s="222" t="s">
        <v>421</v>
      </c>
      <c r="E60" s="222" t="s">
        <v>1061</v>
      </c>
      <c r="F60" s="222" t="s">
        <v>1062</v>
      </c>
      <c r="G60" s="222" t="s">
        <v>1063</v>
      </c>
      <c r="H60" s="222" t="s">
        <v>1064</v>
      </c>
      <c r="I60" s="222" t="s">
        <v>1065</v>
      </c>
      <c r="J60" s="222" t="s">
        <v>1066</v>
      </c>
      <c r="K60" s="222" t="s">
        <v>1067</v>
      </c>
      <c r="L60" s="222" t="s">
        <v>613</v>
      </c>
      <c r="M60" s="222" t="s">
        <v>410</v>
      </c>
      <c r="N60" s="222">
        <v>100</v>
      </c>
      <c r="O60" s="222" t="s">
        <v>1068</v>
      </c>
      <c r="P60" s="222" t="s">
        <v>436</v>
      </c>
      <c r="Q60" s="221" t="str">
        <f>IF(AND(P60&lt;&gt;""),VLOOKUP(P60,[3]Presentación!$B$27:$F$30,2,FALSE),"")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60" s="221" t="s">
        <v>1069</v>
      </c>
      <c r="S60" s="222" t="s">
        <v>1070</v>
      </c>
      <c r="T60" s="222" t="s">
        <v>1071</v>
      </c>
      <c r="U60" s="230">
        <v>0</v>
      </c>
      <c r="V60" s="221" t="s">
        <v>1072</v>
      </c>
      <c r="W60" s="231" t="s">
        <v>1073</v>
      </c>
      <c r="X60" s="232" t="s">
        <v>1074</v>
      </c>
      <c r="Y60" s="233" t="s">
        <v>1075</v>
      </c>
      <c r="Z60" s="221" t="s">
        <v>1142</v>
      </c>
      <c r="AA60" s="222">
        <v>80</v>
      </c>
      <c r="AB60" s="112" t="s">
        <v>620</v>
      </c>
      <c r="AC60" s="112" t="s">
        <v>542</v>
      </c>
      <c r="AD60" s="222">
        <v>80</v>
      </c>
      <c r="AE60" s="221" t="s">
        <v>1143</v>
      </c>
      <c r="AF60" s="230">
        <v>0</v>
      </c>
      <c r="AG60" s="110" t="s">
        <v>1144</v>
      </c>
      <c r="AH60" s="221" t="s">
        <v>1076</v>
      </c>
      <c r="AI60" s="241" t="s">
        <v>568</v>
      </c>
    </row>
    <row r="61" spans="1:35" s="74" customFormat="1" ht="132.75" customHeight="1" x14ac:dyDescent="0.3">
      <c r="A61" s="260"/>
      <c r="B61" s="235"/>
      <c r="C61" s="222"/>
      <c r="D61" s="222"/>
      <c r="E61" s="222"/>
      <c r="F61" s="222"/>
      <c r="G61" s="222"/>
      <c r="H61" s="222"/>
      <c r="I61" s="222"/>
      <c r="J61" s="222"/>
      <c r="K61" s="222"/>
      <c r="L61" s="222"/>
      <c r="M61" s="222"/>
      <c r="N61" s="222"/>
      <c r="O61" s="222"/>
      <c r="P61" s="222"/>
      <c r="Q61" s="221"/>
      <c r="R61" s="221"/>
      <c r="S61" s="222"/>
      <c r="T61" s="222"/>
      <c r="U61" s="230"/>
      <c r="V61" s="221"/>
      <c r="W61" s="231"/>
      <c r="X61" s="232"/>
      <c r="Y61" s="233"/>
      <c r="Z61" s="221"/>
      <c r="AA61" s="222"/>
      <c r="AB61" s="112"/>
      <c r="AC61" s="112"/>
      <c r="AD61" s="222"/>
      <c r="AE61" s="221"/>
      <c r="AF61" s="230"/>
      <c r="AG61" s="110" t="s">
        <v>626</v>
      </c>
      <c r="AH61" s="221"/>
      <c r="AI61" s="241"/>
    </row>
    <row r="62" spans="1:35" s="74" customFormat="1" ht="132.75" customHeight="1" x14ac:dyDescent="0.3">
      <c r="A62" s="260"/>
      <c r="B62" s="235"/>
      <c r="C62" s="222"/>
      <c r="D62" s="222"/>
      <c r="E62" s="222"/>
      <c r="F62" s="222"/>
      <c r="G62" s="222"/>
      <c r="H62" s="222"/>
      <c r="I62" s="222"/>
      <c r="J62" s="222"/>
      <c r="K62" s="222"/>
      <c r="L62" s="222"/>
      <c r="M62" s="222"/>
      <c r="N62" s="222"/>
      <c r="O62" s="222"/>
      <c r="P62" s="222"/>
      <c r="Q62" s="221"/>
      <c r="R62" s="221"/>
      <c r="S62" s="222"/>
      <c r="T62" s="222"/>
      <c r="U62" s="230"/>
      <c r="V62" s="221"/>
      <c r="W62" s="231"/>
      <c r="X62" s="232"/>
      <c r="Y62" s="233"/>
      <c r="Z62" s="221"/>
      <c r="AA62" s="222"/>
      <c r="AB62" s="112"/>
      <c r="AC62" s="112"/>
      <c r="AD62" s="222"/>
      <c r="AE62" s="221"/>
      <c r="AF62" s="230"/>
      <c r="AG62" s="97"/>
      <c r="AH62" s="221"/>
      <c r="AI62" s="241"/>
    </row>
    <row r="63" spans="1:35" s="74" customFormat="1" ht="132.75" customHeight="1" x14ac:dyDescent="0.3">
      <c r="A63" s="260"/>
      <c r="B63" s="235"/>
      <c r="C63" s="222"/>
      <c r="D63" s="222"/>
      <c r="E63" s="222"/>
      <c r="F63" s="222"/>
      <c r="G63" s="222"/>
      <c r="H63" s="222"/>
      <c r="I63" s="222"/>
      <c r="J63" s="222"/>
      <c r="K63" s="222"/>
      <c r="L63" s="222"/>
      <c r="M63" s="222"/>
      <c r="N63" s="222"/>
      <c r="O63" s="222"/>
      <c r="P63" s="222"/>
      <c r="Q63" s="221"/>
      <c r="R63" s="221"/>
      <c r="S63" s="222"/>
      <c r="T63" s="222"/>
      <c r="U63" s="230"/>
      <c r="V63" s="221"/>
      <c r="W63" s="231"/>
      <c r="X63" s="232"/>
      <c r="Y63" s="233"/>
      <c r="Z63" s="221"/>
      <c r="AA63" s="222"/>
      <c r="AB63" s="112"/>
      <c r="AC63" s="112"/>
      <c r="AD63" s="222"/>
      <c r="AE63" s="221"/>
      <c r="AF63" s="230"/>
      <c r="AG63" s="110"/>
      <c r="AH63" s="221"/>
      <c r="AI63" s="241"/>
    </row>
    <row r="64" spans="1:35" s="74" customFormat="1" ht="105.75" customHeight="1" x14ac:dyDescent="0.3">
      <c r="A64" s="260"/>
      <c r="B64" s="235">
        <v>16</v>
      </c>
      <c r="C64" s="222" t="s">
        <v>1145</v>
      </c>
      <c r="D64" s="222" t="s">
        <v>421</v>
      </c>
      <c r="E64" s="222" t="s">
        <v>1061</v>
      </c>
      <c r="F64" s="222" t="s">
        <v>1062</v>
      </c>
      <c r="G64" s="222" t="s">
        <v>1063</v>
      </c>
      <c r="H64" s="222" t="s">
        <v>516</v>
      </c>
      <c r="I64" s="222" t="s">
        <v>1077</v>
      </c>
      <c r="J64" s="222" t="s">
        <v>1078</v>
      </c>
      <c r="K64" s="222" t="s">
        <v>612</v>
      </c>
      <c r="L64" s="222" t="s">
        <v>613</v>
      </c>
      <c r="M64" s="222" t="s">
        <v>410</v>
      </c>
      <c r="N64" s="222">
        <v>150</v>
      </c>
      <c r="O64" s="222" t="s">
        <v>626</v>
      </c>
      <c r="P64" s="222" t="s">
        <v>436</v>
      </c>
      <c r="Q64" s="221" t="str">
        <f>IF(AND(P64&lt;&gt;""),VLOOKUP(P64,[3]Presentación!$B$27:$F$30,2,FALSE),"")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64" s="221" t="s">
        <v>1079</v>
      </c>
      <c r="S64" s="222" t="s">
        <v>942</v>
      </c>
      <c r="T64" s="222" t="s">
        <v>1080</v>
      </c>
      <c r="U64" s="230">
        <v>0</v>
      </c>
      <c r="V64" s="221" t="s">
        <v>1146</v>
      </c>
      <c r="W64" s="231" t="s">
        <v>1081</v>
      </c>
      <c r="X64" s="232" t="s">
        <v>1082</v>
      </c>
      <c r="Y64" s="233" t="s">
        <v>1077</v>
      </c>
      <c r="Z64" s="221" t="s">
        <v>1147</v>
      </c>
      <c r="AA64" s="222">
        <v>120</v>
      </c>
      <c r="AB64" s="112" t="s">
        <v>620</v>
      </c>
      <c r="AC64" s="112" t="s">
        <v>542</v>
      </c>
      <c r="AD64" s="222">
        <v>120</v>
      </c>
      <c r="AE64" s="221" t="s">
        <v>1148</v>
      </c>
      <c r="AF64" s="230">
        <v>0</v>
      </c>
      <c r="AG64" s="110" t="s">
        <v>1144</v>
      </c>
      <c r="AH64" s="221" t="s">
        <v>1149</v>
      </c>
      <c r="AI64" s="241" t="s">
        <v>568</v>
      </c>
    </row>
    <row r="65" spans="1:35" s="74" customFormat="1" ht="105.75" customHeight="1" x14ac:dyDescent="0.3">
      <c r="A65" s="260"/>
      <c r="B65" s="235"/>
      <c r="C65" s="222"/>
      <c r="D65" s="222"/>
      <c r="E65" s="222"/>
      <c r="F65" s="222"/>
      <c r="G65" s="222"/>
      <c r="H65" s="222"/>
      <c r="I65" s="222"/>
      <c r="J65" s="222"/>
      <c r="K65" s="222"/>
      <c r="L65" s="222"/>
      <c r="M65" s="222"/>
      <c r="N65" s="222"/>
      <c r="O65" s="222"/>
      <c r="P65" s="222"/>
      <c r="Q65" s="221"/>
      <c r="R65" s="221"/>
      <c r="S65" s="222"/>
      <c r="T65" s="222"/>
      <c r="U65" s="230"/>
      <c r="V65" s="221"/>
      <c r="W65" s="231"/>
      <c r="X65" s="232"/>
      <c r="Y65" s="233"/>
      <c r="Z65" s="221"/>
      <c r="AA65" s="222"/>
      <c r="AB65" s="112" t="s">
        <v>1083</v>
      </c>
      <c r="AC65" s="112" t="s">
        <v>546</v>
      </c>
      <c r="AD65" s="222"/>
      <c r="AE65" s="221"/>
      <c r="AF65" s="230"/>
      <c r="AG65" s="110" t="s">
        <v>626</v>
      </c>
      <c r="AH65" s="221"/>
      <c r="AI65" s="241"/>
    </row>
    <row r="66" spans="1:35" s="74" customFormat="1" ht="105.75" customHeight="1" x14ac:dyDescent="0.3">
      <c r="A66" s="260"/>
      <c r="B66" s="235"/>
      <c r="C66" s="222"/>
      <c r="D66" s="222"/>
      <c r="E66" s="222"/>
      <c r="F66" s="222"/>
      <c r="G66" s="222"/>
      <c r="H66" s="222"/>
      <c r="I66" s="222"/>
      <c r="J66" s="222"/>
      <c r="K66" s="222"/>
      <c r="L66" s="222"/>
      <c r="M66" s="222"/>
      <c r="N66" s="222"/>
      <c r="O66" s="222"/>
      <c r="P66" s="222"/>
      <c r="Q66" s="221"/>
      <c r="R66" s="221"/>
      <c r="S66" s="222"/>
      <c r="T66" s="222"/>
      <c r="U66" s="230"/>
      <c r="V66" s="221"/>
      <c r="W66" s="231"/>
      <c r="X66" s="232"/>
      <c r="Y66" s="233"/>
      <c r="Z66" s="221"/>
      <c r="AA66" s="222"/>
      <c r="AB66" s="112"/>
      <c r="AC66" s="112"/>
      <c r="AD66" s="222"/>
      <c r="AE66" s="221"/>
      <c r="AF66" s="230"/>
      <c r="AG66" s="97"/>
      <c r="AH66" s="221"/>
      <c r="AI66" s="241"/>
    </row>
    <row r="67" spans="1:35" s="74" customFormat="1" ht="105.75" customHeight="1" x14ac:dyDescent="0.3">
      <c r="A67" s="260"/>
      <c r="B67" s="235"/>
      <c r="C67" s="222"/>
      <c r="D67" s="222"/>
      <c r="E67" s="222"/>
      <c r="F67" s="222"/>
      <c r="G67" s="222"/>
      <c r="H67" s="222"/>
      <c r="I67" s="222"/>
      <c r="J67" s="222"/>
      <c r="K67" s="222"/>
      <c r="L67" s="222"/>
      <c r="M67" s="222"/>
      <c r="N67" s="222"/>
      <c r="O67" s="222"/>
      <c r="P67" s="222"/>
      <c r="Q67" s="221"/>
      <c r="R67" s="221"/>
      <c r="S67" s="222"/>
      <c r="T67" s="222"/>
      <c r="U67" s="230"/>
      <c r="V67" s="221"/>
      <c r="W67" s="231"/>
      <c r="X67" s="232"/>
      <c r="Y67" s="233"/>
      <c r="Z67" s="221"/>
      <c r="AA67" s="222"/>
      <c r="AB67" s="112"/>
      <c r="AC67" s="112"/>
      <c r="AD67" s="222"/>
      <c r="AE67" s="221"/>
      <c r="AF67" s="230"/>
      <c r="AG67" s="110"/>
      <c r="AH67" s="221"/>
      <c r="AI67" s="241"/>
    </row>
    <row r="68" spans="1:35" s="74" customFormat="1" ht="97.5" customHeight="1" x14ac:dyDescent="0.3">
      <c r="A68" s="260"/>
      <c r="B68" s="235">
        <v>17</v>
      </c>
      <c r="C68" s="221" t="s">
        <v>1084</v>
      </c>
      <c r="D68" s="222" t="s">
        <v>421</v>
      </c>
      <c r="E68" s="222" t="s">
        <v>606</v>
      </c>
      <c r="F68" s="222" t="s">
        <v>1085</v>
      </c>
      <c r="G68" s="222" t="s">
        <v>1086</v>
      </c>
      <c r="H68" s="238" t="s">
        <v>1087</v>
      </c>
      <c r="I68" s="222" t="s">
        <v>1088</v>
      </c>
      <c r="J68" s="222" t="s">
        <v>1089</v>
      </c>
      <c r="K68" s="222" t="s">
        <v>1090</v>
      </c>
      <c r="L68" s="222" t="s">
        <v>1091</v>
      </c>
      <c r="M68" s="222" t="s">
        <v>1150</v>
      </c>
      <c r="N68" s="223">
        <v>116</v>
      </c>
      <c r="O68" s="222" t="s">
        <v>1092</v>
      </c>
      <c r="P68" s="222" t="s">
        <v>436</v>
      </c>
      <c r="Q68" s="221" t="str">
        <f>IF(AND(P68&lt;&gt;""),VLOOKUP(P68,[3]Presentación!$B$27:$F$30,2,FALSE),"")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68" s="221" t="s">
        <v>1151</v>
      </c>
      <c r="S68" s="222" t="s">
        <v>942</v>
      </c>
      <c r="T68" s="222" t="s">
        <v>1152</v>
      </c>
      <c r="U68" s="230">
        <v>0</v>
      </c>
      <c r="V68" s="221" t="s">
        <v>1093</v>
      </c>
      <c r="W68" s="234" t="s">
        <v>1094</v>
      </c>
      <c r="X68" s="305" t="s">
        <v>1095</v>
      </c>
      <c r="Y68" s="233" t="s">
        <v>1096</v>
      </c>
      <c r="Z68" s="221" t="s">
        <v>1153</v>
      </c>
      <c r="AA68" s="306">
        <v>29</v>
      </c>
      <c r="AB68" s="161" t="s">
        <v>1096</v>
      </c>
      <c r="AC68" s="112" t="s">
        <v>542</v>
      </c>
      <c r="AD68" s="306">
        <v>27</v>
      </c>
      <c r="AE68" s="221" t="s">
        <v>1154</v>
      </c>
      <c r="AF68" s="230">
        <v>0</v>
      </c>
      <c r="AG68" s="110" t="s">
        <v>626</v>
      </c>
      <c r="AH68" s="304" t="s">
        <v>1097</v>
      </c>
      <c r="AI68" s="241" t="s">
        <v>1122</v>
      </c>
    </row>
    <row r="69" spans="1:35" s="74" customFormat="1" ht="97.5" customHeight="1" x14ac:dyDescent="0.3">
      <c r="A69" s="260"/>
      <c r="B69" s="235"/>
      <c r="C69" s="221"/>
      <c r="D69" s="222"/>
      <c r="E69" s="222"/>
      <c r="F69" s="222"/>
      <c r="G69" s="222"/>
      <c r="H69" s="222"/>
      <c r="I69" s="222"/>
      <c r="J69" s="222"/>
      <c r="K69" s="222"/>
      <c r="L69" s="222"/>
      <c r="M69" s="222"/>
      <c r="N69" s="223"/>
      <c r="O69" s="222"/>
      <c r="P69" s="222"/>
      <c r="Q69" s="221"/>
      <c r="R69" s="221"/>
      <c r="S69" s="222" t="s">
        <v>383</v>
      </c>
      <c r="T69" s="222"/>
      <c r="U69" s="230"/>
      <c r="V69" s="221"/>
      <c r="W69" s="234"/>
      <c r="X69" s="305"/>
      <c r="Y69" s="233"/>
      <c r="Z69" s="221"/>
      <c r="AA69" s="306"/>
      <c r="AB69" s="112" t="s">
        <v>621</v>
      </c>
      <c r="AC69" s="112" t="s">
        <v>544</v>
      </c>
      <c r="AD69" s="306"/>
      <c r="AE69" s="221"/>
      <c r="AF69" s="230"/>
      <c r="AG69" s="162"/>
      <c r="AH69" s="304"/>
      <c r="AI69" s="241"/>
    </row>
    <row r="70" spans="1:35" s="74" customFormat="1" ht="97.5" customHeight="1" x14ac:dyDescent="0.3">
      <c r="A70" s="260"/>
      <c r="B70" s="235"/>
      <c r="C70" s="221"/>
      <c r="D70" s="222"/>
      <c r="E70" s="222"/>
      <c r="F70" s="222"/>
      <c r="G70" s="222"/>
      <c r="H70" s="222"/>
      <c r="I70" s="222"/>
      <c r="J70" s="222"/>
      <c r="K70" s="222" t="s">
        <v>379</v>
      </c>
      <c r="L70" s="222"/>
      <c r="M70" s="222"/>
      <c r="N70" s="223"/>
      <c r="O70" s="222"/>
      <c r="P70" s="222"/>
      <c r="Q70" s="221"/>
      <c r="R70" s="221"/>
      <c r="S70" s="222"/>
      <c r="T70" s="222"/>
      <c r="U70" s="230"/>
      <c r="V70" s="221" t="s">
        <v>385</v>
      </c>
      <c r="W70" s="234"/>
      <c r="X70" s="305"/>
      <c r="Y70" s="233"/>
      <c r="Z70" s="221"/>
      <c r="AA70" s="306"/>
      <c r="AB70" s="161"/>
      <c r="AC70" s="112"/>
      <c r="AD70" s="306"/>
      <c r="AE70" s="221"/>
      <c r="AF70" s="230"/>
      <c r="AG70" s="162"/>
      <c r="AH70" s="304"/>
      <c r="AI70" s="241"/>
    </row>
    <row r="71" spans="1:35" s="74" customFormat="1" ht="97.5" customHeight="1" x14ac:dyDescent="0.3">
      <c r="A71" s="260"/>
      <c r="B71" s="235"/>
      <c r="C71" s="221"/>
      <c r="D71" s="222"/>
      <c r="E71" s="222"/>
      <c r="F71" s="222"/>
      <c r="G71" s="222"/>
      <c r="H71" s="222"/>
      <c r="I71" s="222"/>
      <c r="J71" s="222"/>
      <c r="K71" s="222" t="s">
        <v>379</v>
      </c>
      <c r="L71" s="222"/>
      <c r="M71" s="222"/>
      <c r="N71" s="223"/>
      <c r="O71" s="222"/>
      <c r="P71" s="222"/>
      <c r="Q71" s="221"/>
      <c r="R71" s="221"/>
      <c r="S71" s="222" t="s">
        <v>383</v>
      </c>
      <c r="T71" s="222"/>
      <c r="U71" s="230"/>
      <c r="V71" s="221" t="s">
        <v>385</v>
      </c>
      <c r="W71" s="234"/>
      <c r="X71" s="305"/>
      <c r="Y71" s="233"/>
      <c r="Z71" s="221"/>
      <c r="AA71" s="306"/>
      <c r="AB71" s="163"/>
      <c r="AC71" s="112"/>
      <c r="AD71" s="306"/>
      <c r="AE71" s="221"/>
      <c r="AF71" s="230"/>
      <c r="AG71" s="162"/>
      <c r="AH71" s="304"/>
      <c r="AI71" s="241"/>
    </row>
    <row r="72" spans="1:35" ht="96" customHeight="1" x14ac:dyDescent="0.3">
      <c r="A72" s="217" t="s">
        <v>811</v>
      </c>
      <c r="B72" s="220">
        <v>18</v>
      </c>
      <c r="C72" s="221" t="s">
        <v>859</v>
      </c>
      <c r="D72" s="222" t="s">
        <v>420</v>
      </c>
      <c r="E72" s="222" t="s">
        <v>422</v>
      </c>
      <c r="F72" s="222" t="s">
        <v>860</v>
      </c>
      <c r="G72" s="222" t="s">
        <v>861</v>
      </c>
      <c r="H72" s="222" t="s">
        <v>862</v>
      </c>
      <c r="I72" s="222" t="s">
        <v>462</v>
      </c>
      <c r="J72" s="222" t="s">
        <v>376</v>
      </c>
      <c r="K72" s="222" t="s">
        <v>379</v>
      </c>
      <c r="L72" s="222" t="s">
        <v>863</v>
      </c>
      <c r="M72" s="221" t="s">
        <v>864</v>
      </c>
      <c r="N72" s="223" t="s">
        <v>630</v>
      </c>
      <c r="O72" s="221" t="s">
        <v>865</v>
      </c>
      <c r="P72" s="222" t="s">
        <v>434</v>
      </c>
      <c r="Q72" s="221" t="s">
        <v>866</v>
      </c>
      <c r="R72" s="221" t="s">
        <v>867</v>
      </c>
      <c r="S72" s="222" t="s">
        <v>403</v>
      </c>
      <c r="T72" s="222" t="s">
        <v>868</v>
      </c>
      <c r="U72" s="230">
        <v>0</v>
      </c>
      <c r="V72" s="221" t="s">
        <v>869</v>
      </c>
      <c r="W72" s="234" t="s">
        <v>386</v>
      </c>
      <c r="X72" s="235" t="s">
        <v>862</v>
      </c>
      <c r="Y72" s="233" t="s">
        <v>870</v>
      </c>
      <c r="Z72" s="221" t="s">
        <v>1021</v>
      </c>
      <c r="AA72" s="223">
        <v>21313</v>
      </c>
      <c r="AB72" s="111">
        <v>21313</v>
      </c>
      <c r="AC72" s="112" t="s">
        <v>376</v>
      </c>
      <c r="AD72" s="223">
        <v>21313</v>
      </c>
      <c r="AE72" s="228" t="s">
        <v>871</v>
      </c>
      <c r="AF72" s="230">
        <v>0</v>
      </c>
      <c r="AG72" s="110" t="s">
        <v>888</v>
      </c>
      <c r="AH72" s="221" t="s">
        <v>872</v>
      </c>
      <c r="AI72" s="216" t="s">
        <v>873</v>
      </c>
    </row>
    <row r="73" spans="1:35" ht="96" customHeight="1" x14ac:dyDescent="0.3">
      <c r="A73" s="218"/>
      <c r="B73" s="220"/>
      <c r="C73" s="221"/>
      <c r="D73" s="222"/>
      <c r="E73" s="222"/>
      <c r="F73" s="222"/>
      <c r="G73" s="222" t="s">
        <v>381</v>
      </c>
      <c r="H73" s="222"/>
      <c r="I73" s="222" t="s">
        <v>375</v>
      </c>
      <c r="J73" s="222" t="s">
        <v>376</v>
      </c>
      <c r="K73" s="222" t="s">
        <v>379</v>
      </c>
      <c r="L73" s="222" t="s">
        <v>380</v>
      </c>
      <c r="M73" s="221"/>
      <c r="N73" s="223"/>
      <c r="O73" s="221"/>
      <c r="P73" s="222"/>
      <c r="Q73" s="221"/>
      <c r="R73" s="221"/>
      <c r="S73" s="222" t="s">
        <v>383</v>
      </c>
      <c r="T73" s="222" t="s">
        <v>384</v>
      </c>
      <c r="U73" s="230"/>
      <c r="V73" s="221" t="s">
        <v>385</v>
      </c>
      <c r="W73" s="234" t="s">
        <v>386</v>
      </c>
      <c r="X73" s="235"/>
      <c r="Y73" s="233"/>
      <c r="Z73" s="221"/>
      <c r="AA73" s="222"/>
      <c r="AB73" s="112"/>
      <c r="AC73" s="112"/>
      <c r="AD73" s="222"/>
      <c r="AE73" s="228"/>
      <c r="AF73" s="230"/>
      <c r="AG73" s="110" t="s">
        <v>889</v>
      </c>
      <c r="AH73" s="221"/>
      <c r="AI73" s="216"/>
    </row>
    <row r="74" spans="1:35" ht="96" customHeight="1" x14ac:dyDescent="0.3">
      <c r="A74" s="218"/>
      <c r="B74" s="220"/>
      <c r="C74" s="221"/>
      <c r="D74" s="222"/>
      <c r="E74" s="222"/>
      <c r="F74" s="222"/>
      <c r="G74" s="222"/>
      <c r="H74" s="222"/>
      <c r="I74" s="222"/>
      <c r="J74" s="222"/>
      <c r="K74" s="222"/>
      <c r="L74" s="222"/>
      <c r="M74" s="221"/>
      <c r="N74" s="223"/>
      <c r="O74" s="221"/>
      <c r="P74" s="222"/>
      <c r="Q74" s="221"/>
      <c r="R74" s="221"/>
      <c r="S74" s="222"/>
      <c r="T74" s="222"/>
      <c r="U74" s="230"/>
      <c r="V74" s="221"/>
      <c r="W74" s="234"/>
      <c r="X74" s="235"/>
      <c r="Y74" s="233"/>
      <c r="Z74" s="221"/>
      <c r="AA74" s="222"/>
      <c r="AB74" s="112"/>
      <c r="AC74" s="112"/>
      <c r="AD74" s="222"/>
      <c r="AE74" s="228"/>
      <c r="AF74" s="230"/>
      <c r="AG74" s="110" t="s">
        <v>863</v>
      </c>
      <c r="AH74" s="221"/>
      <c r="AI74" s="216"/>
    </row>
    <row r="75" spans="1:35" ht="96" customHeight="1" x14ac:dyDescent="0.3">
      <c r="A75" s="218"/>
      <c r="B75" s="220"/>
      <c r="C75" s="221"/>
      <c r="D75" s="222"/>
      <c r="E75" s="222"/>
      <c r="F75" s="222"/>
      <c r="G75" s="222" t="s">
        <v>381</v>
      </c>
      <c r="H75" s="222"/>
      <c r="I75" s="222" t="s">
        <v>375</v>
      </c>
      <c r="J75" s="222" t="s">
        <v>376</v>
      </c>
      <c r="K75" s="222" t="s">
        <v>379</v>
      </c>
      <c r="L75" s="222" t="s">
        <v>380</v>
      </c>
      <c r="M75" s="221"/>
      <c r="N75" s="223"/>
      <c r="O75" s="221"/>
      <c r="P75" s="222"/>
      <c r="Q75" s="221"/>
      <c r="R75" s="221"/>
      <c r="S75" s="222" t="s">
        <v>383</v>
      </c>
      <c r="T75" s="222" t="s">
        <v>384</v>
      </c>
      <c r="U75" s="230"/>
      <c r="V75" s="221" t="s">
        <v>385</v>
      </c>
      <c r="W75" s="234" t="s">
        <v>386</v>
      </c>
      <c r="X75" s="235"/>
      <c r="Y75" s="233"/>
      <c r="Z75" s="221"/>
      <c r="AA75" s="222"/>
      <c r="AB75" s="112"/>
      <c r="AC75" s="112"/>
      <c r="AD75" s="222"/>
      <c r="AE75" s="228"/>
      <c r="AF75" s="230"/>
      <c r="AG75" s="110"/>
      <c r="AH75" s="221"/>
      <c r="AI75" s="216"/>
    </row>
    <row r="76" spans="1:35" ht="63" customHeight="1" x14ac:dyDescent="0.3">
      <c r="A76" s="218"/>
      <c r="B76" s="220">
        <v>19</v>
      </c>
      <c r="C76" s="221" t="s">
        <v>874</v>
      </c>
      <c r="D76" s="222" t="s">
        <v>420</v>
      </c>
      <c r="E76" s="222" t="s">
        <v>422</v>
      </c>
      <c r="F76" s="222" t="s">
        <v>860</v>
      </c>
      <c r="G76" s="222" t="s">
        <v>861</v>
      </c>
      <c r="H76" s="222" t="s">
        <v>875</v>
      </c>
      <c r="I76" s="222" t="s">
        <v>462</v>
      </c>
      <c r="J76" s="222" t="s">
        <v>376</v>
      </c>
      <c r="K76" s="222" t="s">
        <v>839</v>
      </c>
      <c r="L76" s="222" t="s">
        <v>876</v>
      </c>
      <c r="M76" s="221" t="s">
        <v>877</v>
      </c>
      <c r="N76" s="223" t="s">
        <v>878</v>
      </c>
      <c r="O76" s="221" t="s">
        <v>879</v>
      </c>
      <c r="P76" s="222" t="s">
        <v>434</v>
      </c>
      <c r="Q76" s="221" t="s">
        <v>944</v>
      </c>
      <c r="R76" s="221" t="s">
        <v>880</v>
      </c>
      <c r="S76" s="222" t="s">
        <v>403</v>
      </c>
      <c r="T76" s="222" t="s">
        <v>881</v>
      </c>
      <c r="U76" s="230">
        <v>97478956</v>
      </c>
      <c r="V76" s="221" t="s">
        <v>882</v>
      </c>
      <c r="W76" s="234" t="s">
        <v>386</v>
      </c>
      <c r="X76" s="235" t="s">
        <v>883</v>
      </c>
      <c r="Y76" s="233" t="s">
        <v>884</v>
      </c>
      <c r="Z76" s="221" t="s">
        <v>885</v>
      </c>
      <c r="AA76" s="223">
        <v>552</v>
      </c>
      <c r="AB76" s="112">
        <v>552</v>
      </c>
      <c r="AC76" s="112" t="s">
        <v>376</v>
      </c>
      <c r="AD76" s="223">
        <v>552</v>
      </c>
      <c r="AE76" s="228" t="s">
        <v>886</v>
      </c>
      <c r="AF76" s="230">
        <v>97478956</v>
      </c>
      <c r="AG76" s="110" t="s">
        <v>890</v>
      </c>
      <c r="AH76" s="221" t="s">
        <v>887</v>
      </c>
      <c r="AI76" s="216" t="s">
        <v>873</v>
      </c>
    </row>
    <row r="77" spans="1:35" ht="63" customHeight="1" x14ac:dyDescent="0.3">
      <c r="A77" s="218"/>
      <c r="B77" s="220"/>
      <c r="C77" s="221"/>
      <c r="D77" s="222"/>
      <c r="E77" s="222"/>
      <c r="F77" s="222"/>
      <c r="G77" s="222" t="s">
        <v>381</v>
      </c>
      <c r="H77" s="222"/>
      <c r="I77" s="222" t="s">
        <v>375</v>
      </c>
      <c r="J77" s="222" t="s">
        <v>376</v>
      </c>
      <c r="K77" s="222" t="s">
        <v>379</v>
      </c>
      <c r="L77" s="222" t="s">
        <v>380</v>
      </c>
      <c r="M77" s="221"/>
      <c r="N77" s="223"/>
      <c r="O77" s="221"/>
      <c r="P77" s="222"/>
      <c r="Q77" s="221"/>
      <c r="R77" s="221"/>
      <c r="S77" s="222" t="s">
        <v>383</v>
      </c>
      <c r="T77" s="222" t="s">
        <v>384</v>
      </c>
      <c r="U77" s="230"/>
      <c r="V77" s="221" t="s">
        <v>385</v>
      </c>
      <c r="W77" s="234" t="s">
        <v>386</v>
      </c>
      <c r="X77" s="235"/>
      <c r="Y77" s="233"/>
      <c r="Z77" s="221"/>
      <c r="AA77" s="222"/>
      <c r="AB77" s="112"/>
      <c r="AC77" s="112"/>
      <c r="AD77" s="222"/>
      <c r="AE77" s="228"/>
      <c r="AF77" s="230"/>
      <c r="AG77" s="110" t="s">
        <v>891</v>
      </c>
      <c r="AH77" s="221"/>
      <c r="AI77" s="216"/>
    </row>
    <row r="78" spans="1:35" ht="63" customHeight="1" x14ac:dyDescent="0.3">
      <c r="A78" s="218"/>
      <c r="B78" s="220"/>
      <c r="C78" s="221"/>
      <c r="D78" s="222"/>
      <c r="E78" s="222"/>
      <c r="F78" s="222"/>
      <c r="G78" s="222"/>
      <c r="H78" s="222"/>
      <c r="I78" s="222"/>
      <c r="J78" s="222"/>
      <c r="K78" s="222"/>
      <c r="L78" s="222"/>
      <c r="M78" s="221"/>
      <c r="N78" s="223"/>
      <c r="O78" s="221"/>
      <c r="P78" s="222"/>
      <c r="Q78" s="221"/>
      <c r="R78" s="221"/>
      <c r="S78" s="222"/>
      <c r="T78" s="222"/>
      <c r="U78" s="230"/>
      <c r="V78" s="221"/>
      <c r="W78" s="234"/>
      <c r="X78" s="235"/>
      <c r="Y78" s="233"/>
      <c r="Z78" s="221"/>
      <c r="AA78" s="222"/>
      <c r="AB78" s="112"/>
      <c r="AC78" s="112"/>
      <c r="AD78" s="222"/>
      <c r="AE78" s="228"/>
      <c r="AF78" s="230"/>
      <c r="AG78" s="110" t="s">
        <v>892</v>
      </c>
      <c r="AH78" s="221"/>
      <c r="AI78" s="216"/>
    </row>
    <row r="79" spans="1:35" ht="63" customHeight="1" x14ac:dyDescent="0.3">
      <c r="A79" s="218"/>
      <c r="B79" s="220"/>
      <c r="C79" s="221"/>
      <c r="D79" s="222"/>
      <c r="E79" s="222"/>
      <c r="F79" s="222"/>
      <c r="G79" s="222" t="s">
        <v>381</v>
      </c>
      <c r="H79" s="222"/>
      <c r="I79" s="222" t="s">
        <v>375</v>
      </c>
      <c r="J79" s="222" t="s">
        <v>376</v>
      </c>
      <c r="K79" s="222" t="s">
        <v>379</v>
      </c>
      <c r="L79" s="222" t="s">
        <v>380</v>
      </c>
      <c r="M79" s="221"/>
      <c r="N79" s="223"/>
      <c r="O79" s="221"/>
      <c r="P79" s="222"/>
      <c r="Q79" s="221"/>
      <c r="R79" s="221"/>
      <c r="S79" s="222" t="s">
        <v>383</v>
      </c>
      <c r="T79" s="222" t="s">
        <v>384</v>
      </c>
      <c r="U79" s="230"/>
      <c r="V79" s="221" t="s">
        <v>385</v>
      </c>
      <c r="W79" s="234" t="s">
        <v>386</v>
      </c>
      <c r="X79" s="235"/>
      <c r="Y79" s="233"/>
      <c r="Z79" s="221"/>
      <c r="AA79" s="222"/>
      <c r="AB79" s="112"/>
      <c r="AC79" s="112"/>
      <c r="AD79" s="222"/>
      <c r="AE79" s="228"/>
      <c r="AF79" s="230"/>
      <c r="AG79" s="110" t="s">
        <v>893</v>
      </c>
      <c r="AH79" s="221"/>
      <c r="AI79" s="216"/>
    </row>
    <row r="80" spans="1:35" s="74" customFormat="1" ht="215.25" customHeight="1" x14ac:dyDescent="0.3">
      <c r="A80" s="218"/>
      <c r="B80" s="105">
        <v>20</v>
      </c>
      <c r="C80" s="113" t="s">
        <v>945</v>
      </c>
      <c r="D80" s="101" t="s">
        <v>421</v>
      </c>
      <c r="E80" s="120" t="s">
        <v>812</v>
      </c>
      <c r="F80" s="120" t="s">
        <v>946</v>
      </c>
      <c r="G80" s="120" t="s">
        <v>947</v>
      </c>
      <c r="H80" s="120" t="s">
        <v>813</v>
      </c>
      <c r="I80" s="120" t="s">
        <v>544</v>
      </c>
      <c r="J80" s="120" t="s">
        <v>814</v>
      </c>
      <c r="K80" s="120" t="s">
        <v>815</v>
      </c>
      <c r="L80" s="120" t="s">
        <v>816</v>
      </c>
      <c r="M80" s="113" t="s">
        <v>817</v>
      </c>
      <c r="N80" s="127" t="s">
        <v>818</v>
      </c>
      <c r="O80" s="113" t="s">
        <v>817</v>
      </c>
      <c r="P80" s="120" t="s">
        <v>436</v>
      </c>
      <c r="Q80" s="101" t="str">
        <f>IF(AND(P80&lt;&gt;""),VLOOKUP(P80,[4]Presentación!$B$27:$F$30,2,FALSE),"")</f>
        <v>Es el trabajo conjunto entre las entidades del Estado y los actores de la sociedad para que éstos últimos puedan ser productores, creadores, desarrolladores y proveedores de los bienes y los servicios públicos que van a recibir como parte de un programa o proyecto gubernamental, aportando conocimiento, experiencia y habilidades que contribuyen a la efectividad de esas iniciativas. Los actores de la sociedad corresponden a toda persona, grupo u organización que no pertenezca o sea remunerada por las instituciones públicas. En esta fase se involucra a la ciudadanía y grupos de interés para que se convierta en protagonista o productora de sus propias soluciones.</v>
      </c>
      <c r="R80" s="113" t="s">
        <v>948</v>
      </c>
      <c r="S80" s="120" t="s">
        <v>403</v>
      </c>
      <c r="T80" s="120" t="s">
        <v>819</v>
      </c>
      <c r="U80" s="125">
        <v>0</v>
      </c>
      <c r="V80" s="113" t="s">
        <v>820</v>
      </c>
      <c r="W80" s="156" t="s">
        <v>386</v>
      </c>
      <c r="X80" s="131" t="s">
        <v>1108</v>
      </c>
      <c r="Y80" s="139" t="s">
        <v>1109</v>
      </c>
      <c r="Z80" s="113" t="s">
        <v>1155</v>
      </c>
      <c r="AA80" s="120">
        <v>1500</v>
      </c>
      <c r="AB80" s="120" t="s">
        <v>1120</v>
      </c>
      <c r="AC80" s="120" t="s">
        <v>1110</v>
      </c>
      <c r="AD80" s="120">
        <v>1500</v>
      </c>
      <c r="AE80" s="113" t="s">
        <v>1121</v>
      </c>
      <c r="AF80" s="125">
        <v>0</v>
      </c>
      <c r="AG80" s="117" t="s">
        <v>1141</v>
      </c>
      <c r="AH80" s="113" t="s">
        <v>1140</v>
      </c>
      <c r="AI80" s="126" t="s">
        <v>1111</v>
      </c>
    </row>
    <row r="81" spans="1:60" s="98" customFormat="1" ht="184.5" customHeight="1" x14ac:dyDescent="0.25">
      <c r="A81" s="218"/>
      <c r="B81" s="152">
        <v>21</v>
      </c>
      <c r="C81" s="113" t="s">
        <v>821</v>
      </c>
      <c r="D81" s="101" t="s">
        <v>421</v>
      </c>
      <c r="E81" s="120" t="s">
        <v>812</v>
      </c>
      <c r="F81" s="120" t="s">
        <v>946</v>
      </c>
      <c r="G81" s="120" t="s">
        <v>947</v>
      </c>
      <c r="H81" s="120" t="s">
        <v>822</v>
      </c>
      <c r="I81" s="120" t="s">
        <v>823</v>
      </c>
      <c r="J81" s="120" t="s">
        <v>824</v>
      </c>
      <c r="K81" s="120" t="s">
        <v>839</v>
      </c>
      <c r="L81" s="120" t="s">
        <v>402</v>
      </c>
      <c r="M81" s="113" t="s">
        <v>825</v>
      </c>
      <c r="N81" s="127" t="s">
        <v>826</v>
      </c>
      <c r="O81" s="113" t="s">
        <v>949</v>
      </c>
      <c r="P81" s="120" t="s">
        <v>433</v>
      </c>
      <c r="Q81" s="101" t="str">
        <f>IF(AND(P81&lt;&gt;""),VLOOKUP(P81,[4]Presentación!$B$27:$F$30,2,FALSE),"")</f>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R81" s="113" t="s">
        <v>827</v>
      </c>
      <c r="S81" s="120" t="s">
        <v>403</v>
      </c>
      <c r="T81" s="120" t="s">
        <v>828</v>
      </c>
      <c r="U81" s="125">
        <v>0</v>
      </c>
      <c r="V81" s="113" t="s">
        <v>829</v>
      </c>
      <c r="W81" s="128" t="s">
        <v>830</v>
      </c>
      <c r="X81" s="131" t="s">
        <v>1112</v>
      </c>
      <c r="Y81" s="139" t="s">
        <v>1156</v>
      </c>
      <c r="Z81" s="113" t="s">
        <v>1113</v>
      </c>
      <c r="AA81" s="120">
        <v>60</v>
      </c>
      <c r="AB81" s="120" t="s">
        <v>1119</v>
      </c>
      <c r="AC81" s="120" t="s">
        <v>717</v>
      </c>
      <c r="AD81" s="120">
        <v>60</v>
      </c>
      <c r="AE81" s="113" t="s">
        <v>1157</v>
      </c>
      <c r="AF81" s="125">
        <v>0</v>
      </c>
      <c r="AG81" s="117" t="s">
        <v>829</v>
      </c>
      <c r="AH81" s="113" t="s">
        <v>1139</v>
      </c>
      <c r="AI81" s="126" t="s">
        <v>1158</v>
      </c>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row>
    <row r="82" spans="1:60" s="98" customFormat="1" ht="184.5" customHeight="1" x14ac:dyDescent="0.25">
      <c r="A82" s="219"/>
      <c r="B82" s="152">
        <v>22</v>
      </c>
      <c r="C82" s="113" t="s">
        <v>831</v>
      </c>
      <c r="D82" s="101" t="s">
        <v>421</v>
      </c>
      <c r="E82" s="120" t="s">
        <v>812</v>
      </c>
      <c r="F82" s="120" t="s">
        <v>946</v>
      </c>
      <c r="G82" s="120" t="s">
        <v>947</v>
      </c>
      <c r="H82" s="120" t="s">
        <v>832</v>
      </c>
      <c r="I82" s="120" t="s">
        <v>544</v>
      </c>
      <c r="J82" s="120" t="s">
        <v>833</v>
      </c>
      <c r="K82" s="120" t="s">
        <v>379</v>
      </c>
      <c r="L82" s="120" t="s">
        <v>950</v>
      </c>
      <c r="M82" s="113" t="s">
        <v>834</v>
      </c>
      <c r="N82" s="127" t="s">
        <v>835</v>
      </c>
      <c r="O82" s="113" t="s">
        <v>836</v>
      </c>
      <c r="P82" s="120" t="s">
        <v>433</v>
      </c>
      <c r="Q82" s="101" t="str">
        <f>IF(AND(P82&lt;&gt;""),VLOOKUP(P82,[4]Presentación!$B$27:$F$30,2,FALSE),"")</f>
        <v>En esta fase los ciudadanos participan en la construcción, la formulación o la expedición de una norma, política, plan, programa, proyecto, servicio o trámite. Para ello, los ciudadanos y grupos de interés aportan ideas, hechos, experiencias y propuestas para la caracterización de la situación abordada,  la identificación de las necesidades que se deben satisfacer y las problemáticas que se van a resolver. (</v>
      </c>
      <c r="R82" s="113" t="s">
        <v>837</v>
      </c>
      <c r="S82" s="120" t="s">
        <v>403</v>
      </c>
      <c r="T82" s="127" t="s">
        <v>835</v>
      </c>
      <c r="U82" s="125">
        <v>0</v>
      </c>
      <c r="V82" s="113" t="s">
        <v>838</v>
      </c>
      <c r="W82" s="156" t="s">
        <v>386</v>
      </c>
      <c r="X82" s="131" t="s">
        <v>1114</v>
      </c>
      <c r="Y82" s="139" t="s">
        <v>1115</v>
      </c>
      <c r="Z82" s="113" t="s">
        <v>1159</v>
      </c>
      <c r="AA82" s="120">
        <v>902</v>
      </c>
      <c r="AB82" s="120" t="s">
        <v>1118</v>
      </c>
      <c r="AC82" s="120" t="s">
        <v>483</v>
      </c>
      <c r="AD82" s="120">
        <v>902</v>
      </c>
      <c r="AE82" s="113" t="s">
        <v>1116</v>
      </c>
      <c r="AF82" s="125">
        <v>0</v>
      </c>
      <c r="AG82" s="117" t="s">
        <v>838</v>
      </c>
      <c r="AH82" s="113" t="s">
        <v>1138</v>
      </c>
      <c r="AI82" s="126" t="s">
        <v>1117</v>
      </c>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row>
    <row r="83" spans="1:60" s="74" customFormat="1" ht="264" customHeight="1" x14ac:dyDescent="0.3">
      <c r="A83" s="260" t="s">
        <v>635</v>
      </c>
      <c r="B83" s="105">
        <v>23</v>
      </c>
      <c r="C83" s="143" t="s">
        <v>648</v>
      </c>
      <c r="D83" s="144" t="s">
        <v>421</v>
      </c>
      <c r="E83" s="144" t="s">
        <v>422</v>
      </c>
      <c r="F83" s="144" t="s">
        <v>649</v>
      </c>
      <c r="G83" s="144" t="s">
        <v>650</v>
      </c>
      <c r="H83" s="144" t="s">
        <v>524</v>
      </c>
      <c r="I83" s="144" t="s">
        <v>462</v>
      </c>
      <c r="J83" s="144" t="s">
        <v>651</v>
      </c>
      <c r="K83" s="144" t="s">
        <v>379</v>
      </c>
      <c r="L83" s="144" t="s">
        <v>380</v>
      </c>
      <c r="M83" s="143" t="s">
        <v>951</v>
      </c>
      <c r="N83" s="145">
        <v>62</v>
      </c>
      <c r="O83" s="143" t="s">
        <v>952</v>
      </c>
      <c r="P83" s="112" t="s">
        <v>434</v>
      </c>
      <c r="Q83" s="143" t="s">
        <v>438</v>
      </c>
      <c r="R83" s="143" t="s">
        <v>953</v>
      </c>
      <c r="S83" s="144" t="s">
        <v>403</v>
      </c>
      <c r="T83" s="144" t="s">
        <v>397</v>
      </c>
      <c r="U83" s="147">
        <v>0</v>
      </c>
      <c r="V83" s="143" t="s">
        <v>652</v>
      </c>
      <c r="W83" s="156" t="s">
        <v>386</v>
      </c>
      <c r="X83" s="158" t="s">
        <v>653</v>
      </c>
      <c r="Y83" s="148">
        <v>1</v>
      </c>
      <c r="Z83" s="143" t="s">
        <v>654</v>
      </c>
      <c r="AA83" s="146">
        <v>30</v>
      </c>
      <c r="AB83" s="144" t="s">
        <v>804</v>
      </c>
      <c r="AC83" s="144" t="s">
        <v>483</v>
      </c>
      <c r="AD83" s="144">
        <v>30</v>
      </c>
      <c r="AE83" s="143" t="s">
        <v>655</v>
      </c>
      <c r="AF83" s="149">
        <v>0</v>
      </c>
      <c r="AG83" s="143" t="s">
        <v>656</v>
      </c>
      <c r="AH83" s="86" t="s">
        <v>657</v>
      </c>
      <c r="AI83" s="153" t="s">
        <v>954</v>
      </c>
    </row>
    <row r="84" spans="1:60" s="98" customFormat="1" ht="249" customHeight="1" x14ac:dyDescent="0.25">
      <c r="A84" s="260"/>
      <c r="B84" s="152">
        <v>24</v>
      </c>
      <c r="C84" s="143" t="s">
        <v>955</v>
      </c>
      <c r="D84" s="144" t="s">
        <v>421</v>
      </c>
      <c r="E84" s="144" t="s">
        <v>422</v>
      </c>
      <c r="F84" s="144" t="s">
        <v>956</v>
      </c>
      <c r="G84" s="144" t="s">
        <v>650</v>
      </c>
      <c r="H84" s="144" t="s">
        <v>524</v>
      </c>
      <c r="I84" s="144" t="s">
        <v>462</v>
      </c>
      <c r="J84" s="112" t="s">
        <v>376</v>
      </c>
      <c r="K84" s="112" t="s">
        <v>379</v>
      </c>
      <c r="L84" s="144" t="s">
        <v>380</v>
      </c>
      <c r="M84" s="143" t="s">
        <v>957</v>
      </c>
      <c r="N84" s="145">
        <v>200</v>
      </c>
      <c r="O84" s="143" t="s">
        <v>958</v>
      </c>
      <c r="P84" s="112" t="s">
        <v>434</v>
      </c>
      <c r="Q84" s="143" t="s">
        <v>438</v>
      </c>
      <c r="R84" s="143" t="s">
        <v>959</v>
      </c>
      <c r="S84" s="144" t="s">
        <v>403</v>
      </c>
      <c r="T84" s="144" t="s">
        <v>397</v>
      </c>
      <c r="U84" s="147">
        <v>0</v>
      </c>
      <c r="V84" s="143" t="s">
        <v>960</v>
      </c>
      <c r="W84" s="156" t="s">
        <v>386</v>
      </c>
      <c r="X84" s="158" t="s">
        <v>653</v>
      </c>
      <c r="Y84" s="148">
        <v>1</v>
      </c>
      <c r="Z84" s="143" t="s">
        <v>658</v>
      </c>
      <c r="AA84" s="146">
        <v>175</v>
      </c>
      <c r="AB84" s="144" t="s">
        <v>483</v>
      </c>
      <c r="AC84" s="144" t="s">
        <v>483</v>
      </c>
      <c r="AD84" s="144">
        <v>175</v>
      </c>
      <c r="AE84" s="143" t="s">
        <v>655</v>
      </c>
      <c r="AF84" s="149">
        <v>0</v>
      </c>
      <c r="AG84" s="143" t="s">
        <v>656</v>
      </c>
      <c r="AH84" s="86" t="s">
        <v>659</v>
      </c>
      <c r="AI84" s="153" t="s">
        <v>954</v>
      </c>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row>
    <row r="85" spans="1:60" s="98" customFormat="1" ht="184.5" customHeight="1" x14ac:dyDescent="0.25">
      <c r="A85" s="260"/>
      <c r="B85" s="152">
        <v>25</v>
      </c>
      <c r="C85" s="143" t="s">
        <v>961</v>
      </c>
      <c r="D85" s="144" t="s">
        <v>421</v>
      </c>
      <c r="E85" s="144" t="s">
        <v>422</v>
      </c>
      <c r="F85" s="144" t="s">
        <v>956</v>
      </c>
      <c r="G85" s="144" t="s">
        <v>650</v>
      </c>
      <c r="H85" s="144" t="s">
        <v>660</v>
      </c>
      <c r="I85" s="144" t="s">
        <v>462</v>
      </c>
      <c r="J85" s="112" t="s">
        <v>376</v>
      </c>
      <c r="K85" s="112" t="s">
        <v>379</v>
      </c>
      <c r="L85" s="144" t="s">
        <v>380</v>
      </c>
      <c r="M85" s="143" t="s">
        <v>558</v>
      </c>
      <c r="N85" s="145">
        <v>100</v>
      </c>
      <c r="O85" s="143" t="s">
        <v>962</v>
      </c>
      <c r="P85" s="112" t="s">
        <v>434</v>
      </c>
      <c r="Q85" s="143" t="s">
        <v>438</v>
      </c>
      <c r="R85" s="143" t="s">
        <v>560</v>
      </c>
      <c r="S85" s="144" t="s">
        <v>403</v>
      </c>
      <c r="T85" s="144" t="s">
        <v>397</v>
      </c>
      <c r="U85" s="147">
        <v>0</v>
      </c>
      <c r="V85" s="143" t="s">
        <v>561</v>
      </c>
      <c r="W85" s="156" t="s">
        <v>386</v>
      </c>
      <c r="X85" s="152" t="s">
        <v>661</v>
      </c>
      <c r="Y85" s="150">
        <v>1</v>
      </c>
      <c r="Z85" s="143" t="s">
        <v>662</v>
      </c>
      <c r="AA85" s="146">
        <v>7</v>
      </c>
      <c r="AB85" s="144" t="s">
        <v>483</v>
      </c>
      <c r="AC85" s="144" t="s">
        <v>483</v>
      </c>
      <c r="AD85" s="144">
        <v>7</v>
      </c>
      <c r="AE85" s="143" t="s">
        <v>565</v>
      </c>
      <c r="AF85" s="149">
        <v>0</v>
      </c>
      <c r="AG85" s="143" t="s">
        <v>663</v>
      </c>
      <c r="AH85" s="86" t="s">
        <v>664</v>
      </c>
      <c r="AI85" s="153" t="s">
        <v>1166</v>
      </c>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row>
    <row r="86" spans="1:60" s="98" customFormat="1" ht="184.5" customHeight="1" x14ac:dyDescent="0.25">
      <c r="A86" s="260"/>
      <c r="B86" s="152">
        <v>26</v>
      </c>
      <c r="C86" s="143" t="s">
        <v>963</v>
      </c>
      <c r="D86" s="144" t="s">
        <v>421</v>
      </c>
      <c r="E86" s="144" t="s">
        <v>422</v>
      </c>
      <c r="F86" s="144" t="s">
        <v>649</v>
      </c>
      <c r="G86" s="144" t="s">
        <v>650</v>
      </c>
      <c r="H86" s="144" t="s">
        <v>666</v>
      </c>
      <c r="I86" s="144" t="s">
        <v>667</v>
      </c>
      <c r="J86" s="112" t="s">
        <v>376</v>
      </c>
      <c r="K86" s="112" t="s">
        <v>379</v>
      </c>
      <c r="L86" s="144" t="s">
        <v>380</v>
      </c>
      <c r="M86" s="143" t="s">
        <v>964</v>
      </c>
      <c r="N86" s="145">
        <v>150</v>
      </c>
      <c r="O86" s="143" t="s">
        <v>965</v>
      </c>
      <c r="P86" s="112" t="s">
        <v>434</v>
      </c>
      <c r="Q86" s="143" t="s">
        <v>438</v>
      </c>
      <c r="R86" s="143" t="s">
        <v>966</v>
      </c>
      <c r="S86" s="144" t="s">
        <v>403</v>
      </c>
      <c r="T86" s="144" t="s">
        <v>397</v>
      </c>
      <c r="U86" s="147">
        <v>0</v>
      </c>
      <c r="V86" s="143" t="s">
        <v>967</v>
      </c>
      <c r="W86" s="156" t="s">
        <v>386</v>
      </c>
      <c r="X86" s="152" t="s">
        <v>668</v>
      </c>
      <c r="Y86" s="150">
        <v>1</v>
      </c>
      <c r="Z86" s="143" t="s">
        <v>669</v>
      </c>
      <c r="AA86" s="146">
        <v>105</v>
      </c>
      <c r="AB86" s="144" t="s">
        <v>804</v>
      </c>
      <c r="AC86" s="144" t="s">
        <v>483</v>
      </c>
      <c r="AD86" s="144">
        <v>105</v>
      </c>
      <c r="AE86" s="143" t="s">
        <v>655</v>
      </c>
      <c r="AF86" s="149">
        <v>0</v>
      </c>
      <c r="AG86" s="143" t="s">
        <v>656</v>
      </c>
      <c r="AH86" s="86" t="s">
        <v>670</v>
      </c>
      <c r="AI86" s="153" t="s">
        <v>1167</v>
      </c>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row>
    <row r="87" spans="1:60" s="98" customFormat="1" ht="184.5" customHeight="1" x14ac:dyDescent="0.25">
      <c r="A87" s="260"/>
      <c r="B87" s="152">
        <v>27</v>
      </c>
      <c r="C87" s="143" t="s">
        <v>672</v>
      </c>
      <c r="D87" s="144" t="s">
        <v>421</v>
      </c>
      <c r="E87" s="144" t="s">
        <v>422</v>
      </c>
      <c r="F87" s="144" t="s">
        <v>649</v>
      </c>
      <c r="G87" s="144" t="s">
        <v>650</v>
      </c>
      <c r="H87" s="144" t="s">
        <v>524</v>
      </c>
      <c r="I87" s="144" t="s">
        <v>667</v>
      </c>
      <c r="J87" s="112" t="s">
        <v>376</v>
      </c>
      <c r="K87" s="112" t="s">
        <v>379</v>
      </c>
      <c r="L87" s="144" t="s">
        <v>380</v>
      </c>
      <c r="M87" s="143" t="s">
        <v>558</v>
      </c>
      <c r="N87" s="145">
        <v>100</v>
      </c>
      <c r="O87" s="143" t="s">
        <v>673</v>
      </c>
      <c r="P87" s="112" t="s">
        <v>434</v>
      </c>
      <c r="Q87" s="143" t="s">
        <v>438</v>
      </c>
      <c r="R87" s="143" t="s">
        <v>560</v>
      </c>
      <c r="S87" s="144" t="s">
        <v>403</v>
      </c>
      <c r="T87" s="144" t="s">
        <v>397</v>
      </c>
      <c r="U87" s="147">
        <v>0</v>
      </c>
      <c r="V87" s="143" t="s">
        <v>561</v>
      </c>
      <c r="W87" s="156" t="s">
        <v>386</v>
      </c>
      <c r="X87" s="152" t="s">
        <v>674</v>
      </c>
      <c r="Y87" s="150">
        <v>1</v>
      </c>
      <c r="Z87" s="143" t="s">
        <v>675</v>
      </c>
      <c r="AA87" s="146">
        <v>31</v>
      </c>
      <c r="AB87" s="144" t="s">
        <v>483</v>
      </c>
      <c r="AC87" s="144" t="s">
        <v>483</v>
      </c>
      <c r="AD87" s="144">
        <v>31</v>
      </c>
      <c r="AE87" s="143" t="s">
        <v>565</v>
      </c>
      <c r="AF87" s="149">
        <v>0</v>
      </c>
      <c r="AG87" s="143" t="s">
        <v>663</v>
      </c>
      <c r="AH87" s="86" t="s">
        <v>664</v>
      </c>
      <c r="AI87" s="153" t="s">
        <v>665</v>
      </c>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row>
    <row r="88" spans="1:60" s="98" customFormat="1" ht="184.5" customHeight="1" x14ac:dyDescent="0.25">
      <c r="A88" s="260"/>
      <c r="B88" s="152">
        <v>28</v>
      </c>
      <c r="C88" s="143" t="s">
        <v>676</v>
      </c>
      <c r="D88" s="144" t="s">
        <v>421</v>
      </c>
      <c r="E88" s="144" t="s">
        <v>422</v>
      </c>
      <c r="F88" s="144" t="s">
        <v>649</v>
      </c>
      <c r="G88" s="144" t="s">
        <v>650</v>
      </c>
      <c r="H88" s="144" t="s">
        <v>666</v>
      </c>
      <c r="I88" s="144" t="s">
        <v>667</v>
      </c>
      <c r="J88" s="112" t="s">
        <v>376</v>
      </c>
      <c r="K88" s="112" t="s">
        <v>379</v>
      </c>
      <c r="L88" s="144" t="s">
        <v>380</v>
      </c>
      <c r="M88" s="143" t="s">
        <v>968</v>
      </c>
      <c r="N88" s="145">
        <v>5</v>
      </c>
      <c r="O88" s="143" t="s">
        <v>969</v>
      </c>
      <c r="P88" s="112" t="s">
        <v>434</v>
      </c>
      <c r="Q88" s="143" t="s">
        <v>438</v>
      </c>
      <c r="R88" s="143" t="s">
        <v>970</v>
      </c>
      <c r="S88" s="144" t="s">
        <v>403</v>
      </c>
      <c r="T88" s="144" t="s">
        <v>397</v>
      </c>
      <c r="U88" s="147">
        <v>0</v>
      </c>
      <c r="V88" s="143" t="s">
        <v>971</v>
      </c>
      <c r="W88" s="156" t="s">
        <v>386</v>
      </c>
      <c r="X88" s="152" t="s">
        <v>677</v>
      </c>
      <c r="Y88" s="150">
        <v>1</v>
      </c>
      <c r="Z88" s="143" t="s">
        <v>802</v>
      </c>
      <c r="AA88" s="146">
        <v>2</v>
      </c>
      <c r="AB88" s="144" t="s">
        <v>483</v>
      </c>
      <c r="AC88" s="144" t="s">
        <v>483</v>
      </c>
      <c r="AD88" s="144">
        <v>2</v>
      </c>
      <c r="AE88" s="143" t="s">
        <v>655</v>
      </c>
      <c r="AF88" s="149">
        <v>0</v>
      </c>
      <c r="AG88" s="143" t="s">
        <v>656</v>
      </c>
      <c r="AH88" s="86" t="s">
        <v>670</v>
      </c>
      <c r="AI88" s="153" t="s">
        <v>671</v>
      </c>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row>
    <row r="89" spans="1:60" s="98" customFormat="1" ht="184.5" customHeight="1" x14ac:dyDescent="0.25">
      <c r="A89" s="260"/>
      <c r="B89" s="152">
        <v>29</v>
      </c>
      <c r="C89" s="143" t="s">
        <v>801</v>
      </c>
      <c r="D89" s="144" t="s">
        <v>421</v>
      </c>
      <c r="E89" s="144" t="s">
        <v>422</v>
      </c>
      <c r="F89" s="144" t="s">
        <v>649</v>
      </c>
      <c r="G89" s="144" t="s">
        <v>650</v>
      </c>
      <c r="H89" s="144" t="s">
        <v>666</v>
      </c>
      <c r="I89" s="144" t="s">
        <v>805</v>
      </c>
      <c r="J89" s="112" t="s">
        <v>376</v>
      </c>
      <c r="K89" s="112" t="s">
        <v>379</v>
      </c>
      <c r="L89" s="144" t="s">
        <v>380</v>
      </c>
      <c r="M89" s="143" t="s">
        <v>968</v>
      </c>
      <c r="N89" s="145">
        <v>40</v>
      </c>
      <c r="O89" s="143" t="s">
        <v>972</v>
      </c>
      <c r="P89" s="112" t="s">
        <v>434</v>
      </c>
      <c r="Q89" s="143" t="s">
        <v>438</v>
      </c>
      <c r="R89" s="143" t="s">
        <v>970</v>
      </c>
      <c r="S89" s="144" t="s">
        <v>403</v>
      </c>
      <c r="T89" s="144" t="s">
        <v>397</v>
      </c>
      <c r="U89" s="147">
        <v>0</v>
      </c>
      <c r="V89" s="143" t="s">
        <v>971</v>
      </c>
      <c r="W89" s="156" t="s">
        <v>386</v>
      </c>
      <c r="X89" s="152" t="s">
        <v>677</v>
      </c>
      <c r="Y89" s="150">
        <v>1</v>
      </c>
      <c r="Z89" s="143" t="s">
        <v>803</v>
      </c>
      <c r="AA89" s="146">
        <v>35</v>
      </c>
      <c r="AB89" s="144" t="s">
        <v>973</v>
      </c>
      <c r="AC89" s="144" t="s">
        <v>483</v>
      </c>
      <c r="AD89" s="144">
        <v>35</v>
      </c>
      <c r="AE89" s="143" t="s">
        <v>655</v>
      </c>
      <c r="AF89" s="149">
        <v>0</v>
      </c>
      <c r="AG89" s="143" t="s">
        <v>656</v>
      </c>
      <c r="AH89" s="86" t="s">
        <v>670</v>
      </c>
      <c r="AI89" s="153" t="s">
        <v>671</v>
      </c>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row>
    <row r="90" spans="1:60" s="98" customFormat="1" ht="184.5" customHeight="1" x14ac:dyDescent="0.25">
      <c r="A90" s="260"/>
      <c r="B90" s="152">
        <v>30</v>
      </c>
      <c r="C90" s="143" t="s">
        <v>678</v>
      </c>
      <c r="D90" s="144" t="s">
        <v>421</v>
      </c>
      <c r="E90" s="144" t="s">
        <v>679</v>
      </c>
      <c r="F90" s="144" t="s">
        <v>680</v>
      </c>
      <c r="G90" s="112" t="s">
        <v>974</v>
      </c>
      <c r="H90" s="112" t="s">
        <v>681</v>
      </c>
      <c r="I90" s="112" t="s">
        <v>682</v>
      </c>
      <c r="J90" s="112" t="s">
        <v>683</v>
      </c>
      <c r="K90" s="112" t="s">
        <v>379</v>
      </c>
      <c r="L90" s="112" t="s">
        <v>414</v>
      </c>
      <c r="M90" s="159" t="s">
        <v>684</v>
      </c>
      <c r="N90" s="111">
        <v>5</v>
      </c>
      <c r="O90" s="159" t="s">
        <v>685</v>
      </c>
      <c r="P90" s="112" t="s">
        <v>434</v>
      </c>
      <c r="Q90" s="159" t="s">
        <v>438</v>
      </c>
      <c r="R90" s="159" t="s">
        <v>686</v>
      </c>
      <c r="S90" s="112" t="s">
        <v>687</v>
      </c>
      <c r="T90" s="112" t="s">
        <v>688</v>
      </c>
      <c r="U90" s="114">
        <v>0</v>
      </c>
      <c r="V90" s="159" t="s">
        <v>689</v>
      </c>
      <c r="W90" s="160" t="s">
        <v>690</v>
      </c>
      <c r="X90" s="158" t="s">
        <v>691</v>
      </c>
      <c r="Y90" s="150">
        <v>1</v>
      </c>
      <c r="Z90" s="86" t="s">
        <v>975</v>
      </c>
      <c r="AA90" s="151">
        <v>17</v>
      </c>
      <c r="AB90" s="151" t="s">
        <v>976</v>
      </c>
      <c r="AC90" s="144" t="s">
        <v>547</v>
      </c>
      <c r="AD90" s="151">
        <v>17</v>
      </c>
      <c r="AE90" s="143" t="s">
        <v>977</v>
      </c>
      <c r="AF90" s="149">
        <v>0</v>
      </c>
      <c r="AG90" s="86" t="s">
        <v>633</v>
      </c>
      <c r="AH90" s="86" t="s">
        <v>978</v>
      </c>
      <c r="AI90" s="153" t="s">
        <v>692</v>
      </c>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row>
    <row r="91" spans="1:60" s="98" customFormat="1" ht="184.5" customHeight="1" x14ac:dyDescent="0.25">
      <c r="A91" s="260"/>
      <c r="B91" s="152">
        <v>31</v>
      </c>
      <c r="C91" s="143" t="s">
        <v>693</v>
      </c>
      <c r="D91" s="144" t="s">
        <v>421</v>
      </c>
      <c r="E91" s="144" t="s">
        <v>694</v>
      </c>
      <c r="F91" s="144" t="s">
        <v>680</v>
      </c>
      <c r="G91" s="112" t="s">
        <v>695</v>
      </c>
      <c r="H91" s="112" t="s">
        <v>696</v>
      </c>
      <c r="I91" s="112" t="s">
        <v>697</v>
      </c>
      <c r="J91" s="112" t="s">
        <v>697</v>
      </c>
      <c r="K91" s="112" t="s">
        <v>379</v>
      </c>
      <c r="L91" s="112" t="s">
        <v>698</v>
      </c>
      <c r="M91" s="159" t="s">
        <v>699</v>
      </c>
      <c r="N91" s="111">
        <v>50</v>
      </c>
      <c r="O91" s="159" t="s">
        <v>402</v>
      </c>
      <c r="P91" s="112" t="s">
        <v>436</v>
      </c>
      <c r="Q91" s="159" t="s">
        <v>700</v>
      </c>
      <c r="R91" s="159" t="s">
        <v>979</v>
      </c>
      <c r="S91" s="112" t="s">
        <v>403</v>
      </c>
      <c r="T91" s="112" t="s">
        <v>980</v>
      </c>
      <c r="U91" s="114">
        <v>0</v>
      </c>
      <c r="V91" s="159" t="s">
        <v>701</v>
      </c>
      <c r="W91" s="160" t="s">
        <v>702</v>
      </c>
      <c r="X91" s="158" t="s">
        <v>703</v>
      </c>
      <c r="Y91" s="150">
        <v>1</v>
      </c>
      <c r="Z91" s="86" t="s">
        <v>981</v>
      </c>
      <c r="AA91" s="151">
        <v>55</v>
      </c>
      <c r="AB91" s="146" t="s">
        <v>697</v>
      </c>
      <c r="AC91" s="144" t="s">
        <v>376</v>
      </c>
      <c r="AD91" s="151">
        <v>55</v>
      </c>
      <c r="AE91" s="143" t="s">
        <v>704</v>
      </c>
      <c r="AF91" s="149">
        <v>0</v>
      </c>
      <c r="AG91" s="86" t="s">
        <v>633</v>
      </c>
      <c r="AH91" s="86" t="s">
        <v>704</v>
      </c>
      <c r="AI91" s="153" t="s">
        <v>982</v>
      </c>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row>
    <row r="92" spans="1:60" s="98" customFormat="1" ht="184.5" customHeight="1" x14ac:dyDescent="0.25">
      <c r="A92" s="260"/>
      <c r="B92" s="152">
        <v>32</v>
      </c>
      <c r="C92" s="143" t="s">
        <v>705</v>
      </c>
      <c r="D92" s="144" t="s">
        <v>421</v>
      </c>
      <c r="E92" s="144" t="s">
        <v>706</v>
      </c>
      <c r="F92" s="144" t="s">
        <v>680</v>
      </c>
      <c r="G92" s="112" t="s">
        <v>707</v>
      </c>
      <c r="H92" s="112">
        <v>44105</v>
      </c>
      <c r="I92" s="112" t="s">
        <v>708</v>
      </c>
      <c r="J92" s="112" t="s">
        <v>708</v>
      </c>
      <c r="K92" s="112" t="s">
        <v>709</v>
      </c>
      <c r="L92" s="112" t="s">
        <v>710</v>
      </c>
      <c r="M92" s="159" t="s">
        <v>711</v>
      </c>
      <c r="N92" s="111">
        <v>4</v>
      </c>
      <c r="O92" s="159" t="s">
        <v>712</v>
      </c>
      <c r="P92" s="112" t="s">
        <v>713</v>
      </c>
      <c r="Q92" s="159" t="s">
        <v>700</v>
      </c>
      <c r="R92" s="159" t="s">
        <v>983</v>
      </c>
      <c r="S92" s="112" t="s">
        <v>714</v>
      </c>
      <c r="T92" s="112" t="s">
        <v>715</v>
      </c>
      <c r="U92" s="114">
        <v>0</v>
      </c>
      <c r="V92" s="159" t="s">
        <v>716</v>
      </c>
      <c r="W92" s="160" t="s">
        <v>702</v>
      </c>
      <c r="X92" s="158">
        <v>44134</v>
      </c>
      <c r="Y92" s="150">
        <v>1</v>
      </c>
      <c r="Z92" s="86" t="s">
        <v>806</v>
      </c>
      <c r="AA92" s="151">
        <v>55</v>
      </c>
      <c r="AB92" s="146" t="s">
        <v>697</v>
      </c>
      <c r="AC92" s="144" t="s">
        <v>717</v>
      </c>
      <c r="AD92" s="151">
        <v>55</v>
      </c>
      <c r="AE92" s="143" t="s">
        <v>718</v>
      </c>
      <c r="AF92" s="149">
        <v>0</v>
      </c>
      <c r="AG92" s="86" t="s">
        <v>633</v>
      </c>
      <c r="AH92" s="86" t="s">
        <v>984</v>
      </c>
      <c r="AI92" s="153" t="s">
        <v>807</v>
      </c>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row>
    <row r="93" spans="1:60" s="98" customFormat="1" ht="184.5" customHeight="1" x14ac:dyDescent="0.25">
      <c r="A93" s="260"/>
      <c r="B93" s="152">
        <v>33</v>
      </c>
      <c r="C93" s="143" t="s">
        <v>719</v>
      </c>
      <c r="D93" s="144" t="s">
        <v>421</v>
      </c>
      <c r="E93" s="144" t="s">
        <v>694</v>
      </c>
      <c r="F93" s="144" t="s">
        <v>680</v>
      </c>
      <c r="G93" s="112" t="s">
        <v>985</v>
      </c>
      <c r="H93" s="112" t="s">
        <v>720</v>
      </c>
      <c r="I93" s="112" t="s">
        <v>721</v>
      </c>
      <c r="J93" s="112" t="s">
        <v>722</v>
      </c>
      <c r="K93" s="112" t="s">
        <v>379</v>
      </c>
      <c r="L93" s="112" t="s">
        <v>723</v>
      </c>
      <c r="M93" s="159" t="s">
        <v>986</v>
      </c>
      <c r="N93" s="111">
        <v>8</v>
      </c>
      <c r="O93" s="159" t="s">
        <v>464</v>
      </c>
      <c r="P93" s="112" t="s">
        <v>436</v>
      </c>
      <c r="Q93" s="159" t="s">
        <v>724</v>
      </c>
      <c r="R93" s="159" t="s">
        <v>686</v>
      </c>
      <c r="S93" s="112" t="s">
        <v>725</v>
      </c>
      <c r="T93" s="112" t="s">
        <v>688</v>
      </c>
      <c r="U93" s="114">
        <v>0</v>
      </c>
      <c r="V93" s="159" t="s">
        <v>987</v>
      </c>
      <c r="W93" s="160" t="s">
        <v>726</v>
      </c>
      <c r="X93" s="158" t="s">
        <v>720</v>
      </c>
      <c r="Y93" s="150">
        <v>1</v>
      </c>
      <c r="Z93" s="86" t="s">
        <v>727</v>
      </c>
      <c r="AA93" s="151">
        <v>8</v>
      </c>
      <c r="AB93" s="151" t="s">
        <v>808</v>
      </c>
      <c r="AC93" s="144" t="s">
        <v>717</v>
      </c>
      <c r="AD93" s="151">
        <v>4</v>
      </c>
      <c r="AE93" s="143" t="s">
        <v>1104</v>
      </c>
      <c r="AF93" s="149">
        <v>0</v>
      </c>
      <c r="AG93" s="86" t="s">
        <v>728</v>
      </c>
      <c r="AH93" s="86" t="s">
        <v>988</v>
      </c>
      <c r="AI93" s="153" t="s">
        <v>1105</v>
      </c>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row>
    <row r="94" spans="1:60" s="98" customFormat="1" ht="184.5" customHeight="1" x14ac:dyDescent="0.25">
      <c r="A94" s="260"/>
      <c r="B94" s="152">
        <v>34</v>
      </c>
      <c r="C94" s="143" t="s">
        <v>729</v>
      </c>
      <c r="D94" s="144" t="s">
        <v>421</v>
      </c>
      <c r="E94" s="144" t="s">
        <v>694</v>
      </c>
      <c r="F94" s="144" t="s">
        <v>680</v>
      </c>
      <c r="G94" s="112" t="s">
        <v>985</v>
      </c>
      <c r="H94" s="112" t="s">
        <v>720</v>
      </c>
      <c r="I94" s="112" t="s">
        <v>721</v>
      </c>
      <c r="J94" s="112" t="s">
        <v>722</v>
      </c>
      <c r="K94" s="112" t="s">
        <v>379</v>
      </c>
      <c r="L94" s="112" t="s">
        <v>723</v>
      </c>
      <c r="M94" s="159" t="s">
        <v>986</v>
      </c>
      <c r="N94" s="111">
        <v>20</v>
      </c>
      <c r="O94" s="159" t="s">
        <v>464</v>
      </c>
      <c r="P94" s="112" t="s">
        <v>436</v>
      </c>
      <c r="Q94" s="159" t="s">
        <v>724</v>
      </c>
      <c r="R94" s="159" t="s">
        <v>989</v>
      </c>
      <c r="S94" s="112" t="s">
        <v>725</v>
      </c>
      <c r="T94" s="112" t="s">
        <v>990</v>
      </c>
      <c r="U94" s="114">
        <v>0</v>
      </c>
      <c r="V94" s="159" t="s">
        <v>991</v>
      </c>
      <c r="W94" s="160" t="s">
        <v>726</v>
      </c>
      <c r="X94" s="158" t="s">
        <v>720</v>
      </c>
      <c r="Y94" s="150">
        <v>1</v>
      </c>
      <c r="Z94" s="86" t="s">
        <v>730</v>
      </c>
      <c r="AA94" s="151">
        <v>11</v>
      </c>
      <c r="AB94" s="151" t="s">
        <v>809</v>
      </c>
      <c r="AC94" s="144" t="s">
        <v>717</v>
      </c>
      <c r="AD94" s="151">
        <v>11</v>
      </c>
      <c r="AE94" s="143" t="s">
        <v>992</v>
      </c>
      <c r="AF94" s="149">
        <v>0</v>
      </c>
      <c r="AG94" s="86" t="s">
        <v>728</v>
      </c>
      <c r="AH94" s="86" t="s">
        <v>988</v>
      </c>
      <c r="AI94" s="153" t="s">
        <v>1106</v>
      </c>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row>
    <row r="95" spans="1:60" s="98" customFormat="1" ht="184.5" customHeight="1" x14ac:dyDescent="0.25">
      <c r="A95" s="260"/>
      <c r="B95" s="152">
        <v>35</v>
      </c>
      <c r="C95" s="143" t="s">
        <v>731</v>
      </c>
      <c r="D95" s="144" t="s">
        <v>421</v>
      </c>
      <c r="E95" s="144" t="s">
        <v>694</v>
      </c>
      <c r="F95" s="144" t="s">
        <v>680</v>
      </c>
      <c r="G95" s="112" t="s">
        <v>993</v>
      </c>
      <c r="H95" s="112" t="s">
        <v>720</v>
      </c>
      <c r="I95" s="112" t="s">
        <v>721</v>
      </c>
      <c r="J95" s="112" t="s">
        <v>994</v>
      </c>
      <c r="K95" s="112" t="s">
        <v>379</v>
      </c>
      <c r="L95" s="112" t="s">
        <v>732</v>
      </c>
      <c r="M95" s="159" t="s">
        <v>995</v>
      </c>
      <c r="N95" s="111">
        <v>100</v>
      </c>
      <c r="O95" s="159" t="s">
        <v>402</v>
      </c>
      <c r="P95" s="112" t="s">
        <v>436</v>
      </c>
      <c r="Q95" s="159" t="s">
        <v>733</v>
      </c>
      <c r="R95" s="159" t="s">
        <v>989</v>
      </c>
      <c r="S95" s="112" t="s">
        <v>725</v>
      </c>
      <c r="T95" s="112" t="s">
        <v>996</v>
      </c>
      <c r="U95" s="114">
        <v>0</v>
      </c>
      <c r="V95" s="159" t="s">
        <v>734</v>
      </c>
      <c r="W95" s="160" t="s">
        <v>997</v>
      </c>
      <c r="X95" s="158" t="s">
        <v>720</v>
      </c>
      <c r="Y95" s="150"/>
      <c r="Z95" s="86" t="s">
        <v>998</v>
      </c>
      <c r="AA95" s="151">
        <v>35</v>
      </c>
      <c r="AB95" s="151" t="s">
        <v>810</v>
      </c>
      <c r="AC95" s="144" t="s">
        <v>547</v>
      </c>
      <c r="AD95" s="151">
        <v>35</v>
      </c>
      <c r="AE95" s="143" t="s">
        <v>735</v>
      </c>
      <c r="AF95" s="149">
        <v>0</v>
      </c>
      <c r="AG95" s="86" t="s">
        <v>728</v>
      </c>
      <c r="AH95" s="86" t="s">
        <v>999</v>
      </c>
      <c r="AI95" s="153" t="s">
        <v>1107</v>
      </c>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row>
    <row r="96" spans="1:60" s="98" customFormat="1" ht="184.5" customHeight="1" x14ac:dyDescent="0.25">
      <c r="A96" s="260"/>
      <c r="B96" s="152">
        <v>36</v>
      </c>
      <c r="C96" s="143" t="s">
        <v>736</v>
      </c>
      <c r="D96" s="144" t="s">
        <v>421</v>
      </c>
      <c r="E96" s="144" t="s">
        <v>694</v>
      </c>
      <c r="F96" s="144" t="s">
        <v>680</v>
      </c>
      <c r="G96" s="112" t="s">
        <v>737</v>
      </c>
      <c r="H96" s="112" t="s">
        <v>738</v>
      </c>
      <c r="I96" s="112" t="s">
        <v>739</v>
      </c>
      <c r="J96" s="112" t="s">
        <v>547</v>
      </c>
      <c r="K96" s="112" t="s">
        <v>740</v>
      </c>
      <c r="L96" s="112" t="s">
        <v>402</v>
      </c>
      <c r="M96" s="159" t="s">
        <v>741</v>
      </c>
      <c r="N96" s="111">
        <v>4</v>
      </c>
      <c r="O96" s="159" t="s">
        <v>402</v>
      </c>
      <c r="P96" s="112" t="s">
        <v>434</v>
      </c>
      <c r="Q96" s="159" t="s">
        <v>438</v>
      </c>
      <c r="R96" s="159" t="s">
        <v>1000</v>
      </c>
      <c r="S96" s="112" t="s">
        <v>725</v>
      </c>
      <c r="T96" s="112" t="s">
        <v>563</v>
      </c>
      <c r="U96" s="114" t="s">
        <v>742</v>
      </c>
      <c r="V96" s="159" t="s">
        <v>734</v>
      </c>
      <c r="W96" s="160" t="s">
        <v>743</v>
      </c>
      <c r="X96" s="158" t="s">
        <v>738</v>
      </c>
      <c r="Y96" s="150" t="s">
        <v>744</v>
      </c>
      <c r="Z96" s="86" t="s">
        <v>745</v>
      </c>
      <c r="AA96" s="151">
        <v>13</v>
      </c>
      <c r="AB96" s="151" t="s">
        <v>746</v>
      </c>
      <c r="AC96" s="144" t="s">
        <v>547</v>
      </c>
      <c r="AD96" s="151">
        <v>13</v>
      </c>
      <c r="AE96" s="143" t="s">
        <v>1001</v>
      </c>
      <c r="AF96" s="149" t="s">
        <v>742</v>
      </c>
      <c r="AG96" s="86" t="s">
        <v>747</v>
      </c>
      <c r="AH96" s="86" t="s">
        <v>748</v>
      </c>
      <c r="AI96" s="153" t="s">
        <v>749</v>
      </c>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row>
    <row r="97" spans="1:60" s="98" customFormat="1" ht="184.5" customHeight="1" x14ac:dyDescent="0.25">
      <c r="A97" s="260"/>
      <c r="B97" s="152">
        <v>37</v>
      </c>
      <c r="C97" s="143" t="s">
        <v>750</v>
      </c>
      <c r="D97" s="144" t="s">
        <v>421</v>
      </c>
      <c r="E97" s="144" t="s">
        <v>694</v>
      </c>
      <c r="F97" s="144" t="s">
        <v>680</v>
      </c>
      <c r="G97" s="112" t="s">
        <v>751</v>
      </c>
      <c r="H97" s="112" t="s">
        <v>752</v>
      </c>
      <c r="I97" s="112" t="s">
        <v>462</v>
      </c>
      <c r="J97" s="112" t="s">
        <v>376</v>
      </c>
      <c r="K97" s="112" t="s">
        <v>379</v>
      </c>
      <c r="L97" s="112" t="s">
        <v>753</v>
      </c>
      <c r="M97" s="159" t="s">
        <v>410</v>
      </c>
      <c r="N97" s="111">
        <v>100</v>
      </c>
      <c r="O97" s="159" t="s">
        <v>464</v>
      </c>
      <c r="P97" s="112" t="s">
        <v>436</v>
      </c>
      <c r="Q97" s="159" t="s">
        <v>437</v>
      </c>
      <c r="R97" s="159" t="s">
        <v>754</v>
      </c>
      <c r="S97" s="112" t="s">
        <v>725</v>
      </c>
      <c r="T97" s="112" t="s">
        <v>755</v>
      </c>
      <c r="U97" s="114" t="s">
        <v>742</v>
      </c>
      <c r="V97" s="159" t="s">
        <v>756</v>
      </c>
      <c r="W97" s="160" t="s">
        <v>757</v>
      </c>
      <c r="X97" s="158">
        <v>43969</v>
      </c>
      <c r="Y97" s="150">
        <v>1</v>
      </c>
      <c r="Z97" s="86" t="s">
        <v>758</v>
      </c>
      <c r="AA97" s="151">
        <v>80</v>
      </c>
      <c r="AB97" s="151" t="s">
        <v>759</v>
      </c>
      <c r="AC97" s="144" t="s">
        <v>376</v>
      </c>
      <c r="AD97" s="151">
        <v>80</v>
      </c>
      <c r="AE97" s="143" t="s">
        <v>1002</v>
      </c>
      <c r="AF97" s="149" t="s">
        <v>742</v>
      </c>
      <c r="AG97" s="86" t="s">
        <v>760</v>
      </c>
      <c r="AH97" s="86" t="s">
        <v>1026</v>
      </c>
      <c r="AI97" s="153" t="s">
        <v>761</v>
      </c>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row>
    <row r="98" spans="1:60" s="98" customFormat="1" ht="184.5" customHeight="1" x14ac:dyDescent="0.25">
      <c r="A98" s="260"/>
      <c r="B98" s="152">
        <v>38</v>
      </c>
      <c r="C98" s="143" t="s">
        <v>762</v>
      </c>
      <c r="D98" s="144" t="s">
        <v>421</v>
      </c>
      <c r="E98" s="144" t="s">
        <v>694</v>
      </c>
      <c r="F98" s="144" t="s">
        <v>680</v>
      </c>
      <c r="G98" s="112" t="s">
        <v>737</v>
      </c>
      <c r="H98" s="112" t="s">
        <v>738</v>
      </c>
      <c r="I98" s="112" t="s">
        <v>739</v>
      </c>
      <c r="J98" s="112" t="s">
        <v>547</v>
      </c>
      <c r="K98" s="112" t="s">
        <v>740</v>
      </c>
      <c r="L98" s="112" t="s">
        <v>402</v>
      </c>
      <c r="M98" s="159" t="s">
        <v>741</v>
      </c>
      <c r="N98" s="111">
        <v>4</v>
      </c>
      <c r="O98" s="159" t="s">
        <v>402</v>
      </c>
      <c r="P98" s="112" t="s">
        <v>434</v>
      </c>
      <c r="Q98" s="159" t="s">
        <v>438</v>
      </c>
      <c r="R98" s="159" t="s">
        <v>1000</v>
      </c>
      <c r="S98" s="112" t="s">
        <v>725</v>
      </c>
      <c r="T98" s="112" t="s">
        <v>563</v>
      </c>
      <c r="U98" s="114" t="s">
        <v>742</v>
      </c>
      <c r="V98" s="159" t="s">
        <v>734</v>
      </c>
      <c r="W98" s="160" t="s">
        <v>743</v>
      </c>
      <c r="X98" s="158" t="s">
        <v>738</v>
      </c>
      <c r="Y98" s="150">
        <v>1</v>
      </c>
      <c r="Z98" s="86" t="s">
        <v>745</v>
      </c>
      <c r="AA98" s="151">
        <v>13</v>
      </c>
      <c r="AB98" s="151" t="s">
        <v>746</v>
      </c>
      <c r="AC98" s="144" t="s">
        <v>547</v>
      </c>
      <c r="AD98" s="151">
        <v>13</v>
      </c>
      <c r="AE98" s="143" t="s">
        <v>1001</v>
      </c>
      <c r="AF98" s="149" t="s">
        <v>742</v>
      </c>
      <c r="AG98" s="86" t="s">
        <v>747</v>
      </c>
      <c r="AH98" s="86" t="s">
        <v>748</v>
      </c>
      <c r="AI98" s="153" t="s">
        <v>749</v>
      </c>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row>
    <row r="99" spans="1:60" s="98" customFormat="1" ht="184.5" customHeight="1" x14ac:dyDescent="0.25">
      <c r="A99" s="260"/>
      <c r="B99" s="152">
        <v>39</v>
      </c>
      <c r="C99" s="143" t="s">
        <v>763</v>
      </c>
      <c r="D99" s="144" t="s">
        <v>421</v>
      </c>
      <c r="E99" s="144" t="s">
        <v>694</v>
      </c>
      <c r="F99" s="144" t="s">
        <v>680</v>
      </c>
      <c r="G99" s="112" t="s">
        <v>751</v>
      </c>
      <c r="H99" s="112" t="s">
        <v>752</v>
      </c>
      <c r="I99" s="112" t="s">
        <v>462</v>
      </c>
      <c r="J99" s="112" t="s">
        <v>376</v>
      </c>
      <c r="K99" s="112" t="s">
        <v>379</v>
      </c>
      <c r="L99" s="112" t="s">
        <v>753</v>
      </c>
      <c r="M99" s="159" t="s">
        <v>410</v>
      </c>
      <c r="N99" s="111">
        <v>100</v>
      </c>
      <c r="O99" s="159" t="s">
        <v>464</v>
      </c>
      <c r="P99" s="112" t="s">
        <v>436</v>
      </c>
      <c r="Q99" s="159" t="s">
        <v>437</v>
      </c>
      <c r="R99" s="159" t="s">
        <v>764</v>
      </c>
      <c r="S99" s="112" t="s">
        <v>725</v>
      </c>
      <c r="T99" s="112" t="s">
        <v>755</v>
      </c>
      <c r="U99" s="114" t="s">
        <v>742</v>
      </c>
      <c r="V99" s="159" t="s">
        <v>756</v>
      </c>
      <c r="W99" s="160" t="s">
        <v>757</v>
      </c>
      <c r="X99" s="158">
        <v>43987</v>
      </c>
      <c r="Y99" s="150">
        <v>1</v>
      </c>
      <c r="Z99" s="86" t="s">
        <v>1003</v>
      </c>
      <c r="AA99" s="151">
        <v>120</v>
      </c>
      <c r="AB99" s="151" t="s">
        <v>759</v>
      </c>
      <c r="AC99" s="144" t="s">
        <v>376</v>
      </c>
      <c r="AD99" s="151">
        <v>120</v>
      </c>
      <c r="AE99" s="143" t="s">
        <v>1004</v>
      </c>
      <c r="AF99" s="149" t="s">
        <v>742</v>
      </c>
      <c r="AG99" s="86" t="s">
        <v>760</v>
      </c>
      <c r="AH99" s="86" t="s">
        <v>1022</v>
      </c>
      <c r="AI99" s="153" t="s">
        <v>765</v>
      </c>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row>
    <row r="100" spans="1:60" s="98" customFormat="1" ht="184.5" customHeight="1" x14ac:dyDescent="0.25">
      <c r="A100" s="260"/>
      <c r="B100" s="152">
        <v>40</v>
      </c>
      <c r="C100" s="143" t="s">
        <v>766</v>
      </c>
      <c r="D100" s="144" t="s">
        <v>421</v>
      </c>
      <c r="E100" s="144" t="s">
        <v>694</v>
      </c>
      <c r="F100" s="144" t="s">
        <v>680</v>
      </c>
      <c r="G100" s="112" t="s">
        <v>751</v>
      </c>
      <c r="H100" s="112" t="s">
        <v>767</v>
      </c>
      <c r="I100" s="112" t="s">
        <v>462</v>
      </c>
      <c r="J100" s="112" t="s">
        <v>376</v>
      </c>
      <c r="K100" s="112" t="s">
        <v>379</v>
      </c>
      <c r="L100" s="112" t="s">
        <v>901</v>
      </c>
      <c r="M100" s="159" t="s">
        <v>768</v>
      </c>
      <c r="N100" s="111">
        <v>20</v>
      </c>
      <c r="O100" s="159" t="s">
        <v>1005</v>
      </c>
      <c r="P100" s="112" t="s">
        <v>436</v>
      </c>
      <c r="Q100" s="159" t="s">
        <v>437</v>
      </c>
      <c r="R100" s="159" t="s">
        <v>769</v>
      </c>
      <c r="S100" s="112" t="s">
        <v>725</v>
      </c>
      <c r="T100" s="112" t="s">
        <v>397</v>
      </c>
      <c r="U100" s="114" t="s">
        <v>742</v>
      </c>
      <c r="V100" s="159" t="s">
        <v>770</v>
      </c>
      <c r="W100" s="160" t="s">
        <v>757</v>
      </c>
      <c r="X100" s="158" t="s">
        <v>771</v>
      </c>
      <c r="Y100" s="150" t="s">
        <v>563</v>
      </c>
      <c r="Z100" s="86" t="s">
        <v>1003</v>
      </c>
      <c r="AA100" s="151">
        <v>42</v>
      </c>
      <c r="AB100" s="151" t="s">
        <v>772</v>
      </c>
      <c r="AC100" s="144" t="s">
        <v>376</v>
      </c>
      <c r="AD100" s="151">
        <v>42</v>
      </c>
      <c r="AE100" s="143" t="s">
        <v>773</v>
      </c>
      <c r="AF100" s="149" t="s">
        <v>742</v>
      </c>
      <c r="AG100" s="86" t="s">
        <v>774</v>
      </c>
      <c r="AH100" s="86" t="s">
        <v>1023</v>
      </c>
      <c r="AI100" s="153" t="s">
        <v>765</v>
      </c>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row>
    <row r="101" spans="1:60" s="98" customFormat="1" ht="184.5" customHeight="1" x14ac:dyDescent="0.25">
      <c r="A101" s="260"/>
      <c r="B101" s="152">
        <v>41</v>
      </c>
      <c r="C101" s="143" t="s">
        <v>775</v>
      </c>
      <c r="D101" s="144" t="s">
        <v>421</v>
      </c>
      <c r="E101" s="144" t="s">
        <v>776</v>
      </c>
      <c r="F101" s="144" t="s">
        <v>680</v>
      </c>
      <c r="G101" s="112" t="s">
        <v>777</v>
      </c>
      <c r="H101" s="112" t="s">
        <v>738</v>
      </c>
      <c r="I101" s="112" t="s">
        <v>778</v>
      </c>
      <c r="J101" s="112" t="s">
        <v>547</v>
      </c>
      <c r="K101" s="112" t="s">
        <v>379</v>
      </c>
      <c r="L101" s="112" t="s">
        <v>779</v>
      </c>
      <c r="M101" s="159" t="s">
        <v>780</v>
      </c>
      <c r="N101" s="111">
        <v>8</v>
      </c>
      <c r="O101" s="159" t="s">
        <v>402</v>
      </c>
      <c r="P101" s="112" t="s">
        <v>434</v>
      </c>
      <c r="Q101" s="159" t="s">
        <v>781</v>
      </c>
      <c r="R101" s="159" t="s">
        <v>1006</v>
      </c>
      <c r="S101" s="112" t="s">
        <v>403</v>
      </c>
      <c r="T101" s="112" t="s">
        <v>782</v>
      </c>
      <c r="U101" s="114" t="s">
        <v>742</v>
      </c>
      <c r="V101" s="159" t="s">
        <v>783</v>
      </c>
      <c r="W101" s="160" t="s">
        <v>784</v>
      </c>
      <c r="X101" s="158" t="s">
        <v>738</v>
      </c>
      <c r="Y101" s="150">
        <v>1</v>
      </c>
      <c r="Z101" s="86" t="s">
        <v>785</v>
      </c>
      <c r="AA101" s="151">
        <v>16</v>
      </c>
      <c r="AB101" s="151" t="s">
        <v>746</v>
      </c>
      <c r="AC101" s="144" t="s">
        <v>547</v>
      </c>
      <c r="AD101" s="151">
        <v>16</v>
      </c>
      <c r="AE101" s="143" t="s">
        <v>1001</v>
      </c>
      <c r="AF101" s="149" t="s">
        <v>742</v>
      </c>
      <c r="AG101" s="86"/>
      <c r="AH101" s="86" t="s">
        <v>786</v>
      </c>
      <c r="AI101" s="153" t="s">
        <v>1007</v>
      </c>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row>
    <row r="102" spans="1:60" s="98" customFormat="1" ht="184.5" customHeight="1" x14ac:dyDescent="0.25">
      <c r="A102" s="260"/>
      <c r="B102" s="152">
        <v>42</v>
      </c>
      <c r="C102" s="143" t="s">
        <v>787</v>
      </c>
      <c r="D102" s="144" t="s">
        <v>421</v>
      </c>
      <c r="E102" s="144" t="s">
        <v>776</v>
      </c>
      <c r="F102" s="144" t="s">
        <v>680</v>
      </c>
      <c r="G102" s="112" t="s">
        <v>788</v>
      </c>
      <c r="H102" s="112" t="s">
        <v>789</v>
      </c>
      <c r="I102" s="112" t="s">
        <v>462</v>
      </c>
      <c r="J102" s="112" t="s">
        <v>376</v>
      </c>
      <c r="K102" s="112" t="s">
        <v>379</v>
      </c>
      <c r="L102" s="112" t="s">
        <v>790</v>
      </c>
      <c r="M102" s="159" t="s">
        <v>791</v>
      </c>
      <c r="N102" s="111">
        <v>20</v>
      </c>
      <c r="O102" s="159" t="s">
        <v>792</v>
      </c>
      <c r="P102" s="112" t="s">
        <v>436</v>
      </c>
      <c r="Q102" s="159" t="s">
        <v>437</v>
      </c>
      <c r="R102" s="159" t="s">
        <v>1008</v>
      </c>
      <c r="S102" s="112" t="s">
        <v>403</v>
      </c>
      <c r="T102" s="112" t="s">
        <v>793</v>
      </c>
      <c r="U102" s="114" t="s">
        <v>742</v>
      </c>
      <c r="V102" s="159" t="s">
        <v>1009</v>
      </c>
      <c r="W102" s="160" t="s">
        <v>784</v>
      </c>
      <c r="X102" s="158" t="s">
        <v>794</v>
      </c>
      <c r="Y102" s="150">
        <v>1</v>
      </c>
      <c r="Z102" s="86" t="s">
        <v>795</v>
      </c>
      <c r="AA102" s="151">
        <v>30</v>
      </c>
      <c r="AB102" s="151" t="s">
        <v>620</v>
      </c>
      <c r="AC102" s="144" t="s">
        <v>717</v>
      </c>
      <c r="AD102" s="151">
        <v>30</v>
      </c>
      <c r="AE102" s="143" t="s">
        <v>1010</v>
      </c>
      <c r="AF102" s="149" t="s">
        <v>742</v>
      </c>
      <c r="AG102" s="86" t="s">
        <v>601</v>
      </c>
      <c r="AH102" s="86" t="s">
        <v>1024</v>
      </c>
      <c r="AI102" s="153" t="s">
        <v>796</v>
      </c>
      <c r="AJ102" s="99"/>
      <c r="AK102" s="99"/>
      <c r="AL102" s="99"/>
      <c r="AM102" s="99"/>
      <c r="AN102" s="99"/>
      <c r="AO102" s="99"/>
      <c r="AP102" s="99"/>
      <c r="AQ102" s="99"/>
      <c r="AR102" s="99"/>
      <c r="AS102" s="99"/>
      <c r="AT102" s="99"/>
      <c r="AU102" s="99"/>
      <c r="AV102" s="99"/>
    </row>
    <row r="103" spans="1:60" s="98" customFormat="1" ht="184.5" customHeight="1" x14ac:dyDescent="0.25">
      <c r="A103" s="260"/>
      <c r="B103" s="152">
        <v>43</v>
      </c>
      <c r="C103" s="143" t="s">
        <v>797</v>
      </c>
      <c r="D103" s="144" t="s">
        <v>421</v>
      </c>
      <c r="E103" s="144" t="s">
        <v>776</v>
      </c>
      <c r="F103" s="144" t="s">
        <v>680</v>
      </c>
      <c r="G103" s="112" t="s">
        <v>777</v>
      </c>
      <c r="H103" s="112" t="s">
        <v>794</v>
      </c>
      <c r="I103" s="112" t="s">
        <v>778</v>
      </c>
      <c r="J103" s="112" t="s">
        <v>547</v>
      </c>
      <c r="K103" s="112" t="s">
        <v>379</v>
      </c>
      <c r="L103" s="112" t="s">
        <v>779</v>
      </c>
      <c r="M103" s="159" t="s">
        <v>780</v>
      </c>
      <c r="N103" s="111">
        <v>8</v>
      </c>
      <c r="O103" s="159" t="s">
        <v>402</v>
      </c>
      <c r="P103" s="112" t="s">
        <v>434</v>
      </c>
      <c r="Q103" s="159" t="s">
        <v>781</v>
      </c>
      <c r="R103" s="159" t="s">
        <v>1006</v>
      </c>
      <c r="S103" s="112" t="s">
        <v>403</v>
      </c>
      <c r="T103" s="112" t="s">
        <v>782</v>
      </c>
      <c r="U103" s="114">
        <v>0</v>
      </c>
      <c r="V103" s="159" t="s">
        <v>783</v>
      </c>
      <c r="W103" s="160" t="s">
        <v>798</v>
      </c>
      <c r="X103" s="158" t="s">
        <v>794</v>
      </c>
      <c r="Y103" s="150">
        <v>1</v>
      </c>
      <c r="Z103" s="86" t="s">
        <v>785</v>
      </c>
      <c r="AA103" s="151">
        <v>16</v>
      </c>
      <c r="AB103" s="151" t="s">
        <v>746</v>
      </c>
      <c r="AC103" s="144" t="s">
        <v>547</v>
      </c>
      <c r="AD103" s="151">
        <v>16</v>
      </c>
      <c r="AE103" s="143" t="s">
        <v>1001</v>
      </c>
      <c r="AF103" s="149" t="s">
        <v>742</v>
      </c>
      <c r="AG103" s="86"/>
      <c r="AH103" s="86" t="s">
        <v>786</v>
      </c>
      <c r="AI103" s="153" t="s">
        <v>1007</v>
      </c>
      <c r="AJ103" s="99"/>
      <c r="AK103" s="99"/>
      <c r="AL103" s="99"/>
      <c r="AM103" s="99"/>
      <c r="AN103" s="99"/>
      <c r="AO103" s="99"/>
      <c r="AP103" s="99"/>
      <c r="AQ103" s="99"/>
      <c r="AR103" s="99"/>
      <c r="AS103" s="99"/>
      <c r="AT103" s="99"/>
      <c r="AU103" s="99"/>
      <c r="AV103" s="99"/>
    </row>
    <row r="104" spans="1:60" s="98" customFormat="1" ht="184.5" customHeight="1" x14ac:dyDescent="0.25">
      <c r="A104" s="260"/>
      <c r="B104" s="152">
        <v>44</v>
      </c>
      <c r="C104" s="143" t="s">
        <v>799</v>
      </c>
      <c r="D104" s="144" t="s">
        <v>421</v>
      </c>
      <c r="E104" s="144" t="s">
        <v>776</v>
      </c>
      <c r="F104" s="144" t="s">
        <v>680</v>
      </c>
      <c r="G104" s="112" t="s">
        <v>788</v>
      </c>
      <c r="H104" s="112" t="s">
        <v>789</v>
      </c>
      <c r="I104" s="112" t="s">
        <v>462</v>
      </c>
      <c r="J104" s="112" t="s">
        <v>376</v>
      </c>
      <c r="K104" s="112" t="s">
        <v>379</v>
      </c>
      <c r="L104" s="112" t="s">
        <v>790</v>
      </c>
      <c r="M104" s="159" t="s">
        <v>791</v>
      </c>
      <c r="N104" s="111">
        <v>40</v>
      </c>
      <c r="O104" s="159" t="s">
        <v>792</v>
      </c>
      <c r="P104" s="112" t="s">
        <v>436</v>
      </c>
      <c r="Q104" s="159" t="s">
        <v>437</v>
      </c>
      <c r="R104" s="159" t="s">
        <v>1008</v>
      </c>
      <c r="S104" s="112" t="s">
        <v>403</v>
      </c>
      <c r="T104" s="112" t="s">
        <v>793</v>
      </c>
      <c r="U104" s="114" t="s">
        <v>742</v>
      </c>
      <c r="V104" s="159" t="s">
        <v>1009</v>
      </c>
      <c r="W104" s="160" t="s">
        <v>784</v>
      </c>
      <c r="X104" s="158" t="s">
        <v>800</v>
      </c>
      <c r="Y104" s="150">
        <v>1</v>
      </c>
      <c r="Z104" s="86" t="s">
        <v>1011</v>
      </c>
      <c r="AA104" s="151">
        <v>50</v>
      </c>
      <c r="AB104" s="151" t="s">
        <v>620</v>
      </c>
      <c r="AC104" s="144" t="s">
        <v>717</v>
      </c>
      <c r="AD104" s="151">
        <v>50</v>
      </c>
      <c r="AE104" s="143" t="s">
        <v>1012</v>
      </c>
      <c r="AF104" s="149" t="s">
        <v>742</v>
      </c>
      <c r="AG104" s="86" t="s">
        <v>601</v>
      </c>
      <c r="AH104" s="86" t="s">
        <v>1025</v>
      </c>
      <c r="AI104" s="153" t="s">
        <v>796</v>
      </c>
      <c r="AJ104" s="99"/>
      <c r="AK104" s="99"/>
      <c r="AL104" s="99"/>
      <c r="AM104" s="99"/>
      <c r="AN104" s="99"/>
      <c r="AO104" s="99"/>
      <c r="AP104" s="99"/>
      <c r="AQ104" s="99"/>
      <c r="AR104" s="99"/>
      <c r="AS104" s="99"/>
      <c r="AT104" s="99"/>
      <c r="AU104" s="99"/>
      <c r="AV104" s="99"/>
      <c r="AW104" s="99"/>
      <c r="AX104" s="99"/>
      <c r="AY104" s="99"/>
      <c r="AZ104" s="99"/>
      <c r="BA104" s="99"/>
    </row>
    <row r="105" spans="1:60" s="74" customFormat="1" ht="409.5" customHeight="1" x14ac:dyDescent="0.3">
      <c r="A105" s="141" t="s">
        <v>1098</v>
      </c>
      <c r="B105" s="105">
        <v>45</v>
      </c>
      <c r="C105" s="113" t="s">
        <v>1099</v>
      </c>
      <c r="D105" s="120" t="s">
        <v>420</v>
      </c>
      <c r="E105" s="120" t="s">
        <v>422</v>
      </c>
      <c r="F105" s="120" t="s">
        <v>1100</v>
      </c>
      <c r="G105" s="120" t="s">
        <v>1101</v>
      </c>
      <c r="H105" s="120" t="s">
        <v>1102</v>
      </c>
      <c r="I105" s="120" t="s">
        <v>1123</v>
      </c>
      <c r="J105" s="120" t="s">
        <v>1124</v>
      </c>
      <c r="K105" s="120" t="s">
        <v>1103</v>
      </c>
      <c r="L105" s="120" t="s">
        <v>1125</v>
      </c>
      <c r="M105" s="113" t="s">
        <v>1126</v>
      </c>
      <c r="N105" s="127">
        <v>100</v>
      </c>
      <c r="O105" s="113" t="s">
        <v>1127</v>
      </c>
      <c r="P105" s="120" t="s">
        <v>434</v>
      </c>
      <c r="Q105" s="113" t="str">
        <f>IF(AND(P105&lt;&gt;""),VLOOKUP(P105,[5]Presentación!$B$25:$F$28,2,FALSE),"")</f>
        <v xml:space="preserve">Es la incidencia de los ciudadanos y grupos de interés en la formulación de políticas públicas, normas, planes, programas, proyectos, servicios y trámites. En esta fase los ciudadanos tienen la posibilidad de dialogar y debatir con las entidades en diversos espacios e influir en las decisiones públicas con sus opiniones, argumentos y propuestas. </v>
      </c>
      <c r="R105" s="113" t="s">
        <v>1160</v>
      </c>
      <c r="S105" s="120" t="s">
        <v>403</v>
      </c>
      <c r="T105" s="120" t="s">
        <v>1128</v>
      </c>
      <c r="U105" s="125">
        <v>0</v>
      </c>
      <c r="V105" s="113" t="s">
        <v>1129</v>
      </c>
      <c r="W105" s="128" t="s">
        <v>386</v>
      </c>
      <c r="X105" s="122" t="s">
        <v>1130</v>
      </c>
      <c r="Y105" s="140" t="s">
        <v>1131</v>
      </c>
      <c r="Z105" s="117" t="s">
        <v>1132</v>
      </c>
      <c r="AA105" s="115">
        <v>786</v>
      </c>
      <c r="AB105" s="120" t="s">
        <v>1133</v>
      </c>
      <c r="AC105" s="115" t="s">
        <v>544</v>
      </c>
      <c r="AD105" s="116">
        <v>1226</v>
      </c>
      <c r="AE105" s="117" t="s">
        <v>1134</v>
      </c>
      <c r="AF105" s="118">
        <v>0</v>
      </c>
      <c r="AG105" s="117" t="s">
        <v>1135</v>
      </c>
      <c r="AH105" s="117" t="s">
        <v>1136</v>
      </c>
      <c r="AI105" s="119" t="s">
        <v>1137</v>
      </c>
    </row>
    <row r="106" spans="1:60" s="75" customFormat="1" ht="393.75" customHeight="1" thickBot="1" x14ac:dyDescent="0.35">
      <c r="A106" s="141" t="s">
        <v>512</v>
      </c>
      <c r="B106" s="154">
        <v>46</v>
      </c>
      <c r="C106" s="107" t="s">
        <v>628</v>
      </c>
      <c r="D106" s="108" t="s">
        <v>444</v>
      </c>
      <c r="E106" s="108" t="s">
        <v>422</v>
      </c>
      <c r="F106" s="108" t="s">
        <v>629</v>
      </c>
      <c r="G106" s="108" t="s">
        <v>463</v>
      </c>
      <c r="H106" s="108" t="s">
        <v>534</v>
      </c>
      <c r="I106" s="108" t="s">
        <v>462</v>
      </c>
      <c r="J106" s="108" t="s">
        <v>376</v>
      </c>
      <c r="K106" s="108" t="s">
        <v>379</v>
      </c>
      <c r="L106" s="108" t="s">
        <v>380</v>
      </c>
      <c r="M106" s="107" t="s">
        <v>445</v>
      </c>
      <c r="N106" s="155" t="s">
        <v>630</v>
      </c>
      <c r="O106" s="107" t="s">
        <v>446</v>
      </c>
      <c r="P106" s="108" t="s">
        <v>434</v>
      </c>
      <c r="Q106" s="107" t="s">
        <v>631</v>
      </c>
      <c r="R106" s="107" t="s">
        <v>632</v>
      </c>
      <c r="S106" s="108" t="s">
        <v>383</v>
      </c>
      <c r="T106" s="108" t="s">
        <v>397</v>
      </c>
      <c r="U106" s="109">
        <v>0</v>
      </c>
      <c r="V106" s="107" t="s">
        <v>447</v>
      </c>
      <c r="W106" s="157" t="s">
        <v>386</v>
      </c>
      <c r="X106" s="133" t="s">
        <v>857</v>
      </c>
      <c r="Y106" s="134" t="s">
        <v>858</v>
      </c>
      <c r="Z106" s="135" t="s">
        <v>1161</v>
      </c>
      <c r="AA106" s="136">
        <v>31</v>
      </c>
      <c r="AB106" s="136">
        <v>31</v>
      </c>
      <c r="AC106" s="136" t="s">
        <v>376</v>
      </c>
      <c r="AD106" s="136">
        <v>31</v>
      </c>
      <c r="AE106" s="136" t="s">
        <v>1162</v>
      </c>
      <c r="AF106" s="137">
        <v>0</v>
      </c>
      <c r="AG106" s="135" t="s">
        <v>1058</v>
      </c>
      <c r="AH106" s="135" t="s">
        <v>1163</v>
      </c>
      <c r="AI106" s="138" t="s">
        <v>1013</v>
      </c>
    </row>
    <row r="107" spans="1:60" ht="34.5" customHeight="1" x14ac:dyDescent="0.3">
      <c r="Z107" s="103" t="s">
        <v>1018</v>
      </c>
      <c r="AA107" s="104">
        <f>SUM(AA9:AA106)</f>
        <v>42215</v>
      </c>
      <c r="AE107" s="165" t="s">
        <v>1019</v>
      </c>
      <c r="AF107" s="164">
        <f>SUM(AF9:AF106)</f>
        <v>849016917</v>
      </c>
    </row>
    <row r="118" ht="14.25" customHeight="1" x14ac:dyDescent="0.3"/>
    <row r="119" ht="63.75" customHeight="1" x14ac:dyDescent="0.3"/>
    <row r="137" spans="7:10" x14ac:dyDescent="0.3">
      <c r="G137" s="77"/>
      <c r="H137" s="77"/>
      <c r="I137" s="77"/>
      <c r="J137" s="55"/>
    </row>
    <row r="147" spans="7:10" x14ac:dyDescent="0.3">
      <c r="G147" s="77"/>
      <c r="H147" s="77"/>
      <c r="I147" s="77"/>
      <c r="J147" s="55"/>
    </row>
  </sheetData>
  <autoFilter ref="B8:AI107"/>
  <mergeCells count="565">
    <mergeCell ref="W68:W71"/>
    <mergeCell ref="X68:X71"/>
    <mergeCell ref="Y68:Y71"/>
    <mergeCell ref="Z68:Z71"/>
    <mergeCell ref="AA68:AA71"/>
    <mergeCell ref="AD68:AD71"/>
    <mergeCell ref="AE68:AE71"/>
    <mergeCell ref="AF68:AF71"/>
    <mergeCell ref="AI64:AI67"/>
    <mergeCell ref="B68:B71"/>
    <mergeCell ref="C68:C71"/>
    <mergeCell ref="D68:D71"/>
    <mergeCell ref="E68:E71"/>
    <mergeCell ref="F68:F71"/>
    <mergeCell ref="G68:G71"/>
    <mergeCell ref="H68:H71"/>
    <mergeCell ref="I68:I71"/>
    <mergeCell ref="J68:J71"/>
    <mergeCell ref="K68:K71"/>
    <mergeCell ref="L68:L71"/>
    <mergeCell ref="M68:M71"/>
    <mergeCell ref="N68:N71"/>
    <mergeCell ref="O68:O71"/>
    <mergeCell ref="P68:P71"/>
    <mergeCell ref="Q68:Q71"/>
    <mergeCell ref="R68:R71"/>
    <mergeCell ref="S68:S71"/>
    <mergeCell ref="T68:T71"/>
    <mergeCell ref="U68:U71"/>
    <mergeCell ref="AH68:AH71"/>
    <mergeCell ref="AI68:AI71"/>
    <mergeCell ref="V68:V71"/>
    <mergeCell ref="W64:W67"/>
    <mergeCell ref="X64:X67"/>
    <mergeCell ref="Y64:Y67"/>
    <mergeCell ref="Z64:Z67"/>
    <mergeCell ref="AA64:AA67"/>
    <mergeCell ref="AD64:AD67"/>
    <mergeCell ref="AE64:AE67"/>
    <mergeCell ref="AF64:AF67"/>
    <mergeCell ref="AH64:AH67"/>
    <mergeCell ref="AA60:AA63"/>
    <mergeCell ref="AD60:AD63"/>
    <mergeCell ref="AE60:AE63"/>
    <mergeCell ref="AF60:AF63"/>
    <mergeCell ref="AH60:AH63"/>
    <mergeCell ref="AI60:AI63"/>
    <mergeCell ref="B64:B67"/>
    <mergeCell ref="C64:C67"/>
    <mergeCell ref="D64:D67"/>
    <mergeCell ref="E64:E67"/>
    <mergeCell ref="F64:F67"/>
    <mergeCell ref="G64:G67"/>
    <mergeCell ref="H64:H67"/>
    <mergeCell ref="I64:I67"/>
    <mergeCell ref="J64:J67"/>
    <mergeCell ref="K64:K67"/>
    <mergeCell ref="L64:L67"/>
    <mergeCell ref="M64:M67"/>
    <mergeCell ref="N64:N67"/>
    <mergeCell ref="O64:O67"/>
    <mergeCell ref="P64:P67"/>
    <mergeCell ref="Q64:Q67"/>
    <mergeCell ref="R64:R67"/>
    <mergeCell ref="S64:S67"/>
    <mergeCell ref="L46:L49"/>
    <mergeCell ref="A83:A104"/>
    <mergeCell ref="R72:R75"/>
    <mergeCell ref="AD72:AD75"/>
    <mergeCell ref="AE72:AE75"/>
    <mergeCell ref="AF72:AF75"/>
    <mergeCell ref="AH72:AH75"/>
    <mergeCell ref="Y76:Y79"/>
    <mergeCell ref="Z76:Z79"/>
    <mergeCell ref="AA76:AA79"/>
    <mergeCell ref="AD76:AD79"/>
    <mergeCell ref="AE76:AE79"/>
    <mergeCell ref="AF76:AF79"/>
    <mergeCell ref="AH76:AH79"/>
    <mergeCell ref="Z72:Z75"/>
    <mergeCell ref="AA72:AA75"/>
    <mergeCell ref="O72:O75"/>
    <mergeCell ref="P72:P75"/>
    <mergeCell ref="Q72:Q75"/>
    <mergeCell ref="W76:W79"/>
    <mergeCell ref="X76:X79"/>
    <mergeCell ref="S72:S75"/>
    <mergeCell ref="T72:T75"/>
    <mergeCell ref="U72:U75"/>
    <mergeCell ref="AI42:AI45"/>
    <mergeCell ref="AE50:AE53"/>
    <mergeCell ref="AF50:AF53"/>
    <mergeCell ref="AH50:AH53"/>
    <mergeCell ref="AI50:AI53"/>
    <mergeCell ref="T42:T45"/>
    <mergeCell ref="U42:U45"/>
    <mergeCell ref="V42:V45"/>
    <mergeCell ref="W42:W45"/>
    <mergeCell ref="W46:W49"/>
    <mergeCell ref="AA46:AA49"/>
    <mergeCell ref="AD46:AD49"/>
    <mergeCell ref="AE46:AE49"/>
    <mergeCell ref="AF46:AF49"/>
    <mergeCell ref="AH46:AH49"/>
    <mergeCell ref="AI46:AI49"/>
    <mergeCell ref="B50:B53"/>
    <mergeCell ref="C50:C53"/>
    <mergeCell ref="D50:D53"/>
    <mergeCell ref="E50:E53"/>
    <mergeCell ref="F50:F53"/>
    <mergeCell ref="G50:G53"/>
    <mergeCell ref="H50:H53"/>
    <mergeCell ref="I50:I53"/>
    <mergeCell ref="J50:J53"/>
    <mergeCell ref="C42:C45"/>
    <mergeCell ref="D42:D45"/>
    <mergeCell ref="E42:E45"/>
    <mergeCell ref="F42:F45"/>
    <mergeCell ref="G42:G45"/>
    <mergeCell ref="H42:H45"/>
    <mergeCell ref="I42:I45"/>
    <mergeCell ref="P42:P45"/>
    <mergeCell ref="Q42:Q45"/>
    <mergeCell ref="L42:L45"/>
    <mergeCell ref="M42:M45"/>
    <mergeCell ref="N42:N45"/>
    <mergeCell ref="O42:O45"/>
    <mergeCell ref="A56:A71"/>
    <mergeCell ref="B56:B59"/>
    <mergeCell ref="C56:C59"/>
    <mergeCell ref="D56:D59"/>
    <mergeCell ref="E56:E59"/>
    <mergeCell ref="K56:K59"/>
    <mergeCell ref="L56:L59"/>
    <mergeCell ref="M56:M59"/>
    <mergeCell ref="N56:N59"/>
    <mergeCell ref="B60:B63"/>
    <mergeCell ref="C60:C63"/>
    <mergeCell ref="D60:D63"/>
    <mergeCell ref="E60:E63"/>
    <mergeCell ref="F60:F63"/>
    <mergeCell ref="G60:G63"/>
    <mergeCell ref="K60:K63"/>
    <mergeCell ref="L60:L63"/>
    <mergeCell ref="M60:M63"/>
    <mergeCell ref="N60:N63"/>
    <mergeCell ref="AD7:AE7"/>
    <mergeCell ref="F1:AH3"/>
    <mergeCell ref="B7:B8"/>
    <mergeCell ref="X6:AI6"/>
    <mergeCell ref="S7:S8"/>
    <mergeCell ref="T7:T8"/>
    <mergeCell ref="N7:N8"/>
    <mergeCell ref="M7:M8"/>
    <mergeCell ref="U7:V7"/>
    <mergeCell ref="X7:X8"/>
    <mergeCell ref="W7:W8"/>
    <mergeCell ref="AH7:AH8"/>
    <mergeCell ref="Y7:Z7"/>
    <mergeCell ref="AF7:AG7"/>
    <mergeCell ref="AA7:AC7"/>
    <mergeCell ref="AI7:AI8"/>
    <mergeCell ref="E7:E8"/>
    <mergeCell ref="A1:E3"/>
    <mergeCell ref="A6:W6"/>
    <mergeCell ref="H7:H8"/>
    <mergeCell ref="P7:R7"/>
    <mergeCell ref="A7:A8"/>
    <mergeCell ref="D7:D8"/>
    <mergeCell ref="L7:L8"/>
    <mergeCell ref="Y9:Y12"/>
    <mergeCell ref="N9:N12"/>
    <mergeCell ref="O9:O12"/>
    <mergeCell ref="P9:P12"/>
    <mergeCell ref="Q9:Q12"/>
    <mergeCell ref="A38:A55"/>
    <mergeCell ref="R13:R17"/>
    <mergeCell ref="T18:T21"/>
    <mergeCell ref="U18:U21"/>
    <mergeCell ref="V18:V21"/>
    <mergeCell ref="B46:B49"/>
    <mergeCell ref="B42:B45"/>
    <mergeCell ref="J42:J45"/>
    <mergeCell ref="K42:K45"/>
    <mergeCell ref="K50:K53"/>
    <mergeCell ref="L50:L53"/>
    <mergeCell ref="M50:M53"/>
    <mergeCell ref="N50:N53"/>
    <mergeCell ref="O50:O53"/>
    <mergeCell ref="P50:P53"/>
    <mergeCell ref="Q50:Q53"/>
    <mergeCell ref="B38:B41"/>
    <mergeCell ref="R18:R21"/>
    <mergeCell ref="R42:R45"/>
    <mergeCell ref="O7:O8"/>
    <mergeCell ref="C7:C8"/>
    <mergeCell ref="E9:E12"/>
    <mergeCell ref="F9:F12"/>
    <mergeCell ref="H9:H12"/>
    <mergeCell ref="I9:I12"/>
    <mergeCell ref="S9:S12"/>
    <mergeCell ref="J9:J12"/>
    <mergeCell ref="K9:K12"/>
    <mergeCell ref="L9:L12"/>
    <mergeCell ref="M9:M12"/>
    <mergeCell ref="F7:F8"/>
    <mergeCell ref="G7:G8"/>
    <mergeCell ref="J7:J8"/>
    <mergeCell ref="K7:K8"/>
    <mergeCell ref="I7:I8"/>
    <mergeCell ref="AA22:AA25"/>
    <mergeCell ref="AD22:AD25"/>
    <mergeCell ref="AE22:AE25"/>
    <mergeCell ref="AF22:AF25"/>
    <mergeCell ref="AH22:AH25"/>
    <mergeCell ref="O18:O21"/>
    <mergeCell ref="A9:A17"/>
    <mergeCell ref="C9:C12"/>
    <mergeCell ref="D9:D12"/>
    <mergeCell ref="B18:B21"/>
    <mergeCell ref="C18:C21"/>
    <mergeCell ref="D18:D21"/>
    <mergeCell ref="E18:E21"/>
    <mergeCell ref="F18:F21"/>
    <mergeCell ref="G18:G21"/>
    <mergeCell ref="B13:B17"/>
    <mergeCell ref="B9:B12"/>
    <mergeCell ref="G9:G12"/>
    <mergeCell ref="C13:C17"/>
    <mergeCell ref="D13:D17"/>
    <mergeCell ref="E13:E17"/>
    <mergeCell ref="G13:G17"/>
    <mergeCell ref="F13:F17"/>
    <mergeCell ref="X9:X12"/>
    <mergeCell ref="A18:A37"/>
    <mergeCell ref="J34:J37"/>
    <mergeCell ref="K34:K37"/>
    <mergeCell ref="R22:R25"/>
    <mergeCell ref="S22:S25"/>
    <mergeCell ref="T22:T25"/>
    <mergeCell ref="U22:U25"/>
    <mergeCell ref="V22:V25"/>
    <mergeCell ref="W22:W25"/>
    <mergeCell ref="AD42:AD45"/>
    <mergeCell ref="AA50:AA53"/>
    <mergeCell ref="AD50:AD53"/>
    <mergeCell ref="S46:S49"/>
    <mergeCell ref="T46:T49"/>
    <mergeCell ref="U46:U49"/>
    <mergeCell ref="V46:V49"/>
    <mergeCell ref="AH38:AH41"/>
    <mergeCell ref="AF38:AF41"/>
    <mergeCell ref="AE38:AE41"/>
    <mergeCell ref="AA38:AA41"/>
    <mergeCell ref="AB38:AB41"/>
    <mergeCell ref="AD38:AD41"/>
    <mergeCell ref="S42:S45"/>
    <mergeCell ref="S50:S53"/>
    <mergeCell ref="AE42:AE45"/>
    <mergeCell ref="AF42:AF45"/>
    <mergeCell ref="AH42:AH45"/>
    <mergeCell ref="O22:O25"/>
    <mergeCell ref="P22:P25"/>
    <mergeCell ref="X50:X53"/>
    <mergeCell ref="Y50:Y53"/>
    <mergeCell ref="Z50:Z53"/>
    <mergeCell ref="X42:X45"/>
    <mergeCell ref="Y42:Y45"/>
    <mergeCell ref="Z42:Z45"/>
    <mergeCell ref="AA42:AA45"/>
    <mergeCell ref="Y38:Y41"/>
    <mergeCell ref="Z38:Z41"/>
    <mergeCell ref="Q22:Q25"/>
    <mergeCell ref="O26:O29"/>
    <mergeCell ref="P26:P29"/>
    <mergeCell ref="Q26:Q29"/>
    <mergeCell ref="X26:X29"/>
    <mergeCell ref="Y26:Y29"/>
    <mergeCell ref="Z26:Z29"/>
    <mergeCell ref="R26:R29"/>
    <mergeCell ref="O30:O33"/>
    <mergeCell ref="P30:P33"/>
    <mergeCell ref="Q30:Q33"/>
    <mergeCell ref="R30:R33"/>
    <mergeCell ref="S30:S33"/>
    <mergeCell ref="C38:C41"/>
    <mergeCell ref="D38:D41"/>
    <mergeCell ref="E38:E41"/>
    <mergeCell ref="F38:F41"/>
    <mergeCell ref="G38:G41"/>
    <mergeCell ref="H38:H41"/>
    <mergeCell ref="I38:I41"/>
    <mergeCell ref="J38:J41"/>
    <mergeCell ref="K38:K41"/>
    <mergeCell ref="L38:L41"/>
    <mergeCell ref="M38:M41"/>
    <mergeCell ref="N38:N41"/>
    <mergeCell ref="O38:O41"/>
    <mergeCell ref="P38:P41"/>
    <mergeCell ref="Q38:Q41"/>
    <mergeCell ref="X38:X41"/>
    <mergeCell ref="R38:R41"/>
    <mergeCell ref="S38:S41"/>
    <mergeCell ref="T38:T41"/>
    <mergeCell ref="U38:U41"/>
    <mergeCell ref="V38:V41"/>
    <mergeCell ref="W38:W41"/>
    <mergeCell ref="AE56:AE59"/>
    <mergeCell ref="AF56:AF59"/>
    <mergeCell ref="AH56:AH59"/>
    <mergeCell ref="AI56:AI59"/>
    <mergeCell ref="Y56:Y59"/>
    <mergeCell ref="Z56:Z59"/>
    <mergeCell ref="T56:T59"/>
    <mergeCell ref="U56:U59"/>
    <mergeCell ref="V56:V59"/>
    <mergeCell ref="AA56:AA59"/>
    <mergeCell ref="AD56:AD59"/>
    <mergeCell ref="V26:V29"/>
    <mergeCell ref="W26:W29"/>
    <mergeCell ref="Z9:Z12"/>
    <mergeCell ref="AA9:AA12"/>
    <mergeCell ref="AD9:AD12"/>
    <mergeCell ref="AE9:AE12"/>
    <mergeCell ref="AF9:AF12"/>
    <mergeCell ref="AH9:AH12"/>
    <mergeCell ref="AI9:AI12"/>
    <mergeCell ref="AA18:AA21"/>
    <mergeCell ref="Z18:Z21"/>
    <mergeCell ref="AF18:AF21"/>
    <mergeCell ref="Z13:Z17"/>
    <mergeCell ref="AA13:AA17"/>
    <mergeCell ref="AD13:AD17"/>
    <mergeCell ref="AE13:AE17"/>
    <mergeCell ref="AF13:AF17"/>
    <mergeCell ref="AH13:AH17"/>
    <mergeCell ref="AI13:AI17"/>
    <mergeCell ref="AH18:AH21"/>
    <mergeCell ref="AI18:AI21"/>
    <mergeCell ref="X22:X25"/>
    <mergeCell ref="Y22:Y25"/>
    <mergeCell ref="Z22:Z25"/>
    <mergeCell ref="M13:M17"/>
    <mergeCell ref="N13:N17"/>
    <mergeCell ref="AH26:AH29"/>
    <mergeCell ref="AI26:AI29"/>
    <mergeCell ref="AI22:AI25"/>
    <mergeCell ref="AI38:AI41"/>
    <mergeCell ref="R9:R12"/>
    <mergeCell ref="T9:T12"/>
    <mergeCell ref="U9:U12"/>
    <mergeCell ref="V9:V12"/>
    <mergeCell ref="W9:W12"/>
    <mergeCell ref="W18:W21"/>
    <mergeCell ref="X18:X21"/>
    <mergeCell ref="Y18:Y21"/>
    <mergeCell ref="W13:W17"/>
    <mergeCell ref="AD18:AD21"/>
    <mergeCell ref="AE18:AE21"/>
    <mergeCell ref="AA26:AA29"/>
    <mergeCell ref="AD26:AD29"/>
    <mergeCell ref="AE26:AE29"/>
    <mergeCell ref="AF26:AF29"/>
    <mergeCell ref="S26:S29"/>
    <mergeCell ref="T26:T29"/>
    <mergeCell ref="U26:U29"/>
    <mergeCell ref="H13:H17"/>
    <mergeCell ref="I13:I17"/>
    <mergeCell ref="J13:J17"/>
    <mergeCell ref="K13:K17"/>
    <mergeCell ref="L13:L17"/>
    <mergeCell ref="K18:K21"/>
    <mergeCell ref="X13:X17"/>
    <mergeCell ref="Y13:Y17"/>
    <mergeCell ref="P18:P21"/>
    <mergeCell ref="Q18:Q21"/>
    <mergeCell ref="H18:H21"/>
    <mergeCell ref="I18:I21"/>
    <mergeCell ref="J18:J21"/>
    <mergeCell ref="S18:S21"/>
    <mergeCell ref="L18:L21"/>
    <mergeCell ref="M18:M21"/>
    <mergeCell ref="N18:N21"/>
    <mergeCell ref="O13:O17"/>
    <mergeCell ref="P13:P17"/>
    <mergeCell ref="Q13:Q17"/>
    <mergeCell ref="S13:S17"/>
    <mergeCell ref="T13:T17"/>
    <mergeCell ref="U13:U17"/>
    <mergeCell ref="V13:V17"/>
    <mergeCell ref="B30:B33"/>
    <mergeCell ref="K22:K25"/>
    <mergeCell ref="L22:L25"/>
    <mergeCell ref="M22:M25"/>
    <mergeCell ref="N22:N25"/>
    <mergeCell ref="B26:B29"/>
    <mergeCell ref="C26:C29"/>
    <mergeCell ref="D26:D29"/>
    <mergeCell ref="E26:E29"/>
    <mergeCell ref="F22:F25"/>
    <mergeCell ref="G22:G25"/>
    <mergeCell ref="H22:H25"/>
    <mergeCell ref="I22:I25"/>
    <mergeCell ref="J22:J25"/>
    <mergeCell ref="H26:H29"/>
    <mergeCell ref="I26:I29"/>
    <mergeCell ref="J26:J29"/>
    <mergeCell ref="C30:C33"/>
    <mergeCell ref="D30:D33"/>
    <mergeCell ref="E30:E33"/>
    <mergeCell ref="B22:B25"/>
    <mergeCell ref="C22:C25"/>
    <mergeCell ref="D22:D25"/>
    <mergeCell ref="E22:E25"/>
    <mergeCell ref="I30:I33"/>
    <mergeCell ref="L30:L33"/>
    <mergeCell ref="M30:M33"/>
    <mergeCell ref="J30:J33"/>
    <mergeCell ref="K30:K33"/>
    <mergeCell ref="N30:N33"/>
    <mergeCell ref="K26:K29"/>
    <mergeCell ref="L26:L29"/>
    <mergeCell ref="M26:M29"/>
    <mergeCell ref="N26:N29"/>
    <mergeCell ref="F26:F29"/>
    <mergeCell ref="G26:G29"/>
    <mergeCell ref="U34:U37"/>
    <mergeCell ref="AH34:AH37"/>
    <mergeCell ref="AI34:AI37"/>
    <mergeCell ref="V34:V37"/>
    <mergeCell ref="W34:W37"/>
    <mergeCell ref="X34:X37"/>
    <mergeCell ref="W30:W33"/>
    <mergeCell ref="X30:X33"/>
    <mergeCell ref="Y30:Y33"/>
    <mergeCell ref="Z30:Z33"/>
    <mergeCell ref="AA30:AA33"/>
    <mergeCell ref="AD30:AD33"/>
    <mergeCell ref="AE30:AE33"/>
    <mergeCell ref="AF30:AF33"/>
    <mergeCell ref="AH30:AH33"/>
    <mergeCell ref="Y34:Y37"/>
    <mergeCell ref="Z34:Z37"/>
    <mergeCell ref="AA34:AA37"/>
    <mergeCell ref="AD34:AD37"/>
    <mergeCell ref="F30:F33"/>
    <mergeCell ref="G30:G33"/>
    <mergeCell ref="H30:H33"/>
    <mergeCell ref="AE34:AE37"/>
    <mergeCell ref="AF34:AF37"/>
    <mergeCell ref="AI30:AI33"/>
    <mergeCell ref="M34:M37"/>
    <mergeCell ref="N34:N37"/>
    <mergeCell ref="O34:O37"/>
    <mergeCell ref="P34:P37"/>
    <mergeCell ref="Q34:Q37"/>
    <mergeCell ref="R34:R37"/>
    <mergeCell ref="S34:S37"/>
    <mergeCell ref="T34:T37"/>
    <mergeCell ref="T30:T33"/>
    <mergeCell ref="U30:U33"/>
    <mergeCell ref="V30:V33"/>
    <mergeCell ref="B34:B37"/>
    <mergeCell ref="C34:C37"/>
    <mergeCell ref="D34:D37"/>
    <mergeCell ref="E34:E37"/>
    <mergeCell ref="F34:F37"/>
    <mergeCell ref="G34:G37"/>
    <mergeCell ref="H34:H37"/>
    <mergeCell ref="I34:I37"/>
    <mergeCell ref="L34:L37"/>
    <mergeCell ref="C46:C49"/>
    <mergeCell ref="D46:D49"/>
    <mergeCell ref="E46:E49"/>
    <mergeCell ref="F46:F49"/>
    <mergeCell ref="G46:G49"/>
    <mergeCell ref="H46:H49"/>
    <mergeCell ref="I46:I49"/>
    <mergeCell ref="J46:J49"/>
    <mergeCell ref="K46:K49"/>
    <mergeCell ref="B72:B75"/>
    <mergeCell ref="C72:C75"/>
    <mergeCell ref="D72:D75"/>
    <mergeCell ref="E72:E75"/>
    <mergeCell ref="F72:F75"/>
    <mergeCell ref="G72:G75"/>
    <mergeCell ref="H72:H75"/>
    <mergeCell ref="O56:O59"/>
    <mergeCell ref="P56:P59"/>
    <mergeCell ref="I72:I75"/>
    <mergeCell ref="J72:J75"/>
    <mergeCell ref="K72:K75"/>
    <mergeCell ref="L72:L75"/>
    <mergeCell ref="M72:M75"/>
    <mergeCell ref="N72:N75"/>
    <mergeCell ref="F56:F59"/>
    <mergeCell ref="G56:G59"/>
    <mergeCell ref="H56:H59"/>
    <mergeCell ref="I56:I59"/>
    <mergeCell ref="J56:J59"/>
    <mergeCell ref="H60:H63"/>
    <mergeCell ref="I60:I63"/>
    <mergeCell ref="J60:J63"/>
    <mergeCell ref="O60:O63"/>
    <mergeCell ref="W72:W75"/>
    <mergeCell ref="X72:X75"/>
    <mergeCell ref="Y72:Y75"/>
    <mergeCell ref="Q56:Q59"/>
    <mergeCell ref="R56:R59"/>
    <mergeCell ref="S56:S59"/>
    <mergeCell ref="W56:W59"/>
    <mergeCell ref="X56:X59"/>
    <mergeCell ref="M46:M49"/>
    <mergeCell ref="N46:N49"/>
    <mergeCell ref="O46:O49"/>
    <mergeCell ref="P46:P49"/>
    <mergeCell ref="Q46:Q49"/>
    <mergeCell ref="R46:R49"/>
    <mergeCell ref="X46:X49"/>
    <mergeCell ref="R50:R53"/>
    <mergeCell ref="V72:V75"/>
    <mergeCell ref="P60:P63"/>
    <mergeCell ref="Q60:Q63"/>
    <mergeCell ref="R60:R63"/>
    <mergeCell ref="S60:S63"/>
    <mergeCell ref="T64:T67"/>
    <mergeCell ref="U64:U67"/>
    <mergeCell ref="V64:V67"/>
    <mergeCell ref="Y46:Y49"/>
    <mergeCell ref="Z46:Z49"/>
    <mergeCell ref="T50:T53"/>
    <mergeCell ref="U50:U53"/>
    <mergeCell ref="V50:V53"/>
    <mergeCell ref="W50:W53"/>
    <mergeCell ref="T60:T63"/>
    <mergeCell ref="U60:U63"/>
    <mergeCell ref="V60:V63"/>
    <mergeCell ref="W60:W63"/>
    <mergeCell ref="X60:X63"/>
    <mergeCell ref="Y60:Y63"/>
    <mergeCell ref="Z60:Z63"/>
    <mergeCell ref="AI76:AI79"/>
    <mergeCell ref="A72:A82"/>
    <mergeCell ref="AI72:AI75"/>
    <mergeCell ref="B76:B79"/>
    <mergeCell ref="C76:C79"/>
    <mergeCell ref="D76:D79"/>
    <mergeCell ref="E76:E79"/>
    <mergeCell ref="F76:F79"/>
    <mergeCell ref="G76:G79"/>
    <mergeCell ref="H76:H79"/>
    <mergeCell ref="I76:I79"/>
    <mergeCell ref="J76:J79"/>
    <mergeCell ref="K76:K79"/>
    <mergeCell ref="L76:L79"/>
    <mergeCell ref="M76:M79"/>
    <mergeCell ref="N76:N79"/>
    <mergeCell ref="O76:O79"/>
    <mergeCell ref="P76:P79"/>
    <mergeCell ref="Q76:Q79"/>
    <mergeCell ref="R76:R79"/>
    <mergeCell ref="S76:S79"/>
    <mergeCell ref="T76:T79"/>
    <mergeCell ref="U76:U79"/>
    <mergeCell ref="V76:V79"/>
  </mergeCells>
  <dataValidations xWindow="1372" yWindow="317" count="8">
    <dataValidation type="list" allowBlank="1" showInputMessage="1" showErrorMessage="1" sqref="D106 D72:D79">
      <formula1>"Norma, Política, Plan, Programa, Proyecto, Servicio (Convocatorias / Invitaciones / Ventanilla Abierta), Instrumento de CTeI, Informe de Gestión, Informe de Resultados,"</formula1>
    </dataValidation>
    <dataValidation type="list" allowBlank="1" showInputMessage="1" showErrorMessage="1" sqref="AC22:AC33 AC18">
      <formula1>"Ciudadano, Academia, Empresa, Estado, Proveedores, Funcionarios, Contratistas, Organizaciones No Gubernamentales, Todos"</formula1>
    </dataValidation>
    <dataValidation type="list" allowBlank="1" showInputMessage="1" showErrorMessage="1" sqref="AC19:AC21">
      <formula1>"Ciudadano, Academia, Empresa, Estado, Proveedores, Funcionarios, Contratistas, Organizaciones No Gunernamentales"</formula1>
    </dataValidation>
    <dataValidation type="list" allowBlank="1" showInputMessage="1" showErrorMessage="1" sqref="AC9:AC17 AC38:AC49 AC51:AC53 AC55:AC79 AC105:AC106">
      <formula1>"Sociedad / Ciudadano, Universidad, Empresa, Estado, Proveedores, Funcionarios, Contratistas, Organizaciones No Gubernamentales, Todos"</formula1>
    </dataValidation>
    <dataValidation type="list" allowBlank="1" showInputMessage="1" showErrorMessage="1" sqref="D9:D53 D55:D71 D105">
      <formula1>"Política, Plan, Programa, Proyecto, Servicio (Convocatorias / Invitaciones / Ventanilla Abierta), Instrumento de CTeI, Informe de Gestión, Informe de Resultados,"</formula1>
    </dataValidation>
    <dataValidation type="list" allowBlank="1" showErrorMessage="1" sqref="AC90:AC97">
      <formula1>"Ciudadano,Academia,Empresa,Estado,Proveedores,Funcionarios,Contratistas,Organizaciones No Gubernamentales,Todos"</formula1>
    </dataValidation>
    <dataValidation type="list" allowBlank="1" showErrorMessage="1" sqref="AC80:AC89">
      <formula1>"Ciudadano,Academia,Empresa,Estado,Proveedores,Funcionarios,Contratistas,Organizaciones No Gunernamentales"</formula1>
    </dataValidation>
    <dataValidation type="list" allowBlank="1" showErrorMessage="1" sqref="D80:D104">
      <formula1>"Política,Plan,Programa,Proyecto,Servicio (Convocatorias / Invitaciones / Ventanilla Abierta),Instrumento de CTeI,Informe de Gestión,Informe de Resultados"</formula1>
    </dataValidation>
  </dataValidations>
  <printOptions horizontalCentered="1"/>
  <pageMargins left="0.19685039370078741" right="0.19685039370078741" top="0.39370078740157483" bottom="0.39370078740157483" header="0.31496062992125984" footer="0.19685039370078741"/>
  <pageSetup scale="22" orientation="landscape" r:id="rId1"/>
  <headerFooter>
    <oddFooter>&amp;CPág. &amp;P de &amp;N</oddFooter>
  </headerFooter>
  <colBreaks count="1" manualBreakCount="1">
    <brk id="23" max="190" man="1"/>
  </colBreaks>
  <drawing r:id="rId2"/>
  <legacyDrawing r:id="rId3"/>
  <extLst>
    <ext xmlns:x14="http://schemas.microsoft.com/office/spreadsheetml/2009/9/main" uri="{CCE6A557-97BC-4b89-ADB6-D9C93CAAB3DF}">
      <x14:dataValidations xmlns:xm="http://schemas.microsoft.com/office/excel/2006/main" xWindow="1372" yWindow="317" count="8">
        <x14:dataValidation type="list" allowBlank="1" showInputMessage="1" showErrorMessage="1">
          <x14:formula1>
            <xm:f>'C:\Users\yapereira\Documents\institucionales\PLAN DE PARTICIPACIÓN CIUDADANA\Plan Participación 2019\Seguimiento 2019\[19-12-31 Seguimiento Plan de Participación Ciudadana Colciencias 2019.xlsx]Presentación'!#REF!</xm:f>
          </x14:formula1>
          <xm:sqref>P18:P37</xm:sqref>
        </x14:dataValidation>
        <x14:dataValidation type="list" allowBlank="1" showInputMessage="1" showErrorMessage="1">
          <x14:formula1>
            <xm:f>Presentación!$B$27:$B$30</xm:f>
          </x14:formula1>
          <xm:sqref>P9:P17 P38:P53</xm:sqref>
        </x14:dataValidation>
        <x14:dataValidation type="list" allowBlank="1" showInputMessage="1" showErrorMessage="1">
          <x14:formula1>
            <xm:f>'C:\Users\yapereira\Downloads\[Plan de Participación Ciudadana Jóvenes Investigadores.xlsx]Presentación'!#REF!</xm:f>
          </x14:formula1>
          <xm:sqref>P56:P59</xm:sqref>
        </x14:dataValidation>
        <x14:dataValidation type="list" allowBlank="1" showInputMessage="1" showErrorMessage="1">
          <x14:formula1>
            <xm:f>'C:\Users\yapereira\Downloads\[Participación Ciudadana Minciencias 2020_PAGN.xlsx]Presentación'!#REF!</xm:f>
          </x14:formula1>
          <xm:sqref>P106 P72:P79</xm:sqref>
        </x14:dataValidation>
        <x14:dataValidation type="list" allowBlank="1" showErrorMessage="1">
          <x14:formula1>
            <xm:f>'C:\Users\yapereira\Downloads\[20-09-26 Plan de Participación Ciudadana Minciencias 2020.xlsx]Presentación'!#REF!</xm:f>
          </x14:formula1>
          <xm:sqref>P80:P89</xm:sqref>
        </x14:dataValidation>
        <x14:dataValidation type="list" allowBlank="1" showInputMessage="1" showErrorMessage="1">
          <x14:formula1>
            <xm:f>'C:\Users\yapereira\Downloads\[20-09-26 Plan de Participación Ciudadana Minciencias 2020 VF.xlsx]Presentación'!#REF!</xm:f>
          </x14:formula1>
          <xm:sqref>P55</xm:sqref>
        </x14:dataValidation>
        <x14:dataValidation type="list" allowBlank="1" showInputMessage="1" showErrorMessage="1">
          <x14:formula1>
            <xm:f>'C:\Users\yapereira\Downloads\[Plan de Participación Ciudadana Jóvenes Investigadores.xlsx]Presentación'!#REF!</xm:f>
          </x14:formula1>
          <xm:sqref>P60:P67</xm:sqref>
        </x14:dataValidation>
        <x14:dataValidation type="list" allowBlank="1" showInputMessage="1" showErrorMessage="1">
          <x14:formula1>
            <xm:f>'C:\Users\yapereira\Documents\institucionales\PLAN DE PARTICIPACIÓN CIUDADANA\Plan Participación 2019\Formulación 2019\[Plan de Participación Ciudadana Colciencias 2019.xlsx]Presentación'!#REF!</xm:f>
          </x14:formula1>
          <xm:sqref>P105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
  <sheetViews>
    <sheetView showGridLines="0" zoomScale="90" zoomScaleNormal="90" workbookViewId="0">
      <selection activeCell="C17" sqref="C17"/>
    </sheetView>
  </sheetViews>
  <sheetFormatPr baseColWidth="10" defaultRowHeight="16.5" x14ac:dyDescent="0.3"/>
  <cols>
    <col min="1" max="1" width="2.42578125" style="68" customWidth="1"/>
    <col min="2" max="2" width="4.28515625" style="68" customWidth="1"/>
    <col min="3" max="3" width="28.140625" style="68" customWidth="1"/>
    <col min="4" max="4" width="17.7109375" style="68" customWidth="1"/>
    <col min="5" max="5" width="57.28515625" style="68" customWidth="1"/>
    <col min="6" max="6" width="20" style="68" customWidth="1"/>
    <col min="7" max="7" width="19.7109375" style="78" customWidth="1"/>
    <col min="8" max="8" width="147.5703125" style="68" customWidth="1"/>
    <col min="9" max="9" width="25.7109375" style="78" customWidth="1"/>
    <col min="10" max="16384" width="11.42578125" style="68"/>
  </cols>
  <sheetData>
    <row r="1" spans="2:9" ht="13.5" customHeight="1" thickBot="1" x14ac:dyDescent="0.35"/>
    <row r="2" spans="2:9" ht="27" customHeight="1" x14ac:dyDescent="0.3">
      <c r="B2" s="310"/>
      <c r="C2" s="307"/>
      <c r="D2" s="307"/>
      <c r="E2" s="307" t="s">
        <v>429</v>
      </c>
      <c r="F2" s="307"/>
      <c r="G2" s="307"/>
      <c r="H2" s="307"/>
      <c r="I2" s="69" t="s">
        <v>470</v>
      </c>
    </row>
    <row r="3" spans="2:9" ht="27" customHeight="1" x14ac:dyDescent="0.3">
      <c r="B3" s="311"/>
      <c r="C3" s="308"/>
      <c r="D3" s="308"/>
      <c r="E3" s="308"/>
      <c r="F3" s="308"/>
      <c r="G3" s="308"/>
      <c r="H3" s="308"/>
      <c r="I3" s="70" t="s">
        <v>471</v>
      </c>
    </row>
    <row r="4" spans="2:9" ht="27" customHeight="1" thickBot="1" x14ac:dyDescent="0.35">
      <c r="B4" s="312"/>
      <c r="C4" s="309"/>
      <c r="D4" s="309"/>
      <c r="E4" s="309"/>
      <c r="F4" s="309"/>
      <c r="G4" s="309"/>
      <c r="H4" s="309"/>
      <c r="I4" s="71" t="s">
        <v>472</v>
      </c>
    </row>
    <row r="5" spans="2:9" ht="8.25" customHeight="1" thickBot="1" x14ac:dyDescent="0.35"/>
    <row r="6" spans="2:9" ht="35.25" customHeight="1" thickBot="1" x14ac:dyDescent="0.35">
      <c r="B6" s="79" t="s">
        <v>423</v>
      </c>
      <c r="C6" s="80" t="s">
        <v>474</v>
      </c>
      <c r="D6" s="81" t="s">
        <v>469</v>
      </c>
      <c r="E6" s="80" t="s">
        <v>430</v>
      </c>
      <c r="F6" s="80" t="s">
        <v>426</v>
      </c>
      <c r="G6" s="80" t="s">
        <v>427</v>
      </c>
      <c r="H6" s="80" t="s">
        <v>442</v>
      </c>
      <c r="I6" s="82" t="s">
        <v>428</v>
      </c>
    </row>
    <row r="7" spans="2:9" ht="256.5" customHeight="1" x14ac:dyDescent="0.3">
      <c r="B7" s="83">
        <v>1</v>
      </c>
      <c r="C7" s="166" t="s">
        <v>1169</v>
      </c>
      <c r="D7" s="167" t="s">
        <v>717</v>
      </c>
      <c r="E7" s="168" t="s">
        <v>1168</v>
      </c>
      <c r="F7" s="174" t="s">
        <v>1173</v>
      </c>
      <c r="G7" s="175">
        <v>44115</v>
      </c>
      <c r="H7" s="171" t="s">
        <v>1170</v>
      </c>
      <c r="I7" s="169">
        <v>44106</v>
      </c>
    </row>
    <row r="8" spans="2:9" ht="408.75" customHeight="1" x14ac:dyDescent="0.3">
      <c r="B8" s="84">
        <v>2</v>
      </c>
      <c r="C8" s="166" t="s">
        <v>1169</v>
      </c>
      <c r="D8" s="172" t="s">
        <v>546</v>
      </c>
      <c r="E8" s="132" t="s">
        <v>1171</v>
      </c>
      <c r="F8" s="174" t="s">
        <v>1173</v>
      </c>
      <c r="G8" s="175">
        <v>44119</v>
      </c>
      <c r="H8" s="162" t="s">
        <v>1172</v>
      </c>
      <c r="I8" s="169">
        <v>44106</v>
      </c>
    </row>
    <row r="9" spans="2:9" ht="409.5" x14ac:dyDescent="0.3">
      <c r="B9" s="84">
        <v>3</v>
      </c>
      <c r="C9" s="166" t="s">
        <v>1169</v>
      </c>
      <c r="D9" s="172" t="s">
        <v>483</v>
      </c>
      <c r="E9" s="162" t="s">
        <v>1175</v>
      </c>
      <c r="F9" s="163" t="s">
        <v>1173</v>
      </c>
      <c r="G9" s="175">
        <v>44123</v>
      </c>
      <c r="H9" s="162" t="s">
        <v>1174</v>
      </c>
      <c r="I9" s="169">
        <v>44106</v>
      </c>
    </row>
    <row r="10" spans="2:9" ht="367.5" customHeight="1" x14ac:dyDescent="0.3">
      <c r="B10" s="84">
        <v>4</v>
      </c>
      <c r="C10" s="166" t="s">
        <v>1169</v>
      </c>
      <c r="D10" s="172" t="s">
        <v>483</v>
      </c>
      <c r="E10" s="170" t="s">
        <v>1176</v>
      </c>
      <c r="F10" s="163" t="s">
        <v>1173</v>
      </c>
      <c r="G10" s="175">
        <v>44127</v>
      </c>
      <c r="H10" s="162" t="s">
        <v>1177</v>
      </c>
      <c r="I10" s="169">
        <v>44106</v>
      </c>
    </row>
    <row r="11" spans="2:9" ht="140.25" customHeight="1" x14ac:dyDescent="0.3">
      <c r="B11" s="84">
        <v>5</v>
      </c>
      <c r="C11" s="166" t="s">
        <v>1169</v>
      </c>
      <c r="D11" s="173" t="s">
        <v>546</v>
      </c>
      <c r="E11" s="170" t="s">
        <v>1178</v>
      </c>
      <c r="F11" s="163" t="s">
        <v>1173</v>
      </c>
      <c r="G11" s="175">
        <v>44127</v>
      </c>
      <c r="H11" s="162" t="s">
        <v>1179</v>
      </c>
      <c r="I11" s="169">
        <v>44106</v>
      </c>
    </row>
    <row r="12" spans="2:9" ht="105.75" customHeight="1" x14ac:dyDescent="0.3">
      <c r="B12" s="84">
        <v>6</v>
      </c>
      <c r="C12" s="166" t="s">
        <v>1169</v>
      </c>
      <c r="D12" s="163" t="s">
        <v>717</v>
      </c>
      <c r="E12" s="162" t="s">
        <v>1180</v>
      </c>
      <c r="F12" s="163" t="s">
        <v>1173</v>
      </c>
      <c r="G12" s="175">
        <v>44127</v>
      </c>
      <c r="H12" s="162" t="s">
        <v>1181</v>
      </c>
      <c r="I12" s="169">
        <v>44106</v>
      </c>
    </row>
  </sheetData>
  <mergeCells count="2">
    <mergeCell ref="E2:H4"/>
    <mergeCell ref="B2:D4"/>
  </mergeCells>
  <pageMargins left="0.31496062992125984" right="0.31496062992125984" top="0.35433070866141736" bottom="0.55118110236220474" header="0.31496062992125984" footer="0.31496062992125984"/>
  <pageSetup paperSize="9" scale="55" orientation="landscape" r:id="rId1"/>
  <headerFooter>
    <oddFooter>&amp;C&amp;8Pág. &amp;P de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D7"/>
  <sheetViews>
    <sheetView workbookViewId="0">
      <selection activeCell="B9" sqref="B9"/>
    </sheetView>
  </sheetViews>
  <sheetFormatPr baseColWidth="10" defaultColWidth="11.5703125" defaultRowHeight="16.5" x14ac:dyDescent="0.3"/>
  <cols>
    <col min="1" max="1" width="11.5703125" style="55"/>
    <col min="2" max="2" width="50.5703125" style="55" customWidth="1"/>
    <col min="3" max="3" width="22.140625" style="55" customWidth="1"/>
    <col min="4" max="4" width="14.28515625" style="55" customWidth="1"/>
    <col min="5" max="257" width="11.5703125" style="55"/>
    <col min="258" max="258" width="55.7109375" style="55" customWidth="1"/>
    <col min="259" max="259" width="20" style="55" customWidth="1"/>
    <col min="260" max="260" width="14.28515625" style="55" customWidth="1"/>
    <col min="261" max="513" width="11.5703125" style="55"/>
    <col min="514" max="514" width="55.7109375" style="55" customWidth="1"/>
    <col min="515" max="515" width="20" style="55" customWidth="1"/>
    <col min="516" max="516" width="14.28515625" style="55" customWidth="1"/>
    <col min="517" max="769" width="11.5703125" style="55"/>
    <col min="770" max="770" width="55.7109375" style="55" customWidth="1"/>
    <col min="771" max="771" width="20" style="55" customWidth="1"/>
    <col min="772" max="772" width="14.28515625" style="55" customWidth="1"/>
    <col min="773" max="1025" width="11.5703125" style="55"/>
    <col min="1026" max="1026" width="55.7109375" style="55" customWidth="1"/>
    <col min="1027" max="1027" width="20" style="55" customWidth="1"/>
    <col min="1028" max="1028" width="14.28515625" style="55" customWidth="1"/>
    <col min="1029" max="1281" width="11.5703125" style="55"/>
    <col min="1282" max="1282" width="55.7109375" style="55" customWidth="1"/>
    <col min="1283" max="1283" width="20" style="55" customWidth="1"/>
    <col min="1284" max="1284" width="14.28515625" style="55" customWidth="1"/>
    <col min="1285" max="1537" width="11.5703125" style="55"/>
    <col min="1538" max="1538" width="55.7109375" style="55" customWidth="1"/>
    <col min="1539" max="1539" width="20" style="55" customWidth="1"/>
    <col min="1540" max="1540" width="14.28515625" style="55" customWidth="1"/>
    <col min="1541" max="1793" width="11.5703125" style="55"/>
    <col min="1794" max="1794" width="55.7109375" style="55" customWidth="1"/>
    <col min="1795" max="1795" width="20" style="55" customWidth="1"/>
    <col min="1796" max="1796" width="14.28515625" style="55" customWidth="1"/>
    <col min="1797" max="2049" width="11.5703125" style="55"/>
    <col min="2050" max="2050" width="55.7109375" style="55" customWidth="1"/>
    <col min="2051" max="2051" width="20" style="55" customWidth="1"/>
    <col min="2052" max="2052" width="14.28515625" style="55" customWidth="1"/>
    <col min="2053" max="2305" width="11.5703125" style="55"/>
    <col min="2306" max="2306" width="55.7109375" style="55" customWidth="1"/>
    <col min="2307" max="2307" width="20" style="55" customWidth="1"/>
    <col min="2308" max="2308" width="14.28515625" style="55" customWidth="1"/>
    <col min="2309" max="2561" width="11.5703125" style="55"/>
    <col min="2562" max="2562" width="55.7109375" style="55" customWidth="1"/>
    <col min="2563" max="2563" width="20" style="55" customWidth="1"/>
    <col min="2564" max="2564" width="14.28515625" style="55" customWidth="1"/>
    <col min="2565" max="2817" width="11.5703125" style="55"/>
    <col min="2818" max="2818" width="55.7109375" style="55" customWidth="1"/>
    <col min="2819" max="2819" width="20" style="55" customWidth="1"/>
    <col min="2820" max="2820" width="14.28515625" style="55" customWidth="1"/>
    <col min="2821" max="3073" width="11.5703125" style="55"/>
    <col min="3074" max="3074" width="55.7109375" style="55" customWidth="1"/>
    <col min="3075" max="3075" width="20" style="55" customWidth="1"/>
    <col min="3076" max="3076" width="14.28515625" style="55" customWidth="1"/>
    <col min="3077" max="3329" width="11.5703125" style="55"/>
    <col min="3330" max="3330" width="55.7109375" style="55" customWidth="1"/>
    <col min="3331" max="3331" width="20" style="55" customWidth="1"/>
    <col min="3332" max="3332" width="14.28515625" style="55" customWidth="1"/>
    <col min="3333" max="3585" width="11.5703125" style="55"/>
    <col min="3586" max="3586" width="55.7109375" style="55" customWidth="1"/>
    <col min="3587" max="3587" width="20" style="55" customWidth="1"/>
    <col min="3588" max="3588" width="14.28515625" style="55" customWidth="1"/>
    <col min="3589" max="3841" width="11.5703125" style="55"/>
    <col min="3842" max="3842" width="55.7109375" style="55" customWidth="1"/>
    <col min="3843" max="3843" width="20" style="55" customWidth="1"/>
    <col min="3844" max="3844" width="14.28515625" style="55" customWidth="1"/>
    <col min="3845" max="4097" width="11.5703125" style="55"/>
    <col min="4098" max="4098" width="55.7109375" style="55" customWidth="1"/>
    <col min="4099" max="4099" width="20" style="55" customWidth="1"/>
    <col min="4100" max="4100" width="14.28515625" style="55" customWidth="1"/>
    <col min="4101" max="4353" width="11.5703125" style="55"/>
    <col min="4354" max="4354" width="55.7109375" style="55" customWidth="1"/>
    <col min="4355" max="4355" width="20" style="55" customWidth="1"/>
    <col min="4356" max="4356" width="14.28515625" style="55" customWidth="1"/>
    <col min="4357" max="4609" width="11.5703125" style="55"/>
    <col min="4610" max="4610" width="55.7109375" style="55" customWidth="1"/>
    <col min="4611" max="4611" width="20" style="55" customWidth="1"/>
    <col min="4612" max="4612" width="14.28515625" style="55" customWidth="1"/>
    <col min="4613" max="4865" width="11.5703125" style="55"/>
    <col min="4866" max="4866" width="55.7109375" style="55" customWidth="1"/>
    <col min="4867" max="4867" width="20" style="55" customWidth="1"/>
    <col min="4868" max="4868" width="14.28515625" style="55" customWidth="1"/>
    <col min="4869" max="5121" width="11.5703125" style="55"/>
    <col min="5122" max="5122" width="55.7109375" style="55" customWidth="1"/>
    <col min="5123" max="5123" width="20" style="55" customWidth="1"/>
    <col min="5124" max="5124" width="14.28515625" style="55" customWidth="1"/>
    <col min="5125" max="5377" width="11.5703125" style="55"/>
    <col min="5378" max="5378" width="55.7109375" style="55" customWidth="1"/>
    <col min="5379" max="5379" width="20" style="55" customWidth="1"/>
    <col min="5380" max="5380" width="14.28515625" style="55" customWidth="1"/>
    <col min="5381" max="5633" width="11.5703125" style="55"/>
    <col min="5634" max="5634" width="55.7109375" style="55" customWidth="1"/>
    <col min="5635" max="5635" width="20" style="55" customWidth="1"/>
    <col min="5636" max="5636" width="14.28515625" style="55" customWidth="1"/>
    <col min="5637" max="5889" width="11.5703125" style="55"/>
    <col min="5890" max="5890" width="55.7109375" style="55" customWidth="1"/>
    <col min="5891" max="5891" width="20" style="55" customWidth="1"/>
    <col min="5892" max="5892" width="14.28515625" style="55" customWidth="1"/>
    <col min="5893" max="6145" width="11.5703125" style="55"/>
    <col min="6146" max="6146" width="55.7109375" style="55" customWidth="1"/>
    <col min="6147" max="6147" width="20" style="55" customWidth="1"/>
    <col min="6148" max="6148" width="14.28515625" style="55" customWidth="1"/>
    <col min="6149" max="6401" width="11.5703125" style="55"/>
    <col min="6402" max="6402" width="55.7109375" style="55" customWidth="1"/>
    <col min="6403" max="6403" width="20" style="55" customWidth="1"/>
    <col min="6404" max="6404" width="14.28515625" style="55" customWidth="1"/>
    <col min="6405" max="6657" width="11.5703125" style="55"/>
    <col min="6658" max="6658" width="55.7109375" style="55" customWidth="1"/>
    <col min="6659" max="6659" width="20" style="55" customWidth="1"/>
    <col min="6660" max="6660" width="14.28515625" style="55" customWidth="1"/>
    <col min="6661" max="6913" width="11.5703125" style="55"/>
    <col min="6914" max="6914" width="55.7109375" style="55" customWidth="1"/>
    <col min="6915" max="6915" width="20" style="55" customWidth="1"/>
    <col min="6916" max="6916" width="14.28515625" style="55" customWidth="1"/>
    <col min="6917" max="7169" width="11.5703125" style="55"/>
    <col min="7170" max="7170" width="55.7109375" style="55" customWidth="1"/>
    <col min="7171" max="7171" width="20" style="55" customWidth="1"/>
    <col min="7172" max="7172" width="14.28515625" style="55" customWidth="1"/>
    <col min="7173" max="7425" width="11.5703125" style="55"/>
    <col min="7426" max="7426" width="55.7109375" style="55" customWidth="1"/>
    <col min="7427" max="7427" width="20" style="55" customWidth="1"/>
    <col min="7428" max="7428" width="14.28515625" style="55" customWidth="1"/>
    <col min="7429" max="7681" width="11.5703125" style="55"/>
    <col min="7682" max="7682" width="55.7109375" style="55" customWidth="1"/>
    <col min="7683" max="7683" width="20" style="55" customWidth="1"/>
    <col min="7684" max="7684" width="14.28515625" style="55" customWidth="1"/>
    <col min="7685" max="7937" width="11.5703125" style="55"/>
    <col min="7938" max="7938" width="55.7109375" style="55" customWidth="1"/>
    <col min="7939" max="7939" width="20" style="55" customWidth="1"/>
    <col min="7940" max="7940" width="14.28515625" style="55" customWidth="1"/>
    <col min="7941" max="8193" width="11.5703125" style="55"/>
    <col min="8194" max="8194" width="55.7109375" style="55" customWidth="1"/>
    <col min="8195" max="8195" width="20" style="55" customWidth="1"/>
    <col min="8196" max="8196" width="14.28515625" style="55" customWidth="1"/>
    <col min="8197" max="8449" width="11.5703125" style="55"/>
    <col min="8450" max="8450" width="55.7109375" style="55" customWidth="1"/>
    <col min="8451" max="8451" width="20" style="55" customWidth="1"/>
    <col min="8452" max="8452" width="14.28515625" style="55" customWidth="1"/>
    <col min="8453" max="8705" width="11.5703125" style="55"/>
    <col min="8706" max="8706" width="55.7109375" style="55" customWidth="1"/>
    <col min="8707" max="8707" width="20" style="55" customWidth="1"/>
    <col min="8708" max="8708" width="14.28515625" style="55" customWidth="1"/>
    <col min="8709" max="8961" width="11.5703125" style="55"/>
    <col min="8962" max="8962" width="55.7109375" style="55" customWidth="1"/>
    <col min="8963" max="8963" width="20" style="55" customWidth="1"/>
    <col min="8964" max="8964" width="14.28515625" style="55" customWidth="1"/>
    <col min="8965" max="9217" width="11.5703125" style="55"/>
    <col min="9218" max="9218" width="55.7109375" style="55" customWidth="1"/>
    <col min="9219" max="9219" width="20" style="55" customWidth="1"/>
    <col min="9220" max="9220" width="14.28515625" style="55" customWidth="1"/>
    <col min="9221" max="9473" width="11.5703125" style="55"/>
    <col min="9474" max="9474" width="55.7109375" style="55" customWidth="1"/>
    <col min="9475" max="9475" width="20" style="55" customWidth="1"/>
    <col min="9476" max="9476" width="14.28515625" style="55" customWidth="1"/>
    <col min="9477" max="9729" width="11.5703125" style="55"/>
    <col min="9730" max="9730" width="55.7109375" style="55" customWidth="1"/>
    <col min="9731" max="9731" width="20" style="55" customWidth="1"/>
    <col min="9732" max="9732" width="14.28515625" style="55" customWidth="1"/>
    <col min="9733" max="9985" width="11.5703125" style="55"/>
    <col min="9986" max="9986" width="55.7109375" style="55" customWidth="1"/>
    <col min="9987" max="9987" width="20" style="55" customWidth="1"/>
    <col min="9988" max="9988" width="14.28515625" style="55" customWidth="1"/>
    <col min="9989" max="10241" width="11.5703125" style="55"/>
    <col min="10242" max="10242" width="55.7109375" style="55" customWidth="1"/>
    <col min="10243" max="10243" width="20" style="55" customWidth="1"/>
    <col min="10244" max="10244" width="14.28515625" style="55" customWidth="1"/>
    <col min="10245" max="10497" width="11.5703125" style="55"/>
    <col min="10498" max="10498" width="55.7109375" style="55" customWidth="1"/>
    <col min="10499" max="10499" width="20" style="55" customWidth="1"/>
    <col min="10500" max="10500" width="14.28515625" style="55" customWidth="1"/>
    <col min="10501" max="10753" width="11.5703125" style="55"/>
    <col min="10754" max="10754" width="55.7109375" style="55" customWidth="1"/>
    <col min="10755" max="10755" width="20" style="55" customWidth="1"/>
    <col min="10756" max="10756" width="14.28515625" style="55" customWidth="1"/>
    <col min="10757" max="11009" width="11.5703125" style="55"/>
    <col min="11010" max="11010" width="55.7109375" style="55" customWidth="1"/>
    <col min="11011" max="11011" width="20" style="55" customWidth="1"/>
    <col min="11012" max="11012" width="14.28515625" style="55" customWidth="1"/>
    <col min="11013" max="11265" width="11.5703125" style="55"/>
    <col min="11266" max="11266" width="55.7109375" style="55" customWidth="1"/>
    <col min="11267" max="11267" width="20" style="55" customWidth="1"/>
    <col min="11268" max="11268" width="14.28515625" style="55" customWidth="1"/>
    <col min="11269" max="11521" width="11.5703125" style="55"/>
    <col min="11522" max="11522" width="55.7109375" style="55" customWidth="1"/>
    <col min="11523" max="11523" width="20" style="55" customWidth="1"/>
    <col min="11524" max="11524" width="14.28515625" style="55" customWidth="1"/>
    <col min="11525" max="11777" width="11.5703125" style="55"/>
    <col min="11778" max="11778" width="55.7109375" style="55" customWidth="1"/>
    <col min="11779" max="11779" width="20" style="55" customWidth="1"/>
    <col min="11780" max="11780" width="14.28515625" style="55" customWidth="1"/>
    <col min="11781" max="12033" width="11.5703125" style="55"/>
    <col min="12034" max="12034" width="55.7109375" style="55" customWidth="1"/>
    <col min="12035" max="12035" width="20" style="55" customWidth="1"/>
    <col min="12036" max="12036" width="14.28515625" style="55" customWidth="1"/>
    <col min="12037" max="12289" width="11.5703125" style="55"/>
    <col min="12290" max="12290" width="55.7109375" style="55" customWidth="1"/>
    <col min="12291" max="12291" width="20" style="55" customWidth="1"/>
    <col min="12292" max="12292" width="14.28515625" style="55" customWidth="1"/>
    <col min="12293" max="12545" width="11.5703125" style="55"/>
    <col min="12546" max="12546" width="55.7109375" style="55" customWidth="1"/>
    <col min="12547" max="12547" width="20" style="55" customWidth="1"/>
    <col min="12548" max="12548" width="14.28515625" style="55" customWidth="1"/>
    <col min="12549" max="12801" width="11.5703125" style="55"/>
    <col min="12802" max="12802" width="55.7109375" style="55" customWidth="1"/>
    <col min="12803" max="12803" width="20" style="55" customWidth="1"/>
    <col min="12804" max="12804" width="14.28515625" style="55" customWidth="1"/>
    <col min="12805" max="13057" width="11.5703125" style="55"/>
    <col min="13058" max="13058" width="55.7109375" style="55" customWidth="1"/>
    <col min="13059" max="13059" width="20" style="55" customWidth="1"/>
    <col min="13060" max="13060" width="14.28515625" style="55" customWidth="1"/>
    <col min="13061" max="13313" width="11.5703125" style="55"/>
    <col min="13314" max="13314" width="55.7109375" style="55" customWidth="1"/>
    <col min="13315" max="13315" width="20" style="55" customWidth="1"/>
    <col min="13316" max="13316" width="14.28515625" style="55" customWidth="1"/>
    <col min="13317" max="13569" width="11.5703125" style="55"/>
    <col min="13570" max="13570" width="55.7109375" style="55" customWidth="1"/>
    <col min="13571" max="13571" width="20" style="55" customWidth="1"/>
    <col min="13572" max="13572" width="14.28515625" style="55" customWidth="1"/>
    <col min="13573" max="13825" width="11.5703125" style="55"/>
    <col min="13826" max="13826" width="55.7109375" style="55" customWidth="1"/>
    <col min="13827" max="13827" width="20" style="55" customWidth="1"/>
    <col min="13828" max="13828" width="14.28515625" style="55" customWidth="1"/>
    <col min="13829" max="14081" width="11.5703125" style="55"/>
    <col min="14082" max="14082" width="55.7109375" style="55" customWidth="1"/>
    <col min="14083" max="14083" width="20" style="55" customWidth="1"/>
    <col min="14084" max="14084" width="14.28515625" style="55" customWidth="1"/>
    <col min="14085" max="14337" width="11.5703125" style="55"/>
    <col min="14338" max="14338" width="55.7109375" style="55" customWidth="1"/>
    <col min="14339" max="14339" width="20" style="55" customWidth="1"/>
    <col min="14340" max="14340" width="14.28515625" style="55" customWidth="1"/>
    <col min="14341" max="14593" width="11.5703125" style="55"/>
    <col min="14594" max="14594" width="55.7109375" style="55" customWidth="1"/>
    <col min="14595" max="14595" width="20" style="55" customWidth="1"/>
    <col min="14596" max="14596" width="14.28515625" style="55" customWidth="1"/>
    <col min="14597" max="14849" width="11.5703125" style="55"/>
    <col min="14850" max="14850" width="55.7109375" style="55" customWidth="1"/>
    <col min="14851" max="14851" width="20" style="55" customWidth="1"/>
    <col min="14852" max="14852" width="14.28515625" style="55" customWidth="1"/>
    <col min="14853" max="15105" width="11.5703125" style="55"/>
    <col min="15106" max="15106" width="55.7109375" style="55" customWidth="1"/>
    <col min="15107" max="15107" width="20" style="55" customWidth="1"/>
    <col min="15108" max="15108" width="14.28515625" style="55" customWidth="1"/>
    <col min="15109" max="15361" width="11.5703125" style="55"/>
    <col min="15362" max="15362" width="55.7109375" style="55" customWidth="1"/>
    <col min="15363" max="15363" width="20" style="55" customWidth="1"/>
    <col min="15364" max="15364" width="14.28515625" style="55" customWidth="1"/>
    <col min="15365" max="15617" width="11.5703125" style="55"/>
    <col min="15618" max="15618" width="55.7109375" style="55" customWidth="1"/>
    <col min="15619" max="15619" width="20" style="55" customWidth="1"/>
    <col min="15620" max="15620" width="14.28515625" style="55" customWidth="1"/>
    <col min="15621" max="15873" width="11.5703125" style="55"/>
    <col min="15874" max="15874" width="55.7109375" style="55" customWidth="1"/>
    <col min="15875" max="15875" width="20" style="55" customWidth="1"/>
    <col min="15876" max="15876" width="14.28515625" style="55" customWidth="1"/>
    <col min="15877" max="16129" width="11.5703125" style="55"/>
    <col min="16130" max="16130" width="55.7109375" style="55" customWidth="1"/>
    <col min="16131" max="16131" width="20" style="55" customWidth="1"/>
    <col min="16132" max="16132" width="14.28515625" style="55" customWidth="1"/>
    <col min="16133" max="16384" width="11.5703125" style="55"/>
  </cols>
  <sheetData>
    <row r="2" spans="1:4" ht="22.9" customHeight="1" x14ac:dyDescent="0.3">
      <c r="A2" s="313" t="s">
        <v>476</v>
      </c>
      <c r="B2" s="313"/>
      <c r="C2" s="313"/>
      <c r="D2" s="313"/>
    </row>
    <row r="3" spans="1:4" x14ac:dyDescent="0.3">
      <c r="A3" s="87"/>
      <c r="B3" s="88"/>
      <c r="C3" s="87"/>
      <c r="D3" s="87"/>
    </row>
    <row r="4" spans="1:4" x14ac:dyDescent="0.3">
      <c r="A4" s="89" t="s">
        <v>406</v>
      </c>
      <c r="B4" s="89" t="s">
        <v>407</v>
      </c>
      <c r="C4" s="90" t="s">
        <v>408</v>
      </c>
      <c r="D4" s="89" t="s">
        <v>409</v>
      </c>
    </row>
    <row r="5" spans="1:4" ht="66.75" customHeight="1" x14ac:dyDescent="0.3">
      <c r="A5" s="91">
        <v>43860</v>
      </c>
      <c r="B5" s="85" t="s">
        <v>536</v>
      </c>
      <c r="C5" s="95" t="s">
        <v>537</v>
      </c>
      <c r="D5" s="93">
        <v>0</v>
      </c>
    </row>
    <row r="6" spans="1:4" ht="66.75" customHeight="1" x14ac:dyDescent="0.3">
      <c r="A6" s="91">
        <v>44071</v>
      </c>
      <c r="B6" s="85" t="s">
        <v>634</v>
      </c>
      <c r="C6" s="95" t="s">
        <v>1182</v>
      </c>
      <c r="D6" s="93">
        <v>1</v>
      </c>
    </row>
    <row r="7" spans="1:4" ht="75" customHeight="1" x14ac:dyDescent="0.3">
      <c r="A7" s="91"/>
      <c r="B7" s="94"/>
      <c r="C7" s="92"/>
      <c r="D7" s="93"/>
    </row>
  </sheetData>
  <mergeCells count="1">
    <mergeCell ref="A2:D2"/>
  </mergeCells>
  <printOptions horizontalCentered="1"/>
  <pageMargins left="0.39370078740157483" right="0.39370078740157483" top="0.39370078740157483" bottom="0.39370078740157483" header="0.31496062992125984" footer="0.31496062992125984"/>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2:F58"/>
  <sheetViews>
    <sheetView zoomScale="80" zoomScaleNormal="80" zoomScaleSheetLayoutView="130" workbookViewId="0">
      <selection activeCell="C28" sqref="C28:F28"/>
    </sheetView>
  </sheetViews>
  <sheetFormatPr baseColWidth="10" defaultColWidth="11.42578125" defaultRowHeight="16.5" x14ac:dyDescent="0.3"/>
  <cols>
    <col min="1" max="1" width="5.7109375" style="55" customWidth="1"/>
    <col min="2" max="2" width="29.7109375" style="55" customWidth="1"/>
    <col min="3" max="6" width="42.5703125" style="55" customWidth="1"/>
    <col min="7" max="7" width="4.28515625" style="55" customWidth="1"/>
    <col min="8" max="8" width="28.28515625" style="55" customWidth="1"/>
    <col min="9" max="16384" width="11.42578125" style="55"/>
  </cols>
  <sheetData>
    <row r="2" spans="2:6" ht="61.5" customHeight="1" x14ac:dyDescent="0.3"/>
    <row r="3" spans="2:6" ht="9" customHeight="1" x14ac:dyDescent="0.3"/>
    <row r="4" spans="2:6" ht="26.25" customHeight="1" x14ac:dyDescent="0.3">
      <c r="B4" s="185" t="s">
        <v>351</v>
      </c>
      <c r="C4" s="185"/>
      <c r="D4" s="185"/>
      <c r="E4" s="185"/>
      <c r="F4" s="185"/>
    </row>
    <row r="5" spans="2:6" ht="17.25" customHeight="1" x14ac:dyDescent="0.3">
      <c r="B5" s="56"/>
      <c r="C5" s="56"/>
      <c r="D5" s="56"/>
      <c r="E5" s="56"/>
      <c r="F5" s="56"/>
    </row>
    <row r="6" spans="2:6" ht="107.25" customHeight="1" x14ac:dyDescent="0.3">
      <c r="B6" s="178" t="s">
        <v>467</v>
      </c>
      <c r="C6" s="178"/>
      <c r="D6" s="178"/>
      <c r="E6" s="178"/>
      <c r="F6" s="178"/>
    </row>
    <row r="7" spans="2:6" x14ac:dyDescent="0.3">
      <c r="B7" s="57"/>
      <c r="C7" s="57"/>
      <c r="D7" s="57"/>
      <c r="E7" s="57"/>
      <c r="F7" s="57"/>
    </row>
    <row r="8" spans="2:6" ht="22.5" customHeight="1" x14ac:dyDescent="0.3">
      <c r="B8" s="185" t="s">
        <v>352</v>
      </c>
      <c r="C8" s="185"/>
      <c r="D8" s="185"/>
      <c r="E8" s="185"/>
      <c r="F8" s="185"/>
    </row>
    <row r="9" spans="2:6" ht="17.25" customHeight="1" x14ac:dyDescent="0.3">
      <c r="B9" s="56"/>
      <c r="C9" s="56"/>
      <c r="D9" s="56"/>
      <c r="E9" s="56"/>
      <c r="F9" s="56"/>
    </row>
    <row r="10" spans="2:6" ht="130.5" customHeight="1" x14ac:dyDescent="0.3">
      <c r="B10" s="178" t="s">
        <v>475</v>
      </c>
      <c r="C10" s="178"/>
      <c r="D10" s="178"/>
      <c r="E10" s="178"/>
      <c r="F10" s="178"/>
    </row>
    <row r="11" spans="2:6" ht="17.25" customHeight="1" x14ac:dyDescent="0.3">
      <c r="B11" s="56"/>
      <c r="C11" s="56"/>
      <c r="D11" s="56"/>
      <c r="E11" s="56"/>
      <c r="F11" s="56"/>
    </row>
    <row r="12" spans="2:6" ht="29.25" customHeight="1" x14ac:dyDescent="0.3">
      <c r="B12" s="185" t="s">
        <v>451</v>
      </c>
      <c r="C12" s="185"/>
      <c r="D12" s="185"/>
      <c r="E12" s="185"/>
      <c r="F12" s="185"/>
    </row>
    <row r="13" spans="2:6" ht="18.75" customHeight="1" x14ac:dyDescent="0.3">
      <c r="B13" s="56" t="s">
        <v>405</v>
      </c>
      <c r="C13" s="56"/>
      <c r="D13" s="56"/>
      <c r="E13" s="56"/>
      <c r="F13" s="56"/>
    </row>
    <row r="14" spans="2:6" ht="42" customHeight="1" x14ac:dyDescent="0.3">
      <c r="B14" s="187" t="s">
        <v>452</v>
      </c>
      <c r="C14" s="187"/>
      <c r="D14" s="187"/>
      <c r="E14" s="187"/>
      <c r="F14" s="187"/>
    </row>
    <row r="15" spans="2:6" ht="72.75" customHeight="1" x14ac:dyDescent="0.3">
      <c r="B15" s="187"/>
      <c r="C15" s="187"/>
      <c r="D15" s="187"/>
      <c r="E15" s="187"/>
      <c r="F15" s="187"/>
    </row>
    <row r="16" spans="2:6" x14ac:dyDescent="0.3">
      <c r="B16" s="57"/>
      <c r="C16" s="57"/>
      <c r="D16" s="57"/>
      <c r="E16" s="57"/>
      <c r="F16" s="57"/>
    </row>
    <row r="17" spans="2:6" ht="29.25" customHeight="1" x14ac:dyDescent="0.3">
      <c r="B17" s="185" t="s">
        <v>449</v>
      </c>
      <c r="C17" s="185"/>
      <c r="D17" s="185"/>
      <c r="E17" s="185"/>
      <c r="F17" s="185"/>
    </row>
    <row r="18" spans="2:6" ht="18.75" customHeight="1" x14ac:dyDescent="0.3">
      <c r="B18" s="56" t="s">
        <v>405</v>
      </c>
      <c r="C18" s="56"/>
      <c r="D18" s="56"/>
      <c r="E18" s="56"/>
      <c r="F18" s="56"/>
    </row>
    <row r="19" spans="2:6" ht="34.5" customHeight="1" x14ac:dyDescent="0.3">
      <c r="B19" s="187" t="s">
        <v>450</v>
      </c>
      <c r="C19" s="187"/>
      <c r="D19" s="187"/>
      <c r="E19" s="187"/>
      <c r="F19" s="187"/>
    </row>
    <row r="20" spans="2:6" ht="104.25" customHeight="1" x14ac:dyDescent="0.3">
      <c r="B20" s="187"/>
      <c r="C20" s="187"/>
      <c r="D20" s="187"/>
      <c r="E20" s="187"/>
      <c r="F20" s="187"/>
    </row>
    <row r="21" spans="2:6" ht="31.5" customHeight="1" x14ac:dyDescent="0.3">
      <c r="B21" s="185" t="s">
        <v>435</v>
      </c>
      <c r="C21" s="185"/>
      <c r="D21" s="185"/>
      <c r="E21" s="185"/>
      <c r="F21" s="185"/>
    </row>
    <row r="22" spans="2:6" ht="31.5" customHeight="1" x14ac:dyDescent="0.3">
      <c r="B22" s="58" t="s">
        <v>394</v>
      </c>
      <c r="C22" s="186" t="s">
        <v>453</v>
      </c>
      <c r="D22" s="186"/>
      <c r="E22" s="186"/>
      <c r="F22" s="186"/>
    </row>
    <row r="23" spans="2:6" ht="40.5" customHeight="1" x14ac:dyDescent="0.3">
      <c r="B23" s="58" t="s">
        <v>395</v>
      </c>
      <c r="C23" s="179" t="s">
        <v>396</v>
      </c>
      <c r="D23" s="180"/>
      <c r="E23" s="180"/>
      <c r="F23" s="181"/>
    </row>
    <row r="24" spans="2:6" ht="40.5" customHeight="1" x14ac:dyDescent="0.3">
      <c r="B24" s="58" t="s">
        <v>392</v>
      </c>
      <c r="C24" s="179" t="s">
        <v>393</v>
      </c>
      <c r="D24" s="180"/>
      <c r="E24" s="180"/>
      <c r="F24" s="181"/>
    </row>
    <row r="25" spans="2:6" ht="40.5" customHeight="1" x14ac:dyDescent="0.3">
      <c r="B25" s="58" t="s">
        <v>454</v>
      </c>
      <c r="C25" s="186" t="s">
        <v>455</v>
      </c>
      <c r="D25" s="186"/>
      <c r="E25" s="186"/>
      <c r="F25" s="186"/>
    </row>
    <row r="26" spans="2:6" ht="130.5" customHeight="1" x14ac:dyDescent="0.3">
      <c r="B26" s="58" t="s">
        <v>432</v>
      </c>
      <c r="C26" s="179" t="s">
        <v>468</v>
      </c>
      <c r="D26" s="180"/>
      <c r="E26" s="180"/>
      <c r="F26" s="181"/>
    </row>
    <row r="27" spans="2:6" ht="97.5" customHeight="1" x14ac:dyDescent="0.3">
      <c r="B27" s="58" t="s">
        <v>433</v>
      </c>
      <c r="C27" s="182" t="s">
        <v>647</v>
      </c>
      <c r="D27" s="183"/>
      <c r="E27" s="183"/>
      <c r="F27" s="184"/>
    </row>
    <row r="28" spans="2:6" ht="87" customHeight="1" x14ac:dyDescent="0.3">
      <c r="B28" s="58" t="s">
        <v>434</v>
      </c>
      <c r="C28" s="182" t="s">
        <v>438</v>
      </c>
      <c r="D28" s="183"/>
      <c r="E28" s="183"/>
      <c r="F28" s="184"/>
    </row>
    <row r="29" spans="2:6" ht="99.75" customHeight="1" x14ac:dyDescent="0.3">
      <c r="B29" s="58" t="s">
        <v>436</v>
      </c>
      <c r="C29" s="182" t="s">
        <v>437</v>
      </c>
      <c r="D29" s="183"/>
      <c r="E29" s="183"/>
      <c r="F29" s="184"/>
    </row>
    <row r="30" spans="2:6" ht="86.25" customHeight="1" x14ac:dyDescent="0.3">
      <c r="B30" s="58" t="s">
        <v>440</v>
      </c>
      <c r="C30" s="182" t="s">
        <v>439</v>
      </c>
      <c r="D30" s="183"/>
      <c r="E30" s="183"/>
      <c r="F30" s="184"/>
    </row>
    <row r="31" spans="2:6" ht="62.25" customHeight="1" x14ac:dyDescent="0.3">
      <c r="B31" s="58" t="s">
        <v>456</v>
      </c>
      <c r="C31" s="178" t="s">
        <v>457</v>
      </c>
      <c r="D31" s="178"/>
      <c r="E31" s="178"/>
      <c r="F31" s="178"/>
    </row>
    <row r="32" spans="2:6" ht="53.25" customHeight="1" x14ac:dyDescent="0.3">
      <c r="B32" s="58" t="s">
        <v>458</v>
      </c>
      <c r="C32" s="178" t="s">
        <v>459</v>
      </c>
      <c r="D32" s="178"/>
      <c r="E32" s="178"/>
      <c r="F32" s="178"/>
    </row>
    <row r="33" spans="2:6" ht="63.75" customHeight="1" x14ac:dyDescent="0.3">
      <c r="B33" s="58" t="s">
        <v>460</v>
      </c>
      <c r="C33" s="178" t="s">
        <v>461</v>
      </c>
      <c r="D33" s="178"/>
      <c r="E33" s="178"/>
      <c r="F33" s="178"/>
    </row>
    <row r="34" spans="2:6" x14ac:dyDescent="0.3">
      <c r="B34" s="57"/>
      <c r="C34" s="57"/>
      <c r="D34" s="57"/>
      <c r="E34" s="57"/>
      <c r="F34" s="57"/>
    </row>
    <row r="35" spans="2:6" x14ac:dyDescent="0.3">
      <c r="B35" s="57"/>
      <c r="C35" s="57"/>
      <c r="D35" s="57"/>
      <c r="E35" s="57"/>
      <c r="F35" s="57"/>
    </row>
    <row r="36" spans="2:6" x14ac:dyDescent="0.3">
      <c r="B36" s="57"/>
      <c r="C36" s="57"/>
      <c r="D36" s="57"/>
      <c r="E36" s="57"/>
      <c r="F36" s="57"/>
    </row>
    <row r="37" spans="2:6" x14ac:dyDescent="0.3">
      <c r="B37" s="57"/>
      <c r="C37" s="57"/>
      <c r="D37" s="57"/>
      <c r="E37" s="57"/>
      <c r="F37" s="57"/>
    </row>
    <row r="38" spans="2:6" x14ac:dyDescent="0.3">
      <c r="B38" s="57"/>
      <c r="C38" s="57"/>
      <c r="D38" s="57"/>
      <c r="E38" s="57"/>
      <c r="F38" s="57"/>
    </row>
    <row r="39" spans="2:6" x14ac:dyDescent="0.3">
      <c r="B39" s="57"/>
      <c r="C39" s="57"/>
      <c r="D39" s="57"/>
      <c r="E39" s="57"/>
      <c r="F39" s="57"/>
    </row>
    <row r="40" spans="2:6" x14ac:dyDescent="0.3">
      <c r="B40" s="57"/>
      <c r="C40" s="57"/>
      <c r="D40" s="57"/>
      <c r="E40" s="57"/>
      <c r="F40" s="57"/>
    </row>
    <row r="41" spans="2:6" x14ac:dyDescent="0.3">
      <c r="B41" s="57"/>
      <c r="C41" s="57"/>
      <c r="D41" s="57"/>
      <c r="E41" s="57"/>
      <c r="F41" s="57"/>
    </row>
    <row r="42" spans="2:6" x14ac:dyDescent="0.3">
      <c r="B42" s="57"/>
      <c r="C42" s="57"/>
      <c r="D42" s="57"/>
      <c r="E42" s="57"/>
      <c r="F42" s="57"/>
    </row>
    <row r="43" spans="2:6" x14ac:dyDescent="0.3">
      <c r="B43" s="57"/>
      <c r="C43" s="57"/>
      <c r="D43" s="57"/>
      <c r="E43" s="57"/>
      <c r="F43" s="57"/>
    </row>
    <row r="44" spans="2:6" x14ac:dyDescent="0.3">
      <c r="B44" s="57"/>
      <c r="C44" s="57"/>
      <c r="D44" s="57"/>
      <c r="E44" s="57"/>
      <c r="F44" s="57"/>
    </row>
    <row r="45" spans="2:6" x14ac:dyDescent="0.3">
      <c r="B45" s="57"/>
      <c r="C45" s="57"/>
      <c r="D45" s="57"/>
      <c r="E45" s="57"/>
      <c r="F45" s="57"/>
    </row>
    <row r="46" spans="2:6" x14ac:dyDescent="0.3">
      <c r="B46" s="57"/>
      <c r="C46" s="57"/>
      <c r="D46" s="57"/>
      <c r="E46" s="57"/>
      <c r="F46" s="57"/>
    </row>
    <row r="47" spans="2:6" x14ac:dyDescent="0.3">
      <c r="B47" s="57"/>
      <c r="C47" s="57"/>
      <c r="D47" s="57"/>
      <c r="E47" s="57"/>
      <c r="F47" s="57"/>
    </row>
    <row r="48" spans="2:6" x14ac:dyDescent="0.3">
      <c r="B48" s="57"/>
      <c r="C48" s="57"/>
      <c r="D48" s="57"/>
      <c r="E48" s="57"/>
      <c r="F48" s="57"/>
    </row>
    <row r="49" spans="2:6" x14ac:dyDescent="0.3">
      <c r="B49" s="57"/>
      <c r="C49" s="57"/>
      <c r="D49" s="57"/>
      <c r="E49" s="57"/>
      <c r="F49" s="57"/>
    </row>
    <row r="50" spans="2:6" x14ac:dyDescent="0.3">
      <c r="B50" s="57"/>
      <c r="C50" s="57"/>
      <c r="D50" s="57"/>
      <c r="E50" s="57"/>
      <c r="F50" s="57"/>
    </row>
    <row r="51" spans="2:6" x14ac:dyDescent="0.3">
      <c r="B51" s="57"/>
      <c r="C51" s="57"/>
      <c r="D51" s="57"/>
      <c r="E51" s="57"/>
      <c r="F51" s="57"/>
    </row>
    <row r="52" spans="2:6" x14ac:dyDescent="0.3">
      <c r="B52" s="57"/>
      <c r="C52" s="57"/>
      <c r="D52" s="57"/>
      <c r="E52" s="57"/>
      <c r="F52" s="57"/>
    </row>
    <row r="53" spans="2:6" x14ac:dyDescent="0.3">
      <c r="B53" s="57"/>
      <c r="C53" s="57"/>
      <c r="D53" s="57"/>
      <c r="E53" s="57"/>
      <c r="F53" s="57"/>
    </row>
    <row r="54" spans="2:6" x14ac:dyDescent="0.3">
      <c r="B54" s="59"/>
      <c r="C54" s="59"/>
      <c r="D54" s="59"/>
      <c r="E54" s="59"/>
      <c r="F54" s="59"/>
    </row>
    <row r="55" spans="2:6" x14ac:dyDescent="0.3">
      <c r="B55" s="59"/>
      <c r="C55" s="59"/>
      <c r="D55" s="59"/>
      <c r="E55" s="59"/>
      <c r="F55" s="59"/>
    </row>
    <row r="56" spans="2:6" x14ac:dyDescent="0.3">
      <c r="B56" s="59"/>
      <c r="C56" s="59"/>
      <c r="D56" s="59"/>
      <c r="E56" s="59"/>
      <c r="F56" s="59"/>
    </row>
    <row r="57" spans="2:6" x14ac:dyDescent="0.3">
      <c r="B57" s="59"/>
      <c r="C57" s="59"/>
      <c r="D57" s="59"/>
      <c r="E57" s="59"/>
      <c r="F57" s="59"/>
    </row>
    <row r="58" spans="2:6" x14ac:dyDescent="0.3">
      <c r="B58" s="59"/>
      <c r="C58" s="59"/>
      <c r="D58" s="59"/>
      <c r="E58" s="59"/>
      <c r="F58" s="59"/>
    </row>
  </sheetData>
  <mergeCells count="23">
    <mergeCell ref="B15:F15"/>
    <mergeCell ref="B17:F17"/>
    <mergeCell ref="B19:F19"/>
    <mergeCell ref="B20:F20"/>
    <mergeCell ref="B14:F14"/>
    <mergeCell ref="B4:F4"/>
    <mergeCell ref="B6:F6"/>
    <mergeCell ref="B8:F8"/>
    <mergeCell ref="B10:F10"/>
    <mergeCell ref="B12:F12"/>
    <mergeCell ref="C23:F23"/>
    <mergeCell ref="B21:F21"/>
    <mergeCell ref="C22:F22"/>
    <mergeCell ref="C26:F26"/>
    <mergeCell ref="C27:F27"/>
    <mergeCell ref="C25:F25"/>
    <mergeCell ref="C31:F31"/>
    <mergeCell ref="C32:F32"/>
    <mergeCell ref="C33:F33"/>
    <mergeCell ref="C24:F24"/>
    <mergeCell ref="C28:F28"/>
    <mergeCell ref="C30:F30"/>
    <mergeCell ref="C29:F29"/>
  </mergeCells>
  <printOptions horizontalCentered="1"/>
  <pageMargins left="0.39370078740157483" right="0.39370078740157483" top="0.39370078740157483" bottom="0.74803149606299213" header="0.31496062992125984" footer="0.31496062992125984"/>
  <pageSetup scale="45"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3" customWidth="1"/>
    <col min="2" max="2" width="44.570312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28.140625" style="3" customWidth="1"/>
    <col min="20" max="16384" width="11.42578125" style="3"/>
  </cols>
  <sheetData>
    <row r="2" spans="2:19" ht="36" customHeight="1" x14ac:dyDescent="0.2">
      <c r="B2" s="1" t="s">
        <v>34</v>
      </c>
      <c r="C2" s="189" t="s">
        <v>21</v>
      </c>
      <c r="D2" s="189"/>
      <c r="E2" s="189"/>
      <c r="F2" s="189"/>
      <c r="G2" s="189"/>
      <c r="H2" s="189"/>
      <c r="I2" s="189"/>
      <c r="J2" s="189"/>
      <c r="K2" s="189"/>
      <c r="L2" s="189"/>
      <c r="M2" s="189"/>
      <c r="N2" s="189"/>
      <c r="O2" s="2"/>
      <c r="R2" s="2"/>
    </row>
    <row r="3" spans="2:19" x14ac:dyDescent="0.2">
      <c r="C3" s="4"/>
      <c r="D3" s="4"/>
      <c r="E3" s="4"/>
      <c r="F3" s="4"/>
      <c r="G3" s="4"/>
      <c r="H3" s="4"/>
      <c r="I3" s="4"/>
      <c r="J3" s="4"/>
      <c r="K3" s="4"/>
      <c r="L3" s="4"/>
      <c r="M3" s="4"/>
      <c r="N3" s="4"/>
      <c r="O3" s="5"/>
      <c r="R3" s="5"/>
    </row>
    <row r="4" spans="2:19" ht="29.25" customHeight="1" x14ac:dyDescent="0.2">
      <c r="B4" s="1" t="s">
        <v>35</v>
      </c>
      <c r="C4" s="189" t="s">
        <v>23</v>
      </c>
      <c r="D4" s="189"/>
      <c r="E4" s="189"/>
      <c r="F4" s="189"/>
      <c r="G4" s="189"/>
      <c r="H4" s="189"/>
      <c r="I4" s="189"/>
      <c r="J4" s="189"/>
      <c r="K4" s="189"/>
      <c r="L4" s="189"/>
      <c r="M4" s="189"/>
      <c r="N4" s="189"/>
      <c r="O4" s="2"/>
      <c r="R4" s="2"/>
    </row>
    <row r="5" spans="2:19" ht="15" customHeight="1" x14ac:dyDescent="0.2">
      <c r="B5" s="6"/>
      <c r="C5" s="7"/>
      <c r="D5" s="7"/>
      <c r="E5" s="7"/>
      <c r="F5" s="7"/>
      <c r="G5" s="7"/>
      <c r="H5" s="7"/>
      <c r="I5" s="7"/>
      <c r="J5" s="7"/>
      <c r="K5" s="7"/>
      <c r="L5" s="7"/>
      <c r="M5" s="7"/>
      <c r="N5" s="7"/>
      <c r="O5" s="7"/>
      <c r="R5" s="7"/>
    </row>
    <row r="6" spans="2:19"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2:19"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10" t="s">
        <v>26</v>
      </c>
      <c r="Q7" s="10" t="s">
        <v>5</v>
      </c>
      <c r="R7" s="9"/>
    </row>
    <row r="8" spans="2:19" ht="57" x14ac:dyDescent="0.2">
      <c r="B8" s="24" t="s">
        <v>24</v>
      </c>
      <c r="C8" s="11">
        <v>0</v>
      </c>
      <c r="D8" s="11">
        <v>0</v>
      </c>
      <c r="E8" s="11">
        <v>0</v>
      </c>
      <c r="F8" s="31">
        <f t="shared" ref="F8:F13" si="0">+C8+D8+E8</f>
        <v>0</v>
      </c>
      <c r="G8" s="11">
        <v>56000000000</v>
      </c>
      <c r="H8" s="32" t="s">
        <v>25</v>
      </c>
      <c r="I8" s="11">
        <v>0</v>
      </c>
      <c r="J8" s="11"/>
      <c r="K8" s="11">
        <v>0</v>
      </c>
      <c r="L8" s="11"/>
      <c r="M8" s="31">
        <f t="shared" ref="M8:M13" si="1">+G8+I8+K8</f>
        <v>56000000000</v>
      </c>
      <c r="N8" s="12">
        <f t="shared" ref="N8:N13" si="2">+C8+M8</f>
        <v>56000000000</v>
      </c>
      <c r="O8" s="13"/>
      <c r="P8" s="14" t="s">
        <v>22</v>
      </c>
      <c r="Q8" s="15">
        <f>43+133</f>
        <v>176</v>
      </c>
      <c r="R8" s="13"/>
      <c r="S8" s="30" t="s">
        <v>27</v>
      </c>
    </row>
    <row r="9" spans="2:19" ht="57" x14ac:dyDescent="0.2">
      <c r="B9" s="24" t="s">
        <v>28</v>
      </c>
      <c r="C9" s="11">
        <v>69061134999</v>
      </c>
      <c r="D9" s="11">
        <v>0</v>
      </c>
      <c r="E9" s="11">
        <v>0</v>
      </c>
      <c r="F9" s="31">
        <f t="shared" si="0"/>
        <v>69061134999</v>
      </c>
      <c r="G9" s="11">
        <v>0</v>
      </c>
      <c r="H9" s="11"/>
      <c r="I9" s="11">
        <v>0</v>
      </c>
      <c r="J9" s="11"/>
      <c r="K9" s="11">
        <v>0</v>
      </c>
      <c r="L9" s="11"/>
      <c r="M9" s="31">
        <f t="shared" si="1"/>
        <v>0</v>
      </c>
      <c r="N9" s="12">
        <f t="shared" si="2"/>
        <v>69061134999</v>
      </c>
      <c r="O9" s="13"/>
      <c r="P9" s="14" t="s">
        <v>22</v>
      </c>
      <c r="Q9" s="15">
        <v>1200</v>
      </c>
      <c r="R9" s="13"/>
    </row>
    <row r="10" spans="2:19" ht="57" x14ac:dyDescent="0.2">
      <c r="B10" s="24" t="s">
        <v>29</v>
      </c>
      <c r="C10" s="11">
        <v>0</v>
      </c>
      <c r="D10" s="11">
        <v>0</v>
      </c>
      <c r="E10" s="11">
        <v>0</v>
      </c>
      <c r="F10" s="31">
        <f t="shared" si="0"/>
        <v>0</v>
      </c>
      <c r="G10" s="11">
        <v>35604532699</v>
      </c>
      <c r="H10" s="32" t="s">
        <v>30</v>
      </c>
      <c r="I10" s="11">
        <v>0</v>
      </c>
      <c r="J10" s="11"/>
      <c r="K10" s="11">
        <v>0</v>
      </c>
      <c r="L10" s="11"/>
      <c r="M10" s="31">
        <f t="shared" si="1"/>
        <v>35604532699</v>
      </c>
      <c r="N10" s="12">
        <f t="shared" si="2"/>
        <v>35604532699</v>
      </c>
      <c r="O10" s="13"/>
      <c r="P10" s="14" t="s">
        <v>22</v>
      </c>
      <c r="Q10" s="15">
        <v>226</v>
      </c>
      <c r="R10" s="13"/>
    </row>
    <row r="11" spans="2:19" ht="45" x14ac:dyDescent="0.2">
      <c r="B11" s="24" t="s">
        <v>31</v>
      </c>
      <c r="C11" s="11">
        <v>0</v>
      </c>
      <c r="D11" s="11">
        <v>0</v>
      </c>
      <c r="E11" s="11">
        <v>0</v>
      </c>
      <c r="F11" s="31">
        <f t="shared" si="0"/>
        <v>0</v>
      </c>
      <c r="G11" s="11">
        <v>0</v>
      </c>
      <c r="H11" s="11"/>
      <c r="I11" s="11">
        <v>0</v>
      </c>
      <c r="J11" s="11"/>
      <c r="K11" s="11">
        <v>0</v>
      </c>
      <c r="L11" s="11"/>
      <c r="M11" s="31">
        <f t="shared" si="1"/>
        <v>0</v>
      </c>
      <c r="N11" s="12">
        <f t="shared" si="2"/>
        <v>0</v>
      </c>
      <c r="O11" s="13"/>
      <c r="P11" s="14"/>
      <c r="Q11" s="15"/>
      <c r="R11" s="13"/>
    </row>
    <row r="12" spans="2:19" ht="30" x14ac:dyDescent="0.2">
      <c r="B12" s="24" t="s">
        <v>32</v>
      </c>
      <c r="C12" s="11">
        <v>0</v>
      </c>
      <c r="D12" s="11">
        <v>0</v>
      </c>
      <c r="E12" s="11">
        <v>0</v>
      </c>
      <c r="F12" s="31">
        <f t="shared" si="0"/>
        <v>0</v>
      </c>
      <c r="G12" s="11">
        <v>0</v>
      </c>
      <c r="H12" s="11"/>
      <c r="I12" s="11">
        <v>0</v>
      </c>
      <c r="J12" s="11"/>
      <c r="K12" s="11">
        <v>0</v>
      </c>
      <c r="L12" s="11"/>
      <c r="M12" s="31">
        <f t="shared" si="1"/>
        <v>0</v>
      </c>
      <c r="N12" s="12">
        <f t="shared" si="2"/>
        <v>0</v>
      </c>
      <c r="O12" s="13"/>
      <c r="P12" s="14"/>
      <c r="Q12" s="15"/>
      <c r="R12" s="13"/>
    </row>
    <row r="13" spans="2:19" ht="57" x14ac:dyDescent="0.2">
      <c r="B13" s="24" t="s">
        <v>33</v>
      </c>
      <c r="C13" s="11">
        <v>0</v>
      </c>
      <c r="D13" s="11">
        <v>0</v>
      </c>
      <c r="E13" s="11">
        <v>0</v>
      </c>
      <c r="F13" s="31">
        <f t="shared" si="0"/>
        <v>0</v>
      </c>
      <c r="G13" s="11">
        <v>0</v>
      </c>
      <c r="H13" s="11"/>
      <c r="I13" s="11">
        <v>0</v>
      </c>
      <c r="J13" s="11"/>
      <c r="K13" s="11">
        <v>0</v>
      </c>
      <c r="L13" s="11"/>
      <c r="M13" s="31">
        <f t="shared" si="1"/>
        <v>0</v>
      </c>
      <c r="N13" s="12">
        <f t="shared" si="2"/>
        <v>0</v>
      </c>
      <c r="O13" s="13"/>
      <c r="P13" s="14" t="s">
        <v>22</v>
      </c>
      <c r="Q13" s="22"/>
      <c r="R13" s="13"/>
    </row>
    <row r="14" spans="2:19" ht="15.75" x14ac:dyDescent="0.2">
      <c r="B14" s="16" t="s">
        <v>6</v>
      </c>
      <c r="C14" s="17">
        <f>SUM(C8:C13)</f>
        <v>69061134999</v>
      </c>
      <c r="D14" s="17">
        <f>SUM(D8:D13)</f>
        <v>0</v>
      </c>
      <c r="E14" s="17">
        <f>SUM(E8:E13)</f>
        <v>0</v>
      </c>
      <c r="F14" s="17">
        <f>SUM(F8:F13)</f>
        <v>69061134999</v>
      </c>
      <c r="G14" s="17">
        <f>SUM(G8:G13)</f>
        <v>91604532699</v>
      </c>
      <c r="I14" s="17">
        <f>SUM(I8:I13)</f>
        <v>0</v>
      </c>
      <c r="K14" s="17">
        <f>SUM(K8:K13)</f>
        <v>0</v>
      </c>
      <c r="M14" s="17">
        <f>SUM(M8:M13)</f>
        <v>91604532699</v>
      </c>
      <c r="N14" s="17">
        <f>SUM(N8:N13)</f>
        <v>160665667698</v>
      </c>
      <c r="O14" s="18"/>
      <c r="Q14" s="33">
        <f>SUM(Q8:Q13)</f>
        <v>1602</v>
      </c>
      <c r="R14" s="18"/>
    </row>
    <row r="16" spans="2:19" ht="15.75" x14ac:dyDescent="0.2">
      <c r="B16" s="16" t="s">
        <v>12</v>
      </c>
      <c r="C16" s="19">
        <f>F14</f>
        <v>69061134999</v>
      </c>
      <c r="D16" s="25"/>
    </row>
    <row r="17" spans="1:19" ht="15.75" x14ac:dyDescent="0.2">
      <c r="B17" s="16" t="s">
        <v>7</v>
      </c>
      <c r="C17" s="19">
        <f>+M14</f>
        <v>91604532699</v>
      </c>
      <c r="D17" s="25"/>
    </row>
    <row r="18" spans="1:19" ht="15.75" x14ac:dyDescent="0.25">
      <c r="B18" s="16" t="s">
        <v>3</v>
      </c>
      <c r="C18" s="21">
        <f>+C16+C17</f>
        <v>160665667698</v>
      </c>
      <c r="D18" s="26"/>
    </row>
    <row r="20" spans="1:19" s="20" customFormat="1" x14ac:dyDescent="0.2">
      <c r="A20" s="28"/>
      <c r="B20" s="28"/>
      <c r="C20" s="28"/>
      <c r="D20" s="28"/>
      <c r="E20" s="28"/>
      <c r="F20" s="28"/>
      <c r="G20" s="28"/>
      <c r="H20" s="28"/>
      <c r="I20" s="28"/>
      <c r="J20" s="28"/>
      <c r="K20" s="28"/>
      <c r="L20" s="28"/>
      <c r="M20" s="28"/>
      <c r="N20" s="28"/>
      <c r="O20" s="29"/>
      <c r="P20" s="28"/>
      <c r="Q20" s="28"/>
      <c r="S20" s="3"/>
    </row>
    <row r="22" spans="1:19" ht="23.25" x14ac:dyDescent="0.2">
      <c r="B22" s="1" t="s">
        <v>36</v>
      </c>
      <c r="C22" s="189" t="s">
        <v>37</v>
      </c>
      <c r="D22" s="189"/>
      <c r="E22" s="189"/>
      <c r="F22" s="189"/>
      <c r="G22" s="189"/>
      <c r="H22" s="189"/>
      <c r="I22" s="189"/>
      <c r="J22" s="189"/>
      <c r="K22" s="189"/>
      <c r="L22" s="189"/>
      <c r="M22" s="189"/>
      <c r="N22" s="189"/>
      <c r="O22" s="2"/>
    </row>
    <row r="23" spans="1:19" ht="26.25" x14ac:dyDescent="0.2">
      <c r="B23" s="6"/>
      <c r="C23" s="7"/>
      <c r="D23" s="7"/>
      <c r="E23" s="7"/>
      <c r="F23" s="7"/>
      <c r="G23" s="7"/>
      <c r="H23" s="7"/>
      <c r="I23" s="7"/>
      <c r="J23" s="7"/>
      <c r="K23" s="7"/>
      <c r="L23" s="7"/>
      <c r="M23" s="7"/>
      <c r="N23" s="7"/>
      <c r="O23" s="7"/>
    </row>
    <row r="24" spans="1:19" ht="15.75" x14ac:dyDescent="0.2">
      <c r="B24" s="190" t="s">
        <v>0</v>
      </c>
      <c r="C24" s="191" t="s">
        <v>13</v>
      </c>
      <c r="D24" s="192"/>
      <c r="E24" s="192"/>
      <c r="F24" s="193"/>
      <c r="G24" s="191" t="s">
        <v>2</v>
      </c>
      <c r="H24" s="192"/>
      <c r="I24" s="192"/>
      <c r="J24" s="192"/>
      <c r="K24" s="192"/>
      <c r="L24" s="192"/>
      <c r="M24" s="193"/>
      <c r="N24" s="194" t="s">
        <v>3</v>
      </c>
      <c r="O24" s="9"/>
      <c r="P24" s="188" t="s">
        <v>11</v>
      </c>
      <c r="Q24" s="188"/>
    </row>
    <row r="25" spans="1:19" ht="38.25" x14ac:dyDescent="0.2">
      <c r="B25" s="190"/>
      <c r="C25" s="23" t="s">
        <v>9</v>
      </c>
      <c r="D25" s="23" t="s">
        <v>10</v>
      </c>
      <c r="E25" s="23" t="s">
        <v>1</v>
      </c>
      <c r="F25" s="23" t="s">
        <v>16</v>
      </c>
      <c r="G25" s="23" t="s">
        <v>14</v>
      </c>
      <c r="H25" s="27" t="s">
        <v>15</v>
      </c>
      <c r="I25" s="23" t="s">
        <v>18</v>
      </c>
      <c r="J25" s="27" t="s">
        <v>17</v>
      </c>
      <c r="K25" s="23" t="s">
        <v>19</v>
      </c>
      <c r="L25" s="27" t="s">
        <v>20</v>
      </c>
      <c r="M25" s="23" t="s">
        <v>4</v>
      </c>
      <c r="N25" s="194"/>
      <c r="O25" s="9"/>
      <c r="P25" s="10" t="s">
        <v>26</v>
      </c>
      <c r="Q25" s="10" t="s">
        <v>5</v>
      </c>
    </row>
    <row r="26" spans="1:19" ht="42.75" x14ac:dyDescent="0.2">
      <c r="B26" s="24" t="s">
        <v>38</v>
      </c>
      <c r="C26" s="11">
        <v>0</v>
      </c>
      <c r="D26" s="11">
        <v>0</v>
      </c>
      <c r="E26" s="11">
        <v>0</v>
      </c>
      <c r="F26" s="31">
        <v>0</v>
      </c>
      <c r="G26" s="11">
        <v>0</v>
      </c>
      <c r="H26" s="11"/>
      <c r="I26" s="11">
        <v>0</v>
      </c>
      <c r="J26" s="11"/>
      <c r="K26" s="11">
        <v>0</v>
      </c>
      <c r="L26" s="11"/>
      <c r="M26" s="11">
        <f>+G26+I26+K26</f>
        <v>0</v>
      </c>
      <c r="N26" s="34">
        <f>+F26+M26</f>
        <v>0</v>
      </c>
      <c r="O26" s="13"/>
      <c r="P26" s="14" t="s">
        <v>39</v>
      </c>
      <c r="Q26" s="36">
        <v>0.2</v>
      </c>
    </row>
    <row r="27" spans="1:19" ht="30" x14ac:dyDescent="0.2">
      <c r="B27" s="24" t="s">
        <v>40</v>
      </c>
      <c r="C27" s="11">
        <v>0</v>
      </c>
      <c r="D27" s="11">
        <v>0</v>
      </c>
      <c r="E27" s="11">
        <v>0</v>
      </c>
      <c r="F27" s="31">
        <f>+C27+D27+E27</f>
        <v>0</v>
      </c>
      <c r="G27" s="11">
        <v>0</v>
      </c>
      <c r="H27" s="11"/>
      <c r="I27" s="11">
        <v>0</v>
      </c>
      <c r="J27" s="11"/>
      <c r="K27" s="11">
        <v>0</v>
      </c>
      <c r="L27" s="11"/>
      <c r="M27" s="11">
        <f>+G27+I27+K27</f>
        <v>0</v>
      </c>
      <c r="N27" s="34">
        <f>+F27+M27</f>
        <v>0</v>
      </c>
      <c r="O27" s="13"/>
      <c r="P27" s="14"/>
      <c r="Q27" s="15"/>
    </row>
    <row r="28" spans="1:19" ht="30" x14ac:dyDescent="0.2">
      <c r="B28" s="24" t="s">
        <v>41</v>
      </c>
      <c r="C28" s="11">
        <v>0</v>
      </c>
      <c r="D28" s="11">
        <v>0</v>
      </c>
      <c r="E28" s="11">
        <v>0</v>
      </c>
      <c r="F28" s="31">
        <f>+C28+D28+E28</f>
        <v>0</v>
      </c>
      <c r="G28" s="11">
        <v>0</v>
      </c>
      <c r="H28" s="11"/>
      <c r="I28" s="11">
        <v>0</v>
      </c>
      <c r="J28" s="11"/>
      <c r="K28" s="11">
        <v>0</v>
      </c>
      <c r="L28" s="11"/>
      <c r="M28" s="11">
        <f>+G28+I28+K28</f>
        <v>0</v>
      </c>
      <c r="N28" s="34">
        <f>+F28+M28</f>
        <v>0</v>
      </c>
      <c r="O28" s="13"/>
      <c r="P28" s="14"/>
      <c r="Q28" s="15"/>
    </row>
    <row r="29" spans="1:19" ht="15.75" x14ac:dyDescent="0.2">
      <c r="B29" s="16" t="s">
        <v>6</v>
      </c>
      <c r="C29" s="17">
        <f>SUM(C26:C28)</f>
        <v>0</v>
      </c>
      <c r="D29" s="17">
        <f>SUM(D26:D28)</f>
        <v>0</v>
      </c>
      <c r="E29" s="17">
        <f>SUM(E26:E28)</f>
        <v>0</v>
      </c>
      <c r="F29" s="17">
        <f>SUM(F26:F28)</f>
        <v>0</v>
      </c>
      <c r="G29" s="17">
        <f>SUM(G26:G28)</f>
        <v>0</v>
      </c>
      <c r="I29" s="17">
        <f>SUM(I26:I28)</f>
        <v>0</v>
      </c>
      <c r="K29" s="17">
        <f>SUM(K26:K28)</f>
        <v>0</v>
      </c>
      <c r="M29" s="35">
        <f>SUM(M26:M28)</f>
        <v>0</v>
      </c>
      <c r="N29" s="35">
        <f>SUM(N26:N28)</f>
        <v>0</v>
      </c>
      <c r="O29" s="18"/>
      <c r="Q29" s="37">
        <f>SUM(Q26:Q28)</f>
        <v>0.2</v>
      </c>
    </row>
    <row r="31" spans="1:19" ht="15.75" x14ac:dyDescent="0.2">
      <c r="B31" s="16" t="s">
        <v>12</v>
      </c>
      <c r="C31" s="19">
        <f>F29</f>
        <v>0</v>
      </c>
      <c r="D31" s="25"/>
    </row>
    <row r="32" spans="1:19" ht="15.75" x14ac:dyDescent="0.2">
      <c r="B32" s="16" t="s">
        <v>7</v>
      </c>
      <c r="C32" s="19">
        <f>+M29</f>
        <v>0</v>
      </c>
      <c r="D32" s="25"/>
    </row>
    <row r="33" spans="1:19" ht="15.75" x14ac:dyDescent="0.25">
      <c r="B33" s="16" t="s">
        <v>3</v>
      </c>
      <c r="C33" s="21">
        <f>+C31+C32</f>
        <v>0</v>
      </c>
      <c r="D33" s="26"/>
    </row>
    <row r="35" spans="1:19" s="20" customFormat="1" x14ac:dyDescent="0.2">
      <c r="A35" s="28"/>
      <c r="B35" s="28"/>
      <c r="C35" s="28"/>
      <c r="D35" s="28"/>
      <c r="E35" s="28"/>
      <c r="F35" s="28"/>
      <c r="G35" s="28"/>
      <c r="H35" s="28"/>
      <c r="I35" s="28"/>
      <c r="J35" s="28"/>
      <c r="K35" s="28"/>
      <c r="L35" s="28"/>
      <c r="M35" s="28"/>
      <c r="N35" s="28"/>
      <c r="O35" s="29"/>
      <c r="P35" s="28"/>
      <c r="Q35" s="28"/>
      <c r="S35" s="3"/>
    </row>
    <row r="37" spans="1:19" ht="23.25" x14ac:dyDescent="0.2">
      <c r="B37" s="8" t="s">
        <v>50</v>
      </c>
      <c r="C37" s="189" t="s">
        <v>48</v>
      </c>
      <c r="D37" s="189"/>
      <c r="E37" s="189"/>
      <c r="F37" s="189"/>
      <c r="G37" s="189"/>
      <c r="H37" s="189"/>
      <c r="I37" s="189"/>
      <c r="J37" s="189"/>
      <c r="K37" s="189"/>
      <c r="L37" s="189"/>
      <c r="M37" s="189"/>
      <c r="N37" s="189"/>
      <c r="O37" s="2"/>
    </row>
    <row r="38" spans="1:19" ht="26.25" x14ac:dyDescent="0.2">
      <c r="B38" s="6"/>
      <c r="C38" s="7"/>
      <c r="D38" s="7"/>
      <c r="E38" s="7"/>
      <c r="F38" s="7"/>
      <c r="G38" s="7"/>
      <c r="H38" s="7"/>
      <c r="I38" s="7"/>
      <c r="J38" s="7"/>
      <c r="K38" s="7"/>
      <c r="L38" s="7"/>
      <c r="M38" s="7"/>
      <c r="N38" s="7"/>
      <c r="O38" s="7"/>
    </row>
    <row r="39" spans="1:19" ht="15.75" x14ac:dyDescent="0.2">
      <c r="B39" s="190" t="s">
        <v>0</v>
      </c>
      <c r="C39" s="191" t="s">
        <v>13</v>
      </c>
      <c r="D39" s="192"/>
      <c r="E39" s="192"/>
      <c r="F39" s="193"/>
      <c r="G39" s="191" t="s">
        <v>2</v>
      </c>
      <c r="H39" s="192"/>
      <c r="I39" s="192"/>
      <c r="J39" s="192"/>
      <c r="K39" s="192"/>
      <c r="L39" s="192"/>
      <c r="M39" s="193"/>
      <c r="N39" s="194" t="s">
        <v>3</v>
      </c>
      <c r="O39" s="9"/>
      <c r="P39" s="188" t="s">
        <v>11</v>
      </c>
      <c r="Q39" s="188"/>
    </row>
    <row r="40" spans="1:19" ht="38.25" x14ac:dyDescent="0.2">
      <c r="B40" s="190"/>
      <c r="C40" s="23" t="s">
        <v>9</v>
      </c>
      <c r="D40" s="23" t="s">
        <v>10</v>
      </c>
      <c r="E40" s="23" t="s">
        <v>1</v>
      </c>
      <c r="F40" s="23" t="s">
        <v>16</v>
      </c>
      <c r="G40" s="23" t="s">
        <v>14</v>
      </c>
      <c r="H40" s="27" t="s">
        <v>15</v>
      </c>
      <c r="I40" s="23" t="s">
        <v>18</v>
      </c>
      <c r="J40" s="27" t="s">
        <v>17</v>
      </c>
      <c r="K40" s="23" t="s">
        <v>19</v>
      </c>
      <c r="L40" s="27" t="s">
        <v>20</v>
      </c>
      <c r="M40" s="23" t="s">
        <v>4</v>
      </c>
      <c r="N40" s="194"/>
      <c r="O40" s="9"/>
      <c r="P40" s="10" t="s">
        <v>26</v>
      </c>
      <c r="Q40" s="10" t="s">
        <v>5</v>
      </c>
    </row>
    <row r="41" spans="1:19" ht="30" x14ac:dyDescent="0.2">
      <c r="B41" s="24" t="s">
        <v>51</v>
      </c>
      <c r="C41" s="11">
        <v>0</v>
      </c>
      <c r="D41" s="11">
        <v>0</v>
      </c>
      <c r="E41" s="11">
        <v>0</v>
      </c>
      <c r="F41" s="31">
        <f>+C41+D41+E41</f>
        <v>0</v>
      </c>
      <c r="G41" s="198">
        <v>1300000000</v>
      </c>
      <c r="H41" s="32"/>
      <c r="I41" s="11">
        <v>0</v>
      </c>
      <c r="J41" s="11"/>
      <c r="K41" s="11">
        <v>0</v>
      </c>
      <c r="L41" s="11"/>
      <c r="M41" s="11">
        <f>+G41+I41+K41</f>
        <v>1300000000</v>
      </c>
      <c r="N41" s="34">
        <f>+F41+M41</f>
        <v>1300000000</v>
      </c>
      <c r="O41" s="13"/>
      <c r="P41" s="14" t="s">
        <v>52</v>
      </c>
      <c r="Q41" s="38">
        <v>30</v>
      </c>
    </row>
    <row r="42" spans="1:19" ht="45" x14ac:dyDescent="0.2">
      <c r="B42" s="24" t="s">
        <v>55</v>
      </c>
      <c r="C42" s="11">
        <v>0</v>
      </c>
      <c r="D42" s="11">
        <v>0</v>
      </c>
      <c r="E42" s="11">
        <v>0</v>
      </c>
      <c r="F42" s="31">
        <f>+C42+D42+E42</f>
        <v>0</v>
      </c>
      <c r="G42" s="199"/>
      <c r="H42" s="32"/>
      <c r="I42" s="11">
        <v>0</v>
      </c>
      <c r="J42" s="11"/>
      <c r="K42" s="11">
        <v>0</v>
      </c>
      <c r="L42" s="11"/>
      <c r="M42" s="11">
        <f>+G42+I42+K42</f>
        <v>0</v>
      </c>
      <c r="N42" s="34">
        <f>+F42+M42</f>
        <v>0</v>
      </c>
      <c r="O42" s="13"/>
      <c r="P42" s="14" t="s">
        <v>52</v>
      </c>
      <c r="Q42" s="38">
        <v>4</v>
      </c>
    </row>
    <row r="43" spans="1:19" ht="30" x14ac:dyDescent="0.2">
      <c r="B43" s="24" t="s">
        <v>53</v>
      </c>
      <c r="C43" s="11">
        <v>0</v>
      </c>
      <c r="D43" s="11">
        <v>0</v>
      </c>
      <c r="E43" s="11">
        <v>0</v>
      </c>
      <c r="F43" s="31">
        <f>+C43+D43+E43</f>
        <v>0</v>
      </c>
      <c r="G43" s="199"/>
      <c r="H43" s="32"/>
      <c r="I43" s="11">
        <v>0</v>
      </c>
      <c r="J43" s="11"/>
      <c r="K43" s="11">
        <v>0</v>
      </c>
      <c r="L43" s="11"/>
      <c r="M43" s="11">
        <f>+G43+I43+K43</f>
        <v>0</v>
      </c>
      <c r="N43" s="34">
        <f>+F43+M43</f>
        <v>0</v>
      </c>
      <c r="O43" s="13"/>
      <c r="P43" s="14"/>
      <c r="Q43" s="15"/>
    </row>
    <row r="44" spans="1:19" ht="45" x14ac:dyDescent="0.2">
      <c r="B44" s="24" t="s">
        <v>54</v>
      </c>
      <c r="C44" s="11">
        <v>0</v>
      </c>
      <c r="D44" s="11">
        <v>0</v>
      </c>
      <c r="E44" s="11">
        <v>0</v>
      </c>
      <c r="F44" s="31">
        <f>+C44+D44+E44</f>
        <v>0</v>
      </c>
      <c r="G44" s="200"/>
      <c r="H44" s="32"/>
      <c r="I44" s="11">
        <v>0</v>
      </c>
      <c r="J44" s="11"/>
      <c r="K44" s="11">
        <v>0</v>
      </c>
      <c r="L44" s="11"/>
      <c r="M44" s="11">
        <f>+G44+I44+K44</f>
        <v>0</v>
      </c>
      <c r="N44" s="34">
        <f>+F44+M44</f>
        <v>0</v>
      </c>
      <c r="O44" s="13"/>
      <c r="P44" s="14"/>
      <c r="Q44" s="15"/>
    </row>
    <row r="45" spans="1:19" ht="15.75" x14ac:dyDescent="0.2">
      <c r="B45" s="16" t="s">
        <v>6</v>
      </c>
      <c r="C45" s="17">
        <f>SUM(C41:C44)</f>
        <v>0</v>
      </c>
      <c r="D45" s="17">
        <f>SUM(D41:D44)</f>
        <v>0</v>
      </c>
      <c r="E45" s="17">
        <f>SUM(E41:E44)</f>
        <v>0</v>
      </c>
      <c r="F45" s="17">
        <f>SUM(F41:F44)</f>
        <v>0</v>
      </c>
      <c r="G45" s="17">
        <f>SUM(G41:G44)</f>
        <v>1300000000</v>
      </c>
      <c r="I45" s="17">
        <f>SUM(I41:I44)</f>
        <v>0</v>
      </c>
      <c r="K45" s="17">
        <f>SUM(K41:K44)</f>
        <v>0</v>
      </c>
      <c r="M45" s="35">
        <f>SUM(M41:M44)</f>
        <v>1300000000</v>
      </c>
      <c r="N45" s="35">
        <f>SUM(N41:N44)</f>
        <v>1300000000</v>
      </c>
      <c r="O45" s="18"/>
      <c r="Q45" s="33">
        <f>SUM(Q41:Q44)</f>
        <v>34</v>
      </c>
    </row>
    <row r="47" spans="1:19" ht="15.75" x14ac:dyDescent="0.2">
      <c r="B47" s="16" t="s">
        <v>12</v>
      </c>
      <c r="C47" s="19">
        <f>F45</f>
        <v>0</v>
      </c>
      <c r="D47" s="25"/>
    </row>
    <row r="48" spans="1:19" ht="15.75" x14ac:dyDescent="0.2">
      <c r="B48" s="16" t="s">
        <v>7</v>
      </c>
      <c r="C48" s="19">
        <f>+M45</f>
        <v>1300000000</v>
      </c>
      <c r="D48" s="25"/>
    </row>
    <row r="49" spans="1:19" ht="15.75" x14ac:dyDescent="0.25">
      <c r="B49" s="16" t="s">
        <v>3</v>
      </c>
      <c r="C49" s="21">
        <f>+C47+C48</f>
        <v>1300000000</v>
      </c>
      <c r="D49" s="26"/>
    </row>
    <row r="51" spans="1:19" s="20" customFormat="1" x14ac:dyDescent="0.2">
      <c r="A51" s="28"/>
      <c r="B51" s="28"/>
      <c r="C51" s="28"/>
      <c r="D51" s="28"/>
      <c r="E51" s="28"/>
      <c r="F51" s="28"/>
      <c r="G51" s="28"/>
      <c r="H51" s="28"/>
      <c r="I51" s="28"/>
      <c r="J51" s="28"/>
      <c r="K51" s="28"/>
      <c r="L51" s="28"/>
      <c r="M51" s="28"/>
      <c r="N51" s="28"/>
      <c r="O51" s="29"/>
      <c r="P51" s="28"/>
      <c r="Q51" s="28"/>
      <c r="S51" s="3"/>
    </row>
    <row r="53" spans="1:19" ht="23.25" x14ac:dyDescent="0.2">
      <c r="B53" s="1" t="s">
        <v>49</v>
      </c>
      <c r="C53" s="189" t="s">
        <v>42</v>
      </c>
      <c r="D53" s="189"/>
      <c r="E53" s="189"/>
      <c r="F53" s="189"/>
      <c r="G53" s="189"/>
      <c r="H53" s="189"/>
      <c r="I53" s="189"/>
      <c r="J53" s="189"/>
      <c r="K53" s="189"/>
      <c r="L53" s="189"/>
      <c r="M53" s="189"/>
      <c r="N53" s="189"/>
      <c r="O53" s="2"/>
    </row>
    <row r="54" spans="1:19" ht="26.25" x14ac:dyDescent="0.2">
      <c r="B54" s="6"/>
      <c r="C54" s="7"/>
      <c r="D54" s="7"/>
      <c r="E54" s="7"/>
      <c r="F54" s="7"/>
      <c r="G54" s="7"/>
      <c r="H54" s="7"/>
      <c r="I54" s="7"/>
      <c r="J54" s="7"/>
      <c r="K54" s="7"/>
      <c r="L54" s="7"/>
      <c r="M54" s="7"/>
      <c r="N54" s="7"/>
      <c r="O54" s="7"/>
    </row>
    <row r="55" spans="1:19" ht="15.75" x14ac:dyDescent="0.2">
      <c r="B55" s="190" t="s">
        <v>0</v>
      </c>
      <c r="C55" s="191" t="s">
        <v>13</v>
      </c>
      <c r="D55" s="192"/>
      <c r="E55" s="192"/>
      <c r="F55" s="193"/>
      <c r="G55" s="191" t="s">
        <v>2</v>
      </c>
      <c r="H55" s="192"/>
      <c r="I55" s="192"/>
      <c r="J55" s="192"/>
      <c r="K55" s="192"/>
      <c r="L55" s="192"/>
      <c r="M55" s="193"/>
      <c r="N55" s="194" t="s">
        <v>3</v>
      </c>
      <c r="O55" s="9"/>
      <c r="P55" s="188" t="s">
        <v>11</v>
      </c>
      <c r="Q55" s="188"/>
    </row>
    <row r="56" spans="1:19" ht="38.25" x14ac:dyDescent="0.2">
      <c r="B56" s="190"/>
      <c r="C56" s="23" t="s">
        <v>9</v>
      </c>
      <c r="D56" s="23" t="s">
        <v>10</v>
      </c>
      <c r="E56" s="23" t="s">
        <v>1</v>
      </c>
      <c r="F56" s="23" t="s">
        <v>16</v>
      </c>
      <c r="G56" s="23" t="s">
        <v>14</v>
      </c>
      <c r="H56" s="27" t="s">
        <v>15</v>
      </c>
      <c r="I56" s="23" t="s">
        <v>18</v>
      </c>
      <c r="J56" s="27" t="s">
        <v>17</v>
      </c>
      <c r="K56" s="23" t="s">
        <v>19</v>
      </c>
      <c r="L56" s="27" t="s">
        <v>20</v>
      </c>
      <c r="M56" s="23" t="s">
        <v>4</v>
      </c>
      <c r="N56" s="194"/>
      <c r="O56" s="9"/>
      <c r="P56" s="10" t="s">
        <v>26</v>
      </c>
      <c r="Q56" s="10" t="s">
        <v>5</v>
      </c>
    </row>
    <row r="57" spans="1:19" ht="57" x14ac:dyDescent="0.2">
      <c r="B57" s="24" t="s">
        <v>43</v>
      </c>
      <c r="C57" s="11">
        <v>350000000</v>
      </c>
      <c r="D57" s="11">
        <v>0</v>
      </c>
      <c r="E57" s="11">
        <v>0</v>
      </c>
      <c r="F57" s="31">
        <f>+C57+D57+E57</f>
        <v>350000000</v>
      </c>
      <c r="G57" s="11">
        <v>0</v>
      </c>
      <c r="H57" s="11"/>
      <c r="I57" s="11">
        <v>0</v>
      </c>
      <c r="J57" s="11"/>
      <c r="K57" s="11">
        <v>0</v>
      </c>
      <c r="L57" s="11"/>
      <c r="M57" s="11">
        <f>+G57+I57+K57</f>
        <v>0</v>
      </c>
      <c r="N57" s="34">
        <f>+F57+M57</f>
        <v>350000000</v>
      </c>
      <c r="O57" s="13"/>
      <c r="P57" s="14" t="s">
        <v>44</v>
      </c>
      <c r="Q57" s="38">
        <v>9100</v>
      </c>
    </row>
    <row r="58" spans="1:19" ht="30" x14ac:dyDescent="0.2">
      <c r="B58" s="24" t="s">
        <v>45</v>
      </c>
      <c r="C58" s="11">
        <v>0</v>
      </c>
      <c r="D58" s="11">
        <v>0</v>
      </c>
      <c r="E58" s="11">
        <v>0</v>
      </c>
      <c r="F58" s="31">
        <f>+C58+D58+E58</f>
        <v>0</v>
      </c>
      <c r="G58" s="11">
        <v>0</v>
      </c>
      <c r="H58" s="11"/>
      <c r="I58" s="11">
        <v>0</v>
      </c>
      <c r="J58" s="11"/>
      <c r="K58" s="11">
        <v>0</v>
      </c>
      <c r="L58" s="11"/>
      <c r="M58" s="11">
        <f>+G58+I58+K58</f>
        <v>0</v>
      </c>
      <c r="N58" s="34">
        <f>+F58+M58</f>
        <v>0</v>
      </c>
      <c r="O58" s="13"/>
      <c r="P58" s="14"/>
      <c r="Q58" s="15"/>
    </row>
    <row r="59" spans="1:19" ht="45" x14ac:dyDescent="0.2">
      <c r="B59" s="24" t="s">
        <v>46</v>
      </c>
      <c r="C59" s="11">
        <v>150000000</v>
      </c>
      <c r="D59" s="11">
        <v>0</v>
      </c>
      <c r="E59" s="11">
        <v>0</v>
      </c>
      <c r="F59" s="31">
        <f>+C59+D59+E59</f>
        <v>150000000</v>
      </c>
      <c r="G59" s="11">
        <v>0</v>
      </c>
      <c r="H59" s="11"/>
      <c r="I59" s="11">
        <v>0</v>
      </c>
      <c r="J59" s="11"/>
      <c r="K59" s="11">
        <v>0</v>
      </c>
      <c r="L59" s="11"/>
      <c r="M59" s="11">
        <f>+G59+I59+K59</f>
        <v>0</v>
      </c>
      <c r="N59" s="34">
        <f>+F59+M59</f>
        <v>150000000</v>
      </c>
      <c r="O59" s="13"/>
      <c r="P59" s="14"/>
      <c r="Q59" s="15"/>
    </row>
    <row r="60" spans="1:19" ht="15" x14ac:dyDescent="0.2">
      <c r="B60" s="24" t="s">
        <v>47</v>
      </c>
      <c r="C60" s="11">
        <v>0</v>
      </c>
      <c r="D60" s="11">
        <v>0</v>
      </c>
      <c r="E60" s="11">
        <v>0</v>
      </c>
      <c r="F60" s="31">
        <f>+C60+D60+E60</f>
        <v>0</v>
      </c>
      <c r="G60" s="11">
        <v>0</v>
      </c>
      <c r="H60" s="11"/>
      <c r="I60" s="11">
        <v>0</v>
      </c>
      <c r="J60" s="11"/>
      <c r="K60" s="11">
        <v>0</v>
      </c>
      <c r="L60" s="11"/>
      <c r="M60" s="11">
        <f>+G60+I60+K60</f>
        <v>0</v>
      </c>
      <c r="N60" s="34">
        <f>+F60+M60</f>
        <v>0</v>
      </c>
      <c r="O60" s="13"/>
      <c r="P60" s="14"/>
      <c r="Q60" s="15"/>
    </row>
    <row r="61" spans="1:19" ht="15.75" x14ac:dyDescent="0.2">
      <c r="B61" s="16" t="s">
        <v>6</v>
      </c>
      <c r="C61" s="17">
        <f>SUM(C57:C60)</f>
        <v>500000000</v>
      </c>
      <c r="D61" s="17">
        <f>SUM(D57:D60)</f>
        <v>0</v>
      </c>
      <c r="E61" s="17">
        <f>SUM(E57:E60)</f>
        <v>0</v>
      </c>
      <c r="F61" s="17">
        <f>SUM(F57:F60)</f>
        <v>500000000</v>
      </c>
      <c r="G61" s="17">
        <f>SUM(G57:G60)</f>
        <v>0</v>
      </c>
      <c r="I61" s="17">
        <f>SUM(I57:I60)</f>
        <v>0</v>
      </c>
      <c r="K61" s="17">
        <f>SUM(K57:K60)</f>
        <v>0</v>
      </c>
      <c r="M61" s="35">
        <f>SUM(M57:M60)</f>
        <v>0</v>
      </c>
      <c r="N61" s="35">
        <f>SUM(N57:N60)</f>
        <v>500000000</v>
      </c>
      <c r="O61" s="18"/>
      <c r="Q61" s="33">
        <f>SUM(Q57:Q60)</f>
        <v>9100</v>
      </c>
    </row>
    <row r="63" spans="1:19" ht="15.75" x14ac:dyDescent="0.2">
      <c r="B63" s="16" t="s">
        <v>12</v>
      </c>
      <c r="C63" s="19">
        <f>F61</f>
        <v>500000000</v>
      </c>
      <c r="D63" s="25"/>
    </row>
    <row r="64" spans="1:19" ht="15.75" x14ac:dyDescent="0.2">
      <c r="B64" s="16" t="s">
        <v>7</v>
      </c>
      <c r="C64" s="19">
        <f>+M61</f>
        <v>0</v>
      </c>
      <c r="D64" s="25"/>
    </row>
    <row r="65" spans="1:19" ht="15.75" x14ac:dyDescent="0.25">
      <c r="B65" s="16" t="s">
        <v>3</v>
      </c>
      <c r="C65" s="21">
        <f>+C63+C64</f>
        <v>500000000</v>
      </c>
      <c r="D65" s="26"/>
    </row>
    <row r="67" spans="1:19" s="20" customFormat="1" x14ac:dyDescent="0.2">
      <c r="A67" s="28"/>
      <c r="B67" s="28"/>
      <c r="C67" s="28"/>
      <c r="D67" s="28"/>
      <c r="E67" s="28"/>
      <c r="F67" s="28"/>
      <c r="G67" s="28"/>
      <c r="H67" s="28"/>
      <c r="I67" s="28"/>
      <c r="J67" s="28"/>
      <c r="K67" s="28"/>
      <c r="L67" s="28"/>
      <c r="M67" s="28"/>
      <c r="N67" s="28"/>
      <c r="O67" s="29"/>
      <c r="P67" s="28"/>
      <c r="Q67" s="28"/>
      <c r="S67" s="3"/>
    </row>
    <row r="69" spans="1:19" ht="29.25" customHeight="1" x14ac:dyDescent="0.2">
      <c r="B69" s="40" t="s">
        <v>56</v>
      </c>
      <c r="C69" s="195" t="s">
        <v>57</v>
      </c>
      <c r="D69" s="196"/>
      <c r="E69" s="196"/>
      <c r="F69" s="196"/>
      <c r="G69" s="196"/>
      <c r="H69" s="196"/>
      <c r="I69" s="196"/>
      <c r="J69" s="196"/>
      <c r="K69" s="196"/>
      <c r="L69" s="196"/>
      <c r="M69" s="196"/>
      <c r="N69" s="197"/>
      <c r="O69" s="2"/>
      <c r="R69" s="2"/>
    </row>
    <row r="70" spans="1:19" ht="15" customHeight="1" x14ac:dyDescent="0.2">
      <c r="B70" s="6"/>
      <c r="C70" s="7"/>
      <c r="D70" s="7"/>
      <c r="E70" s="7"/>
      <c r="F70" s="7"/>
      <c r="G70" s="7"/>
      <c r="H70" s="7"/>
      <c r="I70" s="7"/>
      <c r="J70" s="7"/>
      <c r="K70" s="7"/>
      <c r="L70" s="7"/>
      <c r="M70" s="7"/>
      <c r="N70" s="7"/>
      <c r="O70" s="7"/>
      <c r="R70" s="7"/>
    </row>
    <row r="71" spans="1:19" ht="16.5" customHeight="1" x14ac:dyDescent="0.2">
      <c r="B71" s="190" t="s">
        <v>0</v>
      </c>
      <c r="C71" s="191" t="s">
        <v>13</v>
      </c>
      <c r="D71" s="192"/>
      <c r="E71" s="192"/>
      <c r="F71" s="193"/>
      <c r="G71" s="191" t="s">
        <v>2</v>
      </c>
      <c r="H71" s="192"/>
      <c r="I71" s="192"/>
      <c r="J71" s="192"/>
      <c r="K71" s="192"/>
      <c r="L71" s="192"/>
      <c r="M71" s="193"/>
      <c r="N71" s="194" t="s">
        <v>3</v>
      </c>
      <c r="O71" s="9"/>
      <c r="P71" s="188" t="s">
        <v>11</v>
      </c>
      <c r="Q71" s="188"/>
      <c r="R71" s="9"/>
    </row>
    <row r="72" spans="1:19" ht="31.5" customHeight="1" x14ac:dyDescent="0.2">
      <c r="B72" s="190"/>
      <c r="C72" s="23" t="s">
        <v>9</v>
      </c>
      <c r="D72" s="23" t="s">
        <v>10</v>
      </c>
      <c r="E72" s="23" t="s">
        <v>1</v>
      </c>
      <c r="F72" s="23" t="s">
        <v>16</v>
      </c>
      <c r="G72" s="23" t="s">
        <v>14</v>
      </c>
      <c r="H72" s="27" t="s">
        <v>15</v>
      </c>
      <c r="I72" s="23" t="s">
        <v>18</v>
      </c>
      <c r="J72" s="27" t="s">
        <v>17</v>
      </c>
      <c r="K72" s="23" t="s">
        <v>19</v>
      </c>
      <c r="L72" s="27" t="s">
        <v>20</v>
      </c>
      <c r="M72" s="23" t="s">
        <v>4</v>
      </c>
      <c r="N72" s="194"/>
      <c r="O72" s="9"/>
      <c r="P72" s="39" t="s">
        <v>26</v>
      </c>
      <c r="Q72" s="39" t="s">
        <v>5</v>
      </c>
      <c r="R72" s="9"/>
    </row>
    <row r="73" spans="1:19" ht="30" x14ac:dyDescent="0.2">
      <c r="B73" s="24" t="s">
        <v>58</v>
      </c>
      <c r="C73" s="11">
        <v>0</v>
      </c>
      <c r="D73" s="11">
        <v>0</v>
      </c>
      <c r="E73" s="11">
        <v>0</v>
      </c>
      <c r="F73" s="31">
        <f>+C73+D73+E73</f>
        <v>0</v>
      </c>
      <c r="G73" s="11">
        <v>0</v>
      </c>
      <c r="H73" s="11"/>
      <c r="I73" s="11">
        <v>0</v>
      </c>
      <c r="J73" s="11"/>
      <c r="K73" s="11">
        <v>0</v>
      </c>
      <c r="L73" s="11"/>
      <c r="M73" s="11">
        <f>+G73+I73+K73</f>
        <v>0</v>
      </c>
      <c r="N73" s="34">
        <f>+F73+M73</f>
        <v>0</v>
      </c>
      <c r="O73" s="13"/>
      <c r="P73" s="14"/>
      <c r="Q73" s="15"/>
      <c r="R73" s="13"/>
    </row>
    <row r="74" spans="1:19" ht="28.5" x14ac:dyDescent="0.2">
      <c r="B74" s="24" t="s">
        <v>59</v>
      </c>
      <c r="C74" s="11">
        <v>0</v>
      </c>
      <c r="D74" s="11">
        <v>0</v>
      </c>
      <c r="E74" s="11">
        <v>0</v>
      </c>
      <c r="F74" s="31">
        <f t="shared" ref="F74:F84" si="3">+C74+D74+E74</f>
        <v>0</v>
      </c>
      <c r="G74" s="11">
        <v>0</v>
      </c>
      <c r="H74" s="11"/>
      <c r="I74" s="11">
        <v>0</v>
      </c>
      <c r="J74" s="11"/>
      <c r="K74" s="32">
        <v>24000000000</v>
      </c>
      <c r="L74" s="41" t="s">
        <v>60</v>
      </c>
      <c r="M74" s="11">
        <f t="shared" ref="M74:M79" si="4">+G74+I74+K74</f>
        <v>24000000000</v>
      </c>
      <c r="N74" s="34">
        <f t="shared" ref="N74:N84" si="5">+F74+M74</f>
        <v>24000000000</v>
      </c>
      <c r="O74" s="13"/>
      <c r="P74" s="14"/>
      <c r="Q74" s="15"/>
      <c r="R74" s="13"/>
    </row>
    <row r="75" spans="1:19" ht="30" x14ac:dyDescent="0.2">
      <c r="B75" s="24" t="s">
        <v>61</v>
      </c>
      <c r="C75" s="11">
        <v>50000000000</v>
      </c>
      <c r="D75" s="11">
        <v>0</v>
      </c>
      <c r="E75" s="11">
        <v>0</v>
      </c>
      <c r="F75" s="31">
        <f t="shared" si="3"/>
        <v>50000000000</v>
      </c>
      <c r="G75" s="11">
        <v>0</v>
      </c>
      <c r="H75" s="11"/>
      <c r="I75" s="11">
        <v>0</v>
      </c>
      <c r="J75" s="11"/>
      <c r="K75" s="11">
        <v>0</v>
      </c>
      <c r="L75" s="11"/>
      <c r="M75" s="11">
        <f t="shared" si="4"/>
        <v>0</v>
      </c>
      <c r="N75" s="34">
        <f t="shared" si="5"/>
        <v>50000000000</v>
      </c>
      <c r="O75" s="13"/>
      <c r="P75" s="14" t="s">
        <v>62</v>
      </c>
      <c r="Q75" s="15">
        <v>90</v>
      </c>
      <c r="R75" s="13"/>
    </row>
    <row r="76" spans="1:19" ht="30" x14ac:dyDescent="0.2">
      <c r="B76" s="24" t="s">
        <v>63</v>
      </c>
      <c r="C76" s="11">
        <v>45755000000</v>
      </c>
      <c r="D76" s="11">
        <v>0</v>
      </c>
      <c r="E76" s="11">
        <v>0</v>
      </c>
      <c r="F76" s="31">
        <f t="shared" si="3"/>
        <v>45755000000</v>
      </c>
      <c r="G76" s="11">
        <v>0</v>
      </c>
      <c r="H76" s="11"/>
      <c r="I76" s="11">
        <v>0</v>
      </c>
      <c r="J76" s="11"/>
      <c r="K76" s="11">
        <v>0</v>
      </c>
      <c r="L76" s="11"/>
      <c r="M76" s="11">
        <f t="shared" si="4"/>
        <v>0</v>
      </c>
      <c r="N76" s="34">
        <f t="shared" si="5"/>
        <v>45755000000</v>
      </c>
      <c r="O76" s="13"/>
      <c r="P76" s="14" t="s">
        <v>62</v>
      </c>
      <c r="Q76" s="15">
        <v>120</v>
      </c>
      <c r="R76" s="13"/>
    </row>
    <row r="77" spans="1:19" ht="30" x14ac:dyDescent="0.2">
      <c r="B77" s="24" t="s">
        <v>64</v>
      </c>
      <c r="C77" s="11">
        <v>0</v>
      </c>
      <c r="D77" s="11">
        <v>0</v>
      </c>
      <c r="E77" s="11">
        <v>0</v>
      </c>
      <c r="F77" s="31">
        <f t="shared" si="3"/>
        <v>0</v>
      </c>
      <c r="G77" s="11">
        <v>2529484707</v>
      </c>
      <c r="H77" s="11" t="s">
        <v>65</v>
      </c>
      <c r="I77" s="11">
        <v>0</v>
      </c>
      <c r="J77" s="11"/>
      <c r="K77" s="11">
        <v>0</v>
      </c>
      <c r="L77" s="11"/>
      <c r="M77" s="11">
        <f t="shared" si="4"/>
        <v>2529484707</v>
      </c>
      <c r="N77" s="34">
        <f t="shared" si="5"/>
        <v>2529484707</v>
      </c>
      <c r="O77" s="13"/>
      <c r="P77" s="14" t="s">
        <v>62</v>
      </c>
      <c r="Q77" s="15">
        <v>8</v>
      </c>
      <c r="R77" s="13"/>
    </row>
    <row r="78" spans="1:19" ht="30" x14ac:dyDescent="0.2">
      <c r="B78" s="24" t="s">
        <v>66</v>
      </c>
      <c r="C78" s="11">
        <v>0</v>
      </c>
      <c r="D78" s="11">
        <v>0</v>
      </c>
      <c r="E78" s="11">
        <v>0</v>
      </c>
      <c r="F78" s="31">
        <f t="shared" si="3"/>
        <v>0</v>
      </c>
      <c r="G78" s="32">
        <v>38246000000</v>
      </c>
      <c r="H78" s="32" t="s">
        <v>67</v>
      </c>
      <c r="I78" s="11">
        <v>0</v>
      </c>
      <c r="J78" s="11"/>
      <c r="K78" s="11">
        <v>0</v>
      </c>
      <c r="L78" s="11"/>
      <c r="M78" s="11">
        <f t="shared" si="4"/>
        <v>38246000000</v>
      </c>
      <c r="N78" s="34">
        <f t="shared" si="5"/>
        <v>38246000000</v>
      </c>
      <c r="O78" s="13"/>
      <c r="P78" s="14" t="s">
        <v>62</v>
      </c>
      <c r="Q78" s="15">
        <v>50</v>
      </c>
      <c r="R78" s="13"/>
    </row>
    <row r="79" spans="1:19" ht="30" x14ac:dyDescent="0.2">
      <c r="B79" s="24" t="s">
        <v>68</v>
      </c>
      <c r="C79" s="32">
        <v>350000000</v>
      </c>
      <c r="D79" s="11">
        <v>0</v>
      </c>
      <c r="E79" s="11">
        <v>0</v>
      </c>
      <c r="F79" s="31">
        <f t="shared" si="3"/>
        <v>350000000</v>
      </c>
      <c r="G79" s="11">
        <v>0</v>
      </c>
      <c r="H79" s="11"/>
      <c r="I79" s="11">
        <v>0</v>
      </c>
      <c r="J79" s="11"/>
      <c r="K79" s="11">
        <v>0</v>
      </c>
      <c r="L79" s="11"/>
      <c r="M79" s="11">
        <f t="shared" si="4"/>
        <v>0</v>
      </c>
      <c r="N79" s="34">
        <f t="shared" si="5"/>
        <v>350000000</v>
      </c>
      <c r="O79" s="13"/>
      <c r="P79" s="14"/>
      <c r="Q79" s="15"/>
      <c r="R79" s="13"/>
    </row>
    <row r="80" spans="1:19" ht="30" x14ac:dyDescent="0.2">
      <c r="B80" s="24" t="s">
        <v>69</v>
      </c>
      <c r="C80" s="11">
        <v>0</v>
      </c>
      <c r="D80" s="11">
        <v>0</v>
      </c>
      <c r="E80" s="11">
        <v>0</v>
      </c>
      <c r="F80" s="31">
        <f t="shared" si="3"/>
        <v>0</v>
      </c>
      <c r="G80" s="11">
        <v>0</v>
      </c>
      <c r="H80" s="11"/>
      <c r="I80" s="11">
        <v>0</v>
      </c>
      <c r="J80" s="11"/>
      <c r="K80" s="32">
        <v>10000000000</v>
      </c>
      <c r="L80" s="32" t="s">
        <v>30</v>
      </c>
      <c r="M80" s="11">
        <f>+G80+I80+K80</f>
        <v>10000000000</v>
      </c>
      <c r="N80" s="34">
        <f t="shared" si="5"/>
        <v>10000000000</v>
      </c>
      <c r="O80" s="13"/>
      <c r="P80" s="14" t="s">
        <v>62</v>
      </c>
      <c r="Q80" s="15">
        <v>10</v>
      </c>
      <c r="R80" s="13"/>
    </row>
    <row r="81" spans="2:18" ht="30" x14ac:dyDescent="0.2">
      <c r="B81" s="24" t="s">
        <v>70</v>
      </c>
      <c r="C81" s="11">
        <v>0</v>
      </c>
      <c r="D81" s="11">
        <v>0</v>
      </c>
      <c r="E81" s="11">
        <v>0</v>
      </c>
      <c r="F81" s="31">
        <f>+C81+D81+E81</f>
        <v>0</v>
      </c>
      <c r="G81" s="11">
        <v>0</v>
      </c>
      <c r="H81" s="11"/>
      <c r="I81" s="11">
        <v>0</v>
      </c>
      <c r="J81" s="11"/>
      <c r="K81" s="32">
        <v>10000000000</v>
      </c>
      <c r="L81" s="32" t="s">
        <v>30</v>
      </c>
      <c r="M81" s="11">
        <f>+G81+I81+K81</f>
        <v>10000000000</v>
      </c>
      <c r="N81" s="34">
        <f>+F81+M81</f>
        <v>10000000000</v>
      </c>
      <c r="O81" s="13"/>
      <c r="P81" s="14" t="s">
        <v>62</v>
      </c>
      <c r="Q81" s="15">
        <v>10</v>
      </c>
      <c r="R81" s="13"/>
    </row>
    <row r="82" spans="2:18" ht="30" x14ac:dyDescent="0.2">
      <c r="B82" s="24" t="s">
        <v>71</v>
      </c>
      <c r="C82" s="32">
        <v>3520000000</v>
      </c>
      <c r="D82" s="11">
        <v>0</v>
      </c>
      <c r="E82" s="11">
        <v>0</v>
      </c>
      <c r="F82" s="31">
        <f>+C82+D82+E82</f>
        <v>3520000000</v>
      </c>
      <c r="G82" s="11">
        <v>0</v>
      </c>
      <c r="H82" s="11"/>
      <c r="I82" s="11">
        <v>0</v>
      </c>
      <c r="J82" s="11"/>
      <c r="K82" s="11">
        <v>0</v>
      </c>
      <c r="L82" s="11"/>
      <c r="M82" s="11">
        <f>+G82+I82+K82</f>
        <v>0</v>
      </c>
      <c r="N82" s="34">
        <f>+F82+M82</f>
        <v>3520000000</v>
      </c>
      <c r="O82" s="13"/>
      <c r="P82" s="14"/>
      <c r="Q82" s="15"/>
      <c r="R82" s="13"/>
    </row>
    <row r="83" spans="2:18" ht="45" x14ac:dyDescent="0.2">
      <c r="B83" s="24" t="s">
        <v>72</v>
      </c>
      <c r="C83" s="32">
        <v>25000000</v>
      </c>
      <c r="D83" s="11">
        <v>0</v>
      </c>
      <c r="E83" s="11">
        <v>0</v>
      </c>
      <c r="F83" s="31">
        <f t="shared" si="3"/>
        <v>25000000</v>
      </c>
      <c r="G83" s="11">
        <v>0</v>
      </c>
      <c r="H83" s="11"/>
      <c r="I83" s="11">
        <v>0</v>
      </c>
      <c r="J83" s="11"/>
      <c r="K83" s="11">
        <v>0</v>
      </c>
      <c r="L83" s="11"/>
      <c r="M83" s="11">
        <f>+G83+I83+K83</f>
        <v>0</v>
      </c>
      <c r="N83" s="34">
        <f t="shared" si="5"/>
        <v>25000000</v>
      </c>
      <c r="O83" s="13"/>
      <c r="P83" s="14"/>
      <c r="Q83" s="15"/>
      <c r="R83" s="13"/>
    </row>
    <row r="84" spans="2:18" ht="30" x14ac:dyDescent="0.2">
      <c r="B84" s="24" t="s">
        <v>73</v>
      </c>
      <c r="C84" s="11">
        <v>0</v>
      </c>
      <c r="D84" s="11">
        <v>0</v>
      </c>
      <c r="E84" s="11">
        <v>0</v>
      </c>
      <c r="F84" s="31">
        <f t="shared" si="3"/>
        <v>0</v>
      </c>
      <c r="G84" s="11">
        <v>0</v>
      </c>
      <c r="H84" s="11"/>
      <c r="I84" s="11">
        <v>0</v>
      </c>
      <c r="J84" s="11"/>
      <c r="K84" s="11">
        <v>0</v>
      </c>
      <c r="L84" s="11"/>
      <c r="M84" s="11">
        <f>+G84+I84+K84</f>
        <v>0</v>
      </c>
      <c r="N84" s="34">
        <f t="shared" si="5"/>
        <v>0</v>
      </c>
      <c r="O84" s="13"/>
      <c r="P84" s="14"/>
      <c r="Q84" s="15"/>
      <c r="R84" s="13"/>
    </row>
    <row r="85" spans="2:18" ht="15.75" x14ac:dyDescent="0.2">
      <c r="B85" s="16" t="s">
        <v>6</v>
      </c>
      <c r="C85" s="17">
        <f>SUM(C73:C84)</f>
        <v>99650000000</v>
      </c>
      <c r="D85" s="17">
        <f>SUM(D73:D84)</f>
        <v>0</v>
      </c>
      <c r="E85" s="17">
        <f>SUM(E73:E84)</f>
        <v>0</v>
      </c>
      <c r="F85" s="17">
        <f>SUM(F73:F84)</f>
        <v>99650000000</v>
      </c>
      <c r="G85" s="17">
        <f>SUM(G73:G84)</f>
        <v>40775484707</v>
      </c>
      <c r="I85" s="17">
        <f>SUM(I73:I84)</f>
        <v>0</v>
      </c>
      <c r="K85" s="17">
        <f>SUM(K73:K84)</f>
        <v>44000000000</v>
      </c>
      <c r="M85" s="17">
        <f>SUM(M73:M84)</f>
        <v>84775484707</v>
      </c>
      <c r="N85" s="17">
        <f>SUM(N73:N84)</f>
        <v>184425484707</v>
      </c>
      <c r="O85" s="18"/>
      <c r="Q85" s="33">
        <f>SUM(Q73:Q84)</f>
        <v>288</v>
      </c>
      <c r="R85" s="18"/>
    </row>
    <row r="87" spans="2:18" ht="15.75" x14ac:dyDescent="0.2">
      <c r="B87" s="16" t="s">
        <v>12</v>
      </c>
      <c r="C87" s="19">
        <f>F85</f>
        <v>99650000000</v>
      </c>
      <c r="D87" s="25"/>
    </row>
    <row r="88" spans="2:18" ht="15.75" x14ac:dyDescent="0.2">
      <c r="B88" s="16" t="s">
        <v>7</v>
      </c>
      <c r="C88" s="19">
        <f>+M85</f>
        <v>84775484707</v>
      </c>
      <c r="D88" s="25"/>
    </row>
    <row r="89" spans="2:18" ht="15.75" x14ac:dyDescent="0.25">
      <c r="B89" s="16" t="s">
        <v>3</v>
      </c>
      <c r="C89" s="21">
        <f>+C87+C88</f>
        <v>184425484707</v>
      </c>
      <c r="D89" s="26"/>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3" customWidth="1"/>
    <col min="2" max="2" width="42.570312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6.85546875" style="3" customWidth="1"/>
    <col min="20" max="16384" width="11.42578125" style="3"/>
  </cols>
  <sheetData>
    <row r="2" spans="2:18" ht="36" customHeight="1" x14ac:dyDescent="0.2">
      <c r="B2" s="40" t="s">
        <v>75</v>
      </c>
      <c r="C2" s="189" t="s">
        <v>74</v>
      </c>
      <c r="D2" s="189"/>
      <c r="E2" s="189"/>
      <c r="F2" s="189"/>
      <c r="G2" s="189"/>
      <c r="H2" s="189"/>
      <c r="I2" s="189"/>
      <c r="J2" s="189"/>
      <c r="K2" s="189"/>
      <c r="L2" s="189"/>
      <c r="M2" s="189"/>
      <c r="N2" s="189"/>
      <c r="O2" s="2"/>
      <c r="R2" s="2"/>
    </row>
    <row r="3" spans="2:18" x14ac:dyDescent="0.2">
      <c r="C3" s="4"/>
      <c r="D3" s="4"/>
      <c r="E3" s="4"/>
      <c r="F3" s="4"/>
      <c r="G3" s="4"/>
      <c r="H3" s="4"/>
      <c r="I3" s="4"/>
      <c r="J3" s="4"/>
      <c r="K3" s="4"/>
      <c r="L3" s="4"/>
      <c r="M3" s="4"/>
      <c r="N3" s="4"/>
      <c r="O3" s="5"/>
      <c r="R3" s="5"/>
    </row>
    <row r="4" spans="2:18" ht="29.25" customHeight="1" x14ac:dyDescent="0.2">
      <c r="B4" s="40" t="s">
        <v>76</v>
      </c>
      <c r="C4" s="189" t="s">
        <v>77</v>
      </c>
      <c r="D4" s="189"/>
      <c r="E4" s="189"/>
      <c r="F4" s="189"/>
      <c r="G4" s="189"/>
      <c r="H4" s="189"/>
      <c r="I4" s="189"/>
      <c r="J4" s="189"/>
      <c r="K4" s="189"/>
      <c r="L4" s="189"/>
      <c r="M4" s="189"/>
      <c r="N4" s="189"/>
      <c r="O4" s="2"/>
      <c r="R4" s="2"/>
    </row>
    <row r="5" spans="2:18" ht="15" customHeight="1" x14ac:dyDescent="0.2">
      <c r="B5" s="6"/>
      <c r="C5" s="7"/>
      <c r="D5" s="7"/>
      <c r="E5" s="7"/>
      <c r="F5" s="7"/>
      <c r="G5" s="7"/>
      <c r="H5" s="7"/>
      <c r="I5" s="7"/>
      <c r="J5" s="7"/>
      <c r="K5" s="7"/>
      <c r="L5" s="7"/>
      <c r="M5" s="7"/>
      <c r="N5" s="7"/>
      <c r="O5" s="7"/>
      <c r="R5" s="7"/>
    </row>
    <row r="6" spans="2:18"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2:18"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39" t="s">
        <v>26</v>
      </c>
      <c r="Q7" s="39" t="s">
        <v>5</v>
      </c>
      <c r="R7" s="9"/>
    </row>
    <row r="8" spans="2:18" ht="30" x14ac:dyDescent="0.2">
      <c r="B8" s="24" t="s">
        <v>78</v>
      </c>
      <c r="C8" s="11">
        <v>0</v>
      </c>
      <c r="D8" s="11">
        <v>0</v>
      </c>
      <c r="E8" s="11">
        <v>0</v>
      </c>
      <c r="F8" s="31">
        <f>+C8+D8+E8</f>
        <v>0</v>
      </c>
      <c r="G8" s="11">
        <v>0</v>
      </c>
      <c r="H8" s="11"/>
      <c r="I8" s="11">
        <v>0</v>
      </c>
      <c r="J8" s="11"/>
      <c r="K8" s="11">
        <v>0</v>
      </c>
      <c r="L8" s="11"/>
      <c r="M8" s="11">
        <f>+G8+I8+K8</f>
        <v>0</v>
      </c>
      <c r="N8" s="34">
        <f>+F8+M8</f>
        <v>0</v>
      </c>
      <c r="O8" s="13"/>
      <c r="P8" s="14"/>
      <c r="Q8" s="15"/>
      <c r="R8" s="13"/>
    </row>
    <row r="9" spans="2:18" ht="30" x14ac:dyDescent="0.2">
      <c r="B9" s="24" t="s">
        <v>79</v>
      </c>
      <c r="C9" s="11">
        <v>0</v>
      </c>
      <c r="D9" s="11">
        <v>0</v>
      </c>
      <c r="E9" s="11">
        <v>0</v>
      </c>
      <c r="F9" s="31">
        <f>+C9+D9+E9</f>
        <v>0</v>
      </c>
      <c r="G9" s="11">
        <v>0</v>
      </c>
      <c r="H9" s="11"/>
      <c r="I9" s="11">
        <v>0</v>
      </c>
      <c r="J9" s="11"/>
      <c r="K9" s="11">
        <v>0</v>
      </c>
      <c r="L9" s="11"/>
      <c r="M9" s="11">
        <f>+G9+I9+K9</f>
        <v>0</v>
      </c>
      <c r="N9" s="34">
        <f>+F9+M9</f>
        <v>0</v>
      </c>
      <c r="O9" s="13"/>
      <c r="P9" s="14"/>
      <c r="Q9" s="15"/>
      <c r="R9" s="13"/>
    </row>
    <row r="10" spans="2:18" ht="78.75" x14ac:dyDescent="0.2">
      <c r="B10" s="24" t="s">
        <v>80</v>
      </c>
      <c r="C10" s="11">
        <v>0</v>
      </c>
      <c r="D10" s="11">
        <v>0</v>
      </c>
      <c r="E10" s="11">
        <v>0</v>
      </c>
      <c r="F10" s="31">
        <f>+C10+D10+E10</f>
        <v>0</v>
      </c>
      <c r="G10" s="32">
        <v>335000000</v>
      </c>
      <c r="H10" s="32"/>
      <c r="I10" s="11">
        <v>0</v>
      </c>
      <c r="J10" s="11"/>
      <c r="K10" s="11">
        <v>410413093</v>
      </c>
      <c r="L10" s="42" t="s">
        <v>82</v>
      </c>
      <c r="M10" s="11">
        <f>+G10+I10+K10</f>
        <v>745413093</v>
      </c>
      <c r="N10" s="34">
        <f>+F10+M10</f>
        <v>745413093</v>
      </c>
      <c r="O10" s="13"/>
      <c r="P10" s="14" t="s">
        <v>81</v>
      </c>
      <c r="Q10" s="15">
        <v>150</v>
      </c>
      <c r="R10" s="13"/>
    </row>
    <row r="11" spans="2:18" ht="42.75" x14ac:dyDescent="0.2">
      <c r="B11" s="24" t="s">
        <v>83</v>
      </c>
      <c r="C11" s="11">
        <v>0</v>
      </c>
      <c r="D11" s="11">
        <v>0</v>
      </c>
      <c r="E11" s="11">
        <v>0</v>
      </c>
      <c r="F11" s="31">
        <f>+C11+D11+E11</f>
        <v>0</v>
      </c>
      <c r="G11" s="11">
        <v>0</v>
      </c>
      <c r="H11" s="11"/>
      <c r="I11" s="11">
        <v>0</v>
      </c>
      <c r="J11" s="11"/>
      <c r="K11" s="11">
        <v>0</v>
      </c>
      <c r="L11" s="11"/>
      <c r="M11" s="11">
        <f>+G11+I11+K11</f>
        <v>0</v>
      </c>
      <c r="N11" s="34">
        <f>+F11+M11</f>
        <v>0</v>
      </c>
      <c r="O11" s="13"/>
      <c r="P11" s="14" t="s">
        <v>81</v>
      </c>
      <c r="Q11" s="15">
        <v>1000</v>
      </c>
      <c r="R11" s="13"/>
    </row>
    <row r="12" spans="2:18" ht="15.75" x14ac:dyDescent="0.2">
      <c r="B12" s="16" t="s">
        <v>6</v>
      </c>
      <c r="C12" s="17">
        <f>SUM(C8:C11)</f>
        <v>0</v>
      </c>
      <c r="D12" s="17">
        <f>SUM(D8:D11)</f>
        <v>0</v>
      </c>
      <c r="E12" s="17">
        <f>SUM(E8:E11)</f>
        <v>0</v>
      </c>
      <c r="F12" s="17">
        <f>SUM(F8:F11)</f>
        <v>0</v>
      </c>
      <c r="G12" s="17">
        <f>SUM(G8:G11)</f>
        <v>335000000</v>
      </c>
      <c r="I12" s="17">
        <f>SUM(I8:I11)</f>
        <v>0</v>
      </c>
      <c r="K12" s="17">
        <f>SUM(K8:K11)</f>
        <v>410413093</v>
      </c>
      <c r="M12" s="35">
        <f>SUM(M8:M11)</f>
        <v>745413093</v>
      </c>
      <c r="N12" s="35">
        <f>SUM(N8:N11)</f>
        <v>745413093</v>
      </c>
      <c r="O12" s="18"/>
      <c r="Q12" s="33">
        <f>SUM(Q8:Q11)</f>
        <v>1150</v>
      </c>
      <c r="R12" s="18"/>
    </row>
    <row r="14" spans="2:18" ht="15.75" x14ac:dyDescent="0.2">
      <c r="B14" s="16" t="s">
        <v>12</v>
      </c>
      <c r="C14" s="19">
        <f>F12</f>
        <v>0</v>
      </c>
      <c r="D14" s="25"/>
    </row>
    <row r="15" spans="2:18" ht="15.75" x14ac:dyDescent="0.2">
      <c r="B15" s="16" t="s">
        <v>7</v>
      </c>
      <c r="C15" s="19">
        <f>+M12</f>
        <v>745413093</v>
      </c>
      <c r="D15" s="25"/>
    </row>
    <row r="16" spans="2:18" ht="15.75" x14ac:dyDescent="0.25">
      <c r="B16" s="16" t="s">
        <v>3</v>
      </c>
      <c r="C16" s="21">
        <f>+C14+C15</f>
        <v>745413093</v>
      </c>
      <c r="D16" s="26"/>
    </row>
    <row r="18" spans="1:18" x14ac:dyDescent="0.2">
      <c r="A18" s="28"/>
      <c r="B18" s="28"/>
      <c r="C18" s="28"/>
      <c r="D18" s="28"/>
      <c r="E18" s="28"/>
      <c r="F18" s="28"/>
      <c r="G18" s="28"/>
      <c r="H18" s="28"/>
      <c r="I18" s="28"/>
      <c r="J18" s="28"/>
      <c r="K18" s="28"/>
      <c r="L18" s="28"/>
      <c r="M18" s="28"/>
      <c r="N18" s="28"/>
      <c r="O18" s="29"/>
      <c r="P18" s="28"/>
      <c r="Q18" s="28"/>
    </row>
    <row r="20" spans="1:18" ht="29.25" customHeight="1" x14ac:dyDescent="0.2">
      <c r="B20" s="40" t="s">
        <v>84</v>
      </c>
      <c r="C20" s="189" t="s">
        <v>85</v>
      </c>
      <c r="D20" s="189"/>
      <c r="E20" s="189"/>
      <c r="F20" s="189"/>
      <c r="G20" s="189"/>
      <c r="H20" s="189"/>
      <c r="I20" s="189"/>
      <c r="J20" s="189"/>
      <c r="K20" s="189"/>
      <c r="L20" s="189"/>
      <c r="M20" s="189"/>
      <c r="N20" s="189"/>
      <c r="O20" s="2"/>
      <c r="R20" s="2"/>
    </row>
    <row r="21" spans="1:18" ht="15" customHeight="1" x14ac:dyDescent="0.2">
      <c r="B21" s="6"/>
      <c r="C21" s="7"/>
      <c r="D21" s="7"/>
      <c r="E21" s="7"/>
      <c r="F21" s="7"/>
      <c r="G21" s="7"/>
      <c r="H21" s="7"/>
      <c r="I21" s="7"/>
      <c r="J21" s="7"/>
      <c r="K21" s="7"/>
      <c r="L21" s="7"/>
      <c r="M21" s="7"/>
      <c r="N21" s="7"/>
      <c r="O21" s="7"/>
      <c r="R21" s="7"/>
    </row>
    <row r="22" spans="1:18" ht="16.5" customHeight="1" x14ac:dyDescent="0.2">
      <c r="B22" s="190" t="s">
        <v>0</v>
      </c>
      <c r="C22" s="191" t="s">
        <v>13</v>
      </c>
      <c r="D22" s="192"/>
      <c r="E22" s="192"/>
      <c r="F22" s="193"/>
      <c r="G22" s="191" t="s">
        <v>2</v>
      </c>
      <c r="H22" s="192"/>
      <c r="I22" s="192"/>
      <c r="J22" s="192"/>
      <c r="K22" s="192"/>
      <c r="L22" s="192"/>
      <c r="M22" s="193"/>
      <c r="N22" s="194" t="s">
        <v>3</v>
      </c>
      <c r="O22" s="9"/>
      <c r="P22" s="188" t="s">
        <v>11</v>
      </c>
      <c r="Q22" s="188"/>
      <c r="R22" s="9"/>
    </row>
    <row r="23" spans="1:18" ht="31.5" customHeight="1" x14ac:dyDescent="0.2">
      <c r="B23" s="190"/>
      <c r="C23" s="23" t="s">
        <v>9</v>
      </c>
      <c r="D23" s="23" t="s">
        <v>10</v>
      </c>
      <c r="E23" s="23" t="s">
        <v>1</v>
      </c>
      <c r="F23" s="23" t="s">
        <v>16</v>
      </c>
      <c r="G23" s="23" t="s">
        <v>14</v>
      </c>
      <c r="H23" s="27" t="s">
        <v>15</v>
      </c>
      <c r="I23" s="23" t="s">
        <v>18</v>
      </c>
      <c r="J23" s="27" t="s">
        <v>17</v>
      </c>
      <c r="K23" s="23" t="s">
        <v>19</v>
      </c>
      <c r="L23" s="27" t="s">
        <v>20</v>
      </c>
      <c r="M23" s="23" t="s">
        <v>4</v>
      </c>
      <c r="N23" s="194"/>
      <c r="O23" s="9"/>
      <c r="P23" s="39" t="s">
        <v>26</v>
      </c>
      <c r="Q23" s="39" t="s">
        <v>5</v>
      </c>
      <c r="R23" s="9"/>
    </row>
    <row r="24" spans="1:18" ht="45" x14ac:dyDescent="0.2">
      <c r="B24" s="24" t="s">
        <v>86</v>
      </c>
      <c r="C24" s="11">
        <v>0</v>
      </c>
      <c r="D24" s="11">
        <v>0</v>
      </c>
      <c r="E24" s="11">
        <v>0</v>
      </c>
      <c r="F24" s="31">
        <f>+C24+D24+E24</f>
        <v>0</v>
      </c>
      <c r="G24" s="11">
        <v>0</v>
      </c>
      <c r="H24" s="11"/>
      <c r="I24" s="11">
        <v>0</v>
      </c>
      <c r="J24" s="11"/>
      <c r="K24" s="11">
        <v>0</v>
      </c>
      <c r="L24" s="11"/>
      <c r="M24" s="11">
        <f>+G24+I24+K24</f>
        <v>0</v>
      </c>
      <c r="N24" s="34">
        <f>+F24+M24</f>
        <v>0</v>
      </c>
      <c r="O24" s="13"/>
      <c r="P24" s="14" t="s">
        <v>81</v>
      </c>
      <c r="Q24" s="15">
        <v>150</v>
      </c>
      <c r="R24" s="13"/>
    </row>
    <row r="25" spans="1:18" ht="60" x14ac:dyDescent="0.2">
      <c r="B25" s="24" t="s">
        <v>87</v>
      </c>
      <c r="C25" s="11">
        <v>0</v>
      </c>
      <c r="D25" s="11">
        <v>0</v>
      </c>
      <c r="E25" s="11">
        <v>0</v>
      </c>
      <c r="F25" s="31">
        <f>+C25+D25+E25</f>
        <v>0</v>
      </c>
      <c r="G25" s="11">
        <v>0</v>
      </c>
      <c r="H25" s="11"/>
      <c r="I25" s="11">
        <v>0</v>
      </c>
      <c r="J25" s="11"/>
      <c r="K25" s="11">
        <v>0</v>
      </c>
      <c r="L25" s="11"/>
      <c r="M25" s="11">
        <f>+G25+I25+K25</f>
        <v>0</v>
      </c>
      <c r="N25" s="34">
        <f>+F25+M25</f>
        <v>0</v>
      </c>
      <c r="O25" s="13"/>
      <c r="P25" s="14" t="s">
        <v>81</v>
      </c>
      <c r="Q25" s="15">
        <v>110</v>
      </c>
      <c r="R25" s="13"/>
    </row>
    <row r="26" spans="1:18" ht="45" x14ac:dyDescent="0.2">
      <c r="B26" s="24" t="s">
        <v>88</v>
      </c>
      <c r="C26" s="11">
        <v>0</v>
      </c>
      <c r="D26" s="11">
        <v>0</v>
      </c>
      <c r="E26" s="11">
        <v>0</v>
      </c>
      <c r="F26" s="31">
        <f>+C26+D26+E26</f>
        <v>0</v>
      </c>
      <c r="G26" s="11">
        <v>0</v>
      </c>
      <c r="H26" s="11"/>
      <c r="I26" s="11">
        <v>0</v>
      </c>
      <c r="J26" s="11"/>
      <c r="K26" s="11">
        <v>0</v>
      </c>
      <c r="L26" s="11"/>
      <c r="M26" s="11">
        <f>+G26+I26+K26</f>
        <v>0</v>
      </c>
      <c r="N26" s="34">
        <f>+F26+M26</f>
        <v>0</v>
      </c>
      <c r="O26" s="13"/>
      <c r="P26" s="14"/>
      <c r="Q26" s="15"/>
      <c r="R26" s="13"/>
    </row>
    <row r="27" spans="1:18" ht="90" x14ac:dyDescent="0.2">
      <c r="B27" s="24" t="s">
        <v>89</v>
      </c>
      <c r="C27" s="11">
        <v>0</v>
      </c>
      <c r="D27" s="11">
        <v>0</v>
      </c>
      <c r="E27" s="11">
        <v>0</v>
      </c>
      <c r="F27" s="31">
        <f>+C27+D27+E27</f>
        <v>0</v>
      </c>
      <c r="G27" s="32">
        <v>294000000</v>
      </c>
      <c r="H27" s="32"/>
      <c r="I27" s="11">
        <v>0</v>
      </c>
      <c r="J27" s="11"/>
      <c r="K27" s="11">
        <v>0</v>
      </c>
      <c r="L27" s="11"/>
      <c r="M27" s="11">
        <f>+G27+I27+K27</f>
        <v>294000000</v>
      </c>
      <c r="N27" s="34">
        <f>+F27+M27</f>
        <v>294000000</v>
      </c>
      <c r="O27" s="13"/>
      <c r="P27" s="14" t="s">
        <v>81</v>
      </c>
      <c r="Q27" s="15">
        <v>20</v>
      </c>
      <c r="R27" s="13"/>
    </row>
    <row r="28" spans="1:18" ht="90" x14ac:dyDescent="0.2">
      <c r="B28" s="24" t="s">
        <v>90</v>
      </c>
      <c r="C28" s="11">
        <v>0</v>
      </c>
      <c r="D28" s="11">
        <v>0</v>
      </c>
      <c r="E28" s="11">
        <v>0</v>
      </c>
      <c r="F28" s="31">
        <f>+C28+D28+E28</f>
        <v>0</v>
      </c>
      <c r="G28" s="11">
        <v>0</v>
      </c>
      <c r="H28" s="11"/>
      <c r="I28" s="11">
        <v>0</v>
      </c>
      <c r="J28" s="11"/>
      <c r="K28" s="11">
        <v>0</v>
      </c>
      <c r="L28" s="11"/>
      <c r="M28" s="11">
        <f>+G28+I28+K28</f>
        <v>0</v>
      </c>
      <c r="N28" s="34">
        <f>+F28+M28</f>
        <v>0</v>
      </c>
      <c r="O28" s="13"/>
      <c r="P28" s="14"/>
      <c r="Q28" s="15"/>
      <c r="R28" s="13"/>
    </row>
    <row r="29" spans="1:18" ht="15.75" x14ac:dyDescent="0.2">
      <c r="B29" s="16" t="s">
        <v>6</v>
      </c>
      <c r="C29" s="17">
        <f>SUM(C24:C28)</f>
        <v>0</v>
      </c>
      <c r="D29" s="17">
        <f>SUM(D24:D28)</f>
        <v>0</v>
      </c>
      <c r="E29" s="17">
        <f>SUM(E24:E28)</f>
        <v>0</v>
      </c>
      <c r="F29" s="17">
        <f>SUM(F24:F28)</f>
        <v>0</v>
      </c>
      <c r="G29" s="17">
        <f>SUM(G24:G28)</f>
        <v>294000000</v>
      </c>
      <c r="I29" s="17">
        <f>SUM(I24:I28)</f>
        <v>0</v>
      </c>
      <c r="K29" s="17">
        <f>SUM(K24:K28)</f>
        <v>0</v>
      </c>
      <c r="M29" s="35">
        <f>SUM(M24:M28)</f>
        <v>294000000</v>
      </c>
      <c r="N29" s="35">
        <f>SUM(N24:N28)</f>
        <v>294000000</v>
      </c>
      <c r="O29" s="18"/>
      <c r="Q29" s="33">
        <f>SUM(Q24:Q28)</f>
        <v>280</v>
      </c>
      <c r="R29" s="18"/>
    </row>
    <row r="31" spans="1:18" ht="15.75" x14ac:dyDescent="0.2">
      <c r="B31" s="16" t="s">
        <v>12</v>
      </c>
      <c r="C31" s="19">
        <f>F29</f>
        <v>0</v>
      </c>
      <c r="D31" s="25"/>
    </row>
    <row r="32" spans="1:18" ht="15.75" x14ac:dyDescent="0.2">
      <c r="B32" s="16" t="s">
        <v>7</v>
      </c>
      <c r="C32" s="19">
        <f>+M29</f>
        <v>294000000</v>
      </c>
      <c r="D32" s="25"/>
    </row>
    <row r="33" spans="1:18" ht="15.75" x14ac:dyDescent="0.25">
      <c r="B33" s="16" t="s">
        <v>3</v>
      </c>
      <c r="C33" s="21">
        <f>+C31+C32</f>
        <v>294000000</v>
      </c>
      <c r="D33" s="26"/>
    </row>
    <row r="35" spans="1:18" x14ac:dyDescent="0.2">
      <c r="A35" s="28"/>
      <c r="B35" s="28"/>
      <c r="C35" s="28"/>
      <c r="D35" s="28"/>
      <c r="E35" s="28"/>
      <c r="F35" s="28"/>
      <c r="G35" s="28"/>
      <c r="H35" s="28"/>
      <c r="I35" s="28"/>
      <c r="J35" s="28"/>
      <c r="K35" s="28"/>
      <c r="L35" s="28"/>
      <c r="M35" s="28"/>
      <c r="N35" s="28"/>
      <c r="O35" s="29"/>
      <c r="P35" s="28"/>
      <c r="Q35" s="28"/>
    </row>
    <row r="37" spans="1:18" ht="29.25" customHeight="1" x14ac:dyDescent="0.2">
      <c r="B37" s="40" t="s">
        <v>92</v>
      </c>
      <c r="C37" s="189" t="s">
        <v>91</v>
      </c>
      <c r="D37" s="189"/>
      <c r="E37" s="189"/>
      <c r="F37" s="189"/>
      <c r="G37" s="189"/>
      <c r="H37" s="189"/>
      <c r="I37" s="189"/>
      <c r="J37" s="189"/>
      <c r="K37" s="189"/>
      <c r="L37" s="189"/>
      <c r="M37" s="189"/>
      <c r="N37" s="189"/>
      <c r="O37" s="2"/>
      <c r="R37" s="2"/>
    </row>
    <row r="38" spans="1:18" ht="15" customHeight="1" x14ac:dyDescent="0.2">
      <c r="B38" s="6"/>
      <c r="C38" s="7"/>
      <c r="D38" s="7"/>
      <c r="E38" s="7"/>
      <c r="F38" s="7"/>
      <c r="G38" s="7"/>
      <c r="H38" s="7"/>
      <c r="I38" s="7"/>
      <c r="J38" s="7"/>
      <c r="K38" s="7"/>
      <c r="L38" s="7"/>
      <c r="M38" s="7"/>
      <c r="N38" s="7"/>
      <c r="O38" s="7"/>
      <c r="R38" s="7"/>
    </row>
    <row r="39" spans="1:18" ht="16.5" customHeight="1" x14ac:dyDescent="0.2">
      <c r="B39" s="190" t="s">
        <v>0</v>
      </c>
      <c r="C39" s="191" t="s">
        <v>13</v>
      </c>
      <c r="D39" s="192"/>
      <c r="E39" s="192"/>
      <c r="F39" s="193"/>
      <c r="G39" s="191" t="s">
        <v>2</v>
      </c>
      <c r="H39" s="192"/>
      <c r="I39" s="192"/>
      <c r="J39" s="192"/>
      <c r="K39" s="192"/>
      <c r="L39" s="192"/>
      <c r="M39" s="193"/>
      <c r="N39" s="194" t="s">
        <v>3</v>
      </c>
      <c r="O39" s="9"/>
      <c r="P39" s="188" t="s">
        <v>11</v>
      </c>
      <c r="Q39" s="188"/>
      <c r="R39" s="9"/>
    </row>
    <row r="40" spans="1:18" ht="31.5" customHeight="1" x14ac:dyDescent="0.2">
      <c r="B40" s="190"/>
      <c r="C40" s="23" t="s">
        <v>9</v>
      </c>
      <c r="D40" s="23" t="s">
        <v>10</v>
      </c>
      <c r="E40" s="23" t="s">
        <v>1</v>
      </c>
      <c r="F40" s="23" t="s">
        <v>16</v>
      </c>
      <c r="G40" s="23" t="s">
        <v>14</v>
      </c>
      <c r="H40" s="27" t="s">
        <v>15</v>
      </c>
      <c r="I40" s="23" t="s">
        <v>18</v>
      </c>
      <c r="J40" s="27" t="s">
        <v>17</v>
      </c>
      <c r="K40" s="23" t="s">
        <v>19</v>
      </c>
      <c r="L40" s="27" t="s">
        <v>20</v>
      </c>
      <c r="M40" s="23" t="s">
        <v>4</v>
      </c>
      <c r="N40" s="194"/>
      <c r="O40" s="9"/>
      <c r="P40" s="39" t="s">
        <v>26</v>
      </c>
      <c r="Q40" s="39" t="s">
        <v>5</v>
      </c>
      <c r="R40" s="9"/>
    </row>
    <row r="41" spans="1:18" ht="45" x14ac:dyDescent="0.2">
      <c r="B41" s="24" t="s">
        <v>93</v>
      </c>
      <c r="C41" s="11">
        <v>0</v>
      </c>
      <c r="D41" s="11">
        <v>0</v>
      </c>
      <c r="E41" s="11">
        <v>0</v>
      </c>
      <c r="F41" s="31">
        <f>+C41+D41+E41</f>
        <v>0</v>
      </c>
      <c r="G41" s="32">
        <v>3000000000</v>
      </c>
      <c r="H41" s="32" t="s">
        <v>94</v>
      </c>
      <c r="I41" s="11">
        <v>0</v>
      </c>
      <c r="J41" s="11"/>
      <c r="K41" s="11">
        <v>0</v>
      </c>
      <c r="L41" s="11"/>
      <c r="M41" s="11">
        <f>+G41+I41+K41</f>
        <v>3000000000</v>
      </c>
      <c r="N41" s="34">
        <f>+F41+M41</f>
        <v>3000000000</v>
      </c>
      <c r="O41" s="13"/>
      <c r="P41" s="14" t="s">
        <v>81</v>
      </c>
      <c r="Q41" s="15">
        <v>5</v>
      </c>
      <c r="R41" s="13"/>
    </row>
    <row r="42" spans="1:18" ht="45" x14ac:dyDescent="0.2">
      <c r="B42" s="24" t="s">
        <v>95</v>
      </c>
      <c r="C42" s="11">
        <v>0</v>
      </c>
      <c r="D42" s="11">
        <v>0</v>
      </c>
      <c r="E42" s="11">
        <v>0</v>
      </c>
      <c r="F42" s="31">
        <f>+C42+D42+E42</f>
        <v>0</v>
      </c>
      <c r="G42" s="11">
        <v>0</v>
      </c>
      <c r="H42" s="11"/>
      <c r="I42" s="32">
        <v>100000000</v>
      </c>
      <c r="J42" s="32"/>
      <c r="K42" s="11">
        <v>0</v>
      </c>
      <c r="L42" s="11"/>
      <c r="M42" s="11">
        <f>+G42+I42+K42</f>
        <v>100000000</v>
      </c>
      <c r="N42" s="34">
        <f>+F42+M42</f>
        <v>100000000</v>
      </c>
      <c r="O42" s="13"/>
      <c r="P42" s="14"/>
      <c r="Q42" s="15"/>
      <c r="R42" s="13"/>
    </row>
    <row r="43" spans="1:18" ht="60" x14ac:dyDescent="0.2">
      <c r="B43" s="24" t="s">
        <v>96</v>
      </c>
      <c r="C43" s="11">
        <v>0</v>
      </c>
      <c r="D43" s="11">
        <v>0</v>
      </c>
      <c r="E43" s="11">
        <v>0</v>
      </c>
      <c r="F43" s="31">
        <f>+C43+D43+E43</f>
        <v>0</v>
      </c>
      <c r="G43" s="11">
        <v>0</v>
      </c>
      <c r="H43" s="11"/>
      <c r="I43" s="11">
        <v>0</v>
      </c>
      <c r="J43" s="11"/>
      <c r="K43" s="11">
        <v>0</v>
      </c>
      <c r="L43" s="11"/>
      <c r="M43" s="11">
        <f>+G43+I43+K43</f>
        <v>0</v>
      </c>
      <c r="N43" s="34">
        <f>+F43+M43</f>
        <v>0</v>
      </c>
      <c r="O43" s="13"/>
      <c r="P43" s="14" t="s">
        <v>81</v>
      </c>
      <c r="Q43" s="15">
        <v>9</v>
      </c>
      <c r="R43" s="13"/>
    </row>
    <row r="44" spans="1:18" ht="42.75" x14ac:dyDescent="0.2">
      <c r="B44" s="24" t="s">
        <v>97</v>
      </c>
      <c r="C44" s="11">
        <v>0</v>
      </c>
      <c r="D44" s="11">
        <v>0</v>
      </c>
      <c r="E44" s="11">
        <v>0</v>
      </c>
      <c r="F44" s="31">
        <f>+C44+D44+E44</f>
        <v>0</v>
      </c>
      <c r="G44" s="11">
        <v>0</v>
      </c>
      <c r="H44" s="11"/>
      <c r="I44" s="11">
        <v>0</v>
      </c>
      <c r="J44" s="11"/>
      <c r="K44" s="11">
        <v>0</v>
      </c>
      <c r="L44" s="11"/>
      <c r="M44" s="11">
        <f>+G44+I44+K44</f>
        <v>0</v>
      </c>
      <c r="N44" s="34">
        <f>+F44+M44</f>
        <v>0</v>
      </c>
      <c r="O44" s="13"/>
      <c r="P44" s="14" t="s">
        <v>81</v>
      </c>
      <c r="Q44" s="15">
        <v>5</v>
      </c>
      <c r="R44" s="13"/>
    </row>
    <row r="45" spans="1:18" ht="15.75" x14ac:dyDescent="0.2">
      <c r="B45" s="16" t="s">
        <v>6</v>
      </c>
      <c r="C45" s="17">
        <f>SUM(C41:C44)</f>
        <v>0</v>
      </c>
      <c r="D45" s="17">
        <f>SUM(D41:D44)</f>
        <v>0</v>
      </c>
      <c r="E45" s="17">
        <f>SUM(E41:E44)</f>
        <v>0</v>
      </c>
      <c r="F45" s="17">
        <f>SUM(F41:F44)</f>
        <v>0</v>
      </c>
      <c r="G45" s="17">
        <f>SUM(G41:G44)</f>
        <v>3000000000</v>
      </c>
      <c r="I45" s="17">
        <f>SUM(I41:I44)</f>
        <v>100000000</v>
      </c>
      <c r="K45" s="17">
        <f>SUM(K41:K44)</f>
        <v>0</v>
      </c>
      <c r="M45" s="35">
        <f>SUM(M41:M44)</f>
        <v>3100000000</v>
      </c>
      <c r="N45" s="35">
        <f>SUM(N41:N44)</f>
        <v>3100000000</v>
      </c>
      <c r="O45" s="18"/>
      <c r="Q45" s="33">
        <f>SUM(Q41:Q44)</f>
        <v>19</v>
      </c>
      <c r="R45" s="18"/>
    </row>
    <row r="47" spans="1:18" ht="15.75" x14ac:dyDescent="0.2">
      <c r="B47" s="16" t="s">
        <v>12</v>
      </c>
      <c r="C47" s="19">
        <f>F45</f>
        <v>0</v>
      </c>
      <c r="D47" s="25"/>
    </row>
    <row r="48" spans="1:18" ht="15.75" x14ac:dyDescent="0.2">
      <c r="B48" s="16" t="s">
        <v>7</v>
      </c>
      <c r="C48" s="19">
        <f>+M45</f>
        <v>3100000000</v>
      </c>
      <c r="D48" s="25"/>
    </row>
    <row r="49" spans="1:18" ht="15.75" x14ac:dyDescent="0.25">
      <c r="B49" s="16" t="s">
        <v>3</v>
      </c>
      <c r="C49" s="21">
        <f>+C47+C48</f>
        <v>3100000000</v>
      </c>
      <c r="D49" s="26"/>
    </row>
    <row r="51" spans="1:18" x14ac:dyDescent="0.2">
      <c r="A51" s="28"/>
      <c r="B51" s="28"/>
      <c r="C51" s="28"/>
      <c r="D51" s="28"/>
      <c r="E51" s="28"/>
      <c r="F51" s="28"/>
      <c r="G51" s="28"/>
      <c r="H51" s="28"/>
      <c r="I51" s="28"/>
      <c r="J51" s="28"/>
      <c r="K51" s="28"/>
      <c r="L51" s="28"/>
      <c r="M51" s="28"/>
      <c r="N51" s="28"/>
      <c r="O51" s="29"/>
      <c r="P51" s="28"/>
      <c r="Q51" s="28"/>
    </row>
    <row r="53" spans="1:18" ht="29.25" customHeight="1" x14ac:dyDescent="0.2">
      <c r="B53" s="40" t="s">
        <v>99</v>
      </c>
      <c r="C53" s="189" t="s">
        <v>98</v>
      </c>
      <c r="D53" s="189"/>
      <c r="E53" s="189"/>
      <c r="F53" s="189"/>
      <c r="G53" s="189"/>
      <c r="H53" s="189"/>
      <c r="I53" s="189"/>
      <c r="J53" s="189"/>
      <c r="K53" s="189"/>
      <c r="L53" s="189"/>
      <c r="M53" s="189"/>
      <c r="N53" s="189"/>
      <c r="O53" s="2"/>
      <c r="R53" s="2"/>
    </row>
    <row r="54" spans="1:18" ht="15" customHeight="1" x14ac:dyDescent="0.2">
      <c r="B54" s="6"/>
      <c r="C54" s="7"/>
      <c r="D54" s="7"/>
      <c r="E54" s="7"/>
      <c r="F54" s="7"/>
      <c r="G54" s="7"/>
      <c r="H54" s="7"/>
      <c r="I54" s="7"/>
      <c r="J54" s="7"/>
      <c r="K54" s="7"/>
      <c r="L54" s="7"/>
      <c r="M54" s="7"/>
      <c r="N54" s="7"/>
      <c r="O54" s="7"/>
      <c r="R54" s="7"/>
    </row>
    <row r="55" spans="1:18" ht="16.5" customHeight="1" x14ac:dyDescent="0.2">
      <c r="B55" s="190" t="s">
        <v>0</v>
      </c>
      <c r="C55" s="191" t="s">
        <v>13</v>
      </c>
      <c r="D55" s="192"/>
      <c r="E55" s="192"/>
      <c r="F55" s="193"/>
      <c r="G55" s="191" t="s">
        <v>2</v>
      </c>
      <c r="H55" s="192"/>
      <c r="I55" s="192"/>
      <c r="J55" s="192"/>
      <c r="K55" s="192"/>
      <c r="L55" s="192"/>
      <c r="M55" s="193"/>
      <c r="N55" s="194" t="s">
        <v>3</v>
      </c>
      <c r="O55" s="9"/>
      <c r="P55" s="188" t="s">
        <v>11</v>
      </c>
      <c r="Q55" s="188"/>
      <c r="R55" s="9"/>
    </row>
    <row r="56" spans="1:18" ht="31.5" customHeight="1" x14ac:dyDescent="0.2">
      <c r="B56" s="190"/>
      <c r="C56" s="23" t="s">
        <v>9</v>
      </c>
      <c r="D56" s="23" t="s">
        <v>10</v>
      </c>
      <c r="E56" s="23" t="s">
        <v>1</v>
      </c>
      <c r="F56" s="23" t="s">
        <v>16</v>
      </c>
      <c r="G56" s="23" t="s">
        <v>14</v>
      </c>
      <c r="H56" s="27" t="s">
        <v>15</v>
      </c>
      <c r="I56" s="23" t="s">
        <v>18</v>
      </c>
      <c r="J56" s="27" t="s">
        <v>17</v>
      </c>
      <c r="K56" s="23" t="s">
        <v>19</v>
      </c>
      <c r="L56" s="27" t="s">
        <v>20</v>
      </c>
      <c r="M56" s="23" t="s">
        <v>4</v>
      </c>
      <c r="N56" s="194"/>
      <c r="O56" s="9"/>
      <c r="P56" s="39" t="s">
        <v>26</v>
      </c>
      <c r="Q56" s="39" t="s">
        <v>5</v>
      </c>
      <c r="R56" s="9"/>
    </row>
    <row r="57" spans="1:18" ht="42.75" x14ac:dyDescent="0.2">
      <c r="B57" s="24" t="s">
        <v>100</v>
      </c>
      <c r="C57" s="11">
        <v>0</v>
      </c>
      <c r="D57" s="11">
        <v>0</v>
      </c>
      <c r="E57" s="11">
        <v>0</v>
      </c>
      <c r="F57" s="31">
        <f>+C57+D57+E57</f>
        <v>0</v>
      </c>
      <c r="G57" s="32">
        <v>3379200000</v>
      </c>
      <c r="H57" s="32"/>
      <c r="I57" s="11">
        <v>0</v>
      </c>
      <c r="J57" s="11"/>
      <c r="K57" s="11">
        <v>0</v>
      </c>
      <c r="L57" s="11"/>
      <c r="M57" s="11">
        <f>+G57+I57+K57</f>
        <v>3379200000</v>
      </c>
      <c r="N57" s="34">
        <f>+F57+M57</f>
        <v>3379200000</v>
      </c>
      <c r="O57" s="13"/>
      <c r="P57" s="14" t="s">
        <v>81</v>
      </c>
      <c r="Q57" s="15">
        <v>12</v>
      </c>
      <c r="R57" s="13"/>
    </row>
    <row r="58" spans="1:18" ht="42.75" x14ac:dyDescent="0.2">
      <c r="B58" s="24" t="s">
        <v>101</v>
      </c>
      <c r="C58" s="11">
        <v>0</v>
      </c>
      <c r="D58" s="11">
        <v>0</v>
      </c>
      <c r="E58" s="11">
        <v>0</v>
      </c>
      <c r="F58" s="31">
        <f>+C58+D58+E58</f>
        <v>0</v>
      </c>
      <c r="G58" s="32">
        <v>2700000000</v>
      </c>
      <c r="H58" s="32"/>
      <c r="I58" s="11">
        <v>0</v>
      </c>
      <c r="J58" s="11"/>
      <c r="K58" s="11">
        <v>0</v>
      </c>
      <c r="L58" s="11"/>
      <c r="M58" s="11">
        <f>+G58+I58+K58</f>
        <v>2700000000</v>
      </c>
      <c r="N58" s="34">
        <f>+F58+M58</f>
        <v>2700000000</v>
      </c>
      <c r="O58" s="13"/>
      <c r="P58" s="14" t="s">
        <v>81</v>
      </c>
      <c r="Q58" s="15">
        <v>70</v>
      </c>
      <c r="R58" s="13"/>
    </row>
    <row r="59" spans="1:18" ht="42.75" x14ac:dyDescent="0.2">
      <c r="B59" s="24" t="s">
        <v>102</v>
      </c>
      <c r="C59" s="11">
        <v>0</v>
      </c>
      <c r="D59" s="11">
        <v>0</v>
      </c>
      <c r="E59" s="11">
        <v>0</v>
      </c>
      <c r="F59" s="31">
        <f>+C59+D59+E59</f>
        <v>0</v>
      </c>
      <c r="G59" s="32">
        <v>4000000000</v>
      </c>
      <c r="H59" s="32"/>
      <c r="I59" s="11">
        <v>0</v>
      </c>
      <c r="J59" s="11"/>
      <c r="K59" s="11">
        <v>0</v>
      </c>
      <c r="L59" s="11"/>
      <c r="M59" s="11">
        <f>+G59+I59+K59</f>
        <v>4000000000</v>
      </c>
      <c r="N59" s="34">
        <f>+F59+M59</f>
        <v>4000000000</v>
      </c>
      <c r="O59" s="13"/>
      <c r="P59" s="14" t="s">
        <v>81</v>
      </c>
      <c r="Q59" s="15">
        <v>15</v>
      </c>
      <c r="R59" s="13"/>
    </row>
    <row r="60" spans="1:18" ht="42.75" x14ac:dyDescent="0.2">
      <c r="B60" s="24" t="s">
        <v>103</v>
      </c>
      <c r="C60" s="11">
        <v>0</v>
      </c>
      <c r="D60" s="11">
        <v>0</v>
      </c>
      <c r="E60" s="11">
        <v>0</v>
      </c>
      <c r="F60" s="31">
        <f>+C60+D60+E60</f>
        <v>0</v>
      </c>
      <c r="G60" s="32">
        <v>791680000</v>
      </c>
      <c r="H60" s="32"/>
      <c r="I60" s="11">
        <v>0</v>
      </c>
      <c r="J60" s="11"/>
      <c r="K60" s="11">
        <v>0</v>
      </c>
      <c r="L60" s="11"/>
      <c r="M60" s="11">
        <f>+G60+I60+K60</f>
        <v>791680000</v>
      </c>
      <c r="N60" s="34">
        <f>+F60+M60</f>
        <v>791680000</v>
      </c>
      <c r="O60" s="13"/>
      <c r="P60" s="14" t="s">
        <v>81</v>
      </c>
      <c r="Q60" s="15">
        <v>2</v>
      </c>
      <c r="R60" s="13"/>
    </row>
    <row r="61" spans="1:18" ht="42.75" x14ac:dyDescent="0.2">
      <c r="B61" s="207" t="s">
        <v>104</v>
      </c>
      <c r="C61" s="201">
        <v>0</v>
      </c>
      <c r="D61" s="201">
        <v>0</v>
      </c>
      <c r="E61" s="201">
        <v>0</v>
      </c>
      <c r="F61" s="204">
        <f>+C61+D61+E61</f>
        <v>0</v>
      </c>
      <c r="G61" s="198">
        <v>1220000000</v>
      </c>
      <c r="H61" s="198"/>
      <c r="I61" s="201">
        <v>0</v>
      </c>
      <c r="J61" s="201"/>
      <c r="K61" s="201">
        <v>0</v>
      </c>
      <c r="L61" s="201"/>
      <c r="M61" s="201">
        <f>+G61+I61+K61</f>
        <v>1220000000</v>
      </c>
      <c r="N61" s="210">
        <f>+F61+M61</f>
        <v>1220000000</v>
      </c>
      <c r="O61" s="13"/>
      <c r="P61" s="14" t="s">
        <v>81</v>
      </c>
      <c r="Q61" s="15">
        <v>12</v>
      </c>
      <c r="R61" s="13"/>
    </row>
    <row r="62" spans="1:18" ht="42.75" x14ac:dyDescent="0.2">
      <c r="B62" s="208"/>
      <c r="C62" s="202"/>
      <c r="D62" s="202"/>
      <c r="E62" s="202"/>
      <c r="F62" s="205"/>
      <c r="G62" s="199"/>
      <c r="H62" s="199"/>
      <c r="I62" s="202"/>
      <c r="J62" s="202"/>
      <c r="K62" s="202"/>
      <c r="L62" s="202"/>
      <c r="M62" s="202"/>
      <c r="N62" s="211"/>
      <c r="O62" s="13"/>
      <c r="P62" s="43" t="s">
        <v>105</v>
      </c>
      <c r="Q62" s="22">
        <v>5</v>
      </c>
      <c r="R62" s="13"/>
    </row>
    <row r="63" spans="1:18" ht="57" x14ac:dyDescent="0.2">
      <c r="B63" s="209"/>
      <c r="C63" s="203"/>
      <c r="D63" s="203"/>
      <c r="E63" s="203"/>
      <c r="F63" s="206"/>
      <c r="G63" s="200"/>
      <c r="H63" s="200"/>
      <c r="I63" s="203"/>
      <c r="J63" s="203"/>
      <c r="K63" s="203"/>
      <c r="L63" s="203"/>
      <c r="M63" s="203"/>
      <c r="N63" s="212"/>
      <c r="O63" s="13"/>
      <c r="P63" s="14" t="s">
        <v>106</v>
      </c>
      <c r="Q63" s="15">
        <v>700</v>
      </c>
      <c r="R63" s="13"/>
    </row>
    <row r="64" spans="1:18" ht="15.75" x14ac:dyDescent="0.2">
      <c r="B64" s="16" t="s">
        <v>6</v>
      </c>
      <c r="C64" s="17">
        <f>SUM(C57:C63)</f>
        <v>0</v>
      </c>
      <c r="D64" s="17">
        <f>SUM(D57:D63)</f>
        <v>0</v>
      </c>
      <c r="E64" s="17">
        <f>SUM(E57:E63)</f>
        <v>0</v>
      </c>
      <c r="F64" s="17">
        <f>SUM(F57:F63)</f>
        <v>0</v>
      </c>
      <c r="G64" s="17">
        <f>SUM(G57:G63)</f>
        <v>12090880000</v>
      </c>
      <c r="I64" s="17">
        <f>SUM(I57:I63)</f>
        <v>0</v>
      </c>
      <c r="K64" s="17">
        <f>SUM(K57:K63)</f>
        <v>0</v>
      </c>
      <c r="M64" s="35">
        <f>SUM(M57:M63)</f>
        <v>12090880000</v>
      </c>
      <c r="N64" s="35">
        <f>SUM(N57:N63)</f>
        <v>12090880000</v>
      </c>
      <c r="O64" s="18"/>
      <c r="Q64" s="33">
        <f>SUM(Q57:Q63)</f>
        <v>816</v>
      </c>
      <c r="R64" s="18"/>
    </row>
    <row r="66" spans="1:18" ht="15.75" x14ac:dyDescent="0.2">
      <c r="B66" s="16" t="s">
        <v>12</v>
      </c>
      <c r="C66" s="19">
        <f>F64</f>
        <v>0</v>
      </c>
      <c r="D66" s="25"/>
    </row>
    <row r="67" spans="1:18" ht="15.75" x14ac:dyDescent="0.2">
      <c r="B67" s="16" t="s">
        <v>7</v>
      </c>
      <c r="C67" s="19">
        <f>+M64</f>
        <v>12090880000</v>
      </c>
      <c r="D67" s="25"/>
    </row>
    <row r="68" spans="1:18" ht="15.75" x14ac:dyDescent="0.25">
      <c r="B68" s="16" t="s">
        <v>3</v>
      </c>
      <c r="C68" s="21">
        <f>+C66+C67</f>
        <v>12090880000</v>
      </c>
      <c r="D68" s="26"/>
    </row>
    <row r="70" spans="1:18" x14ac:dyDescent="0.2">
      <c r="A70" s="28"/>
      <c r="B70" s="28"/>
      <c r="C70" s="28"/>
      <c r="D70" s="28"/>
      <c r="E70" s="28"/>
      <c r="F70" s="28"/>
      <c r="G70" s="28"/>
      <c r="H70" s="28"/>
      <c r="I70" s="28"/>
      <c r="J70" s="28"/>
      <c r="K70" s="28"/>
      <c r="L70" s="28"/>
      <c r="M70" s="28"/>
      <c r="N70" s="28"/>
      <c r="O70" s="29"/>
      <c r="P70" s="28"/>
      <c r="Q70" s="28"/>
    </row>
    <row r="72" spans="1:18" ht="29.25" customHeight="1" x14ac:dyDescent="0.2">
      <c r="B72" s="40" t="s">
        <v>108</v>
      </c>
      <c r="C72" s="189" t="s">
        <v>107</v>
      </c>
      <c r="D72" s="189"/>
      <c r="E72" s="189"/>
      <c r="F72" s="189"/>
      <c r="G72" s="189"/>
      <c r="H72" s="189"/>
      <c r="I72" s="189"/>
      <c r="J72" s="189"/>
      <c r="K72" s="189"/>
      <c r="L72" s="189"/>
      <c r="M72" s="189"/>
      <c r="N72" s="189"/>
      <c r="O72" s="2"/>
      <c r="R72" s="2"/>
    </row>
    <row r="73" spans="1:18" ht="15" customHeight="1" x14ac:dyDescent="0.2">
      <c r="B73" s="6"/>
      <c r="C73" s="7"/>
      <c r="D73" s="7"/>
      <c r="E73" s="7"/>
      <c r="F73" s="7"/>
      <c r="G73" s="7"/>
      <c r="H73" s="7"/>
      <c r="I73" s="7"/>
      <c r="J73" s="7"/>
      <c r="K73" s="7"/>
      <c r="L73" s="7"/>
      <c r="M73" s="7"/>
      <c r="N73" s="7"/>
      <c r="O73" s="7"/>
      <c r="R73" s="7"/>
    </row>
    <row r="74" spans="1:18" ht="16.5" customHeight="1" x14ac:dyDescent="0.2">
      <c r="B74" s="190" t="s">
        <v>0</v>
      </c>
      <c r="C74" s="191" t="s">
        <v>13</v>
      </c>
      <c r="D74" s="192"/>
      <c r="E74" s="192"/>
      <c r="F74" s="193"/>
      <c r="G74" s="191" t="s">
        <v>2</v>
      </c>
      <c r="H74" s="192"/>
      <c r="I74" s="192"/>
      <c r="J74" s="192"/>
      <c r="K74" s="192"/>
      <c r="L74" s="192"/>
      <c r="M74" s="193"/>
      <c r="N74" s="194" t="s">
        <v>3</v>
      </c>
      <c r="O74" s="9"/>
      <c r="P74" s="188" t="s">
        <v>11</v>
      </c>
      <c r="Q74" s="188"/>
      <c r="R74" s="9"/>
    </row>
    <row r="75" spans="1:18" ht="31.5" customHeight="1" x14ac:dyDescent="0.2">
      <c r="B75" s="190"/>
      <c r="C75" s="23" t="s">
        <v>9</v>
      </c>
      <c r="D75" s="23" t="s">
        <v>10</v>
      </c>
      <c r="E75" s="23" t="s">
        <v>1</v>
      </c>
      <c r="F75" s="23" t="s">
        <v>16</v>
      </c>
      <c r="G75" s="23" t="s">
        <v>14</v>
      </c>
      <c r="H75" s="27" t="s">
        <v>15</v>
      </c>
      <c r="I75" s="23" t="s">
        <v>18</v>
      </c>
      <c r="J75" s="27" t="s">
        <v>17</v>
      </c>
      <c r="K75" s="23" t="s">
        <v>19</v>
      </c>
      <c r="L75" s="27" t="s">
        <v>20</v>
      </c>
      <c r="M75" s="23" t="s">
        <v>4</v>
      </c>
      <c r="N75" s="194"/>
      <c r="O75" s="9"/>
      <c r="P75" s="39" t="s">
        <v>26</v>
      </c>
      <c r="Q75" s="39" t="s">
        <v>5</v>
      </c>
      <c r="R75" s="9"/>
    </row>
    <row r="76" spans="1:18" ht="45" x14ac:dyDescent="0.2">
      <c r="B76" s="24" t="s">
        <v>109</v>
      </c>
      <c r="C76" s="11">
        <v>0</v>
      </c>
      <c r="D76" s="11">
        <v>0</v>
      </c>
      <c r="E76" s="11">
        <v>0</v>
      </c>
      <c r="F76" s="31">
        <f>+C76+D76+E76</f>
        <v>0</v>
      </c>
      <c r="G76" s="32">
        <v>900000000</v>
      </c>
      <c r="H76" s="32"/>
      <c r="I76" s="11">
        <v>0</v>
      </c>
      <c r="J76" s="11"/>
      <c r="K76" s="11">
        <v>0</v>
      </c>
      <c r="L76" s="11"/>
      <c r="M76" s="11">
        <f>+G76+I76+K76</f>
        <v>900000000</v>
      </c>
      <c r="N76" s="34">
        <f>+F76+M76</f>
        <v>900000000</v>
      </c>
      <c r="O76" s="13"/>
      <c r="P76" s="14" t="s">
        <v>111</v>
      </c>
      <c r="Q76" s="15">
        <v>6</v>
      </c>
      <c r="R76" s="13"/>
    </row>
    <row r="77" spans="1:18" ht="30" x14ac:dyDescent="0.2">
      <c r="B77" s="44" t="s">
        <v>110</v>
      </c>
      <c r="C77" s="11">
        <v>0</v>
      </c>
      <c r="D77" s="11">
        <v>0</v>
      </c>
      <c r="E77" s="11">
        <v>0</v>
      </c>
      <c r="F77" s="31">
        <f>+C77+D77+E77</f>
        <v>0</v>
      </c>
      <c r="G77" s="32">
        <v>1150000000</v>
      </c>
      <c r="H77" s="32"/>
      <c r="I77" s="11">
        <v>0</v>
      </c>
      <c r="J77" s="11"/>
      <c r="K77" s="11">
        <v>0</v>
      </c>
      <c r="L77" s="11"/>
      <c r="M77" s="11">
        <f>+G77+I77+K77</f>
        <v>1150000000</v>
      </c>
      <c r="N77" s="34">
        <f>+F77+M77</f>
        <v>1150000000</v>
      </c>
      <c r="O77" s="13"/>
      <c r="P77" s="14" t="s">
        <v>111</v>
      </c>
      <c r="Q77" s="15">
        <v>2</v>
      </c>
      <c r="R77" s="13"/>
    </row>
    <row r="78" spans="1:18" ht="15.75" x14ac:dyDescent="0.2">
      <c r="B78" s="16" t="s">
        <v>6</v>
      </c>
      <c r="C78" s="17">
        <f>SUM(C76:C77)</f>
        <v>0</v>
      </c>
      <c r="D78" s="17">
        <f>SUM(D76:D77)</f>
        <v>0</v>
      </c>
      <c r="E78" s="17">
        <f>SUM(E76:E77)</f>
        <v>0</v>
      </c>
      <c r="F78" s="17">
        <f>SUM(F76:F77)</f>
        <v>0</v>
      </c>
      <c r="G78" s="17">
        <f>SUM(G76:G77)</f>
        <v>2050000000</v>
      </c>
      <c r="I78" s="17">
        <f>SUM(I76:I77)</f>
        <v>0</v>
      </c>
      <c r="K78" s="17">
        <f>SUM(K76:K77)</f>
        <v>0</v>
      </c>
      <c r="M78" s="35">
        <f>SUM(M76:M77)</f>
        <v>2050000000</v>
      </c>
      <c r="N78" s="35">
        <f>SUM(N76:N77)</f>
        <v>2050000000</v>
      </c>
      <c r="O78" s="18"/>
      <c r="Q78" s="33">
        <f>SUM(Q76:Q77)</f>
        <v>8</v>
      </c>
      <c r="R78" s="18"/>
    </row>
    <row r="80" spans="1:18" ht="15.75" x14ac:dyDescent="0.2">
      <c r="B80" s="16" t="s">
        <v>12</v>
      </c>
      <c r="C80" s="19">
        <f>F78</f>
        <v>0</v>
      </c>
      <c r="D80" s="25"/>
    </row>
    <row r="81" spans="1:18" ht="15.75" x14ac:dyDescent="0.2">
      <c r="B81" s="16" t="s">
        <v>7</v>
      </c>
      <c r="C81" s="19">
        <f>+M78</f>
        <v>2050000000</v>
      </c>
      <c r="D81" s="25"/>
    </row>
    <row r="82" spans="1:18" ht="15.75" x14ac:dyDescent="0.25">
      <c r="B82" s="16" t="s">
        <v>3</v>
      </c>
      <c r="C82" s="21">
        <f>+C80+C81</f>
        <v>2050000000</v>
      </c>
      <c r="D82" s="26"/>
    </row>
    <row r="84" spans="1:18" x14ac:dyDescent="0.2">
      <c r="A84" s="28"/>
      <c r="B84" s="28"/>
      <c r="C84" s="28"/>
      <c r="D84" s="28"/>
      <c r="E84" s="28"/>
      <c r="F84" s="28"/>
      <c r="G84" s="28"/>
      <c r="H84" s="28"/>
      <c r="I84" s="28"/>
      <c r="J84" s="28"/>
      <c r="K84" s="28"/>
      <c r="L84" s="28"/>
      <c r="M84" s="28"/>
      <c r="N84" s="28"/>
      <c r="O84" s="29"/>
      <c r="P84" s="28"/>
      <c r="Q84" s="28"/>
    </row>
    <row r="86" spans="1:18" ht="29.25" customHeight="1" x14ac:dyDescent="0.2">
      <c r="B86" s="40" t="s">
        <v>113</v>
      </c>
      <c r="C86" s="189" t="s">
        <v>114</v>
      </c>
      <c r="D86" s="189"/>
      <c r="E86" s="189"/>
      <c r="F86" s="189"/>
      <c r="G86" s="189"/>
      <c r="H86" s="189"/>
      <c r="I86" s="189"/>
      <c r="J86" s="189"/>
      <c r="K86" s="189"/>
      <c r="L86" s="189"/>
      <c r="M86" s="189"/>
      <c r="N86" s="189"/>
      <c r="O86" s="2"/>
      <c r="R86" s="2"/>
    </row>
    <row r="87" spans="1:18" ht="15" customHeight="1" x14ac:dyDescent="0.2">
      <c r="B87" s="6"/>
      <c r="C87" s="7"/>
      <c r="D87" s="7"/>
      <c r="E87" s="7"/>
      <c r="F87" s="7"/>
      <c r="G87" s="7"/>
      <c r="H87" s="7"/>
      <c r="I87" s="7"/>
      <c r="J87" s="7"/>
      <c r="K87" s="7"/>
      <c r="L87" s="7"/>
      <c r="M87" s="7"/>
      <c r="N87" s="7"/>
      <c r="O87" s="7"/>
      <c r="R87" s="7"/>
    </row>
    <row r="88" spans="1:18" ht="16.5" customHeight="1" x14ac:dyDescent="0.2">
      <c r="B88" s="190" t="s">
        <v>0</v>
      </c>
      <c r="C88" s="191" t="s">
        <v>13</v>
      </c>
      <c r="D88" s="192"/>
      <c r="E88" s="192"/>
      <c r="F88" s="193"/>
      <c r="G88" s="191" t="s">
        <v>2</v>
      </c>
      <c r="H88" s="192"/>
      <c r="I88" s="192"/>
      <c r="J88" s="192"/>
      <c r="K88" s="192"/>
      <c r="L88" s="192"/>
      <c r="M88" s="193"/>
      <c r="N88" s="194" t="s">
        <v>3</v>
      </c>
      <c r="O88" s="9"/>
      <c r="P88" s="188" t="s">
        <v>11</v>
      </c>
      <c r="Q88" s="188"/>
      <c r="R88" s="9"/>
    </row>
    <row r="89" spans="1:18" ht="31.5" customHeight="1" x14ac:dyDescent="0.2">
      <c r="B89" s="190"/>
      <c r="C89" s="23" t="s">
        <v>9</v>
      </c>
      <c r="D89" s="23" t="s">
        <v>10</v>
      </c>
      <c r="E89" s="23" t="s">
        <v>1</v>
      </c>
      <c r="F89" s="23" t="s">
        <v>16</v>
      </c>
      <c r="G89" s="23" t="s">
        <v>14</v>
      </c>
      <c r="H89" s="27" t="s">
        <v>15</v>
      </c>
      <c r="I89" s="23" t="s">
        <v>18</v>
      </c>
      <c r="J89" s="27" t="s">
        <v>17</v>
      </c>
      <c r="K89" s="23" t="s">
        <v>19</v>
      </c>
      <c r="L89" s="27" t="s">
        <v>20</v>
      </c>
      <c r="M89" s="23" t="s">
        <v>4</v>
      </c>
      <c r="N89" s="194"/>
      <c r="O89" s="9"/>
      <c r="P89" s="39" t="s">
        <v>26</v>
      </c>
      <c r="Q89" s="39" t="s">
        <v>5</v>
      </c>
      <c r="R89" s="9"/>
    </row>
    <row r="90" spans="1:18" ht="42.75" x14ac:dyDescent="0.2">
      <c r="B90" s="24" t="s">
        <v>112</v>
      </c>
      <c r="C90" s="11">
        <v>0</v>
      </c>
      <c r="D90" s="11">
        <v>0</v>
      </c>
      <c r="E90" s="11">
        <v>0</v>
      </c>
      <c r="F90" s="31">
        <f>+C90+D90+E90</f>
        <v>0</v>
      </c>
      <c r="G90" s="11">
        <v>0</v>
      </c>
      <c r="H90" s="11"/>
      <c r="I90" s="11">
        <v>0</v>
      </c>
      <c r="J90" s="11"/>
      <c r="K90" s="11">
        <v>0</v>
      </c>
      <c r="L90" s="11"/>
      <c r="M90" s="11">
        <f>+G90+I90+K90</f>
        <v>0</v>
      </c>
      <c r="N90" s="34">
        <f>+F90+M90</f>
        <v>0</v>
      </c>
      <c r="O90" s="13"/>
      <c r="P90" s="14" t="s">
        <v>105</v>
      </c>
      <c r="Q90" s="15">
        <v>310</v>
      </c>
      <c r="R90" s="13"/>
    </row>
    <row r="91" spans="1:18" ht="42.75" x14ac:dyDescent="0.2">
      <c r="B91" s="24" t="s">
        <v>115</v>
      </c>
      <c r="C91" s="11">
        <v>0</v>
      </c>
      <c r="D91" s="11">
        <v>0</v>
      </c>
      <c r="E91" s="11">
        <v>0</v>
      </c>
      <c r="F91" s="31">
        <f>+C91+D91+E91</f>
        <v>0</v>
      </c>
      <c r="G91" s="11">
        <v>0</v>
      </c>
      <c r="H91" s="11"/>
      <c r="I91" s="11">
        <v>0</v>
      </c>
      <c r="J91" s="11"/>
      <c r="K91" s="11">
        <v>0</v>
      </c>
      <c r="L91" s="11"/>
      <c r="M91" s="11">
        <f>+G91+I91+K91</f>
        <v>0</v>
      </c>
      <c r="N91" s="34">
        <f>+F91+M91</f>
        <v>0</v>
      </c>
      <c r="O91" s="13"/>
      <c r="P91" s="14" t="s">
        <v>105</v>
      </c>
      <c r="Q91" s="15">
        <v>160</v>
      </c>
      <c r="R91" s="13"/>
    </row>
    <row r="92" spans="1:18" ht="15.75" x14ac:dyDescent="0.2">
      <c r="B92" s="16" t="s">
        <v>6</v>
      </c>
      <c r="C92" s="17">
        <f>SUM(C90:C91)</f>
        <v>0</v>
      </c>
      <c r="D92" s="17">
        <f>SUM(D90:D91)</f>
        <v>0</v>
      </c>
      <c r="E92" s="17">
        <f>SUM(E90:E91)</f>
        <v>0</v>
      </c>
      <c r="F92" s="17">
        <f>SUM(F90:F91)</f>
        <v>0</v>
      </c>
      <c r="G92" s="17">
        <f>SUM(G90:G91)</f>
        <v>0</v>
      </c>
      <c r="I92" s="17">
        <f>SUM(I90:I91)</f>
        <v>0</v>
      </c>
      <c r="K92" s="17">
        <f>SUM(K90:K91)</f>
        <v>0</v>
      </c>
      <c r="M92" s="35">
        <f>SUM(M90:M91)</f>
        <v>0</v>
      </c>
      <c r="N92" s="35">
        <f>SUM(N90:N91)</f>
        <v>0</v>
      </c>
      <c r="O92" s="18"/>
      <c r="Q92" s="33">
        <f>SUM(Q90:Q91)</f>
        <v>470</v>
      </c>
      <c r="R92" s="18"/>
    </row>
    <row r="94" spans="1:18" ht="15.75" x14ac:dyDescent="0.2">
      <c r="B94" s="16" t="s">
        <v>12</v>
      </c>
      <c r="C94" s="19">
        <f>F92</f>
        <v>0</v>
      </c>
      <c r="D94" s="25"/>
    </row>
    <row r="95" spans="1:18" ht="15.75" x14ac:dyDescent="0.2">
      <c r="B95" s="16" t="s">
        <v>7</v>
      </c>
      <c r="C95" s="19">
        <f>+M92</f>
        <v>0</v>
      </c>
      <c r="D95" s="25"/>
    </row>
    <row r="96" spans="1:18" ht="15.75" x14ac:dyDescent="0.25">
      <c r="B96" s="16" t="s">
        <v>3</v>
      </c>
      <c r="C96" s="21">
        <f>+C94+C95</f>
        <v>0</v>
      </c>
      <c r="D96" s="26"/>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3" customWidth="1"/>
    <col min="2" max="2" width="42.4257812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6.85546875" style="3" customWidth="1"/>
    <col min="20" max="16384" width="11.42578125" style="3"/>
  </cols>
  <sheetData>
    <row r="2" spans="1:18" ht="36" customHeight="1" x14ac:dyDescent="0.2">
      <c r="B2" s="40" t="s">
        <v>117</v>
      </c>
      <c r="C2" s="189" t="s">
        <v>116</v>
      </c>
      <c r="D2" s="189"/>
      <c r="E2" s="189"/>
      <c r="F2" s="189"/>
      <c r="G2" s="189"/>
      <c r="H2" s="189"/>
      <c r="I2" s="189"/>
      <c r="J2" s="189"/>
      <c r="K2" s="189"/>
      <c r="L2" s="189"/>
      <c r="M2" s="189"/>
      <c r="N2" s="189"/>
      <c r="O2" s="2"/>
      <c r="R2" s="2"/>
    </row>
    <row r="3" spans="1:18" x14ac:dyDescent="0.2">
      <c r="C3" s="4"/>
      <c r="D3" s="4"/>
      <c r="E3" s="4"/>
      <c r="F3" s="4"/>
      <c r="G3" s="4"/>
      <c r="H3" s="4"/>
      <c r="I3" s="4"/>
      <c r="J3" s="4"/>
      <c r="K3" s="4"/>
      <c r="L3" s="4"/>
      <c r="M3" s="4"/>
      <c r="N3" s="4"/>
      <c r="O3" s="5"/>
      <c r="R3" s="5"/>
    </row>
    <row r="4" spans="1:18" ht="29.25" customHeight="1" x14ac:dyDescent="0.2">
      <c r="B4" s="40" t="s">
        <v>119</v>
      </c>
      <c r="C4" s="189" t="s">
        <v>118</v>
      </c>
      <c r="D4" s="189"/>
      <c r="E4" s="189"/>
      <c r="F4" s="189"/>
      <c r="G4" s="189"/>
      <c r="H4" s="189"/>
      <c r="I4" s="189"/>
      <c r="J4" s="189"/>
      <c r="K4" s="189"/>
      <c r="L4" s="189"/>
      <c r="M4" s="189"/>
      <c r="N4" s="189"/>
      <c r="O4" s="2"/>
      <c r="R4" s="2"/>
    </row>
    <row r="5" spans="1:18" ht="15" customHeight="1" x14ac:dyDescent="0.2">
      <c r="B5" s="6"/>
      <c r="C5" s="7"/>
      <c r="D5" s="7"/>
      <c r="E5" s="7"/>
      <c r="F5" s="7"/>
      <c r="G5" s="7"/>
      <c r="H5" s="7"/>
      <c r="I5" s="7"/>
      <c r="J5" s="7"/>
      <c r="K5" s="7"/>
      <c r="L5" s="7"/>
      <c r="M5" s="7"/>
      <c r="N5" s="7"/>
      <c r="O5" s="7"/>
      <c r="R5" s="7"/>
    </row>
    <row r="6" spans="1:18"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1:18"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39" t="s">
        <v>26</v>
      </c>
      <c r="Q7" s="39" t="s">
        <v>5</v>
      </c>
      <c r="R7" s="9"/>
    </row>
    <row r="8" spans="1:18" ht="71.25" x14ac:dyDescent="0.2">
      <c r="B8" s="24" t="s">
        <v>120</v>
      </c>
      <c r="C8" s="32">
        <v>1000000000</v>
      </c>
      <c r="D8" s="11">
        <v>0</v>
      </c>
      <c r="E8" s="11">
        <v>0</v>
      </c>
      <c r="F8" s="31">
        <f>+C8+D8+E8</f>
        <v>1000000000</v>
      </c>
      <c r="G8" s="11">
        <v>0</v>
      </c>
      <c r="H8" s="11"/>
      <c r="I8" s="11">
        <v>0</v>
      </c>
      <c r="J8" s="11"/>
      <c r="K8" s="32">
        <v>1000000000</v>
      </c>
      <c r="L8" s="41" t="s">
        <v>123</v>
      </c>
      <c r="M8" s="11">
        <f>+G8+I8+K8</f>
        <v>1000000000</v>
      </c>
      <c r="N8" s="34">
        <f>+F8+M8</f>
        <v>2000000000</v>
      </c>
      <c r="O8" s="13"/>
      <c r="P8" s="14" t="s">
        <v>122</v>
      </c>
      <c r="Q8" s="15">
        <v>4</v>
      </c>
      <c r="R8" s="13"/>
    </row>
    <row r="9" spans="1:18" ht="15" x14ac:dyDescent="0.2">
      <c r="B9" s="24" t="s">
        <v>121</v>
      </c>
      <c r="C9" s="11">
        <v>0</v>
      </c>
      <c r="D9" s="11">
        <v>0</v>
      </c>
      <c r="E9" s="11">
        <v>0</v>
      </c>
      <c r="F9" s="31">
        <f>+C9+D9+E9</f>
        <v>0</v>
      </c>
      <c r="G9" s="11">
        <v>0</v>
      </c>
      <c r="H9" s="11"/>
      <c r="I9" s="11">
        <v>0</v>
      </c>
      <c r="J9" s="11"/>
      <c r="K9" s="32">
        <v>12000000000</v>
      </c>
      <c r="L9" s="32" t="s">
        <v>30</v>
      </c>
      <c r="M9" s="11">
        <f>+G9+I9+K9</f>
        <v>12000000000</v>
      </c>
      <c r="N9" s="34">
        <f>+F9+M9</f>
        <v>12000000000</v>
      </c>
      <c r="O9" s="13"/>
      <c r="P9" s="14"/>
      <c r="Q9" s="15"/>
      <c r="R9" s="13"/>
    </row>
    <row r="10" spans="1:18" ht="15.75" x14ac:dyDescent="0.2">
      <c r="B10" s="16" t="s">
        <v>6</v>
      </c>
      <c r="C10" s="17">
        <f>SUM(C8:C9)</f>
        <v>1000000000</v>
      </c>
      <c r="D10" s="17">
        <f>SUM(D8:D9)</f>
        <v>0</v>
      </c>
      <c r="E10" s="17">
        <f>SUM(E8:E9)</f>
        <v>0</v>
      </c>
      <c r="F10" s="17">
        <f>SUM(F8:F9)</f>
        <v>1000000000</v>
      </c>
      <c r="G10" s="17">
        <f>SUM(G8:G9)</f>
        <v>0</v>
      </c>
      <c r="I10" s="17">
        <f>SUM(I8:I9)</f>
        <v>0</v>
      </c>
      <c r="K10" s="17">
        <f>SUM(K8:K9)</f>
        <v>13000000000</v>
      </c>
      <c r="M10" s="35">
        <f>SUM(M8:M9)</f>
        <v>13000000000</v>
      </c>
      <c r="N10" s="35">
        <f>SUM(N8:N9)</f>
        <v>14000000000</v>
      </c>
      <c r="O10" s="18"/>
      <c r="Q10" s="33">
        <f>SUM(Q8:Q9)</f>
        <v>4</v>
      </c>
      <c r="R10" s="18"/>
    </row>
    <row r="12" spans="1:18" ht="15.75" x14ac:dyDescent="0.2">
      <c r="B12" s="16" t="s">
        <v>12</v>
      </c>
      <c r="C12" s="19">
        <f>F10</f>
        <v>1000000000</v>
      </c>
      <c r="D12" s="25"/>
    </row>
    <row r="13" spans="1:18" ht="15.75" x14ac:dyDescent="0.2">
      <c r="B13" s="16" t="s">
        <v>7</v>
      </c>
      <c r="C13" s="19">
        <f>+M10</f>
        <v>13000000000</v>
      </c>
      <c r="D13" s="25"/>
    </row>
    <row r="14" spans="1:18" ht="15.75" x14ac:dyDescent="0.25">
      <c r="B14" s="16" t="s">
        <v>3</v>
      </c>
      <c r="C14" s="21">
        <f>+C12+C13</f>
        <v>14000000000</v>
      </c>
      <c r="D14" s="26"/>
    </row>
    <row r="16" spans="1:18" x14ac:dyDescent="0.2">
      <c r="A16" s="28"/>
      <c r="B16" s="28"/>
      <c r="C16" s="28"/>
      <c r="D16" s="28"/>
      <c r="E16" s="28"/>
      <c r="F16" s="28"/>
      <c r="G16" s="28"/>
      <c r="H16" s="28"/>
      <c r="I16" s="28"/>
      <c r="J16" s="28"/>
      <c r="K16" s="28"/>
      <c r="L16" s="28"/>
      <c r="M16" s="28"/>
      <c r="N16" s="28"/>
      <c r="O16" s="29"/>
      <c r="P16" s="28"/>
      <c r="Q16" s="28"/>
    </row>
    <row r="18" spans="2:18" ht="29.25" customHeight="1" x14ac:dyDescent="0.2">
      <c r="B18" s="40" t="s">
        <v>125</v>
      </c>
      <c r="C18" s="189" t="s">
        <v>124</v>
      </c>
      <c r="D18" s="189"/>
      <c r="E18" s="189"/>
      <c r="F18" s="189"/>
      <c r="G18" s="189"/>
      <c r="H18" s="189"/>
      <c r="I18" s="189"/>
      <c r="J18" s="189"/>
      <c r="K18" s="189"/>
      <c r="L18" s="189"/>
      <c r="M18" s="189"/>
      <c r="N18" s="189"/>
      <c r="O18" s="2"/>
      <c r="R18" s="2"/>
    </row>
    <row r="19" spans="2:18" ht="15" customHeight="1" x14ac:dyDescent="0.2">
      <c r="B19" s="6"/>
      <c r="C19" s="7"/>
      <c r="D19" s="7"/>
      <c r="E19" s="7"/>
      <c r="F19" s="7"/>
      <c r="G19" s="7"/>
      <c r="H19" s="7"/>
      <c r="I19" s="7"/>
      <c r="J19" s="7"/>
      <c r="K19" s="7"/>
      <c r="L19" s="7"/>
      <c r="M19" s="7"/>
      <c r="N19" s="7"/>
      <c r="O19" s="7"/>
      <c r="R19" s="7"/>
    </row>
    <row r="20" spans="2:18" ht="16.5" customHeight="1" x14ac:dyDescent="0.2">
      <c r="B20" s="190" t="s">
        <v>0</v>
      </c>
      <c r="C20" s="191" t="s">
        <v>13</v>
      </c>
      <c r="D20" s="192"/>
      <c r="E20" s="192"/>
      <c r="F20" s="193"/>
      <c r="G20" s="191" t="s">
        <v>2</v>
      </c>
      <c r="H20" s="192"/>
      <c r="I20" s="192"/>
      <c r="J20" s="192"/>
      <c r="K20" s="192"/>
      <c r="L20" s="192"/>
      <c r="M20" s="193"/>
      <c r="N20" s="194" t="s">
        <v>3</v>
      </c>
      <c r="O20" s="9"/>
      <c r="P20" s="188" t="s">
        <v>11</v>
      </c>
      <c r="Q20" s="188"/>
      <c r="R20" s="9"/>
    </row>
    <row r="21" spans="2:18" ht="31.5" customHeight="1" x14ac:dyDescent="0.2">
      <c r="B21" s="190"/>
      <c r="C21" s="23" t="s">
        <v>9</v>
      </c>
      <c r="D21" s="23" t="s">
        <v>10</v>
      </c>
      <c r="E21" s="23" t="s">
        <v>1</v>
      </c>
      <c r="F21" s="23" t="s">
        <v>16</v>
      </c>
      <c r="G21" s="23" t="s">
        <v>14</v>
      </c>
      <c r="H21" s="27" t="s">
        <v>15</v>
      </c>
      <c r="I21" s="23" t="s">
        <v>18</v>
      </c>
      <c r="J21" s="27" t="s">
        <v>17</v>
      </c>
      <c r="K21" s="23" t="s">
        <v>19</v>
      </c>
      <c r="L21" s="27" t="s">
        <v>20</v>
      </c>
      <c r="M21" s="23" t="s">
        <v>4</v>
      </c>
      <c r="N21" s="194"/>
      <c r="O21" s="9"/>
      <c r="P21" s="39" t="s">
        <v>26</v>
      </c>
      <c r="Q21" s="39" t="s">
        <v>5</v>
      </c>
      <c r="R21" s="9"/>
    </row>
    <row r="22" spans="2:18" ht="60" x14ac:dyDescent="0.2">
      <c r="B22" s="24" t="s">
        <v>126</v>
      </c>
      <c r="C22" s="11">
        <v>0</v>
      </c>
      <c r="D22" s="11">
        <v>0</v>
      </c>
      <c r="E22" s="11">
        <v>0</v>
      </c>
      <c r="F22" s="31">
        <f>+C22+D22+E22</f>
        <v>0</v>
      </c>
      <c r="G22" s="32">
        <v>3000000000</v>
      </c>
      <c r="H22" s="32"/>
      <c r="I22" s="11">
        <v>0</v>
      </c>
      <c r="J22" s="11"/>
      <c r="K22" s="11">
        <v>0</v>
      </c>
      <c r="L22" s="11"/>
      <c r="M22" s="11">
        <f>+G22+I22+K22</f>
        <v>3000000000</v>
      </c>
      <c r="N22" s="34">
        <f>+F22+M22</f>
        <v>3000000000</v>
      </c>
      <c r="O22" s="13"/>
      <c r="P22" s="14" t="s">
        <v>106</v>
      </c>
      <c r="Q22" s="15">
        <v>7000</v>
      </c>
      <c r="R22" s="13"/>
    </row>
    <row r="23" spans="2:18" ht="30" x14ac:dyDescent="0.2">
      <c r="B23" s="24" t="s">
        <v>127</v>
      </c>
      <c r="C23" s="11">
        <v>0</v>
      </c>
      <c r="D23" s="11">
        <v>0</v>
      </c>
      <c r="E23" s="11">
        <v>0</v>
      </c>
      <c r="F23" s="31">
        <f t="shared" ref="F23:F28" si="0">+C23+D23+E23</f>
        <v>0</v>
      </c>
      <c r="G23" s="32">
        <v>6000000000</v>
      </c>
      <c r="H23" s="32" t="s">
        <v>128</v>
      </c>
      <c r="I23" s="11">
        <v>0</v>
      </c>
      <c r="J23" s="11"/>
      <c r="K23" s="11">
        <v>0</v>
      </c>
      <c r="L23" s="11"/>
      <c r="M23" s="11">
        <f t="shared" ref="M23:M28" si="1">+G23+I23+K23</f>
        <v>6000000000</v>
      </c>
      <c r="N23" s="34">
        <f t="shared" ref="N23:N28" si="2">+F23+M23</f>
        <v>6000000000</v>
      </c>
      <c r="O23" s="13"/>
      <c r="P23" s="14"/>
      <c r="Q23" s="15"/>
      <c r="R23" s="13"/>
    </row>
    <row r="24" spans="2:18" ht="57" x14ac:dyDescent="0.2">
      <c r="B24" s="24" t="s">
        <v>129</v>
      </c>
      <c r="C24" s="11">
        <v>0</v>
      </c>
      <c r="D24" s="11">
        <v>0</v>
      </c>
      <c r="E24" s="11">
        <v>0</v>
      </c>
      <c r="F24" s="31">
        <f t="shared" si="0"/>
        <v>0</v>
      </c>
      <c r="G24" s="11">
        <v>500000000</v>
      </c>
      <c r="H24" s="11" t="s">
        <v>130</v>
      </c>
      <c r="I24" s="11">
        <v>0</v>
      </c>
      <c r="J24" s="11"/>
      <c r="K24" s="11">
        <v>0</v>
      </c>
      <c r="L24" s="11"/>
      <c r="M24" s="11">
        <f t="shared" si="1"/>
        <v>500000000</v>
      </c>
      <c r="N24" s="34">
        <f t="shared" si="2"/>
        <v>500000000</v>
      </c>
      <c r="O24" s="13"/>
      <c r="P24" s="14" t="s">
        <v>106</v>
      </c>
      <c r="Q24" s="15">
        <v>10000</v>
      </c>
      <c r="R24" s="13"/>
    </row>
    <row r="25" spans="2:18" ht="57" x14ac:dyDescent="0.2">
      <c r="B25" s="24" t="s">
        <v>131</v>
      </c>
      <c r="C25" s="32">
        <v>100000000</v>
      </c>
      <c r="D25" s="11">
        <v>0</v>
      </c>
      <c r="E25" s="11">
        <v>0</v>
      </c>
      <c r="F25" s="31">
        <f t="shared" si="0"/>
        <v>100000000</v>
      </c>
      <c r="G25" s="11">
        <v>0</v>
      </c>
      <c r="H25" s="11"/>
      <c r="I25" s="11">
        <v>0</v>
      </c>
      <c r="J25" s="11"/>
      <c r="K25" s="11">
        <v>0</v>
      </c>
      <c r="L25" s="11"/>
      <c r="M25" s="11">
        <f t="shared" si="1"/>
        <v>0</v>
      </c>
      <c r="N25" s="34">
        <f t="shared" si="2"/>
        <v>100000000</v>
      </c>
      <c r="O25" s="13"/>
      <c r="P25" s="14" t="s">
        <v>106</v>
      </c>
      <c r="Q25" s="15">
        <v>10000</v>
      </c>
      <c r="R25" s="13"/>
    </row>
    <row r="26" spans="2:18" ht="90" x14ac:dyDescent="0.2">
      <c r="B26" s="44" t="s">
        <v>132</v>
      </c>
      <c r="C26" s="32">
        <v>450000000</v>
      </c>
      <c r="D26" s="11">
        <v>0</v>
      </c>
      <c r="E26" s="11">
        <v>0</v>
      </c>
      <c r="F26" s="31">
        <f t="shared" si="0"/>
        <v>450000000</v>
      </c>
      <c r="G26" s="11">
        <v>0</v>
      </c>
      <c r="H26" s="11"/>
      <c r="I26" s="11">
        <v>0</v>
      </c>
      <c r="J26" s="11"/>
      <c r="K26" s="11">
        <v>0</v>
      </c>
      <c r="L26" s="11"/>
      <c r="M26" s="11">
        <f t="shared" si="1"/>
        <v>0</v>
      </c>
      <c r="N26" s="34">
        <f t="shared" si="2"/>
        <v>450000000</v>
      </c>
      <c r="O26" s="13"/>
      <c r="P26" s="14"/>
      <c r="Q26" s="15"/>
      <c r="R26" s="13"/>
    </row>
    <row r="27" spans="2:18" ht="30" x14ac:dyDescent="0.2">
      <c r="B27" s="24" t="s">
        <v>133</v>
      </c>
      <c r="C27" s="32">
        <v>200000000</v>
      </c>
      <c r="D27" s="11">
        <v>0</v>
      </c>
      <c r="E27" s="11">
        <v>0</v>
      </c>
      <c r="F27" s="31">
        <f t="shared" si="0"/>
        <v>200000000</v>
      </c>
      <c r="G27" s="11">
        <v>0</v>
      </c>
      <c r="H27" s="11"/>
      <c r="I27" s="11">
        <v>0</v>
      </c>
      <c r="J27" s="11"/>
      <c r="K27" s="11">
        <v>0</v>
      </c>
      <c r="L27" s="11"/>
      <c r="M27" s="11">
        <f t="shared" si="1"/>
        <v>0</v>
      </c>
      <c r="N27" s="34">
        <f t="shared" si="2"/>
        <v>200000000</v>
      </c>
      <c r="O27" s="13"/>
      <c r="P27" s="14"/>
      <c r="Q27" s="15"/>
      <c r="R27" s="13"/>
    </row>
    <row r="28" spans="2:18" ht="30" x14ac:dyDescent="0.2">
      <c r="B28" s="24" t="s">
        <v>134</v>
      </c>
      <c r="C28" s="32">
        <v>50000000</v>
      </c>
      <c r="D28" s="11">
        <v>0</v>
      </c>
      <c r="E28" s="11">
        <v>0</v>
      </c>
      <c r="F28" s="31">
        <f t="shared" si="0"/>
        <v>50000000</v>
      </c>
      <c r="G28" s="11">
        <v>0</v>
      </c>
      <c r="H28" s="11"/>
      <c r="I28" s="11">
        <v>0</v>
      </c>
      <c r="J28" s="11"/>
      <c r="K28" s="11">
        <v>0</v>
      </c>
      <c r="L28" s="11"/>
      <c r="M28" s="11">
        <f t="shared" si="1"/>
        <v>0</v>
      </c>
      <c r="N28" s="34">
        <f t="shared" si="2"/>
        <v>50000000</v>
      </c>
      <c r="O28" s="13"/>
      <c r="P28" s="14"/>
      <c r="Q28" s="15"/>
      <c r="R28" s="13"/>
    </row>
    <row r="29" spans="2:18" ht="15.75" x14ac:dyDescent="0.2">
      <c r="B29" s="16" t="s">
        <v>6</v>
      </c>
      <c r="C29" s="17">
        <f>SUM(C22:C28)</f>
        <v>800000000</v>
      </c>
      <c r="D29" s="17">
        <f>SUM(D22:D28)</f>
        <v>0</v>
      </c>
      <c r="E29" s="17">
        <f>SUM(E22:E28)</f>
        <v>0</v>
      </c>
      <c r="F29" s="17">
        <f>SUM(F22:F28)</f>
        <v>800000000</v>
      </c>
      <c r="G29" s="17">
        <f>SUM(G22:G28)</f>
        <v>9500000000</v>
      </c>
      <c r="I29" s="17">
        <f>SUM(I22:I28)</f>
        <v>0</v>
      </c>
      <c r="K29" s="17">
        <f>SUM(K22:K28)</f>
        <v>0</v>
      </c>
      <c r="M29" s="35">
        <f>SUM(M22:M28)</f>
        <v>9500000000</v>
      </c>
      <c r="N29" s="35">
        <f>SUM(N22:N28)</f>
        <v>10300000000</v>
      </c>
      <c r="O29" s="18"/>
      <c r="Q29" s="33">
        <f>SUM(Q22:Q28)</f>
        <v>27000</v>
      </c>
      <c r="R29" s="18"/>
    </row>
    <row r="31" spans="2:18" ht="15.75" x14ac:dyDescent="0.2">
      <c r="B31" s="16" t="s">
        <v>12</v>
      </c>
      <c r="C31" s="19">
        <f>F29</f>
        <v>800000000</v>
      </c>
      <c r="D31" s="25"/>
    </row>
    <row r="32" spans="2:18" ht="15.75" x14ac:dyDescent="0.2">
      <c r="B32" s="16" t="s">
        <v>7</v>
      </c>
      <c r="C32" s="19">
        <f>+M29</f>
        <v>9500000000</v>
      </c>
      <c r="D32" s="25"/>
    </row>
    <row r="33" spans="1:18" ht="15.75" x14ac:dyDescent="0.25">
      <c r="B33" s="16" t="s">
        <v>3</v>
      </c>
      <c r="C33" s="21">
        <f>+C31+C32</f>
        <v>10300000000</v>
      </c>
      <c r="D33" s="26"/>
    </row>
    <row r="35" spans="1:18" x14ac:dyDescent="0.2">
      <c r="A35" s="28"/>
      <c r="B35" s="28"/>
      <c r="C35" s="28"/>
      <c r="D35" s="28"/>
      <c r="E35" s="28"/>
      <c r="F35" s="28"/>
      <c r="G35" s="28"/>
      <c r="H35" s="28"/>
      <c r="I35" s="28"/>
      <c r="J35" s="28"/>
      <c r="K35" s="28"/>
      <c r="L35" s="28"/>
      <c r="M35" s="28"/>
      <c r="N35" s="28"/>
      <c r="O35" s="29"/>
      <c r="P35" s="28"/>
      <c r="Q35" s="28"/>
    </row>
    <row r="37" spans="1:18" ht="29.25" customHeight="1" x14ac:dyDescent="0.2">
      <c r="B37" s="40" t="s">
        <v>135</v>
      </c>
      <c r="C37" s="189" t="s">
        <v>136</v>
      </c>
      <c r="D37" s="189"/>
      <c r="E37" s="189"/>
      <c r="F37" s="189"/>
      <c r="G37" s="189"/>
      <c r="H37" s="189"/>
      <c r="I37" s="189"/>
      <c r="J37" s="189"/>
      <c r="K37" s="189"/>
      <c r="L37" s="189"/>
      <c r="M37" s="189"/>
      <c r="N37" s="189"/>
      <c r="O37" s="2"/>
      <c r="R37" s="2"/>
    </row>
    <row r="38" spans="1:18" ht="15" customHeight="1" x14ac:dyDescent="0.2">
      <c r="B38" s="6"/>
      <c r="C38" s="7"/>
      <c r="D38" s="7"/>
      <c r="E38" s="7"/>
      <c r="F38" s="7"/>
      <c r="G38" s="7"/>
      <c r="H38" s="7"/>
      <c r="I38" s="7"/>
      <c r="J38" s="7"/>
      <c r="K38" s="7"/>
      <c r="L38" s="7"/>
      <c r="M38" s="7"/>
      <c r="N38" s="7"/>
      <c r="O38" s="7"/>
      <c r="R38" s="7"/>
    </row>
    <row r="39" spans="1:18" ht="16.5" customHeight="1" x14ac:dyDescent="0.2">
      <c r="B39" s="190" t="s">
        <v>0</v>
      </c>
      <c r="C39" s="191" t="s">
        <v>13</v>
      </c>
      <c r="D39" s="192"/>
      <c r="E39" s="192"/>
      <c r="F39" s="193"/>
      <c r="G39" s="191" t="s">
        <v>2</v>
      </c>
      <c r="H39" s="192"/>
      <c r="I39" s="192"/>
      <c r="J39" s="192"/>
      <c r="K39" s="192"/>
      <c r="L39" s="192"/>
      <c r="M39" s="193"/>
      <c r="N39" s="194" t="s">
        <v>3</v>
      </c>
      <c r="O39" s="9"/>
      <c r="P39" s="188" t="s">
        <v>11</v>
      </c>
      <c r="Q39" s="188"/>
      <c r="R39" s="9"/>
    </row>
    <row r="40" spans="1:18" ht="31.5" customHeight="1" x14ac:dyDescent="0.2">
      <c r="B40" s="190"/>
      <c r="C40" s="23" t="s">
        <v>9</v>
      </c>
      <c r="D40" s="23" t="s">
        <v>10</v>
      </c>
      <c r="E40" s="23" t="s">
        <v>1</v>
      </c>
      <c r="F40" s="23" t="s">
        <v>16</v>
      </c>
      <c r="G40" s="23" t="s">
        <v>14</v>
      </c>
      <c r="H40" s="27" t="s">
        <v>15</v>
      </c>
      <c r="I40" s="23" t="s">
        <v>18</v>
      </c>
      <c r="J40" s="27" t="s">
        <v>17</v>
      </c>
      <c r="K40" s="23" t="s">
        <v>19</v>
      </c>
      <c r="L40" s="27" t="s">
        <v>20</v>
      </c>
      <c r="M40" s="23" t="s">
        <v>4</v>
      </c>
      <c r="N40" s="194"/>
      <c r="O40" s="9"/>
      <c r="P40" s="39" t="s">
        <v>26</v>
      </c>
      <c r="Q40" s="39" t="s">
        <v>5</v>
      </c>
      <c r="R40" s="9"/>
    </row>
    <row r="41" spans="1:18" ht="57" x14ac:dyDescent="0.2">
      <c r="B41" s="24" t="s">
        <v>137</v>
      </c>
      <c r="C41" s="32">
        <v>1100000000</v>
      </c>
      <c r="D41" s="11">
        <v>0</v>
      </c>
      <c r="E41" s="11">
        <v>0</v>
      </c>
      <c r="F41" s="31">
        <f>+C41+D41+E41</f>
        <v>1100000000</v>
      </c>
      <c r="G41" s="32">
        <v>400000000</v>
      </c>
      <c r="H41" s="32"/>
      <c r="I41" s="11">
        <v>0</v>
      </c>
      <c r="J41" s="11"/>
      <c r="K41" s="11">
        <v>0</v>
      </c>
      <c r="L41" s="11"/>
      <c r="M41" s="11">
        <f>+G41+I41+K41</f>
        <v>400000000</v>
      </c>
      <c r="N41" s="34">
        <f>+F41+M41</f>
        <v>1500000000</v>
      </c>
      <c r="O41" s="13"/>
      <c r="P41" s="14" t="s">
        <v>106</v>
      </c>
      <c r="Q41" s="15">
        <v>1201700</v>
      </c>
      <c r="R41" s="13"/>
    </row>
    <row r="42" spans="1:18" ht="57" x14ac:dyDescent="0.2">
      <c r="B42" s="44" t="s">
        <v>138</v>
      </c>
      <c r="C42" s="11">
        <v>0</v>
      </c>
      <c r="D42" s="11">
        <v>0</v>
      </c>
      <c r="E42" s="11">
        <v>0</v>
      </c>
      <c r="F42" s="31">
        <f>+C42+D42+E42</f>
        <v>0</v>
      </c>
      <c r="G42" s="32">
        <v>180000000</v>
      </c>
      <c r="H42" s="32"/>
      <c r="I42" s="11">
        <v>0</v>
      </c>
      <c r="J42" s="11"/>
      <c r="K42" s="11">
        <v>100000000</v>
      </c>
      <c r="L42" s="11" t="s">
        <v>139</v>
      </c>
      <c r="M42" s="11">
        <f>+G42+I42+K42</f>
        <v>280000000</v>
      </c>
      <c r="N42" s="34">
        <f>+F42+M42</f>
        <v>280000000</v>
      </c>
      <c r="O42" s="13"/>
      <c r="P42" s="14" t="s">
        <v>106</v>
      </c>
      <c r="Q42" s="15">
        <v>200000</v>
      </c>
      <c r="R42" s="13"/>
    </row>
    <row r="43" spans="1:18" ht="15.75" x14ac:dyDescent="0.2">
      <c r="B43" s="16" t="s">
        <v>6</v>
      </c>
      <c r="C43" s="17">
        <f>SUM(C41:C42)</f>
        <v>1100000000</v>
      </c>
      <c r="D43" s="17">
        <f>SUM(D41:D42)</f>
        <v>0</v>
      </c>
      <c r="E43" s="17">
        <f>SUM(E41:E42)</f>
        <v>0</v>
      </c>
      <c r="F43" s="17">
        <f>SUM(F41:F42)</f>
        <v>1100000000</v>
      </c>
      <c r="G43" s="17">
        <f>SUM(G41:G42)</f>
        <v>580000000</v>
      </c>
      <c r="I43" s="17">
        <f>SUM(I41:I42)</f>
        <v>0</v>
      </c>
      <c r="K43" s="17">
        <f>SUM(K41:K42)</f>
        <v>100000000</v>
      </c>
      <c r="M43" s="35">
        <f>SUM(M41:M42)</f>
        <v>680000000</v>
      </c>
      <c r="N43" s="35">
        <f>SUM(N41:N42)</f>
        <v>1780000000</v>
      </c>
      <c r="O43" s="18"/>
      <c r="Q43" s="33">
        <f>SUM(Q41:Q42)</f>
        <v>1401700</v>
      </c>
      <c r="R43" s="18"/>
    </row>
    <row r="45" spans="1:18" ht="15.75" x14ac:dyDescent="0.2">
      <c r="B45" s="16" t="s">
        <v>12</v>
      </c>
      <c r="C45" s="19">
        <f>F43</f>
        <v>1100000000</v>
      </c>
      <c r="D45" s="25"/>
    </row>
    <row r="46" spans="1:18" ht="15.75" x14ac:dyDescent="0.2">
      <c r="B46" s="16" t="s">
        <v>7</v>
      </c>
      <c r="C46" s="19">
        <f>+M43</f>
        <v>680000000</v>
      </c>
      <c r="D46" s="25"/>
    </row>
    <row r="47" spans="1:18" ht="15.75" x14ac:dyDescent="0.25">
      <c r="B47" s="16" t="s">
        <v>3</v>
      </c>
      <c r="C47" s="21">
        <f>+C45+C46</f>
        <v>1780000000</v>
      </c>
      <c r="D47" s="26"/>
    </row>
    <row r="49" spans="1:18" x14ac:dyDescent="0.2">
      <c r="A49" s="28"/>
      <c r="B49" s="28"/>
      <c r="C49" s="28"/>
      <c r="D49" s="28"/>
      <c r="E49" s="28"/>
      <c r="F49" s="28"/>
      <c r="G49" s="28"/>
      <c r="H49" s="28"/>
      <c r="I49" s="28"/>
      <c r="J49" s="28"/>
      <c r="K49" s="28"/>
      <c r="L49" s="28"/>
      <c r="M49" s="28"/>
      <c r="N49" s="28"/>
      <c r="O49" s="29"/>
      <c r="P49" s="28"/>
      <c r="Q49" s="28"/>
    </row>
    <row r="51" spans="1:18" ht="29.25" customHeight="1" x14ac:dyDescent="0.2">
      <c r="B51" s="40" t="s">
        <v>140</v>
      </c>
      <c r="C51" s="189" t="s">
        <v>141</v>
      </c>
      <c r="D51" s="189"/>
      <c r="E51" s="189"/>
      <c r="F51" s="189"/>
      <c r="G51" s="189"/>
      <c r="H51" s="189"/>
      <c r="I51" s="189"/>
      <c r="J51" s="189"/>
      <c r="K51" s="189"/>
      <c r="L51" s="189"/>
      <c r="M51" s="189"/>
      <c r="N51" s="189"/>
      <c r="O51" s="2"/>
      <c r="R51" s="2"/>
    </row>
    <row r="52" spans="1:18" ht="15" customHeight="1" x14ac:dyDescent="0.2">
      <c r="B52" s="6"/>
      <c r="C52" s="7"/>
      <c r="D52" s="7"/>
      <c r="E52" s="7"/>
      <c r="F52" s="7"/>
      <c r="G52" s="7"/>
      <c r="H52" s="7"/>
      <c r="I52" s="7"/>
      <c r="J52" s="7"/>
      <c r="K52" s="7"/>
      <c r="L52" s="7"/>
      <c r="M52" s="7"/>
      <c r="N52" s="7"/>
      <c r="O52" s="7"/>
      <c r="R52" s="7"/>
    </row>
    <row r="53" spans="1:18" ht="16.5" customHeight="1" x14ac:dyDescent="0.2">
      <c r="B53" s="190" t="s">
        <v>0</v>
      </c>
      <c r="C53" s="191" t="s">
        <v>13</v>
      </c>
      <c r="D53" s="192"/>
      <c r="E53" s="192"/>
      <c r="F53" s="193"/>
      <c r="G53" s="191" t="s">
        <v>2</v>
      </c>
      <c r="H53" s="192"/>
      <c r="I53" s="192"/>
      <c r="J53" s="192"/>
      <c r="K53" s="192"/>
      <c r="L53" s="192"/>
      <c r="M53" s="193"/>
      <c r="N53" s="194" t="s">
        <v>3</v>
      </c>
      <c r="O53" s="9"/>
      <c r="P53" s="188" t="s">
        <v>11</v>
      </c>
      <c r="Q53" s="188"/>
      <c r="R53" s="9"/>
    </row>
    <row r="54" spans="1:18" ht="31.5" customHeight="1" x14ac:dyDescent="0.2">
      <c r="B54" s="190"/>
      <c r="C54" s="23" t="s">
        <v>9</v>
      </c>
      <c r="D54" s="23" t="s">
        <v>10</v>
      </c>
      <c r="E54" s="23" t="s">
        <v>1</v>
      </c>
      <c r="F54" s="23" t="s">
        <v>16</v>
      </c>
      <c r="G54" s="23" t="s">
        <v>14</v>
      </c>
      <c r="H54" s="27" t="s">
        <v>15</v>
      </c>
      <c r="I54" s="23" t="s">
        <v>18</v>
      </c>
      <c r="J54" s="27" t="s">
        <v>17</v>
      </c>
      <c r="K54" s="23" t="s">
        <v>19</v>
      </c>
      <c r="L54" s="27" t="s">
        <v>20</v>
      </c>
      <c r="M54" s="23" t="s">
        <v>4</v>
      </c>
      <c r="N54" s="194"/>
      <c r="O54" s="9"/>
      <c r="P54" s="39" t="s">
        <v>26</v>
      </c>
      <c r="Q54" s="39" t="s">
        <v>5</v>
      </c>
      <c r="R54" s="9"/>
    </row>
    <row r="55" spans="1:18" ht="42.75" x14ac:dyDescent="0.2">
      <c r="B55" s="24" t="s">
        <v>142</v>
      </c>
      <c r="C55" s="32">
        <v>280000000</v>
      </c>
      <c r="D55" s="11">
        <v>0</v>
      </c>
      <c r="E55" s="11">
        <v>0</v>
      </c>
      <c r="F55" s="31">
        <f t="shared" ref="F55:F60" si="3">+C55+D55+E55</f>
        <v>280000000</v>
      </c>
      <c r="G55" s="32">
        <v>80000000</v>
      </c>
      <c r="H55" s="32"/>
      <c r="I55" s="11">
        <v>0</v>
      </c>
      <c r="J55" s="11"/>
      <c r="K55" s="11">
        <v>55123557919</v>
      </c>
      <c r="L55" s="47" t="s">
        <v>143</v>
      </c>
      <c r="M55" s="11">
        <f t="shared" ref="M55:M60" si="4">+G55+I55+K55</f>
        <v>55203557919</v>
      </c>
      <c r="N55" s="34">
        <f t="shared" ref="N55:N60" si="5">+F55+M55</f>
        <v>55483557919</v>
      </c>
      <c r="O55" s="13"/>
      <c r="P55" s="14" t="s">
        <v>144</v>
      </c>
      <c r="Q55" s="38">
        <v>280000</v>
      </c>
      <c r="R55" s="13"/>
    </row>
    <row r="56" spans="1:18" ht="15" x14ac:dyDescent="0.2">
      <c r="B56" s="24" t="s">
        <v>145</v>
      </c>
      <c r="C56" s="32">
        <v>590000000</v>
      </c>
      <c r="D56" s="11">
        <v>0</v>
      </c>
      <c r="E56" s="11">
        <v>0</v>
      </c>
      <c r="F56" s="31">
        <f t="shared" si="3"/>
        <v>590000000</v>
      </c>
      <c r="G56" s="32">
        <v>115000000</v>
      </c>
      <c r="H56" s="32"/>
      <c r="I56" s="11">
        <v>0</v>
      </c>
      <c r="J56" s="11"/>
      <c r="K56" s="11">
        <v>0</v>
      </c>
      <c r="L56" s="11"/>
      <c r="M56" s="11">
        <f t="shared" si="4"/>
        <v>115000000</v>
      </c>
      <c r="N56" s="34">
        <f t="shared" si="5"/>
        <v>705000000</v>
      </c>
      <c r="O56" s="13"/>
      <c r="P56" s="14"/>
      <c r="Q56" s="38"/>
      <c r="R56" s="13"/>
    </row>
    <row r="57" spans="1:18" ht="30" x14ac:dyDescent="0.2">
      <c r="B57" s="24" t="s">
        <v>146</v>
      </c>
      <c r="C57" s="32">
        <v>100000000</v>
      </c>
      <c r="D57" s="11">
        <v>0</v>
      </c>
      <c r="E57" s="11">
        <v>0</v>
      </c>
      <c r="F57" s="31">
        <f t="shared" si="3"/>
        <v>100000000</v>
      </c>
      <c r="G57" s="32">
        <v>140000000</v>
      </c>
      <c r="H57" s="32"/>
      <c r="I57" s="11">
        <v>0</v>
      </c>
      <c r="J57" s="11"/>
      <c r="K57" s="11">
        <v>0</v>
      </c>
      <c r="L57" s="11"/>
      <c r="M57" s="11">
        <f t="shared" si="4"/>
        <v>140000000</v>
      </c>
      <c r="N57" s="34">
        <f t="shared" si="5"/>
        <v>240000000</v>
      </c>
      <c r="O57" s="13"/>
      <c r="P57" s="14"/>
      <c r="Q57" s="38"/>
      <c r="R57" s="13"/>
    </row>
    <row r="58" spans="1:18" ht="42.75" x14ac:dyDescent="0.2">
      <c r="B58" s="24" t="s">
        <v>147</v>
      </c>
      <c r="C58" s="32">
        <v>210000000</v>
      </c>
      <c r="D58" s="11">
        <v>0</v>
      </c>
      <c r="E58" s="11">
        <v>0</v>
      </c>
      <c r="F58" s="31">
        <f t="shared" si="3"/>
        <v>210000000</v>
      </c>
      <c r="G58" s="32">
        <v>120000000</v>
      </c>
      <c r="H58" s="32"/>
      <c r="I58" s="11">
        <v>0</v>
      </c>
      <c r="J58" s="11"/>
      <c r="K58" s="11">
        <v>0</v>
      </c>
      <c r="L58" s="11"/>
      <c r="M58" s="11">
        <f t="shared" si="4"/>
        <v>120000000</v>
      </c>
      <c r="N58" s="34">
        <f t="shared" si="5"/>
        <v>330000000</v>
      </c>
      <c r="O58" s="13"/>
      <c r="P58" s="14" t="s">
        <v>144</v>
      </c>
      <c r="Q58" s="38">
        <v>35000</v>
      </c>
      <c r="R58" s="13"/>
    </row>
    <row r="59" spans="1:18" ht="42.75" x14ac:dyDescent="0.2">
      <c r="B59" s="24" t="s">
        <v>148</v>
      </c>
      <c r="C59" s="32">
        <v>40000000</v>
      </c>
      <c r="D59" s="11">
        <v>0</v>
      </c>
      <c r="E59" s="11">
        <v>0</v>
      </c>
      <c r="F59" s="31">
        <f t="shared" si="3"/>
        <v>40000000</v>
      </c>
      <c r="G59" s="32">
        <v>30000000</v>
      </c>
      <c r="H59" s="32"/>
      <c r="I59" s="11">
        <v>0</v>
      </c>
      <c r="J59" s="11"/>
      <c r="K59" s="11">
        <v>0</v>
      </c>
      <c r="L59" s="11"/>
      <c r="M59" s="11">
        <f t="shared" si="4"/>
        <v>30000000</v>
      </c>
      <c r="N59" s="34">
        <f t="shared" si="5"/>
        <v>70000000</v>
      </c>
      <c r="O59" s="13"/>
      <c r="P59" s="14" t="s">
        <v>144</v>
      </c>
      <c r="Q59" s="38">
        <v>30000</v>
      </c>
      <c r="R59" s="13"/>
    </row>
    <row r="60" spans="1:18" ht="42.75" x14ac:dyDescent="0.2">
      <c r="B60" s="24" t="s">
        <v>149</v>
      </c>
      <c r="C60" s="32">
        <v>270000000</v>
      </c>
      <c r="D60" s="11">
        <v>0</v>
      </c>
      <c r="E60" s="11">
        <v>0</v>
      </c>
      <c r="F60" s="31">
        <f t="shared" si="3"/>
        <v>270000000</v>
      </c>
      <c r="G60" s="32">
        <v>155000000</v>
      </c>
      <c r="H60" s="32"/>
      <c r="I60" s="11">
        <v>0</v>
      </c>
      <c r="J60" s="11"/>
      <c r="K60" s="11">
        <v>0</v>
      </c>
      <c r="L60" s="11"/>
      <c r="M60" s="11">
        <f t="shared" si="4"/>
        <v>155000000</v>
      </c>
      <c r="N60" s="34">
        <f t="shared" si="5"/>
        <v>425000000</v>
      </c>
      <c r="O60" s="13"/>
      <c r="P60" s="14" t="s">
        <v>144</v>
      </c>
      <c r="Q60" s="38">
        <v>5000</v>
      </c>
      <c r="R60" s="13"/>
    </row>
    <row r="61" spans="1:18" ht="15.75" x14ac:dyDescent="0.2">
      <c r="B61" s="16" t="s">
        <v>6</v>
      </c>
      <c r="C61" s="17">
        <f>SUM(C55:C60)</f>
        <v>1490000000</v>
      </c>
      <c r="D61" s="17">
        <f>SUM(D55:D60)</f>
        <v>0</v>
      </c>
      <c r="E61" s="17">
        <f>SUM(E55:E60)</f>
        <v>0</v>
      </c>
      <c r="F61" s="17">
        <f>SUM(F55:F60)</f>
        <v>1490000000</v>
      </c>
      <c r="G61" s="17">
        <f>SUM(G55:G60)</f>
        <v>640000000</v>
      </c>
      <c r="I61" s="17">
        <f>SUM(I55:I60)</f>
        <v>0</v>
      </c>
      <c r="K61" s="17">
        <f>SUM(K55:K60)</f>
        <v>55123557919</v>
      </c>
      <c r="M61" s="35">
        <f>SUM(M55:M60)</f>
        <v>55763557919</v>
      </c>
      <c r="N61" s="35">
        <f>SUM(N55:N60)</f>
        <v>57253557919</v>
      </c>
      <c r="O61" s="18"/>
      <c r="Q61" s="48">
        <f>SUM(Q55:Q60)</f>
        <v>350000</v>
      </c>
      <c r="R61" s="18"/>
    </row>
    <row r="63" spans="1:18" ht="15.75" x14ac:dyDescent="0.2">
      <c r="B63" s="16" t="s">
        <v>12</v>
      </c>
      <c r="C63" s="19">
        <f>F61</f>
        <v>1490000000</v>
      </c>
      <c r="D63" s="25"/>
    </row>
    <row r="64" spans="1:18" ht="15.75" x14ac:dyDescent="0.2">
      <c r="B64" s="16" t="s">
        <v>7</v>
      </c>
      <c r="C64" s="19">
        <f>+M61</f>
        <v>55763557919</v>
      </c>
      <c r="D64" s="25"/>
    </row>
    <row r="65" spans="1:18" ht="15.75" x14ac:dyDescent="0.25">
      <c r="B65" s="16" t="s">
        <v>3</v>
      </c>
      <c r="C65" s="21">
        <f>+C63+C64</f>
        <v>57253557919</v>
      </c>
      <c r="D65" s="26"/>
    </row>
    <row r="67" spans="1:18" x14ac:dyDescent="0.2">
      <c r="A67" s="28"/>
      <c r="B67" s="28"/>
      <c r="C67" s="28"/>
      <c r="D67" s="28"/>
      <c r="E67" s="28"/>
      <c r="F67" s="28"/>
      <c r="G67" s="28"/>
      <c r="H67" s="28"/>
      <c r="I67" s="28"/>
      <c r="J67" s="28"/>
      <c r="K67" s="28"/>
      <c r="L67" s="28"/>
      <c r="M67" s="28"/>
      <c r="N67" s="28"/>
      <c r="O67" s="29"/>
      <c r="P67" s="28"/>
      <c r="Q67" s="28"/>
    </row>
    <row r="69" spans="1:18" ht="29.25" customHeight="1" x14ac:dyDescent="0.2">
      <c r="B69" s="40" t="s">
        <v>150</v>
      </c>
      <c r="C69" s="189" t="s">
        <v>151</v>
      </c>
      <c r="D69" s="189"/>
      <c r="E69" s="189"/>
      <c r="F69" s="189"/>
      <c r="G69" s="189"/>
      <c r="H69" s="189"/>
      <c r="I69" s="189"/>
      <c r="J69" s="189"/>
      <c r="K69" s="189"/>
      <c r="L69" s="189"/>
      <c r="M69" s="189"/>
      <c r="N69" s="189"/>
      <c r="O69" s="2"/>
      <c r="R69" s="2"/>
    </row>
    <row r="70" spans="1:18" ht="15" customHeight="1" x14ac:dyDescent="0.2">
      <c r="B70" s="6"/>
      <c r="C70" s="7"/>
      <c r="D70" s="7"/>
      <c r="E70" s="7"/>
      <c r="F70" s="7"/>
      <c r="G70" s="7"/>
      <c r="H70" s="7"/>
      <c r="I70" s="7"/>
      <c r="J70" s="7"/>
      <c r="K70" s="7"/>
      <c r="L70" s="7"/>
      <c r="M70" s="7"/>
      <c r="N70" s="7"/>
      <c r="O70" s="7"/>
      <c r="R70" s="7"/>
    </row>
    <row r="71" spans="1:18" ht="16.5" customHeight="1" x14ac:dyDescent="0.2">
      <c r="B71" s="190" t="s">
        <v>0</v>
      </c>
      <c r="C71" s="191" t="s">
        <v>13</v>
      </c>
      <c r="D71" s="192"/>
      <c r="E71" s="192"/>
      <c r="F71" s="193"/>
      <c r="G71" s="191" t="s">
        <v>2</v>
      </c>
      <c r="H71" s="192"/>
      <c r="I71" s="192"/>
      <c r="J71" s="192"/>
      <c r="K71" s="192"/>
      <c r="L71" s="192"/>
      <c r="M71" s="193"/>
      <c r="N71" s="194" t="s">
        <v>3</v>
      </c>
      <c r="O71" s="9"/>
      <c r="P71" s="188" t="s">
        <v>11</v>
      </c>
      <c r="Q71" s="188"/>
      <c r="R71" s="9"/>
    </row>
    <row r="72" spans="1:18" ht="31.5" customHeight="1" x14ac:dyDescent="0.2">
      <c r="B72" s="190"/>
      <c r="C72" s="23" t="s">
        <v>9</v>
      </c>
      <c r="D72" s="23" t="s">
        <v>10</v>
      </c>
      <c r="E72" s="23" t="s">
        <v>1</v>
      </c>
      <c r="F72" s="23" t="s">
        <v>16</v>
      </c>
      <c r="G72" s="23" t="s">
        <v>14</v>
      </c>
      <c r="H72" s="27" t="s">
        <v>15</v>
      </c>
      <c r="I72" s="23" t="s">
        <v>18</v>
      </c>
      <c r="J72" s="27" t="s">
        <v>17</v>
      </c>
      <c r="K72" s="23" t="s">
        <v>19</v>
      </c>
      <c r="L72" s="27" t="s">
        <v>20</v>
      </c>
      <c r="M72" s="23" t="s">
        <v>4</v>
      </c>
      <c r="N72" s="194"/>
      <c r="O72" s="9"/>
      <c r="P72" s="39" t="s">
        <v>26</v>
      </c>
      <c r="Q72" s="39" t="s">
        <v>5</v>
      </c>
      <c r="R72" s="9"/>
    </row>
    <row r="73" spans="1:18" ht="42.75" x14ac:dyDescent="0.2">
      <c r="B73" s="24" t="s">
        <v>152</v>
      </c>
      <c r="C73" s="32">
        <v>4555000000</v>
      </c>
      <c r="D73" s="11">
        <v>0</v>
      </c>
      <c r="E73" s="11">
        <v>0</v>
      </c>
      <c r="F73" s="31">
        <f>+C73+D73+E73</f>
        <v>4555000000</v>
      </c>
      <c r="G73" s="11">
        <v>0</v>
      </c>
      <c r="H73" s="11"/>
      <c r="I73" s="11">
        <v>0</v>
      </c>
      <c r="J73" s="11"/>
      <c r="K73" s="11">
        <v>0</v>
      </c>
      <c r="L73" s="11"/>
      <c r="M73" s="11">
        <f>+G73+I73+K73</f>
        <v>0</v>
      </c>
      <c r="N73" s="34">
        <f>+F73+M73</f>
        <v>4555000000</v>
      </c>
      <c r="O73" s="13"/>
      <c r="P73" s="14" t="s">
        <v>144</v>
      </c>
      <c r="Q73" s="38">
        <v>280</v>
      </c>
      <c r="R73" s="13"/>
    </row>
    <row r="74" spans="1:18" ht="30" x14ac:dyDescent="0.2">
      <c r="B74" s="24" t="s">
        <v>153</v>
      </c>
      <c r="C74" s="32">
        <v>10000000</v>
      </c>
      <c r="D74" s="11">
        <v>0</v>
      </c>
      <c r="E74" s="11">
        <v>0</v>
      </c>
      <c r="F74" s="31">
        <f>+C74+D74+E74</f>
        <v>10000000</v>
      </c>
      <c r="G74" s="11">
        <v>0</v>
      </c>
      <c r="H74" s="11"/>
      <c r="I74" s="11">
        <v>0</v>
      </c>
      <c r="J74" s="11"/>
      <c r="K74" s="11">
        <v>0</v>
      </c>
      <c r="L74" s="11"/>
      <c r="M74" s="11">
        <f>+G74+I74+K74</f>
        <v>0</v>
      </c>
      <c r="N74" s="34">
        <f>+F74+M74</f>
        <v>10000000</v>
      </c>
      <c r="O74" s="13"/>
      <c r="P74" s="14"/>
      <c r="Q74" s="15"/>
      <c r="R74" s="13"/>
    </row>
    <row r="75" spans="1:18" ht="51" x14ac:dyDescent="0.2">
      <c r="B75" s="24" t="s">
        <v>154</v>
      </c>
      <c r="C75" s="11">
        <v>0</v>
      </c>
      <c r="D75" s="11">
        <v>0</v>
      </c>
      <c r="E75" s="11">
        <v>0</v>
      </c>
      <c r="F75" s="31">
        <f>+C75+D75+E75</f>
        <v>0</v>
      </c>
      <c r="G75" s="32">
        <v>2164000000</v>
      </c>
      <c r="H75" s="32"/>
      <c r="I75" s="11">
        <v>0</v>
      </c>
      <c r="J75" s="11"/>
      <c r="K75" s="32">
        <v>100000000</v>
      </c>
      <c r="L75" s="49" t="s">
        <v>155</v>
      </c>
      <c r="M75" s="11">
        <f>+G75+I75+K75</f>
        <v>2264000000</v>
      </c>
      <c r="N75" s="34">
        <f>+F75+M75</f>
        <v>2264000000</v>
      </c>
      <c r="O75" s="13"/>
      <c r="P75" s="14" t="s">
        <v>144</v>
      </c>
      <c r="Q75" s="38">
        <v>675</v>
      </c>
      <c r="R75" s="13"/>
    </row>
    <row r="76" spans="1:18" ht="60" x14ac:dyDescent="0.2">
      <c r="B76" s="24" t="s">
        <v>156</v>
      </c>
      <c r="C76" s="11">
        <v>0</v>
      </c>
      <c r="D76" s="11">
        <v>0</v>
      </c>
      <c r="E76" s="11">
        <v>0</v>
      </c>
      <c r="F76" s="31">
        <f>+C76+D76+E76</f>
        <v>0</v>
      </c>
      <c r="G76" s="11">
        <v>0</v>
      </c>
      <c r="H76" s="11"/>
      <c r="I76" s="11">
        <v>0</v>
      </c>
      <c r="J76" s="11"/>
      <c r="K76" s="32">
        <v>7400000000</v>
      </c>
      <c r="L76" s="50" t="s">
        <v>157</v>
      </c>
      <c r="M76" s="11">
        <f>+G76+I76+K76</f>
        <v>7400000000</v>
      </c>
      <c r="N76" s="34">
        <f>+F76+M76</f>
        <v>7400000000</v>
      </c>
      <c r="O76" s="13"/>
      <c r="P76" s="14" t="s">
        <v>144</v>
      </c>
      <c r="Q76" s="38">
        <v>174</v>
      </c>
      <c r="R76" s="13"/>
    </row>
    <row r="77" spans="1:18" ht="42.75" x14ac:dyDescent="0.2">
      <c r="B77" s="24" t="s">
        <v>158</v>
      </c>
      <c r="C77" s="32">
        <v>218209872</v>
      </c>
      <c r="D77" s="11">
        <v>0</v>
      </c>
      <c r="E77" s="11">
        <v>0</v>
      </c>
      <c r="F77" s="31">
        <f>+C77+D77+E77</f>
        <v>218209872</v>
      </c>
      <c r="G77" s="32">
        <v>61312725</v>
      </c>
      <c r="H77" s="32"/>
      <c r="I77" s="11">
        <v>0</v>
      </c>
      <c r="J77" s="11"/>
      <c r="K77" s="11">
        <v>0</v>
      </c>
      <c r="L77" s="11"/>
      <c r="M77" s="11">
        <f>+G77+I77+K77</f>
        <v>61312725</v>
      </c>
      <c r="N77" s="34">
        <f>+F77+M77</f>
        <v>279522597</v>
      </c>
      <c r="O77" s="13"/>
      <c r="P77" s="14" t="s">
        <v>144</v>
      </c>
      <c r="Q77" s="15">
        <v>3631</v>
      </c>
      <c r="R77" s="13"/>
    </row>
    <row r="78" spans="1:18" ht="15.75" x14ac:dyDescent="0.2">
      <c r="B78" s="16" t="s">
        <v>6</v>
      </c>
      <c r="C78" s="17">
        <f>SUM(C73:C77)</f>
        <v>4783209872</v>
      </c>
      <c r="D78" s="17">
        <f>SUM(D73:D77)</f>
        <v>0</v>
      </c>
      <c r="E78" s="17">
        <f>SUM(E73:E77)</f>
        <v>0</v>
      </c>
      <c r="F78" s="17">
        <f>SUM(F73:F77)</f>
        <v>4783209872</v>
      </c>
      <c r="G78" s="17">
        <f>SUM(G73:G77)</f>
        <v>2225312725</v>
      </c>
      <c r="I78" s="17">
        <f>SUM(I73:I77)</f>
        <v>0</v>
      </c>
      <c r="K78" s="17">
        <f>SUM(K73:K77)</f>
        <v>7500000000</v>
      </c>
      <c r="M78" s="35">
        <f>SUM(M73:M77)</f>
        <v>9725312725</v>
      </c>
      <c r="N78" s="35">
        <f>SUM(N73:N77)</f>
        <v>14508522597</v>
      </c>
      <c r="O78" s="18"/>
      <c r="Q78" s="33">
        <f>SUM(Q73:Q77)</f>
        <v>4760</v>
      </c>
      <c r="R78" s="18"/>
    </row>
    <row r="80" spans="1:18" ht="15.75" x14ac:dyDescent="0.2">
      <c r="B80" s="16" t="s">
        <v>12</v>
      </c>
      <c r="C80" s="19">
        <f>F78</f>
        <v>4783209872</v>
      </c>
      <c r="D80" s="25"/>
    </row>
    <row r="81" spans="1:17" ht="15.75" x14ac:dyDescent="0.2">
      <c r="B81" s="16" t="s">
        <v>7</v>
      </c>
      <c r="C81" s="19">
        <f>+M78</f>
        <v>9725312725</v>
      </c>
      <c r="D81" s="25"/>
    </row>
    <row r="82" spans="1:17" ht="15.75" x14ac:dyDescent="0.25">
      <c r="B82" s="16" t="s">
        <v>3</v>
      </c>
      <c r="C82" s="21">
        <f>+C80+C81</f>
        <v>14508522597</v>
      </c>
      <c r="D82" s="26"/>
    </row>
    <row r="84" spans="1:17" x14ac:dyDescent="0.2">
      <c r="A84" s="28"/>
      <c r="B84" s="28"/>
      <c r="C84" s="28"/>
      <c r="D84" s="28"/>
      <c r="E84" s="28"/>
      <c r="F84" s="28"/>
      <c r="G84" s="28"/>
      <c r="H84" s="28"/>
      <c r="I84" s="28"/>
      <c r="J84" s="28"/>
      <c r="K84" s="28"/>
      <c r="L84" s="28"/>
      <c r="M84" s="28"/>
      <c r="N84" s="28"/>
      <c r="O84" s="29"/>
      <c r="P84" s="28"/>
      <c r="Q84" s="28"/>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3" customWidth="1"/>
    <col min="2" max="2" width="42.710937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6.85546875" style="3" customWidth="1"/>
    <col min="20" max="16384" width="11.42578125" style="3"/>
  </cols>
  <sheetData>
    <row r="2" spans="2:18" ht="36" customHeight="1" x14ac:dyDescent="0.2">
      <c r="B2" s="46" t="s">
        <v>170</v>
      </c>
      <c r="C2" s="189" t="s">
        <v>159</v>
      </c>
      <c r="D2" s="189"/>
      <c r="E2" s="189"/>
      <c r="F2" s="189"/>
      <c r="G2" s="189"/>
      <c r="H2" s="189"/>
      <c r="I2" s="189"/>
      <c r="J2" s="189"/>
      <c r="K2" s="189"/>
      <c r="L2" s="189"/>
      <c r="M2" s="189"/>
      <c r="N2" s="189"/>
      <c r="O2" s="2"/>
      <c r="R2" s="2"/>
    </row>
    <row r="3" spans="2:18" x14ac:dyDescent="0.2">
      <c r="C3" s="4"/>
      <c r="D3" s="4"/>
      <c r="E3" s="4"/>
      <c r="F3" s="4"/>
      <c r="G3" s="4"/>
      <c r="H3" s="4"/>
      <c r="I3" s="4"/>
      <c r="J3" s="4"/>
      <c r="K3" s="4"/>
      <c r="L3" s="4"/>
      <c r="M3" s="4"/>
      <c r="N3" s="4"/>
      <c r="O3" s="5"/>
      <c r="R3" s="5"/>
    </row>
    <row r="4" spans="2:18" ht="29.25" customHeight="1" x14ac:dyDescent="0.2">
      <c r="B4" s="46" t="s">
        <v>171</v>
      </c>
      <c r="C4" s="189" t="s">
        <v>160</v>
      </c>
      <c r="D4" s="189"/>
      <c r="E4" s="189"/>
      <c r="F4" s="189"/>
      <c r="G4" s="189"/>
      <c r="H4" s="189"/>
      <c r="I4" s="189"/>
      <c r="J4" s="189"/>
      <c r="K4" s="189"/>
      <c r="L4" s="189"/>
      <c r="M4" s="189"/>
      <c r="N4" s="189"/>
      <c r="O4" s="2"/>
      <c r="R4" s="2"/>
    </row>
    <row r="5" spans="2:18" ht="15" customHeight="1" x14ac:dyDescent="0.2">
      <c r="B5" s="6"/>
      <c r="C5" s="7"/>
      <c r="D5" s="7"/>
      <c r="E5" s="7"/>
      <c r="F5" s="7"/>
      <c r="G5" s="7"/>
      <c r="H5" s="7"/>
      <c r="I5" s="7"/>
      <c r="J5" s="7"/>
      <c r="K5" s="7"/>
      <c r="L5" s="7"/>
      <c r="M5" s="7"/>
      <c r="N5" s="7"/>
      <c r="O5" s="7"/>
      <c r="R5" s="7"/>
    </row>
    <row r="6" spans="2:18"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2:18"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45" t="s">
        <v>26</v>
      </c>
      <c r="Q7" s="45" t="s">
        <v>5</v>
      </c>
      <c r="R7" s="9"/>
    </row>
    <row r="8" spans="2:18" ht="30" x14ac:dyDescent="0.2">
      <c r="B8" s="44" t="s">
        <v>161</v>
      </c>
      <c r="C8" s="11">
        <v>0</v>
      </c>
      <c r="D8" s="11">
        <v>0</v>
      </c>
      <c r="E8" s="11">
        <v>0</v>
      </c>
      <c r="F8" s="31">
        <f>+C8+D8+E8</f>
        <v>0</v>
      </c>
      <c r="G8" s="11">
        <v>0</v>
      </c>
      <c r="H8" s="11"/>
      <c r="I8" s="11">
        <v>0</v>
      </c>
      <c r="J8" s="11"/>
      <c r="K8" s="11">
        <v>0</v>
      </c>
      <c r="L8" s="11"/>
      <c r="M8" s="11">
        <f>+G8+I8+K8</f>
        <v>0</v>
      </c>
      <c r="N8" s="34">
        <f>+F8+M8</f>
        <v>0</v>
      </c>
      <c r="O8" s="13"/>
      <c r="P8" s="14"/>
      <c r="Q8" s="15"/>
      <c r="R8" s="13"/>
    </row>
    <row r="9" spans="2:18" ht="15" x14ac:dyDescent="0.2">
      <c r="B9" s="24" t="s">
        <v>162</v>
      </c>
      <c r="C9" s="11">
        <v>0</v>
      </c>
      <c r="D9" s="11">
        <v>0</v>
      </c>
      <c r="E9" s="11">
        <v>0</v>
      </c>
      <c r="F9" s="31">
        <f>+C9+D9+E9</f>
        <v>0</v>
      </c>
      <c r="G9" s="11">
        <v>0</v>
      </c>
      <c r="H9" s="11"/>
      <c r="I9" s="11">
        <v>0</v>
      </c>
      <c r="J9" s="11"/>
      <c r="K9" s="11">
        <v>0</v>
      </c>
      <c r="L9" s="11"/>
      <c r="M9" s="11">
        <f>+G9+I9+K9</f>
        <v>0</v>
      </c>
      <c r="N9" s="34">
        <f>+F9+M9</f>
        <v>0</v>
      </c>
      <c r="O9" s="13"/>
      <c r="P9" s="14"/>
      <c r="Q9" s="15"/>
      <c r="R9" s="13"/>
    </row>
    <row r="10" spans="2:18" ht="42.75" x14ac:dyDescent="0.2">
      <c r="B10" s="24" t="s">
        <v>163</v>
      </c>
      <c r="C10" s="11">
        <v>0</v>
      </c>
      <c r="D10" s="11">
        <v>0</v>
      </c>
      <c r="E10" s="11">
        <v>0</v>
      </c>
      <c r="F10" s="31">
        <f>+C10+D10+E10</f>
        <v>0</v>
      </c>
      <c r="G10" s="11">
        <v>0</v>
      </c>
      <c r="H10" s="11"/>
      <c r="I10" s="11">
        <v>0</v>
      </c>
      <c r="J10" s="11"/>
      <c r="K10" s="11">
        <v>0</v>
      </c>
      <c r="L10" s="11"/>
      <c r="M10" s="11">
        <f>+G10+I10+K10</f>
        <v>0</v>
      </c>
      <c r="N10" s="34">
        <f>+F10+M10</f>
        <v>0</v>
      </c>
      <c r="O10" s="13"/>
      <c r="P10" s="14" t="s">
        <v>164</v>
      </c>
      <c r="Q10" s="36">
        <v>0.3</v>
      </c>
      <c r="R10" s="13"/>
    </row>
    <row r="11" spans="2:18" ht="45" x14ac:dyDescent="0.2">
      <c r="B11" s="24" t="s">
        <v>165</v>
      </c>
      <c r="C11" s="11">
        <v>0</v>
      </c>
      <c r="D11" s="11">
        <v>0</v>
      </c>
      <c r="E11" s="11">
        <v>0</v>
      </c>
      <c r="F11" s="31">
        <f>+C11+D11+E11</f>
        <v>0</v>
      </c>
      <c r="G11" s="11">
        <v>0</v>
      </c>
      <c r="H11" s="11"/>
      <c r="I11" s="11">
        <v>0</v>
      </c>
      <c r="J11" s="11"/>
      <c r="K11" s="11">
        <v>0</v>
      </c>
      <c r="L11" s="11"/>
      <c r="M11" s="11">
        <f>+G11+I11+K11</f>
        <v>0</v>
      </c>
      <c r="N11" s="34">
        <f>+F11+M11</f>
        <v>0</v>
      </c>
      <c r="O11" s="13"/>
      <c r="P11" s="14"/>
      <c r="Q11" s="15"/>
      <c r="R11" s="13"/>
    </row>
    <row r="12" spans="2:18" ht="30" x14ac:dyDescent="0.2">
      <c r="B12" s="24" t="s">
        <v>166</v>
      </c>
      <c r="C12" s="11">
        <v>0</v>
      </c>
      <c r="D12" s="11">
        <v>0</v>
      </c>
      <c r="E12" s="11">
        <v>0</v>
      </c>
      <c r="F12" s="31">
        <f>+C12+D12+E12</f>
        <v>0</v>
      </c>
      <c r="G12" s="11">
        <v>0</v>
      </c>
      <c r="H12" s="11"/>
      <c r="I12" s="11">
        <v>0</v>
      </c>
      <c r="J12" s="11"/>
      <c r="K12" s="11">
        <v>0</v>
      </c>
      <c r="L12" s="11"/>
      <c r="M12" s="11">
        <f>+G12+I12+K12</f>
        <v>0</v>
      </c>
      <c r="N12" s="34">
        <f>+F12+M12</f>
        <v>0</v>
      </c>
      <c r="O12" s="13"/>
      <c r="P12" s="14"/>
      <c r="Q12" s="15"/>
      <c r="R12" s="13"/>
    </row>
    <row r="13" spans="2:18" ht="15.75" x14ac:dyDescent="0.2">
      <c r="B13" s="16" t="s">
        <v>6</v>
      </c>
      <c r="C13" s="17">
        <f>SUM(C8:C12)</f>
        <v>0</v>
      </c>
      <c r="D13" s="17">
        <f>SUM(D8:D12)</f>
        <v>0</v>
      </c>
      <c r="E13" s="17">
        <f>SUM(E8:E12)</f>
        <v>0</v>
      </c>
      <c r="F13" s="17">
        <f>SUM(F8:F12)</f>
        <v>0</v>
      </c>
      <c r="G13" s="17">
        <f>SUM(G8:G12)</f>
        <v>0</v>
      </c>
      <c r="I13" s="17">
        <f>SUM(I8:I12)</f>
        <v>0</v>
      </c>
      <c r="K13" s="17">
        <f>SUM(K8:K12)</f>
        <v>0</v>
      </c>
      <c r="M13" s="35">
        <f>SUM(M8:M12)</f>
        <v>0</v>
      </c>
      <c r="N13" s="35">
        <f>SUM(N8:N12)</f>
        <v>0</v>
      </c>
      <c r="O13" s="18"/>
      <c r="Q13" s="33">
        <f>SUM(Q8:Q12)</f>
        <v>0.3</v>
      </c>
      <c r="R13" s="18"/>
    </row>
    <row r="15" spans="2:18" ht="15.75" x14ac:dyDescent="0.2">
      <c r="B15" s="16" t="s">
        <v>12</v>
      </c>
      <c r="C15" s="19">
        <f>F13</f>
        <v>0</v>
      </c>
      <c r="D15" s="25"/>
    </row>
    <row r="16" spans="2:18" ht="15.75" x14ac:dyDescent="0.2">
      <c r="B16" s="16" t="s">
        <v>7</v>
      </c>
      <c r="C16" s="19">
        <f>+M13</f>
        <v>0</v>
      </c>
      <c r="D16" s="25"/>
    </row>
    <row r="17" spans="1:18" ht="15.75" x14ac:dyDescent="0.25">
      <c r="B17" s="16" t="s">
        <v>3</v>
      </c>
      <c r="C17" s="21">
        <f>+C15+C16</f>
        <v>0</v>
      </c>
      <c r="D17" s="26"/>
    </row>
    <row r="19" spans="1:18" x14ac:dyDescent="0.2">
      <c r="A19" s="28"/>
      <c r="B19" s="28"/>
      <c r="C19" s="28"/>
      <c r="D19" s="28"/>
      <c r="E19" s="28"/>
      <c r="F19" s="28"/>
      <c r="G19" s="28"/>
      <c r="H19" s="28"/>
      <c r="I19" s="28"/>
      <c r="J19" s="28"/>
      <c r="K19" s="28"/>
      <c r="L19" s="28"/>
      <c r="M19" s="28"/>
      <c r="N19" s="28"/>
      <c r="O19" s="29"/>
      <c r="P19" s="28"/>
      <c r="Q19" s="28"/>
    </row>
    <row r="21" spans="1:18" ht="29.25" customHeight="1" x14ac:dyDescent="0.2">
      <c r="B21" s="46" t="s">
        <v>172</v>
      </c>
      <c r="C21" s="189" t="s">
        <v>169</v>
      </c>
      <c r="D21" s="189"/>
      <c r="E21" s="189"/>
      <c r="F21" s="189"/>
      <c r="G21" s="189"/>
      <c r="H21" s="189"/>
      <c r="I21" s="189"/>
      <c r="J21" s="189"/>
      <c r="K21" s="189"/>
      <c r="L21" s="189"/>
      <c r="M21" s="189"/>
      <c r="N21" s="189"/>
      <c r="O21" s="2"/>
      <c r="R21" s="2"/>
    </row>
    <row r="22" spans="1:18" ht="15" customHeight="1" x14ac:dyDescent="0.2">
      <c r="B22" s="6"/>
      <c r="C22" s="7"/>
      <c r="D22" s="7"/>
      <c r="E22" s="7"/>
      <c r="F22" s="7"/>
      <c r="G22" s="7"/>
      <c r="H22" s="7"/>
      <c r="I22" s="7"/>
      <c r="J22" s="7"/>
      <c r="K22" s="7"/>
      <c r="L22" s="7"/>
      <c r="M22" s="7"/>
      <c r="N22" s="7"/>
      <c r="O22" s="7"/>
      <c r="R22" s="7"/>
    </row>
    <row r="23" spans="1:18" ht="16.5" customHeight="1" x14ac:dyDescent="0.2">
      <c r="B23" s="190" t="s">
        <v>0</v>
      </c>
      <c r="C23" s="191" t="s">
        <v>13</v>
      </c>
      <c r="D23" s="192"/>
      <c r="E23" s="192"/>
      <c r="F23" s="193"/>
      <c r="G23" s="191" t="s">
        <v>2</v>
      </c>
      <c r="H23" s="192"/>
      <c r="I23" s="192"/>
      <c r="J23" s="192"/>
      <c r="K23" s="192"/>
      <c r="L23" s="192"/>
      <c r="M23" s="193"/>
      <c r="N23" s="194" t="s">
        <v>3</v>
      </c>
      <c r="O23" s="9"/>
      <c r="P23" s="188" t="s">
        <v>11</v>
      </c>
      <c r="Q23" s="188"/>
      <c r="R23" s="9"/>
    </row>
    <row r="24" spans="1:18" ht="31.5" customHeight="1" x14ac:dyDescent="0.2">
      <c r="B24" s="190"/>
      <c r="C24" s="23" t="s">
        <v>9</v>
      </c>
      <c r="D24" s="23" t="s">
        <v>10</v>
      </c>
      <c r="E24" s="23" t="s">
        <v>1</v>
      </c>
      <c r="F24" s="23" t="s">
        <v>16</v>
      </c>
      <c r="G24" s="23" t="s">
        <v>14</v>
      </c>
      <c r="H24" s="27" t="s">
        <v>15</v>
      </c>
      <c r="I24" s="23" t="s">
        <v>18</v>
      </c>
      <c r="J24" s="27" t="s">
        <v>17</v>
      </c>
      <c r="K24" s="23" t="s">
        <v>19</v>
      </c>
      <c r="L24" s="27" t="s">
        <v>20</v>
      </c>
      <c r="M24" s="23" t="s">
        <v>4</v>
      </c>
      <c r="N24" s="194"/>
      <c r="O24" s="9"/>
      <c r="P24" s="45" t="s">
        <v>26</v>
      </c>
      <c r="Q24" s="45" t="s">
        <v>5</v>
      </c>
      <c r="R24" s="9"/>
    </row>
    <row r="25" spans="1:18" ht="30" x14ac:dyDescent="0.2">
      <c r="B25" s="24" t="s">
        <v>167</v>
      </c>
      <c r="C25" s="11">
        <v>0</v>
      </c>
      <c r="D25" s="11">
        <v>0</v>
      </c>
      <c r="E25" s="11">
        <v>0</v>
      </c>
      <c r="F25" s="31">
        <f>+C25+D25+E25</f>
        <v>0</v>
      </c>
      <c r="G25" s="32">
        <v>300000000</v>
      </c>
      <c r="H25" s="32"/>
      <c r="I25" s="11">
        <v>0</v>
      </c>
      <c r="J25" s="11"/>
      <c r="K25" s="11">
        <v>0</v>
      </c>
      <c r="L25" s="11"/>
      <c r="M25" s="11">
        <f>+G25+I25+K25</f>
        <v>300000000</v>
      </c>
      <c r="N25" s="34">
        <f>+F25+M25</f>
        <v>300000000</v>
      </c>
      <c r="O25" s="13"/>
      <c r="P25" s="14"/>
      <c r="Q25" s="15"/>
      <c r="R25" s="13"/>
    </row>
    <row r="26" spans="1:18" ht="30" x14ac:dyDescent="0.2">
      <c r="B26" s="24" t="s">
        <v>168</v>
      </c>
      <c r="C26" s="11">
        <v>0</v>
      </c>
      <c r="D26" s="11">
        <v>0</v>
      </c>
      <c r="E26" s="11">
        <v>0</v>
      </c>
      <c r="F26" s="31">
        <f>+C26+D26+E26</f>
        <v>0</v>
      </c>
      <c r="G26" s="32">
        <v>100000000</v>
      </c>
      <c r="H26" s="32"/>
      <c r="I26" s="11">
        <v>0</v>
      </c>
      <c r="J26" s="11"/>
      <c r="K26" s="11">
        <v>0</v>
      </c>
      <c r="L26" s="11"/>
      <c r="M26" s="11">
        <f>+G26+I26+K26</f>
        <v>100000000</v>
      </c>
      <c r="N26" s="34">
        <f>+F26+M26</f>
        <v>100000000</v>
      </c>
      <c r="O26" s="13"/>
      <c r="P26" s="14"/>
      <c r="Q26" s="15"/>
      <c r="R26" s="13"/>
    </row>
    <row r="27" spans="1:18" ht="15.75" x14ac:dyDescent="0.2">
      <c r="B27" s="16" t="s">
        <v>6</v>
      </c>
      <c r="C27" s="17">
        <f>SUM(C25:C26)</f>
        <v>0</v>
      </c>
      <c r="D27" s="17">
        <f>SUM(D25:D26)</f>
        <v>0</v>
      </c>
      <c r="E27" s="17">
        <f>SUM(E25:E26)</f>
        <v>0</v>
      </c>
      <c r="F27" s="17">
        <f>SUM(F25:F26)</f>
        <v>0</v>
      </c>
      <c r="G27" s="17">
        <f>SUM(G25:G26)</f>
        <v>400000000</v>
      </c>
      <c r="I27" s="17">
        <f>SUM(I25:I26)</f>
        <v>0</v>
      </c>
      <c r="K27" s="17">
        <f>SUM(K25:K26)</f>
        <v>0</v>
      </c>
      <c r="M27" s="35">
        <f>SUM(M25:M26)</f>
        <v>400000000</v>
      </c>
      <c r="N27" s="35">
        <f>SUM(N25:N26)</f>
        <v>400000000</v>
      </c>
      <c r="O27" s="18"/>
      <c r="Q27" s="33">
        <f>SUM(Q25:Q26)</f>
        <v>0</v>
      </c>
      <c r="R27" s="18"/>
    </row>
    <row r="29" spans="1:18" ht="15.75" x14ac:dyDescent="0.2">
      <c r="B29" s="16" t="s">
        <v>12</v>
      </c>
      <c r="C29" s="19">
        <f>F27</f>
        <v>0</v>
      </c>
      <c r="D29" s="25"/>
    </row>
    <row r="30" spans="1:18" ht="15.75" x14ac:dyDescent="0.2">
      <c r="B30" s="16" t="s">
        <v>7</v>
      </c>
      <c r="C30" s="19">
        <f>+M27</f>
        <v>400000000</v>
      </c>
      <c r="D30" s="25"/>
    </row>
    <row r="31" spans="1:18" ht="15.75" x14ac:dyDescent="0.25">
      <c r="B31" s="16" t="s">
        <v>3</v>
      </c>
      <c r="C31" s="21">
        <f>+C29+C30</f>
        <v>400000000</v>
      </c>
      <c r="D31" s="26"/>
    </row>
    <row r="33" spans="1:18" x14ac:dyDescent="0.2">
      <c r="A33" s="28"/>
      <c r="B33" s="28"/>
      <c r="C33" s="28"/>
      <c r="D33" s="28"/>
      <c r="E33" s="28"/>
      <c r="F33" s="28"/>
      <c r="G33" s="28"/>
      <c r="H33" s="28"/>
      <c r="I33" s="28"/>
      <c r="J33" s="28"/>
      <c r="K33" s="28"/>
      <c r="L33" s="28"/>
      <c r="M33" s="28"/>
      <c r="N33" s="28"/>
      <c r="O33" s="29"/>
      <c r="P33" s="28"/>
      <c r="Q33" s="28"/>
    </row>
    <row r="35" spans="1:18" ht="29.25" customHeight="1" x14ac:dyDescent="0.2">
      <c r="B35" s="46" t="s">
        <v>174</v>
      </c>
      <c r="C35" s="189" t="s">
        <v>176</v>
      </c>
      <c r="D35" s="189"/>
      <c r="E35" s="189"/>
      <c r="F35" s="189"/>
      <c r="G35" s="189"/>
      <c r="H35" s="189"/>
      <c r="I35" s="189"/>
      <c r="J35" s="189"/>
      <c r="K35" s="189"/>
      <c r="L35" s="189"/>
      <c r="M35" s="189"/>
      <c r="N35" s="189"/>
      <c r="O35" s="2"/>
      <c r="R35" s="2"/>
    </row>
    <row r="36" spans="1:18" ht="15" customHeight="1" x14ac:dyDescent="0.2">
      <c r="B36" s="6"/>
      <c r="C36" s="7"/>
      <c r="D36" s="7"/>
      <c r="E36" s="7"/>
      <c r="F36" s="7"/>
      <c r="G36" s="7"/>
      <c r="H36" s="7"/>
      <c r="I36" s="7"/>
      <c r="J36" s="7"/>
      <c r="K36" s="7"/>
      <c r="L36" s="7"/>
      <c r="M36" s="7"/>
      <c r="N36" s="7"/>
      <c r="O36" s="7"/>
      <c r="R36" s="7"/>
    </row>
    <row r="37" spans="1:18" ht="16.5" customHeight="1" x14ac:dyDescent="0.2">
      <c r="B37" s="190" t="s">
        <v>0</v>
      </c>
      <c r="C37" s="191" t="s">
        <v>13</v>
      </c>
      <c r="D37" s="192"/>
      <c r="E37" s="192"/>
      <c r="F37" s="193"/>
      <c r="G37" s="191" t="s">
        <v>2</v>
      </c>
      <c r="H37" s="192"/>
      <c r="I37" s="192"/>
      <c r="J37" s="192"/>
      <c r="K37" s="192"/>
      <c r="L37" s="192"/>
      <c r="M37" s="193"/>
      <c r="N37" s="194" t="s">
        <v>3</v>
      </c>
      <c r="O37" s="9"/>
      <c r="P37" s="188" t="s">
        <v>11</v>
      </c>
      <c r="Q37" s="188"/>
      <c r="R37" s="9"/>
    </row>
    <row r="38" spans="1:18" ht="31.5" customHeight="1" x14ac:dyDescent="0.2">
      <c r="B38" s="190"/>
      <c r="C38" s="23" t="s">
        <v>9</v>
      </c>
      <c r="D38" s="23" t="s">
        <v>10</v>
      </c>
      <c r="E38" s="23" t="s">
        <v>1</v>
      </c>
      <c r="F38" s="23" t="s">
        <v>16</v>
      </c>
      <c r="G38" s="23" t="s">
        <v>14</v>
      </c>
      <c r="H38" s="27" t="s">
        <v>15</v>
      </c>
      <c r="I38" s="23" t="s">
        <v>18</v>
      </c>
      <c r="J38" s="27" t="s">
        <v>17</v>
      </c>
      <c r="K38" s="23" t="s">
        <v>19</v>
      </c>
      <c r="L38" s="27" t="s">
        <v>20</v>
      </c>
      <c r="M38" s="23" t="s">
        <v>4</v>
      </c>
      <c r="N38" s="194"/>
      <c r="O38" s="9"/>
      <c r="P38" s="45" t="s">
        <v>26</v>
      </c>
      <c r="Q38" s="45" t="s">
        <v>5</v>
      </c>
      <c r="R38" s="9"/>
    </row>
    <row r="39" spans="1:18" ht="45" x14ac:dyDescent="0.2">
      <c r="B39" s="24" t="s">
        <v>177</v>
      </c>
      <c r="C39" s="11">
        <v>0</v>
      </c>
      <c r="D39" s="11">
        <v>0</v>
      </c>
      <c r="E39" s="11">
        <v>0</v>
      </c>
      <c r="F39" s="31">
        <f>+C39+D39+E39</f>
        <v>0</v>
      </c>
      <c r="G39" s="32">
        <v>600000000</v>
      </c>
      <c r="H39" s="32"/>
      <c r="I39" s="11">
        <v>0</v>
      </c>
      <c r="J39" s="11"/>
      <c r="K39" s="11">
        <v>0</v>
      </c>
      <c r="L39" s="11"/>
      <c r="M39" s="11">
        <f>+G39+I39+K39</f>
        <v>600000000</v>
      </c>
      <c r="N39" s="34">
        <f>+F39+M39</f>
        <v>600000000</v>
      </c>
      <c r="O39" s="13"/>
      <c r="P39" s="14" t="s">
        <v>178</v>
      </c>
      <c r="Q39" s="15">
        <v>1</v>
      </c>
      <c r="R39" s="13"/>
    </row>
    <row r="40" spans="1:18" ht="45" x14ac:dyDescent="0.2">
      <c r="B40" s="24" t="s">
        <v>179</v>
      </c>
      <c r="C40" s="32">
        <v>50000000</v>
      </c>
      <c r="D40" s="11">
        <v>0</v>
      </c>
      <c r="E40" s="11">
        <v>0</v>
      </c>
      <c r="F40" s="31">
        <f>+C40+D40+E40</f>
        <v>50000000</v>
      </c>
      <c r="G40" s="11">
        <v>0</v>
      </c>
      <c r="H40" s="11"/>
      <c r="I40" s="11">
        <v>0</v>
      </c>
      <c r="J40" s="11"/>
      <c r="K40" s="11">
        <v>0</v>
      </c>
      <c r="L40" s="11"/>
      <c r="M40" s="11">
        <f>+G40+I40+K40</f>
        <v>0</v>
      </c>
      <c r="N40" s="34">
        <f>+F40+M40</f>
        <v>50000000</v>
      </c>
      <c r="O40" s="13"/>
      <c r="P40" s="14" t="s">
        <v>178</v>
      </c>
      <c r="Q40" s="15">
        <v>1</v>
      </c>
      <c r="R40" s="13"/>
    </row>
    <row r="41" spans="1:18" ht="45" x14ac:dyDescent="0.2">
      <c r="B41" s="24" t="s">
        <v>180</v>
      </c>
      <c r="C41" s="32">
        <v>150152000</v>
      </c>
      <c r="D41" s="11">
        <v>0</v>
      </c>
      <c r="E41" s="11">
        <v>0</v>
      </c>
      <c r="F41" s="31">
        <f>+C41+D41+E41</f>
        <v>150152000</v>
      </c>
      <c r="G41" s="32">
        <v>119848000</v>
      </c>
      <c r="H41" s="32"/>
      <c r="I41" s="11">
        <v>0</v>
      </c>
      <c r="J41" s="11"/>
      <c r="K41" s="11">
        <v>0</v>
      </c>
      <c r="L41" s="11"/>
      <c r="M41" s="11">
        <f>+G41+I41+K41</f>
        <v>119848000</v>
      </c>
      <c r="N41" s="34">
        <f>+F41+M41</f>
        <v>270000000</v>
      </c>
      <c r="O41" s="13"/>
      <c r="P41" s="14"/>
      <c r="Q41" s="15"/>
      <c r="R41" s="13"/>
    </row>
    <row r="42" spans="1:18" ht="15.75" x14ac:dyDescent="0.2">
      <c r="B42" s="16" t="s">
        <v>6</v>
      </c>
      <c r="C42" s="17">
        <f>SUM(C39:C41)</f>
        <v>200152000</v>
      </c>
      <c r="D42" s="17">
        <f>SUM(D39:D41)</f>
        <v>0</v>
      </c>
      <c r="E42" s="17">
        <f>SUM(E39:E41)</f>
        <v>0</v>
      </c>
      <c r="F42" s="17">
        <f>SUM(F39:F41)</f>
        <v>200152000</v>
      </c>
      <c r="G42" s="17">
        <f>SUM(G39:G41)</f>
        <v>719848000</v>
      </c>
      <c r="I42" s="17">
        <f>SUM(I39:I41)</f>
        <v>0</v>
      </c>
      <c r="K42" s="17">
        <f>SUM(K39:K41)</f>
        <v>0</v>
      </c>
      <c r="M42" s="35">
        <f>SUM(M39:M41)</f>
        <v>719848000</v>
      </c>
      <c r="N42" s="35">
        <f>SUM(N39:N41)</f>
        <v>920000000</v>
      </c>
      <c r="O42" s="18"/>
      <c r="Q42" s="33">
        <f>SUM(Q39:Q41)</f>
        <v>2</v>
      </c>
      <c r="R42" s="18"/>
    </row>
    <row r="44" spans="1:18" ht="15.75" x14ac:dyDescent="0.2">
      <c r="B44" s="16" t="s">
        <v>12</v>
      </c>
      <c r="C44" s="19">
        <f>F42</f>
        <v>200152000</v>
      </c>
      <c r="D44" s="25"/>
    </row>
    <row r="45" spans="1:18" ht="15.75" x14ac:dyDescent="0.2">
      <c r="B45" s="16" t="s">
        <v>7</v>
      </c>
      <c r="C45" s="19">
        <f>+M42</f>
        <v>719848000</v>
      </c>
      <c r="D45" s="25"/>
    </row>
    <row r="46" spans="1:18" ht="15.75" x14ac:dyDescent="0.25">
      <c r="B46" s="16" t="s">
        <v>3</v>
      </c>
      <c r="C46" s="21">
        <f>+C44+C45</f>
        <v>920000000</v>
      </c>
      <c r="D46" s="26"/>
    </row>
    <row r="48" spans="1:18" x14ac:dyDescent="0.2">
      <c r="A48" s="28"/>
      <c r="B48" s="28"/>
      <c r="C48" s="28"/>
      <c r="D48" s="28"/>
      <c r="E48" s="28"/>
      <c r="F48" s="28"/>
      <c r="G48" s="28"/>
      <c r="H48" s="28"/>
      <c r="I48" s="28"/>
      <c r="J48" s="28"/>
      <c r="K48" s="28"/>
      <c r="L48" s="28"/>
      <c r="M48" s="28"/>
      <c r="N48" s="28"/>
      <c r="O48" s="29"/>
      <c r="P48" s="28"/>
      <c r="Q48" s="28"/>
    </row>
    <row r="50" spans="1:18" ht="29.25" customHeight="1" x14ac:dyDescent="0.2">
      <c r="B50" s="46" t="s">
        <v>181</v>
      </c>
      <c r="C50" s="189" t="s">
        <v>173</v>
      </c>
      <c r="D50" s="189"/>
      <c r="E50" s="189"/>
      <c r="F50" s="189"/>
      <c r="G50" s="189"/>
      <c r="H50" s="189"/>
      <c r="I50" s="189"/>
      <c r="J50" s="189"/>
      <c r="K50" s="189"/>
      <c r="L50" s="189"/>
      <c r="M50" s="189"/>
      <c r="N50" s="189"/>
      <c r="O50" s="2"/>
      <c r="R50" s="2"/>
    </row>
    <row r="51" spans="1:18" ht="15" customHeight="1" x14ac:dyDescent="0.2">
      <c r="B51" s="6"/>
      <c r="C51" s="7"/>
      <c r="D51" s="7"/>
      <c r="E51" s="7"/>
      <c r="F51" s="7"/>
      <c r="G51" s="7"/>
      <c r="H51" s="7"/>
      <c r="I51" s="7"/>
      <c r="J51" s="7"/>
      <c r="K51" s="7"/>
      <c r="L51" s="7"/>
      <c r="M51" s="7"/>
      <c r="N51" s="7"/>
      <c r="O51" s="7"/>
      <c r="R51" s="7"/>
    </row>
    <row r="52" spans="1:18" ht="16.5" customHeight="1" x14ac:dyDescent="0.2">
      <c r="B52" s="190" t="s">
        <v>0</v>
      </c>
      <c r="C52" s="191" t="s">
        <v>13</v>
      </c>
      <c r="D52" s="192"/>
      <c r="E52" s="192"/>
      <c r="F52" s="193"/>
      <c r="G52" s="191" t="s">
        <v>2</v>
      </c>
      <c r="H52" s="192"/>
      <c r="I52" s="192"/>
      <c r="J52" s="192"/>
      <c r="K52" s="192"/>
      <c r="L52" s="192"/>
      <c r="M52" s="193"/>
      <c r="N52" s="194" t="s">
        <v>3</v>
      </c>
      <c r="O52" s="9"/>
      <c r="P52" s="188" t="s">
        <v>11</v>
      </c>
      <c r="Q52" s="188"/>
      <c r="R52" s="9"/>
    </row>
    <row r="53" spans="1:18" ht="31.5" customHeight="1" x14ac:dyDescent="0.2">
      <c r="B53" s="190"/>
      <c r="C53" s="23" t="s">
        <v>9</v>
      </c>
      <c r="D53" s="23" t="s">
        <v>10</v>
      </c>
      <c r="E53" s="23" t="s">
        <v>1</v>
      </c>
      <c r="F53" s="23" t="s">
        <v>16</v>
      </c>
      <c r="G53" s="23" t="s">
        <v>14</v>
      </c>
      <c r="H53" s="27" t="s">
        <v>15</v>
      </c>
      <c r="I53" s="23" t="s">
        <v>18</v>
      </c>
      <c r="J53" s="27" t="s">
        <v>17</v>
      </c>
      <c r="K53" s="23" t="s">
        <v>19</v>
      </c>
      <c r="L53" s="27" t="s">
        <v>20</v>
      </c>
      <c r="M53" s="23" t="s">
        <v>4</v>
      </c>
      <c r="N53" s="194"/>
      <c r="O53" s="9"/>
      <c r="P53" s="45" t="s">
        <v>26</v>
      </c>
      <c r="Q53" s="45" t="s">
        <v>5</v>
      </c>
      <c r="R53" s="9"/>
    </row>
    <row r="54" spans="1:18" ht="60" x14ac:dyDescent="0.2">
      <c r="B54" s="24" t="s">
        <v>175</v>
      </c>
      <c r="C54" s="32">
        <v>500000000</v>
      </c>
      <c r="D54" s="11">
        <v>0</v>
      </c>
      <c r="E54" s="11">
        <v>0</v>
      </c>
      <c r="F54" s="31">
        <f>+C54+D54+E54</f>
        <v>500000000</v>
      </c>
      <c r="G54" s="11">
        <v>0</v>
      </c>
      <c r="H54" s="11"/>
      <c r="I54" s="11">
        <v>0</v>
      </c>
      <c r="J54" s="11"/>
      <c r="K54" s="11">
        <v>0</v>
      </c>
      <c r="L54" s="11"/>
      <c r="M54" s="11">
        <f>+G54+I54+K54</f>
        <v>0</v>
      </c>
      <c r="N54" s="34">
        <f>+F54+M54</f>
        <v>500000000</v>
      </c>
      <c r="O54" s="13"/>
      <c r="P54" s="14" t="s">
        <v>182</v>
      </c>
      <c r="Q54" s="15">
        <v>1</v>
      </c>
      <c r="R54" s="13"/>
    </row>
    <row r="55" spans="1:18" ht="60" x14ac:dyDescent="0.2">
      <c r="B55" s="24" t="s">
        <v>183</v>
      </c>
      <c r="C55" s="32">
        <v>100000000</v>
      </c>
      <c r="D55" s="11">
        <v>0</v>
      </c>
      <c r="E55" s="11">
        <v>0</v>
      </c>
      <c r="F55" s="31">
        <f>+C55+D55+E55</f>
        <v>100000000</v>
      </c>
      <c r="G55" s="11">
        <v>0</v>
      </c>
      <c r="H55" s="11"/>
      <c r="I55" s="11">
        <v>0</v>
      </c>
      <c r="J55" s="11"/>
      <c r="K55" s="11">
        <v>0</v>
      </c>
      <c r="L55" s="11"/>
      <c r="M55" s="11">
        <f>+G55+I55+K55</f>
        <v>0</v>
      </c>
      <c r="N55" s="34">
        <f>+F55+M55</f>
        <v>100000000</v>
      </c>
      <c r="O55" s="13"/>
      <c r="P55" s="14" t="s">
        <v>182</v>
      </c>
      <c r="Q55" s="15">
        <v>1</v>
      </c>
      <c r="R55" s="13"/>
    </row>
    <row r="56" spans="1:18" ht="60" x14ac:dyDescent="0.2">
      <c r="B56" s="24" t="s">
        <v>184</v>
      </c>
      <c r="C56" s="32">
        <v>100000000</v>
      </c>
      <c r="D56" s="11">
        <v>0</v>
      </c>
      <c r="E56" s="11">
        <v>0</v>
      </c>
      <c r="F56" s="31">
        <f>+C56+D56+E56</f>
        <v>100000000</v>
      </c>
      <c r="G56" s="11">
        <v>0</v>
      </c>
      <c r="H56" s="11"/>
      <c r="I56" s="11">
        <v>0</v>
      </c>
      <c r="J56" s="11"/>
      <c r="K56" s="11">
        <v>0</v>
      </c>
      <c r="L56" s="11"/>
      <c r="M56" s="11">
        <f>+G56+I56+K56</f>
        <v>0</v>
      </c>
      <c r="N56" s="34">
        <f>+F56+M56</f>
        <v>100000000</v>
      </c>
      <c r="O56" s="13"/>
      <c r="P56" s="14" t="s">
        <v>182</v>
      </c>
      <c r="Q56" s="15">
        <v>1</v>
      </c>
      <c r="R56" s="13"/>
    </row>
    <row r="57" spans="1:18" ht="15.75" x14ac:dyDescent="0.2">
      <c r="B57" s="16" t="s">
        <v>6</v>
      </c>
      <c r="C57" s="17">
        <f>SUM(C54:C56)</f>
        <v>700000000</v>
      </c>
      <c r="D57" s="17">
        <f>SUM(D54:D56)</f>
        <v>0</v>
      </c>
      <c r="E57" s="17">
        <f>SUM(E54:E56)</f>
        <v>0</v>
      </c>
      <c r="F57" s="17">
        <f>SUM(F54:F56)</f>
        <v>700000000</v>
      </c>
      <c r="G57" s="17">
        <f>SUM(G54:G56)</f>
        <v>0</v>
      </c>
      <c r="I57" s="17">
        <f>SUM(I54:I56)</f>
        <v>0</v>
      </c>
      <c r="K57" s="17">
        <f>SUM(K54:K56)</f>
        <v>0</v>
      </c>
      <c r="M57" s="35">
        <f>SUM(M54:M56)</f>
        <v>0</v>
      </c>
      <c r="N57" s="35">
        <f>SUM(N54:N56)</f>
        <v>700000000</v>
      </c>
      <c r="O57" s="18"/>
      <c r="Q57" s="33">
        <f>SUM(Q54:Q56)</f>
        <v>3</v>
      </c>
      <c r="R57" s="18"/>
    </row>
    <row r="59" spans="1:18" ht="15.75" x14ac:dyDescent="0.2">
      <c r="B59" s="16" t="s">
        <v>12</v>
      </c>
      <c r="C59" s="19">
        <f>F57</f>
        <v>700000000</v>
      </c>
      <c r="D59" s="25"/>
    </row>
    <row r="60" spans="1:18" ht="15.75" x14ac:dyDescent="0.2">
      <c r="B60" s="16" t="s">
        <v>7</v>
      </c>
      <c r="C60" s="19">
        <f>+M57</f>
        <v>0</v>
      </c>
      <c r="D60" s="25"/>
    </row>
    <row r="61" spans="1:18" ht="15.75" x14ac:dyDescent="0.25">
      <c r="B61" s="16" t="s">
        <v>3</v>
      </c>
      <c r="C61" s="21">
        <f>+C59+C60</f>
        <v>700000000</v>
      </c>
      <c r="D61" s="26"/>
    </row>
    <row r="63" spans="1:18" x14ac:dyDescent="0.2">
      <c r="A63" s="28"/>
      <c r="B63" s="28"/>
      <c r="C63" s="28"/>
      <c r="D63" s="28"/>
      <c r="E63" s="28"/>
      <c r="F63" s="28"/>
      <c r="G63" s="28"/>
      <c r="H63" s="28"/>
      <c r="I63" s="28"/>
      <c r="J63" s="28"/>
      <c r="K63" s="28"/>
      <c r="L63" s="28"/>
      <c r="M63" s="28"/>
      <c r="N63" s="28"/>
      <c r="O63" s="29"/>
      <c r="P63" s="28"/>
      <c r="Q63" s="28"/>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3" customWidth="1"/>
    <col min="2" max="2" width="42.710937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6.85546875" style="3" customWidth="1"/>
    <col min="20" max="16384" width="11.42578125" style="3"/>
  </cols>
  <sheetData>
    <row r="2" spans="2:18" ht="36" customHeight="1" x14ac:dyDescent="0.2">
      <c r="B2" s="46" t="s">
        <v>186</v>
      </c>
      <c r="C2" s="189" t="s">
        <v>185</v>
      </c>
      <c r="D2" s="189"/>
      <c r="E2" s="189"/>
      <c r="F2" s="189"/>
      <c r="G2" s="189"/>
      <c r="H2" s="189"/>
      <c r="I2" s="189"/>
      <c r="J2" s="189"/>
      <c r="K2" s="189"/>
      <c r="L2" s="189"/>
      <c r="M2" s="189"/>
      <c r="N2" s="189"/>
      <c r="O2" s="2"/>
      <c r="R2" s="2"/>
    </row>
    <row r="3" spans="2:18" x14ac:dyDescent="0.2">
      <c r="C3" s="4"/>
      <c r="D3" s="4"/>
      <c r="E3" s="4"/>
      <c r="F3" s="4"/>
      <c r="G3" s="4"/>
      <c r="H3" s="4"/>
      <c r="I3" s="4"/>
      <c r="J3" s="4"/>
      <c r="K3" s="4"/>
      <c r="L3" s="4"/>
      <c r="M3" s="4"/>
      <c r="N3" s="4"/>
      <c r="O3" s="5"/>
      <c r="R3" s="5"/>
    </row>
    <row r="4" spans="2:18" ht="29.25" customHeight="1" x14ac:dyDescent="0.2">
      <c r="B4" s="46" t="s">
        <v>187</v>
      </c>
      <c r="C4" s="189" t="s">
        <v>188</v>
      </c>
      <c r="D4" s="189"/>
      <c r="E4" s="189"/>
      <c r="F4" s="189"/>
      <c r="G4" s="189"/>
      <c r="H4" s="189"/>
      <c r="I4" s="189"/>
      <c r="J4" s="189"/>
      <c r="K4" s="189"/>
      <c r="L4" s="189"/>
      <c r="M4" s="189"/>
      <c r="N4" s="189"/>
      <c r="O4" s="2"/>
      <c r="R4" s="2"/>
    </row>
    <row r="5" spans="2:18" ht="15" customHeight="1" x14ac:dyDescent="0.2">
      <c r="B5" s="6"/>
      <c r="C5" s="7"/>
      <c r="D5" s="7"/>
      <c r="E5" s="7"/>
      <c r="F5" s="7"/>
      <c r="G5" s="7"/>
      <c r="H5" s="7"/>
      <c r="I5" s="7"/>
      <c r="J5" s="7"/>
      <c r="K5" s="7"/>
      <c r="L5" s="7"/>
      <c r="M5" s="7"/>
      <c r="N5" s="7"/>
      <c r="O5" s="7"/>
      <c r="R5" s="7"/>
    </row>
    <row r="6" spans="2:18"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2:18"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45" t="s">
        <v>26</v>
      </c>
      <c r="Q7" s="45" t="s">
        <v>5</v>
      </c>
      <c r="R7" s="9"/>
    </row>
    <row r="8" spans="2:18" ht="30" x14ac:dyDescent="0.2">
      <c r="B8" s="24" t="s">
        <v>189</v>
      </c>
      <c r="C8" s="11">
        <v>0</v>
      </c>
      <c r="D8" s="11">
        <v>0</v>
      </c>
      <c r="E8" s="11">
        <v>0</v>
      </c>
      <c r="F8" s="31">
        <f>+C8+D8+E8</f>
        <v>0</v>
      </c>
      <c r="G8" s="11">
        <v>0</v>
      </c>
      <c r="H8" s="11"/>
      <c r="I8" s="11">
        <v>0</v>
      </c>
      <c r="J8" s="11"/>
      <c r="K8" s="11">
        <v>0</v>
      </c>
      <c r="L8" s="11"/>
      <c r="M8" s="11">
        <f>+G8+I8+K8</f>
        <v>0</v>
      </c>
      <c r="N8" s="34">
        <f>+F8+M8</f>
        <v>0</v>
      </c>
      <c r="O8" s="13"/>
      <c r="P8" s="14"/>
      <c r="Q8" s="15"/>
      <c r="R8" s="13"/>
    </row>
    <row r="9" spans="2:18" ht="60" x14ac:dyDescent="0.2">
      <c r="B9" s="24" t="s">
        <v>190</v>
      </c>
      <c r="C9" s="11">
        <v>0</v>
      </c>
      <c r="D9" s="11">
        <v>0</v>
      </c>
      <c r="E9" s="11">
        <v>0</v>
      </c>
      <c r="F9" s="31">
        <f>+C9+D9+E9</f>
        <v>0</v>
      </c>
      <c r="G9" s="11">
        <v>0</v>
      </c>
      <c r="H9" s="11"/>
      <c r="I9" s="11">
        <v>0</v>
      </c>
      <c r="J9" s="11"/>
      <c r="K9" s="11">
        <v>0</v>
      </c>
      <c r="L9" s="11"/>
      <c r="M9" s="11">
        <f>+G9+I9+K9</f>
        <v>0</v>
      </c>
      <c r="N9" s="34">
        <f>+F9+M9</f>
        <v>0</v>
      </c>
      <c r="O9" s="13"/>
      <c r="P9" s="14"/>
      <c r="Q9" s="15"/>
      <c r="R9" s="13"/>
    </row>
    <row r="10" spans="2:18" ht="15" x14ac:dyDescent="0.2">
      <c r="B10" s="24" t="s">
        <v>191</v>
      </c>
      <c r="C10" s="11">
        <v>0</v>
      </c>
      <c r="D10" s="11">
        <v>0</v>
      </c>
      <c r="E10" s="11">
        <v>0</v>
      </c>
      <c r="F10" s="31">
        <f>+C10+D10+E10</f>
        <v>0</v>
      </c>
      <c r="G10" s="11">
        <v>0</v>
      </c>
      <c r="H10" s="11"/>
      <c r="I10" s="11">
        <v>0</v>
      </c>
      <c r="J10" s="11"/>
      <c r="K10" s="11">
        <v>0</v>
      </c>
      <c r="L10" s="11"/>
      <c r="M10" s="11">
        <f>+G10+I10+K10</f>
        <v>0</v>
      </c>
      <c r="N10" s="34">
        <f>+F10+M10</f>
        <v>0</v>
      </c>
      <c r="O10" s="13"/>
      <c r="P10" s="14"/>
      <c r="Q10" s="15"/>
      <c r="R10" s="13"/>
    </row>
    <row r="11" spans="2:18" ht="15.75" x14ac:dyDescent="0.2">
      <c r="B11" s="16" t="s">
        <v>6</v>
      </c>
      <c r="C11" s="17">
        <f>SUM(C8:C10)</f>
        <v>0</v>
      </c>
      <c r="D11" s="17">
        <f>SUM(D8:D10)</f>
        <v>0</v>
      </c>
      <c r="E11" s="17">
        <f>SUM(E8:E10)</f>
        <v>0</v>
      </c>
      <c r="F11" s="17">
        <f>SUM(F8:F10)</f>
        <v>0</v>
      </c>
      <c r="G11" s="17">
        <f>SUM(G8:G10)</f>
        <v>0</v>
      </c>
      <c r="I11" s="17">
        <f>SUM(I8:I10)</f>
        <v>0</v>
      </c>
      <c r="K11" s="17">
        <f>SUM(K8:K10)</f>
        <v>0</v>
      </c>
      <c r="M11" s="35">
        <f>SUM(M8:M10)</f>
        <v>0</v>
      </c>
      <c r="N11" s="35">
        <f>SUM(N8:N10)</f>
        <v>0</v>
      </c>
      <c r="O11" s="18"/>
      <c r="Q11" s="33">
        <f>SUM(Q8:Q10)</f>
        <v>0</v>
      </c>
      <c r="R11" s="18"/>
    </row>
    <row r="13" spans="2:18" ht="15.75" x14ac:dyDescent="0.2">
      <c r="B13" s="16" t="s">
        <v>12</v>
      </c>
      <c r="C13" s="19">
        <f>F11</f>
        <v>0</v>
      </c>
      <c r="D13" s="25"/>
    </row>
    <row r="14" spans="2:18" ht="15.75" x14ac:dyDescent="0.2">
      <c r="B14" s="16" t="s">
        <v>7</v>
      </c>
      <c r="C14" s="19">
        <f>+M11</f>
        <v>0</v>
      </c>
      <c r="D14" s="25"/>
    </row>
    <row r="15" spans="2:18" ht="15.75" x14ac:dyDescent="0.25">
      <c r="B15" s="16" t="s">
        <v>3</v>
      </c>
      <c r="C15" s="21">
        <f>+C13+C14</f>
        <v>0</v>
      </c>
      <c r="D15" s="26"/>
    </row>
    <row r="17" spans="1:18" x14ac:dyDescent="0.2">
      <c r="A17" s="28"/>
      <c r="B17" s="28"/>
      <c r="C17" s="28"/>
      <c r="D17" s="28"/>
      <c r="E17" s="28"/>
      <c r="F17" s="28"/>
      <c r="G17" s="28"/>
      <c r="H17" s="28"/>
      <c r="I17" s="28"/>
      <c r="J17" s="28"/>
      <c r="K17" s="28"/>
      <c r="L17" s="28"/>
      <c r="M17" s="28"/>
      <c r="N17" s="28"/>
      <c r="O17" s="29"/>
      <c r="P17" s="28"/>
      <c r="Q17" s="28"/>
    </row>
    <row r="19" spans="1:18" ht="29.25" customHeight="1" x14ac:dyDescent="0.2">
      <c r="B19" s="46" t="s">
        <v>192</v>
      </c>
      <c r="C19" s="189" t="s">
        <v>193</v>
      </c>
      <c r="D19" s="189"/>
      <c r="E19" s="189"/>
      <c r="F19" s="189"/>
      <c r="G19" s="189"/>
      <c r="H19" s="189"/>
      <c r="I19" s="189"/>
      <c r="J19" s="189"/>
      <c r="K19" s="189"/>
      <c r="L19" s="189"/>
      <c r="M19" s="189"/>
      <c r="N19" s="189"/>
      <c r="O19" s="2"/>
      <c r="R19" s="2"/>
    </row>
    <row r="20" spans="1:18" ht="15" customHeight="1" x14ac:dyDescent="0.2">
      <c r="B20" s="6"/>
      <c r="C20" s="7"/>
      <c r="D20" s="7"/>
      <c r="E20" s="7"/>
      <c r="F20" s="7"/>
      <c r="G20" s="7"/>
      <c r="H20" s="7"/>
      <c r="I20" s="7"/>
      <c r="J20" s="7"/>
      <c r="K20" s="7"/>
      <c r="L20" s="7"/>
      <c r="M20" s="7"/>
      <c r="N20" s="7"/>
      <c r="O20" s="7"/>
      <c r="R20" s="7"/>
    </row>
    <row r="21" spans="1:18" ht="16.5" customHeight="1" x14ac:dyDescent="0.2">
      <c r="B21" s="190" t="s">
        <v>0</v>
      </c>
      <c r="C21" s="191" t="s">
        <v>13</v>
      </c>
      <c r="D21" s="192"/>
      <c r="E21" s="192"/>
      <c r="F21" s="193"/>
      <c r="G21" s="191" t="s">
        <v>2</v>
      </c>
      <c r="H21" s="192"/>
      <c r="I21" s="192"/>
      <c r="J21" s="192"/>
      <c r="K21" s="192"/>
      <c r="L21" s="192"/>
      <c r="M21" s="193"/>
      <c r="N21" s="194" t="s">
        <v>3</v>
      </c>
      <c r="O21" s="9"/>
      <c r="P21" s="188" t="s">
        <v>11</v>
      </c>
      <c r="Q21" s="188"/>
      <c r="R21" s="9"/>
    </row>
    <row r="22" spans="1:18" ht="31.5" customHeight="1" x14ac:dyDescent="0.2">
      <c r="B22" s="190"/>
      <c r="C22" s="23" t="s">
        <v>9</v>
      </c>
      <c r="D22" s="23" t="s">
        <v>10</v>
      </c>
      <c r="E22" s="23" t="s">
        <v>1</v>
      </c>
      <c r="F22" s="23" t="s">
        <v>16</v>
      </c>
      <c r="G22" s="23" t="s">
        <v>14</v>
      </c>
      <c r="H22" s="27" t="s">
        <v>15</v>
      </c>
      <c r="I22" s="23" t="s">
        <v>18</v>
      </c>
      <c r="J22" s="27" t="s">
        <v>17</v>
      </c>
      <c r="K22" s="23" t="s">
        <v>19</v>
      </c>
      <c r="L22" s="27" t="s">
        <v>20</v>
      </c>
      <c r="M22" s="23" t="s">
        <v>4</v>
      </c>
      <c r="N22" s="194"/>
      <c r="O22" s="9"/>
      <c r="P22" s="45" t="s">
        <v>26</v>
      </c>
      <c r="Q22" s="45" t="s">
        <v>5</v>
      </c>
      <c r="R22" s="9"/>
    </row>
    <row r="23" spans="1:18" ht="45" x14ac:dyDescent="0.2">
      <c r="B23" s="24" t="s">
        <v>194</v>
      </c>
      <c r="C23" s="11">
        <v>0</v>
      </c>
      <c r="D23" s="11">
        <v>0</v>
      </c>
      <c r="E23" s="11">
        <v>0</v>
      </c>
      <c r="F23" s="31">
        <f>+C23+D23+E23</f>
        <v>0</v>
      </c>
      <c r="G23" s="11">
        <v>0</v>
      </c>
      <c r="H23" s="11"/>
      <c r="I23" s="11">
        <v>0</v>
      </c>
      <c r="J23" s="11"/>
      <c r="K23" s="11">
        <v>0</v>
      </c>
      <c r="L23" s="11"/>
      <c r="M23" s="11">
        <f>+G23+I23+K23</f>
        <v>0</v>
      </c>
      <c r="N23" s="34">
        <f>+F23+M23</f>
        <v>0</v>
      </c>
      <c r="O23" s="13"/>
      <c r="P23" s="14"/>
      <c r="Q23" s="15"/>
      <c r="R23" s="13"/>
    </row>
    <row r="24" spans="1:18" ht="15.75" x14ac:dyDescent="0.2">
      <c r="B24" s="16" t="s">
        <v>6</v>
      </c>
      <c r="C24" s="17">
        <f>SUM(C23:C23)</f>
        <v>0</v>
      </c>
      <c r="D24" s="17">
        <f>SUM(D23:D23)</f>
        <v>0</v>
      </c>
      <c r="E24" s="17">
        <f>SUM(E23:E23)</f>
        <v>0</v>
      </c>
      <c r="F24" s="17">
        <f>SUM(F23:F23)</f>
        <v>0</v>
      </c>
      <c r="G24" s="17">
        <f>SUM(G23:G23)</f>
        <v>0</v>
      </c>
      <c r="I24" s="17">
        <f>SUM(I23:I23)</f>
        <v>0</v>
      </c>
      <c r="K24" s="17">
        <f>SUM(K23:K23)</f>
        <v>0</v>
      </c>
      <c r="M24" s="35">
        <f>SUM(M23:M23)</f>
        <v>0</v>
      </c>
      <c r="N24" s="35">
        <f>SUM(N23:N23)</f>
        <v>0</v>
      </c>
      <c r="O24" s="18"/>
      <c r="Q24" s="33">
        <f>SUM(Q23:Q23)</f>
        <v>0</v>
      </c>
      <c r="R24" s="18"/>
    </row>
    <row r="26" spans="1:18" ht="15.75" x14ac:dyDescent="0.2">
      <c r="B26" s="16" t="s">
        <v>12</v>
      </c>
      <c r="C26" s="19">
        <f>F24</f>
        <v>0</v>
      </c>
      <c r="D26" s="25"/>
    </row>
    <row r="27" spans="1:18" ht="15.75" x14ac:dyDescent="0.2">
      <c r="B27" s="16" t="s">
        <v>7</v>
      </c>
      <c r="C27" s="19">
        <f>+M24</f>
        <v>0</v>
      </c>
      <c r="D27" s="25"/>
    </row>
    <row r="28" spans="1:18" ht="15.75" x14ac:dyDescent="0.25">
      <c r="B28" s="16" t="s">
        <v>3</v>
      </c>
      <c r="C28" s="21">
        <f>+C26+C27</f>
        <v>0</v>
      </c>
      <c r="D28" s="26"/>
    </row>
    <row r="30" spans="1:18" x14ac:dyDescent="0.2">
      <c r="A30" s="28"/>
      <c r="B30" s="28"/>
      <c r="C30" s="28"/>
      <c r="D30" s="28"/>
      <c r="E30" s="28"/>
      <c r="F30" s="28"/>
      <c r="G30" s="28"/>
      <c r="H30" s="28"/>
      <c r="I30" s="28"/>
      <c r="J30" s="28"/>
      <c r="K30" s="28"/>
      <c r="L30" s="28"/>
      <c r="M30" s="28"/>
      <c r="N30" s="28"/>
      <c r="O30" s="29"/>
      <c r="P30" s="28"/>
      <c r="Q30" s="28"/>
    </row>
    <row r="32" spans="1:18" ht="29.25" customHeight="1" x14ac:dyDescent="0.2">
      <c r="B32" s="46" t="s">
        <v>195</v>
      </c>
      <c r="C32" s="189" t="s">
        <v>196</v>
      </c>
      <c r="D32" s="189"/>
      <c r="E32" s="189"/>
      <c r="F32" s="189"/>
      <c r="G32" s="189"/>
      <c r="H32" s="189"/>
      <c r="I32" s="189"/>
      <c r="J32" s="189"/>
      <c r="K32" s="189"/>
      <c r="L32" s="189"/>
      <c r="M32" s="189"/>
      <c r="N32" s="189"/>
      <c r="O32" s="2"/>
      <c r="R32" s="2"/>
    </row>
    <row r="33" spans="1:18" ht="15" customHeight="1" x14ac:dyDescent="0.2">
      <c r="B33" s="6"/>
      <c r="C33" s="7"/>
      <c r="D33" s="7"/>
      <c r="E33" s="7"/>
      <c r="F33" s="7"/>
      <c r="G33" s="7"/>
      <c r="H33" s="7"/>
      <c r="I33" s="7"/>
      <c r="J33" s="7"/>
      <c r="K33" s="7"/>
      <c r="L33" s="7"/>
      <c r="M33" s="7"/>
      <c r="N33" s="7"/>
      <c r="O33" s="7"/>
      <c r="R33" s="7"/>
    </row>
    <row r="34" spans="1:18" ht="16.5" customHeight="1" x14ac:dyDescent="0.2">
      <c r="B34" s="190" t="s">
        <v>0</v>
      </c>
      <c r="C34" s="191" t="s">
        <v>13</v>
      </c>
      <c r="D34" s="192"/>
      <c r="E34" s="192"/>
      <c r="F34" s="193"/>
      <c r="G34" s="191" t="s">
        <v>2</v>
      </c>
      <c r="H34" s="192"/>
      <c r="I34" s="192"/>
      <c r="J34" s="192"/>
      <c r="K34" s="192"/>
      <c r="L34" s="192"/>
      <c r="M34" s="193"/>
      <c r="N34" s="194" t="s">
        <v>3</v>
      </c>
      <c r="O34" s="9"/>
      <c r="P34" s="188" t="s">
        <v>11</v>
      </c>
      <c r="Q34" s="188"/>
      <c r="R34" s="9"/>
    </row>
    <row r="35" spans="1:18" ht="31.5" customHeight="1" x14ac:dyDescent="0.2">
      <c r="B35" s="190"/>
      <c r="C35" s="23" t="s">
        <v>9</v>
      </c>
      <c r="D35" s="23" t="s">
        <v>10</v>
      </c>
      <c r="E35" s="23" t="s">
        <v>1</v>
      </c>
      <c r="F35" s="23" t="s">
        <v>16</v>
      </c>
      <c r="G35" s="23" t="s">
        <v>14</v>
      </c>
      <c r="H35" s="27" t="s">
        <v>15</v>
      </c>
      <c r="I35" s="23" t="s">
        <v>18</v>
      </c>
      <c r="J35" s="27" t="s">
        <v>17</v>
      </c>
      <c r="K35" s="23" t="s">
        <v>19</v>
      </c>
      <c r="L35" s="27" t="s">
        <v>20</v>
      </c>
      <c r="M35" s="23" t="s">
        <v>4</v>
      </c>
      <c r="N35" s="194"/>
      <c r="O35" s="9"/>
      <c r="P35" s="45" t="s">
        <v>26</v>
      </c>
      <c r="Q35" s="45" t="s">
        <v>5</v>
      </c>
      <c r="R35" s="9"/>
    </row>
    <row r="36" spans="1:18" ht="30" x14ac:dyDescent="0.2">
      <c r="B36" s="24" t="s">
        <v>189</v>
      </c>
      <c r="C36" s="11">
        <v>0</v>
      </c>
      <c r="D36" s="11">
        <v>0</v>
      </c>
      <c r="E36" s="11">
        <v>0</v>
      </c>
      <c r="F36" s="31">
        <f>+C36+D36+E36</f>
        <v>0</v>
      </c>
      <c r="G36" s="11">
        <v>0</v>
      </c>
      <c r="H36" s="11"/>
      <c r="I36" s="11">
        <v>0</v>
      </c>
      <c r="J36" s="11"/>
      <c r="K36" s="11">
        <v>0</v>
      </c>
      <c r="L36" s="11"/>
      <c r="M36" s="11">
        <f>+G36+I36+K36</f>
        <v>0</v>
      </c>
      <c r="N36" s="34">
        <f>+F36+M36</f>
        <v>0</v>
      </c>
      <c r="O36" s="13"/>
      <c r="P36" s="14"/>
      <c r="Q36" s="15"/>
      <c r="R36" s="13"/>
    </row>
    <row r="37" spans="1:18" ht="60" x14ac:dyDescent="0.2">
      <c r="B37" s="24" t="s">
        <v>190</v>
      </c>
      <c r="C37" s="11">
        <v>0</v>
      </c>
      <c r="D37" s="11">
        <v>0</v>
      </c>
      <c r="E37" s="11">
        <v>0</v>
      </c>
      <c r="F37" s="31">
        <f>+C37+D37+E37</f>
        <v>0</v>
      </c>
      <c r="G37" s="11">
        <v>0</v>
      </c>
      <c r="H37" s="11"/>
      <c r="I37" s="11">
        <v>0</v>
      </c>
      <c r="J37" s="11"/>
      <c r="K37" s="11">
        <v>0</v>
      </c>
      <c r="L37" s="11"/>
      <c r="M37" s="11">
        <f>+G37+I37+K37</f>
        <v>0</v>
      </c>
      <c r="N37" s="34">
        <f>+F37+M37</f>
        <v>0</v>
      </c>
      <c r="O37" s="13"/>
      <c r="P37" s="14"/>
      <c r="Q37" s="15"/>
      <c r="R37" s="13"/>
    </row>
    <row r="38" spans="1:18" ht="15" x14ac:dyDescent="0.2">
      <c r="B38" s="24" t="s">
        <v>191</v>
      </c>
      <c r="C38" s="11">
        <v>0</v>
      </c>
      <c r="D38" s="11">
        <v>0</v>
      </c>
      <c r="E38" s="11">
        <v>0</v>
      </c>
      <c r="F38" s="31">
        <f>+C38+D38+E38</f>
        <v>0</v>
      </c>
      <c r="G38" s="11">
        <v>0</v>
      </c>
      <c r="H38" s="11"/>
      <c r="I38" s="11">
        <v>0</v>
      </c>
      <c r="J38" s="11"/>
      <c r="K38" s="11">
        <v>0</v>
      </c>
      <c r="L38" s="11"/>
      <c r="M38" s="11">
        <f>+G38+I38+K38</f>
        <v>0</v>
      </c>
      <c r="N38" s="34">
        <f>+F38+M38</f>
        <v>0</v>
      </c>
      <c r="O38" s="13"/>
      <c r="P38" s="14"/>
      <c r="Q38" s="15"/>
      <c r="R38" s="13"/>
    </row>
    <row r="39" spans="1:18" ht="15.75" x14ac:dyDescent="0.2">
      <c r="B39" s="16" t="s">
        <v>6</v>
      </c>
      <c r="C39" s="17">
        <f>SUM(C36:C38)</f>
        <v>0</v>
      </c>
      <c r="D39" s="17">
        <f>SUM(D36:D38)</f>
        <v>0</v>
      </c>
      <c r="E39" s="17">
        <f>SUM(E36:E38)</f>
        <v>0</v>
      </c>
      <c r="F39" s="17">
        <f>SUM(F36:F38)</f>
        <v>0</v>
      </c>
      <c r="G39" s="17">
        <f>SUM(G36:G38)</f>
        <v>0</v>
      </c>
      <c r="I39" s="17">
        <f>SUM(I36:I38)</f>
        <v>0</v>
      </c>
      <c r="K39" s="17">
        <f>SUM(K36:K38)</f>
        <v>0</v>
      </c>
      <c r="M39" s="35">
        <f>SUM(M36:M38)</f>
        <v>0</v>
      </c>
      <c r="N39" s="35">
        <f>SUM(N36:N38)</f>
        <v>0</v>
      </c>
      <c r="O39" s="18"/>
      <c r="Q39" s="33">
        <f>SUM(Q36:Q38)</f>
        <v>0</v>
      </c>
      <c r="R39" s="18"/>
    </row>
    <row r="41" spans="1:18" ht="15.75" x14ac:dyDescent="0.2">
      <c r="B41" s="16" t="s">
        <v>12</v>
      </c>
      <c r="C41" s="19">
        <f>F39</f>
        <v>0</v>
      </c>
      <c r="D41" s="25"/>
    </row>
    <row r="42" spans="1:18" ht="15.75" x14ac:dyDescent="0.2">
      <c r="B42" s="16" t="s">
        <v>7</v>
      </c>
      <c r="C42" s="19">
        <f>+M39</f>
        <v>0</v>
      </c>
      <c r="D42" s="25"/>
    </row>
    <row r="43" spans="1:18" ht="15.75" x14ac:dyDescent="0.25">
      <c r="B43" s="16" t="s">
        <v>3</v>
      </c>
      <c r="C43" s="21">
        <f>+C41+C42</f>
        <v>0</v>
      </c>
      <c r="D43" s="26"/>
    </row>
    <row r="45" spans="1:18" x14ac:dyDescent="0.2">
      <c r="A45" s="28"/>
      <c r="B45" s="28"/>
      <c r="C45" s="28"/>
      <c r="D45" s="28"/>
      <c r="E45" s="28"/>
      <c r="F45" s="28"/>
      <c r="G45" s="28"/>
      <c r="H45" s="28"/>
      <c r="I45" s="28"/>
      <c r="J45" s="28"/>
      <c r="K45" s="28"/>
      <c r="L45" s="28"/>
      <c r="M45" s="28"/>
      <c r="N45" s="28"/>
      <c r="O45" s="29"/>
      <c r="P45" s="28"/>
      <c r="Q45" s="28"/>
    </row>
    <row r="47" spans="1:18" ht="29.25" customHeight="1" x14ac:dyDescent="0.2">
      <c r="B47" s="46" t="s">
        <v>198</v>
      </c>
      <c r="C47" s="189" t="s">
        <v>197</v>
      </c>
      <c r="D47" s="189"/>
      <c r="E47" s="189"/>
      <c r="F47" s="189"/>
      <c r="G47" s="189"/>
      <c r="H47" s="189"/>
      <c r="I47" s="189"/>
      <c r="J47" s="189"/>
      <c r="K47" s="189"/>
      <c r="L47" s="189"/>
      <c r="M47" s="189"/>
      <c r="N47" s="189"/>
      <c r="O47" s="2"/>
      <c r="R47" s="2"/>
    </row>
    <row r="48" spans="1:18" ht="15" customHeight="1" x14ac:dyDescent="0.2">
      <c r="B48" s="6"/>
      <c r="C48" s="7"/>
      <c r="D48" s="7"/>
      <c r="E48" s="7"/>
      <c r="F48" s="7"/>
      <c r="G48" s="7"/>
      <c r="H48" s="7"/>
      <c r="I48" s="7"/>
      <c r="J48" s="7"/>
      <c r="K48" s="7"/>
      <c r="L48" s="7"/>
      <c r="M48" s="7"/>
      <c r="N48" s="7"/>
      <c r="O48" s="7"/>
      <c r="R48" s="7"/>
    </row>
    <row r="49" spans="1:18" ht="16.5" customHeight="1" x14ac:dyDescent="0.2">
      <c r="B49" s="190" t="s">
        <v>0</v>
      </c>
      <c r="C49" s="191" t="s">
        <v>13</v>
      </c>
      <c r="D49" s="192"/>
      <c r="E49" s="192"/>
      <c r="F49" s="193"/>
      <c r="G49" s="191" t="s">
        <v>2</v>
      </c>
      <c r="H49" s="192"/>
      <c r="I49" s="192"/>
      <c r="J49" s="192"/>
      <c r="K49" s="192"/>
      <c r="L49" s="192"/>
      <c r="M49" s="193"/>
      <c r="N49" s="194" t="s">
        <v>3</v>
      </c>
      <c r="O49" s="9"/>
      <c r="P49" s="188" t="s">
        <v>11</v>
      </c>
      <c r="Q49" s="188"/>
      <c r="R49" s="9"/>
    </row>
    <row r="50" spans="1:18" ht="31.5" customHeight="1" x14ac:dyDescent="0.2">
      <c r="B50" s="190"/>
      <c r="C50" s="23" t="s">
        <v>9</v>
      </c>
      <c r="D50" s="23" t="s">
        <v>10</v>
      </c>
      <c r="E50" s="23" t="s">
        <v>1</v>
      </c>
      <c r="F50" s="23" t="s">
        <v>16</v>
      </c>
      <c r="G50" s="23" t="s">
        <v>14</v>
      </c>
      <c r="H50" s="27" t="s">
        <v>15</v>
      </c>
      <c r="I50" s="23" t="s">
        <v>18</v>
      </c>
      <c r="J50" s="27" t="s">
        <v>17</v>
      </c>
      <c r="K50" s="23" t="s">
        <v>19</v>
      </c>
      <c r="L50" s="27" t="s">
        <v>20</v>
      </c>
      <c r="M50" s="23" t="s">
        <v>4</v>
      </c>
      <c r="N50" s="194"/>
      <c r="O50" s="9"/>
      <c r="P50" s="45" t="s">
        <v>26</v>
      </c>
      <c r="Q50" s="45" t="s">
        <v>5</v>
      </c>
      <c r="R50" s="9"/>
    </row>
    <row r="51" spans="1:18" ht="15" x14ac:dyDescent="0.2">
      <c r="B51" s="24" t="s">
        <v>8</v>
      </c>
      <c r="C51" s="11">
        <v>0</v>
      </c>
      <c r="D51" s="11">
        <v>0</v>
      </c>
      <c r="E51" s="11">
        <v>0</v>
      </c>
      <c r="F51" s="31">
        <f>+C51+D51+E51</f>
        <v>0</v>
      </c>
      <c r="G51" s="11">
        <v>0</v>
      </c>
      <c r="H51" s="11"/>
      <c r="I51" s="11">
        <v>0</v>
      </c>
      <c r="J51" s="11"/>
      <c r="K51" s="11">
        <v>0</v>
      </c>
      <c r="L51" s="11"/>
      <c r="M51" s="11">
        <f>+G51+I51+K51</f>
        <v>0</v>
      </c>
      <c r="N51" s="34">
        <f>+F51+M51</f>
        <v>0</v>
      </c>
      <c r="O51" s="13"/>
      <c r="P51" s="14"/>
      <c r="Q51" s="15"/>
      <c r="R51" s="13"/>
    </row>
    <row r="52" spans="1:18" ht="15" x14ac:dyDescent="0.2">
      <c r="B52" s="24" t="s">
        <v>8</v>
      </c>
      <c r="C52" s="11">
        <v>0</v>
      </c>
      <c r="D52" s="11">
        <v>0</v>
      </c>
      <c r="E52" s="11">
        <v>0</v>
      </c>
      <c r="F52" s="31">
        <f>+C52+D52+E52</f>
        <v>0</v>
      </c>
      <c r="G52" s="11">
        <v>0</v>
      </c>
      <c r="H52" s="11"/>
      <c r="I52" s="11">
        <v>0</v>
      </c>
      <c r="J52" s="11"/>
      <c r="K52" s="11">
        <v>0</v>
      </c>
      <c r="L52" s="11"/>
      <c r="M52" s="11">
        <f>+G52+I52+K52</f>
        <v>0</v>
      </c>
      <c r="N52" s="34">
        <f>+F52+M52</f>
        <v>0</v>
      </c>
      <c r="O52" s="13"/>
      <c r="P52" s="14"/>
      <c r="Q52" s="15"/>
      <c r="R52" s="13"/>
    </row>
    <row r="53" spans="1:18" ht="15.75" x14ac:dyDescent="0.2">
      <c r="B53" s="16" t="s">
        <v>6</v>
      </c>
      <c r="C53" s="17">
        <f>SUM(C51:C52)</f>
        <v>0</v>
      </c>
      <c r="D53" s="17">
        <f>SUM(D51:D52)</f>
        <v>0</v>
      </c>
      <c r="E53" s="17">
        <f>SUM(E51:E52)</f>
        <v>0</v>
      </c>
      <c r="F53" s="17">
        <f>SUM(F51:F52)</f>
        <v>0</v>
      </c>
      <c r="G53" s="17">
        <f>SUM(G51:G52)</f>
        <v>0</v>
      </c>
      <c r="I53" s="17">
        <f>SUM(I51:I52)</f>
        <v>0</v>
      </c>
      <c r="K53" s="17">
        <f>SUM(K51:K52)</f>
        <v>0</v>
      </c>
      <c r="M53" s="35">
        <f>SUM(M51:M52)</f>
        <v>0</v>
      </c>
      <c r="N53" s="35">
        <f>SUM(N51:N52)</f>
        <v>0</v>
      </c>
      <c r="O53" s="18"/>
      <c r="Q53" s="33">
        <f>SUM(Q51:Q52)</f>
        <v>0</v>
      </c>
      <c r="R53" s="18"/>
    </row>
    <row r="55" spans="1:18" ht="15.75" x14ac:dyDescent="0.2">
      <c r="B55" s="16" t="s">
        <v>12</v>
      </c>
      <c r="C55" s="19">
        <f>F53</f>
        <v>0</v>
      </c>
      <c r="D55" s="25"/>
    </row>
    <row r="56" spans="1:18" ht="15.75" x14ac:dyDescent="0.2">
      <c r="B56" s="16" t="s">
        <v>7</v>
      </c>
      <c r="C56" s="19">
        <f>+M53</f>
        <v>0</v>
      </c>
      <c r="D56" s="25"/>
    </row>
    <row r="57" spans="1:18" ht="15.75" x14ac:dyDescent="0.25">
      <c r="B57" s="16" t="s">
        <v>3</v>
      </c>
      <c r="C57" s="21">
        <f>+C55+C56</f>
        <v>0</v>
      </c>
      <c r="D57" s="26"/>
    </row>
    <row r="59" spans="1:18" x14ac:dyDescent="0.2">
      <c r="A59" s="28"/>
      <c r="B59" s="28"/>
      <c r="C59" s="28"/>
      <c r="D59" s="28"/>
      <c r="E59" s="28"/>
      <c r="F59" s="28"/>
      <c r="G59" s="28"/>
      <c r="H59" s="28"/>
      <c r="I59" s="28"/>
      <c r="J59" s="28"/>
      <c r="K59" s="28"/>
      <c r="L59" s="28"/>
      <c r="M59" s="28"/>
      <c r="N59" s="28"/>
      <c r="O59" s="29"/>
      <c r="P59" s="28"/>
      <c r="Q59" s="28"/>
    </row>
    <row r="61" spans="1:18" ht="29.25" customHeight="1" x14ac:dyDescent="0.2">
      <c r="B61" s="46" t="s">
        <v>199</v>
      </c>
      <c r="C61" s="189" t="s">
        <v>201</v>
      </c>
      <c r="D61" s="189"/>
      <c r="E61" s="189"/>
      <c r="F61" s="189"/>
      <c r="G61" s="189"/>
      <c r="H61" s="189"/>
      <c r="I61" s="189"/>
      <c r="J61" s="189"/>
      <c r="K61" s="189"/>
      <c r="L61" s="189"/>
      <c r="M61" s="189"/>
      <c r="N61" s="189"/>
      <c r="O61" s="2"/>
      <c r="R61" s="2"/>
    </row>
    <row r="62" spans="1:18" ht="15" customHeight="1" x14ac:dyDescent="0.2">
      <c r="B62" s="6"/>
      <c r="C62" s="7"/>
      <c r="D62" s="7"/>
      <c r="E62" s="7"/>
      <c r="F62" s="7"/>
      <c r="G62" s="7"/>
      <c r="H62" s="7"/>
      <c r="I62" s="7"/>
      <c r="J62" s="7"/>
      <c r="K62" s="7"/>
      <c r="L62" s="7"/>
      <c r="M62" s="7"/>
      <c r="N62" s="7"/>
      <c r="O62" s="7"/>
      <c r="R62" s="7"/>
    </row>
    <row r="63" spans="1:18" ht="16.5" customHeight="1" x14ac:dyDescent="0.2">
      <c r="B63" s="190" t="s">
        <v>0</v>
      </c>
      <c r="C63" s="191" t="s">
        <v>13</v>
      </c>
      <c r="D63" s="192"/>
      <c r="E63" s="192"/>
      <c r="F63" s="193"/>
      <c r="G63" s="191" t="s">
        <v>2</v>
      </c>
      <c r="H63" s="192"/>
      <c r="I63" s="192"/>
      <c r="J63" s="192"/>
      <c r="K63" s="192"/>
      <c r="L63" s="192"/>
      <c r="M63" s="193"/>
      <c r="N63" s="194" t="s">
        <v>3</v>
      </c>
      <c r="O63" s="9"/>
      <c r="P63" s="188" t="s">
        <v>11</v>
      </c>
      <c r="Q63" s="188"/>
      <c r="R63" s="9"/>
    </row>
    <row r="64" spans="1:18" ht="31.5" customHeight="1" x14ac:dyDescent="0.2">
      <c r="B64" s="190"/>
      <c r="C64" s="23" t="s">
        <v>9</v>
      </c>
      <c r="D64" s="23" t="s">
        <v>10</v>
      </c>
      <c r="E64" s="23" t="s">
        <v>1</v>
      </c>
      <c r="F64" s="23" t="s">
        <v>16</v>
      </c>
      <c r="G64" s="23" t="s">
        <v>14</v>
      </c>
      <c r="H64" s="27" t="s">
        <v>15</v>
      </c>
      <c r="I64" s="23" t="s">
        <v>18</v>
      </c>
      <c r="J64" s="27" t="s">
        <v>17</v>
      </c>
      <c r="K64" s="23" t="s">
        <v>19</v>
      </c>
      <c r="L64" s="27" t="s">
        <v>20</v>
      </c>
      <c r="M64" s="23" t="s">
        <v>4</v>
      </c>
      <c r="N64" s="194"/>
      <c r="O64" s="9"/>
      <c r="P64" s="45" t="s">
        <v>26</v>
      </c>
      <c r="Q64" s="45" t="s">
        <v>5</v>
      </c>
      <c r="R64" s="9"/>
    </row>
    <row r="65" spans="1:18" ht="15" x14ac:dyDescent="0.2">
      <c r="B65" s="24" t="s">
        <v>8</v>
      </c>
      <c r="C65" s="11">
        <v>0</v>
      </c>
      <c r="D65" s="11">
        <v>0</v>
      </c>
      <c r="E65" s="11">
        <v>0</v>
      </c>
      <c r="F65" s="31">
        <f>+C65+D65+E65</f>
        <v>0</v>
      </c>
      <c r="G65" s="11">
        <v>0</v>
      </c>
      <c r="H65" s="11"/>
      <c r="I65" s="11">
        <v>0</v>
      </c>
      <c r="J65" s="11"/>
      <c r="K65" s="11">
        <v>0</v>
      </c>
      <c r="L65" s="11"/>
      <c r="M65" s="11">
        <f>+G65+I65+K65</f>
        <v>0</v>
      </c>
      <c r="N65" s="34">
        <f>+F65+M65</f>
        <v>0</v>
      </c>
      <c r="O65" s="13"/>
      <c r="P65" s="14"/>
      <c r="Q65" s="15"/>
      <c r="R65" s="13"/>
    </row>
    <row r="66" spans="1:18" ht="15" x14ac:dyDescent="0.2">
      <c r="B66" s="24" t="s">
        <v>8</v>
      </c>
      <c r="C66" s="11">
        <v>0</v>
      </c>
      <c r="D66" s="11">
        <v>0</v>
      </c>
      <c r="E66" s="11">
        <v>0</v>
      </c>
      <c r="F66" s="31">
        <f>+C66+D66+E66</f>
        <v>0</v>
      </c>
      <c r="G66" s="11">
        <v>0</v>
      </c>
      <c r="H66" s="11"/>
      <c r="I66" s="11">
        <v>0</v>
      </c>
      <c r="J66" s="11"/>
      <c r="K66" s="11">
        <v>0</v>
      </c>
      <c r="L66" s="11"/>
      <c r="M66" s="11">
        <f>+G66+I66+K66</f>
        <v>0</v>
      </c>
      <c r="N66" s="34">
        <f>+F66+M66</f>
        <v>0</v>
      </c>
      <c r="O66" s="13"/>
      <c r="P66" s="14"/>
      <c r="Q66" s="15"/>
      <c r="R66" s="13"/>
    </row>
    <row r="67" spans="1:18" ht="15.75" x14ac:dyDescent="0.2">
      <c r="B67" s="16" t="s">
        <v>6</v>
      </c>
      <c r="C67" s="17">
        <f>SUM(C65:C66)</f>
        <v>0</v>
      </c>
      <c r="D67" s="17">
        <f>SUM(D65:D66)</f>
        <v>0</v>
      </c>
      <c r="E67" s="17">
        <f>SUM(E65:E66)</f>
        <v>0</v>
      </c>
      <c r="F67" s="17">
        <f>SUM(F65:F66)</f>
        <v>0</v>
      </c>
      <c r="G67" s="17">
        <f>SUM(G65:G66)</f>
        <v>0</v>
      </c>
      <c r="I67" s="17">
        <f>SUM(I65:I66)</f>
        <v>0</v>
      </c>
      <c r="K67" s="17">
        <f>SUM(K65:K66)</f>
        <v>0</v>
      </c>
      <c r="M67" s="35">
        <f>SUM(M65:M66)</f>
        <v>0</v>
      </c>
      <c r="N67" s="35">
        <f>SUM(N65:N66)</f>
        <v>0</v>
      </c>
      <c r="O67" s="18"/>
      <c r="Q67" s="33">
        <f>SUM(Q65:Q66)</f>
        <v>0</v>
      </c>
      <c r="R67" s="18"/>
    </row>
    <row r="69" spans="1:18" ht="15.75" x14ac:dyDescent="0.2">
      <c r="B69" s="16" t="s">
        <v>12</v>
      </c>
      <c r="C69" s="19">
        <f>F67</f>
        <v>0</v>
      </c>
      <c r="D69" s="25"/>
    </row>
    <row r="70" spans="1:18" ht="15.75" x14ac:dyDescent="0.2">
      <c r="B70" s="16" t="s">
        <v>7</v>
      </c>
      <c r="C70" s="19">
        <f>+M67</f>
        <v>0</v>
      </c>
      <c r="D70" s="25"/>
    </row>
    <row r="71" spans="1:18" ht="15.75" x14ac:dyDescent="0.25">
      <c r="B71" s="16" t="s">
        <v>3</v>
      </c>
      <c r="C71" s="21">
        <f>+C69+C70</f>
        <v>0</v>
      </c>
      <c r="D71" s="26"/>
    </row>
    <row r="73" spans="1:18" x14ac:dyDescent="0.2">
      <c r="A73" s="28"/>
      <c r="B73" s="28"/>
      <c r="C73" s="28"/>
      <c r="D73" s="28"/>
      <c r="E73" s="28"/>
      <c r="F73" s="28"/>
      <c r="G73" s="28"/>
      <c r="H73" s="28"/>
      <c r="I73" s="28"/>
      <c r="J73" s="28"/>
      <c r="K73" s="28"/>
      <c r="L73" s="28"/>
      <c r="M73" s="28"/>
      <c r="N73" s="28"/>
      <c r="O73" s="29"/>
      <c r="P73" s="28"/>
      <c r="Q73" s="28"/>
    </row>
    <row r="75" spans="1:18" ht="29.25" customHeight="1" x14ac:dyDescent="0.2">
      <c r="B75" s="46" t="s">
        <v>200</v>
      </c>
      <c r="C75" s="189" t="s">
        <v>202</v>
      </c>
      <c r="D75" s="189"/>
      <c r="E75" s="189"/>
      <c r="F75" s="189"/>
      <c r="G75" s="189"/>
      <c r="H75" s="189"/>
      <c r="I75" s="189"/>
      <c r="J75" s="189"/>
      <c r="K75" s="189"/>
      <c r="L75" s="189"/>
      <c r="M75" s="189"/>
      <c r="N75" s="189"/>
      <c r="O75" s="2"/>
      <c r="R75" s="2"/>
    </row>
    <row r="76" spans="1:18" ht="15" customHeight="1" x14ac:dyDescent="0.2">
      <c r="B76" s="6"/>
      <c r="C76" s="7"/>
      <c r="D76" s="7"/>
      <c r="E76" s="7"/>
      <c r="F76" s="7"/>
      <c r="G76" s="7"/>
      <c r="H76" s="7"/>
      <c r="I76" s="7"/>
      <c r="J76" s="7"/>
      <c r="K76" s="7"/>
      <c r="L76" s="7"/>
      <c r="M76" s="7"/>
      <c r="N76" s="7"/>
      <c r="O76" s="7"/>
      <c r="R76" s="7"/>
    </row>
    <row r="77" spans="1:18" ht="16.5" customHeight="1" x14ac:dyDescent="0.2">
      <c r="B77" s="190" t="s">
        <v>0</v>
      </c>
      <c r="C77" s="191" t="s">
        <v>13</v>
      </c>
      <c r="D77" s="192"/>
      <c r="E77" s="192"/>
      <c r="F77" s="193"/>
      <c r="G77" s="191" t="s">
        <v>2</v>
      </c>
      <c r="H77" s="192"/>
      <c r="I77" s="192"/>
      <c r="J77" s="192"/>
      <c r="K77" s="192"/>
      <c r="L77" s="192"/>
      <c r="M77" s="193"/>
      <c r="N77" s="194" t="s">
        <v>3</v>
      </c>
      <c r="O77" s="9"/>
      <c r="P77" s="188" t="s">
        <v>11</v>
      </c>
      <c r="Q77" s="188"/>
      <c r="R77" s="9"/>
    </row>
    <row r="78" spans="1:18" ht="31.5" customHeight="1" x14ac:dyDescent="0.2">
      <c r="B78" s="190"/>
      <c r="C78" s="23" t="s">
        <v>9</v>
      </c>
      <c r="D78" s="23" t="s">
        <v>10</v>
      </c>
      <c r="E78" s="23" t="s">
        <v>1</v>
      </c>
      <c r="F78" s="23" t="s">
        <v>16</v>
      </c>
      <c r="G78" s="23" t="s">
        <v>14</v>
      </c>
      <c r="H78" s="27" t="s">
        <v>15</v>
      </c>
      <c r="I78" s="23" t="s">
        <v>18</v>
      </c>
      <c r="J78" s="27" t="s">
        <v>17</v>
      </c>
      <c r="K78" s="23" t="s">
        <v>19</v>
      </c>
      <c r="L78" s="27" t="s">
        <v>20</v>
      </c>
      <c r="M78" s="23" t="s">
        <v>4</v>
      </c>
      <c r="N78" s="194"/>
      <c r="O78" s="9"/>
      <c r="P78" s="45" t="s">
        <v>26</v>
      </c>
      <c r="Q78" s="45" t="s">
        <v>5</v>
      </c>
      <c r="R78" s="9"/>
    </row>
    <row r="79" spans="1:18" ht="45" x14ac:dyDescent="0.2">
      <c r="B79" s="24" t="s">
        <v>203</v>
      </c>
      <c r="C79" s="11">
        <v>0</v>
      </c>
      <c r="D79" s="11">
        <v>0</v>
      </c>
      <c r="E79" s="11">
        <v>0</v>
      </c>
      <c r="F79" s="31">
        <f>+C79+D79+E79</f>
        <v>0</v>
      </c>
      <c r="G79" s="11">
        <v>0</v>
      </c>
      <c r="H79" s="11"/>
      <c r="I79" s="11">
        <v>0</v>
      </c>
      <c r="J79" s="11"/>
      <c r="K79" s="11">
        <v>0</v>
      </c>
      <c r="L79" s="11"/>
      <c r="M79" s="11">
        <f>+G79+I79+K79</f>
        <v>0</v>
      </c>
      <c r="N79" s="34">
        <f>+F79+M79</f>
        <v>0</v>
      </c>
      <c r="O79" s="13"/>
      <c r="P79" s="14"/>
      <c r="Q79" s="15"/>
      <c r="R79" s="13"/>
    </row>
    <row r="80" spans="1:18" ht="45" x14ac:dyDescent="0.2">
      <c r="B80" s="24" t="s">
        <v>204</v>
      </c>
      <c r="C80" s="11">
        <v>0</v>
      </c>
      <c r="D80" s="11">
        <v>0</v>
      </c>
      <c r="E80" s="11">
        <v>0</v>
      </c>
      <c r="F80" s="31">
        <f>+C80+D80+E80</f>
        <v>0</v>
      </c>
      <c r="G80" s="11">
        <v>0</v>
      </c>
      <c r="H80" s="11"/>
      <c r="I80" s="11">
        <v>0</v>
      </c>
      <c r="J80" s="11"/>
      <c r="K80" s="11">
        <v>0</v>
      </c>
      <c r="L80" s="11"/>
      <c r="M80" s="11">
        <f>+G80+I80+K80</f>
        <v>0</v>
      </c>
      <c r="N80" s="34">
        <f>+F80+M80</f>
        <v>0</v>
      </c>
      <c r="O80" s="13"/>
      <c r="P80" s="14"/>
      <c r="Q80" s="15"/>
      <c r="R80" s="13"/>
    </row>
    <row r="81" spans="1:18" ht="15.75" x14ac:dyDescent="0.2">
      <c r="B81" s="16" t="s">
        <v>6</v>
      </c>
      <c r="C81" s="17">
        <f>SUM(C79:C80)</f>
        <v>0</v>
      </c>
      <c r="D81" s="17">
        <f>SUM(D79:D80)</f>
        <v>0</v>
      </c>
      <c r="E81" s="17">
        <f>SUM(E79:E80)</f>
        <v>0</v>
      </c>
      <c r="F81" s="17">
        <f>SUM(F79:F80)</f>
        <v>0</v>
      </c>
      <c r="G81" s="17">
        <f>SUM(G79:G80)</f>
        <v>0</v>
      </c>
      <c r="I81" s="17">
        <f>SUM(I79:I80)</f>
        <v>0</v>
      </c>
      <c r="K81" s="17">
        <f>SUM(K79:K80)</f>
        <v>0</v>
      </c>
      <c r="M81" s="35">
        <f>SUM(M79:M80)</f>
        <v>0</v>
      </c>
      <c r="N81" s="35">
        <f>SUM(N79:N80)</f>
        <v>0</v>
      </c>
      <c r="O81" s="18"/>
      <c r="Q81" s="33">
        <f>SUM(Q79:Q80)</f>
        <v>0</v>
      </c>
      <c r="R81" s="18"/>
    </row>
    <row r="83" spans="1:18" ht="15.75" x14ac:dyDescent="0.2">
      <c r="B83" s="16" t="s">
        <v>12</v>
      </c>
      <c r="C83" s="19">
        <f>F81</f>
        <v>0</v>
      </c>
      <c r="D83" s="25"/>
    </row>
    <row r="84" spans="1:18" ht="15.75" x14ac:dyDescent="0.2">
      <c r="B84" s="16" t="s">
        <v>7</v>
      </c>
      <c r="C84" s="19">
        <f>+M81</f>
        <v>0</v>
      </c>
      <c r="D84" s="25"/>
    </row>
    <row r="85" spans="1:18" ht="15.75" x14ac:dyDescent="0.25">
      <c r="B85" s="16" t="s">
        <v>3</v>
      </c>
      <c r="C85" s="21">
        <f>+C83+C84</f>
        <v>0</v>
      </c>
      <c r="D85" s="26"/>
    </row>
    <row r="87" spans="1:18" x14ac:dyDescent="0.2">
      <c r="A87" s="28"/>
      <c r="B87" s="28"/>
      <c r="C87" s="28"/>
      <c r="D87" s="28"/>
      <c r="E87" s="28"/>
      <c r="F87" s="28"/>
      <c r="G87" s="28"/>
      <c r="H87" s="28"/>
      <c r="I87" s="28"/>
      <c r="J87" s="28"/>
      <c r="K87" s="28"/>
      <c r="L87" s="28"/>
      <c r="M87" s="28"/>
      <c r="N87" s="28"/>
      <c r="O87" s="29"/>
      <c r="P87" s="28"/>
      <c r="Q87" s="28"/>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3" customWidth="1"/>
    <col min="2" max="2" width="42.710937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6.85546875" style="3" customWidth="1"/>
    <col min="20" max="16384" width="11.42578125" style="3"/>
  </cols>
  <sheetData>
    <row r="2" spans="2:18" ht="36" customHeight="1" x14ac:dyDescent="0.2">
      <c r="B2" s="46" t="s">
        <v>206</v>
      </c>
      <c r="C2" s="189" t="s">
        <v>205</v>
      </c>
      <c r="D2" s="189"/>
      <c r="E2" s="189"/>
      <c r="F2" s="189"/>
      <c r="G2" s="189"/>
      <c r="H2" s="189"/>
      <c r="I2" s="189"/>
      <c r="J2" s="189"/>
      <c r="K2" s="189"/>
      <c r="L2" s="189"/>
      <c r="M2" s="189"/>
      <c r="N2" s="189"/>
      <c r="O2" s="2"/>
      <c r="R2" s="2"/>
    </row>
    <row r="3" spans="2:18" x14ac:dyDescent="0.2">
      <c r="C3" s="4"/>
      <c r="D3" s="4"/>
      <c r="E3" s="4"/>
      <c r="F3" s="4"/>
      <c r="G3" s="4"/>
      <c r="H3" s="4"/>
      <c r="I3" s="4"/>
      <c r="J3" s="4"/>
      <c r="K3" s="4"/>
      <c r="L3" s="4"/>
      <c r="M3" s="4"/>
      <c r="N3" s="4"/>
      <c r="O3" s="5"/>
      <c r="R3" s="5"/>
    </row>
    <row r="4" spans="2:18" ht="29.25" customHeight="1" x14ac:dyDescent="0.2">
      <c r="B4" s="46" t="s">
        <v>207</v>
      </c>
      <c r="C4" s="189" t="s">
        <v>209</v>
      </c>
      <c r="D4" s="189"/>
      <c r="E4" s="189"/>
      <c r="F4" s="189"/>
      <c r="G4" s="189"/>
      <c r="H4" s="189"/>
      <c r="I4" s="189"/>
      <c r="J4" s="189"/>
      <c r="K4" s="189"/>
      <c r="L4" s="189"/>
      <c r="M4" s="189"/>
      <c r="N4" s="189"/>
      <c r="O4" s="2"/>
      <c r="R4" s="2"/>
    </row>
    <row r="5" spans="2:18" ht="15" customHeight="1" x14ac:dyDescent="0.2">
      <c r="B5" s="6"/>
      <c r="C5" s="7"/>
      <c r="D5" s="7"/>
      <c r="E5" s="7"/>
      <c r="F5" s="7"/>
      <c r="G5" s="7"/>
      <c r="H5" s="7"/>
      <c r="I5" s="7"/>
      <c r="J5" s="7"/>
      <c r="K5" s="7"/>
      <c r="L5" s="7"/>
      <c r="M5" s="7"/>
      <c r="N5" s="7"/>
      <c r="O5" s="7"/>
      <c r="R5" s="7"/>
    </row>
    <row r="6" spans="2:18"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2:18"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45" t="s">
        <v>26</v>
      </c>
      <c r="Q7" s="45" t="s">
        <v>5</v>
      </c>
      <c r="R7" s="9"/>
    </row>
    <row r="8" spans="2:18" ht="15" x14ac:dyDescent="0.2">
      <c r="B8" s="24" t="s">
        <v>208</v>
      </c>
      <c r="C8" s="32">
        <v>200000000</v>
      </c>
      <c r="D8" s="11">
        <v>0</v>
      </c>
      <c r="E8" s="11">
        <v>0</v>
      </c>
      <c r="F8" s="31">
        <f>+C8+D8+E8</f>
        <v>200000000</v>
      </c>
      <c r="G8" s="11">
        <v>0</v>
      </c>
      <c r="H8" s="11"/>
      <c r="I8" s="11">
        <v>0</v>
      </c>
      <c r="J8" s="11"/>
      <c r="K8" s="11">
        <v>0</v>
      </c>
      <c r="L8" s="11"/>
      <c r="M8" s="11">
        <f>+G8+I8+K8</f>
        <v>0</v>
      </c>
      <c r="N8" s="34">
        <f>+F8+M8</f>
        <v>200000000</v>
      </c>
      <c r="O8" s="13"/>
      <c r="P8" s="14"/>
      <c r="Q8" s="15"/>
      <c r="R8" s="13"/>
    </row>
    <row r="9" spans="2:18" ht="45" x14ac:dyDescent="0.2">
      <c r="B9" s="24" t="s">
        <v>210</v>
      </c>
      <c r="C9" s="32">
        <v>55000000</v>
      </c>
      <c r="D9" s="11">
        <v>0</v>
      </c>
      <c r="E9" s="11">
        <v>0</v>
      </c>
      <c r="F9" s="31">
        <f>+C9+D9+E9</f>
        <v>55000000</v>
      </c>
      <c r="G9" s="11">
        <v>0</v>
      </c>
      <c r="H9" s="11"/>
      <c r="I9" s="11">
        <v>0</v>
      </c>
      <c r="J9" s="11"/>
      <c r="K9" s="11">
        <v>0</v>
      </c>
      <c r="L9" s="11"/>
      <c r="M9" s="11">
        <f>+G9+I9+K9</f>
        <v>0</v>
      </c>
      <c r="N9" s="34">
        <f>+F9+M9</f>
        <v>55000000</v>
      </c>
      <c r="O9" s="13"/>
      <c r="P9" s="14" t="s">
        <v>211</v>
      </c>
      <c r="Q9" s="15">
        <v>1</v>
      </c>
      <c r="R9" s="13"/>
    </row>
    <row r="10" spans="2:18" ht="30" x14ac:dyDescent="0.2">
      <c r="B10" s="24" t="s">
        <v>212</v>
      </c>
      <c r="C10" s="32">
        <v>200000000</v>
      </c>
      <c r="D10" s="11">
        <v>0</v>
      </c>
      <c r="E10" s="11">
        <v>0</v>
      </c>
      <c r="F10" s="31">
        <f>+C10+D10+E10</f>
        <v>200000000</v>
      </c>
      <c r="G10" s="11">
        <v>0</v>
      </c>
      <c r="H10" s="11"/>
      <c r="I10" s="11">
        <v>0</v>
      </c>
      <c r="J10" s="11"/>
      <c r="K10" s="11">
        <v>0</v>
      </c>
      <c r="L10" s="11"/>
      <c r="M10" s="11">
        <f>+G10+I10+K10</f>
        <v>0</v>
      </c>
      <c r="N10" s="34">
        <f>+F10+M10</f>
        <v>200000000</v>
      </c>
      <c r="O10" s="13"/>
      <c r="P10" s="14"/>
      <c r="Q10" s="15"/>
      <c r="R10" s="13"/>
    </row>
    <row r="11" spans="2:18" ht="45" x14ac:dyDescent="0.2">
      <c r="B11" s="24" t="s">
        <v>213</v>
      </c>
      <c r="C11" s="32">
        <v>40000000</v>
      </c>
      <c r="D11" s="11">
        <v>0</v>
      </c>
      <c r="E11" s="11">
        <v>0</v>
      </c>
      <c r="F11" s="31">
        <f>+C11+D11+E11</f>
        <v>40000000</v>
      </c>
      <c r="G11" s="11">
        <v>0</v>
      </c>
      <c r="H11" s="11"/>
      <c r="I11" s="11">
        <v>0</v>
      </c>
      <c r="J11" s="11"/>
      <c r="K11" s="11">
        <v>0</v>
      </c>
      <c r="L11" s="11"/>
      <c r="M11" s="11">
        <f>+G11+I11+K11</f>
        <v>0</v>
      </c>
      <c r="N11" s="34">
        <f>+F11+M11</f>
        <v>40000000</v>
      </c>
      <c r="O11" s="13"/>
      <c r="P11" s="14"/>
      <c r="Q11" s="15"/>
      <c r="R11" s="13"/>
    </row>
    <row r="12" spans="2:18" ht="15.75" x14ac:dyDescent="0.2">
      <c r="B12" s="16" t="s">
        <v>6</v>
      </c>
      <c r="C12" s="17">
        <f>SUM(C8:C11)</f>
        <v>495000000</v>
      </c>
      <c r="D12" s="17">
        <f>SUM(D8:D11)</f>
        <v>0</v>
      </c>
      <c r="E12" s="17">
        <f>SUM(E8:E11)</f>
        <v>0</v>
      </c>
      <c r="F12" s="17">
        <f>SUM(F8:F11)</f>
        <v>495000000</v>
      </c>
      <c r="G12" s="17">
        <f>SUM(G8:G11)</f>
        <v>0</v>
      </c>
      <c r="I12" s="17">
        <f>SUM(I8:I11)</f>
        <v>0</v>
      </c>
      <c r="K12" s="17">
        <f>SUM(K8:K11)</f>
        <v>0</v>
      </c>
      <c r="M12" s="35">
        <f>SUM(M8:M11)</f>
        <v>0</v>
      </c>
      <c r="N12" s="35">
        <f>SUM(N8:N11)</f>
        <v>495000000</v>
      </c>
      <c r="O12" s="18"/>
      <c r="Q12" s="33">
        <f>SUM(Q8:Q11)</f>
        <v>1</v>
      </c>
      <c r="R12" s="18"/>
    </row>
    <row r="14" spans="2:18" ht="15.75" x14ac:dyDescent="0.2">
      <c r="B14" s="16" t="s">
        <v>12</v>
      </c>
      <c r="C14" s="19">
        <f>F12</f>
        <v>495000000</v>
      </c>
      <c r="D14" s="25"/>
    </row>
    <row r="15" spans="2:18" ht="15.75" x14ac:dyDescent="0.2">
      <c r="B15" s="16" t="s">
        <v>7</v>
      </c>
      <c r="C15" s="19">
        <f>+M12</f>
        <v>0</v>
      </c>
      <c r="D15" s="25"/>
    </row>
    <row r="16" spans="2:18" ht="15.75" x14ac:dyDescent="0.25">
      <c r="B16" s="16" t="s">
        <v>3</v>
      </c>
      <c r="C16" s="21">
        <f>+C14+C15</f>
        <v>495000000</v>
      </c>
      <c r="D16" s="26"/>
    </row>
    <row r="18" spans="1:18" x14ac:dyDescent="0.2">
      <c r="A18" s="28"/>
      <c r="B18" s="28"/>
      <c r="C18" s="28"/>
      <c r="D18" s="28"/>
      <c r="E18" s="28"/>
      <c r="F18" s="28"/>
      <c r="G18" s="28"/>
      <c r="H18" s="28"/>
      <c r="I18" s="28"/>
      <c r="J18" s="28"/>
      <c r="K18" s="28"/>
      <c r="L18" s="28"/>
      <c r="M18" s="28"/>
      <c r="N18" s="28"/>
      <c r="O18" s="29"/>
      <c r="P18" s="28"/>
      <c r="Q18" s="28"/>
    </row>
    <row r="20" spans="1:18" ht="29.25" customHeight="1" x14ac:dyDescent="0.2">
      <c r="B20" s="46" t="s">
        <v>215</v>
      </c>
      <c r="C20" s="189" t="s">
        <v>214</v>
      </c>
      <c r="D20" s="189"/>
      <c r="E20" s="189"/>
      <c r="F20" s="189"/>
      <c r="G20" s="189"/>
      <c r="H20" s="189"/>
      <c r="I20" s="189"/>
      <c r="J20" s="189"/>
      <c r="K20" s="189"/>
      <c r="L20" s="189"/>
      <c r="M20" s="189"/>
      <c r="N20" s="189"/>
      <c r="O20" s="2"/>
      <c r="R20" s="2"/>
    </row>
    <row r="21" spans="1:18" ht="15" customHeight="1" x14ac:dyDescent="0.2">
      <c r="B21" s="6"/>
      <c r="C21" s="7"/>
      <c r="D21" s="7"/>
      <c r="E21" s="7"/>
      <c r="F21" s="7"/>
      <c r="G21" s="7"/>
      <c r="H21" s="7"/>
      <c r="I21" s="7"/>
      <c r="J21" s="7"/>
      <c r="K21" s="7"/>
      <c r="L21" s="7"/>
      <c r="M21" s="7"/>
      <c r="N21" s="7"/>
      <c r="O21" s="7"/>
      <c r="R21" s="7"/>
    </row>
    <row r="22" spans="1:18" ht="16.5" customHeight="1" x14ac:dyDescent="0.2">
      <c r="B22" s="190" t="s">
        <v>0</v>
      </c>
      <c r="C22" s="191" t="s">
        <v>13</v>
      </c>
      <c r="D22" s="192"/>
      <c r="E22" s="192"/>
      <c r="F22" s="193"/>
      <c r="G22" s="191" t="s">
        <v>2</v>
      </c>
      <c r="H22" s="192"/>
      <c r="I22" s="192"/>
      <c r="J22" s="192"/>
      <c r="K22" s="192"/>
      <c r="L22" s="192"/>
      <c r="M22" s="193"/>
      <c r="N22" s="194" t="s">
        <v>3</v>
      </c>
      <c r="O22" s="9"/>
      <c r="P22" s="188" t="s">
        <v>11</v>
      </c>
      <c r="Q22" s="188"/>
      <c r="R22" s="9"/>
    </row>
    <row r="23" spans="1:18" ht="31.5" customHeight="1" x14ac:dyDescent="0.2">
      <c r="B23" s="190"/>
      <c r="C23" s="23" t="s">
        <v>9</v>
      </c>
      <c r="D23" s="23" t="s">
        <v>10</v>
      </c>
      <c r="E23" s="23" t="s">
        <v>1</v>
      </c>
      <c r="F23" s="23" t="s">
        <v>16</v>
      </c>
      <c r="G23" s="23" t="s">
        <v>14</v>
      </c>
      <c r="H23" s="27" t="s">
        <v>15</v>
      </c>
      <c r="I23" s="23" t="s">
        <v>18</v>
      </c>
      <c r="J23" s="27" t="s">
        <v>17</v>
      </c>
      <c r="K23" s="23" t="s">
        <v>19</v>
      </c>
      <c r="L23" s="27" t="s">
        <v>20</v>
      </c>
      <c r="M23" s="23" t="s">
        <v>4</v>
      </c>
      <c r="N23" s="194"/>
      <c r="O23" s="9"/>
      <c r="P23" s="45" t="s">
        <v>26</v>
      </c>
      <c r="Q23" s="45" t="s">
        <v>5</v>
      </c>
      <c r="R23" s="9"/>
    </row>
    <row r="24" spans="1:18" ht="45" x14ac:dyDescent="0.2">
      <c r="B24" s="24" t="s">
        <v>218</v>
      </c>
      <c r="C24" s="11">
        <v>0</v>
      </c>
      <c r="D24" s="11">
        <v>0</v>
      </c>
      <c r="E24" s="11">
        <v>0</v>
      </c>
      <c r="F24" s="31">
        <f>+C24+D24+E24</f>
        <v>0</v>
      </c>
      <c r="G24" s="11">
        <v>0</v>
      </c>
      <c r="H24" s="11"/>
      <c r="I24" s="11">
        <v>0</v>
      </c>
      <c r="J24" s="11"/>
      <c r="K24" s="11">
        <v>0</v>
      </c>
      <c r="L24" s="11"/>
      <c r="M24" s="11">
        <f>+G24+I24+K24</f>
        <v>0</v>
      </c>
      <c r="N24" s="34">
        <f>+F24+M24</f>
        <v>0</v>
      </c>
      <c r="O24" s="13"/>
      <c r="P24" s="14"/>
      <c r="Q24" s="15"/>
      <c r="R24" s="13"/>
    </row>
    <row r="25" spans="1:18" ht="28.5" x14ac:dyDescent="0.2">
      <c r="B25" s="24" t="s">
        <v>219</v>
      </c>
      <c r="C25" s="32">
        <v>450000000</v>
      </c>
      <c r="D25" s="11">
        <v>0</v>
      </c>
      <c r="E25" s="11">
        <v>0</v>
      </c>
      <c r="F25" s="31">
        <f>+C25+D25+E25</f>
        <v>450000000</v>
      </c>
      <c r="G25" s="11">
        <v>0</v>
      </c>
      <c r="H25" s="11"/>
      <c r="I25" s="11">
        <v>0</v>
      </c>
      <c r="J25" s="11"/>
      <c r="K25" s="11">
        <v>0</v>
      </c>
      <c r="L25" s="11"/>
      <c r="M25" s="11">
        <f>+G25+I25+K25</f>
        <v>0</v>
      </c>
      <c r="N25" s="34">
        <f>+F25+M25</f>
        <v>450000000</v>
      </c>
      <c r="O25" s="13"/>
      <c r="P25" s="14" t="s">
        <v>62</v>
      </c>
      <c r="Q25" s="15">
        <v>4</v>
      </c>
      <c r="R25" s="13"/>
    </row>
    <row r="26" spans="1:18" ht="28.5" x14ac:dyDescent="0.2">
      <c r="B26" s="24" t="s">
        <v>220</v>
      </c>
      <c r="C26" s="32">
        <v>150000000</v>
      </c>
      <c r="D26" s="11">
        <v>0</v>
      </c>
      <c r="E26" s="11">
        <v>0</v>
      </c>
      <c r="F26" s="31">
        <f>+C26+D26+E26</f>
        <v>150000000</v>
      </c>
      <c r="G26" s="11">
        <v>0</v>
      </c>
      <c r="H26" s="11"/>
      <c r="I26" s="11">
        <v>0</v>
      </c>
      <c r="J26" s="11"/>
      <c r="K26" s="11">
        <v>0</v>
      </c>
      <c r="L26" s="11"/>
      <c r="M26" s="11">
        <f>+G26+I26+K26</f>
        <v>0</v>
      </c>
      <c r="N26" s="34">
        <f>+F26+M26</f>
        <v>150000000</v>
      </c>
      <c r="O26" s="13"/>
      <c r="P26" s="14" t="s">
        <v>221</v>
      </c>
      <c r="Q26" s="15">
        <v>7</v>
      </c>
      <c r="R26" s="13"/>
    </row>
    <row r="27" spans="1:18" ht="28.5" x14ac:dyDescent="0.2">
      <c r="B27" s="24" t="s">
        <v>222</v>
      </c>
      <c r="C27" s="32">
        <v>768424665</v>
      </c>
      <c r="D27" s="11">
        <v>0</v>
      </c>
      <c r="E27" s="11">
        <v>0</v>
      </c>
      <c r="F27" s="31">
        <f>+C27+D27+E27</f>
        <v>768424665</v>
      </c>
      <c r="G27" s="32">
        <v>51575345</v>
      </c>
      <c r="H27" s="32"/>
      <c r="I27" s="11">
        <v>0</v>
      </c>
      <c r="J27" s="11"/>
      <c r="K27" s="11">
        <v>0</v>
      </c>
      <c r="L27" s="11"/>
      <c r="M27" s="11">
        <f>+G27+I27+K27</f>
        <v>51575345</v>
      </c>
      <c r="N27" s="34">
        <f>+F27+M27</f>
        <v>820000010</v>
      </c>
      <c r="O27" s="13"/>
      <c r="P27" s="14" t="s">
        <v>221</v>
      </c>
      <c r="Q27" s="15">
        <v>180</v>
      </c>
      <c r="R27" s="13"/>
    </row>
    <row r="28" spans="1:18" ht="30" x14ac:dyDescent="0.2">
      <c r="B28" s="16" t="s">
        <v>6</v>
      </c>
      <c r="C28" s="17">
        <f>SUM(C24:C27)</f>
        <v>1368424665</v>
      </c>
      <c r="D28" s="17">
        <f>SUM(D24:D27)</f>
        <v>0</v>
      </c>
      <c r="E28" s="17">
        <f>SUM(E24:E27)</f>
        <v>0</v>
      </c>
      <c r="F28" s="17">
        <f>SUM(F24:F27)</f>
        <v>1368424665</v>
      </c>
      <c r="G28" s="17">
        <f>SUM(G24:G27)</f>
        <v>51575345</v>
      </c>
      <c r="I28" s="17">
        <f>SUM(I24:I27)</f>
        <v>0</v>
      </c>
      <c r="K28" s="17">
        <f>SUM(K24:K27)</f>
        <v>0</v>
      </c>
      <c r="M28" s="35">
        <f>SUM(M24:M27)</f>
        <v>51575345</v>
      </c>
      <c r="N28" s="35">
        <f>SUM(N24:N27)</f>
        <v>1420000010</v>
      </c>
      <c r="O28" s="18"/>
      <c r="P28" s="51" t="s">
        <v>62</v>
      </c>
      <c r="Q28" s="33">
        <f>+Q25</f>
        <v>4</v>
      </c>
      <c r="R28" s="18"/>
    </row>
    <row r="29" spans="1:18" ht="30" x14ac:dyDescent="0.2">
      <c r="P29" s="51" t="s">
        <v>221</v>
      </c>
      <c r="Q29" s="33">
        <f>+Q26+Q27</f>
        <v>187</v>
      </c>
    </row>
    <row r="30" spans="1:18" ht="15.75" x14ac:dyDescent="0.2">
      <c r="B30" s="16" t="s">
        <v>12</v>
      </c>
      <c r="C30" s="19">
        <f>F28</f>
        <v>1368424665</v>
      </c>
      <c r="D30" s="25"/>
    </row>
    <row r="31" spans="1:18" ht="15.75" x14ac:dyDescent="0.2">
      <c r="B31" s="16" t="s">
        <v>7</v>
      </c>
      <c r="C31" s="19">
        <f>+M28</f>
        <v>51575345</v>
      </c>
      <c r="D31" s="25"/>
    </row>
    <row r="32" spans="1:18" ht="15.75" x14ac:dyDescent="0.25">
      <c r="B32" s="16" t="s">
        <v>3</v>
      </c>
      <c r="C32" s="21">
        <f>+C30+C31</f>
        <v>1420000010</v>
      </c>
      <c r="D32" s="26"/>
    </row>
    <row r="34" spans="1:18" x14ac:dyDescent="0.2">
      <c r="A34" s="28"/>
      <c r="B34" s="28"/>
      <c r="C34" s="28"/>
      <c r="D34" s="28"/>
      <c r="E34" s="28"/>
      <c r="F34" s="28"/>
      <c r="G34" s="28"/>
      <c r="H34" s="28"/>
      <c r="I34" s="28"/>
      <c r="J34" s="28"/>
      <c r="K34" s="28"/>
      <c r="L34" s="28"/>
      <c r="M34" s="28"/>
      <c r="N34" s="28"/>
      <c r="O34" s="29"/>
      <c r="P34" s="28"/>
      <c r="Q34" s="28"/>
    </row>
    <row r="36" spans="1:18" ht="29.25" customHeight="1" x14ac:dyDescent="0.2">
      <c r="B36" s="46" t="s">
        <v>216</v>
      </c>
      <c r="C36" s="189" t="s">
        <v>223</v>
      </c>
      <c r="D36" s="189"/>
      <c r="E36" s="189"/>
      <c r="F36" s="189"/>
      <c r="G36" s="189"/>
      <c r="H36" s="189"/>
      <c r="I36" s="189"/>
      <c r="J36" s="189"/>
      <c r="K36" s="189"/>
      <c r="L36" s="189"/>
      <c r="M36" s="189"/>
      <c r="N36" s="189"/>
      <c r="O36" s="2"/>
      <c r="R36" s="2"/>
    </row>
    <row r="37" spans="1:18" ht="15" customHeight="1" x14ac:dyDescent="0.2">
      <c r="B37" s="6"/>
      <c r="C37" s="7"/>
      <c r="D37" s="7"/>
      <c r="E37" s="7"/>
      <c r="F37" s="7"/>
      <c r="G37" s="7"/>
      <c r="H37" s="7"/>
      <c r="I37" s="7"/>
      <c r="J37" s="7"/>
      <c r="K37" s="7"/>
      <c r="L37" s="7"/>
      <c r="M37" s="7"/>
      <c r="N37" s="7"/>
      <c r="O37" s="7"/>
      <c r="R37" s="7"/>
    </row>
    <row r="38" spans="1:18" ht="16.5" customHeight="1" x14ac:dyDescent="0.2">
      <c r="B38" s="190" t="s">
        <v>0</v>
      </c>
      <c r="C38" s="191" t="s">
        <v>13</v>
      </c>
      <c r="D38" s="192"/>
      <c r="E38" s="192"/>
      <c r="F38" s="193"/>
      <c r="G38" s="191" t="s">
        <v>2</v>
      </c>
      <c r="H38" s="192"/>
      <c r="I38" s="192"/>
      <c r="J38" s="192"/>
      <c r="K38" s="192"/>
      <c r="L38" s="192"/>
      <c r="M38" s="193"/>
      <c r="N38" s="194" t="s">
        <v>3</v>
      </c>
      <c r="O38" s="9"/>
      <c r="P38" s="188" t="s">
        <v>11</v>
      </c>
      <c r="Q38" s="188"/>
      <c r="R38" s="9"/>
    </row>
    <row r="39" spans="1:18" ht="31.5" customHeight="1" x14ac:dyDescent="0.2">
      <c r="B39" s="190"/>
      <c r="C39" s="23" t="s">
        <v>9</v>
      </c>
      <c r="D39" s="23" t="s">
        <v>10</v>
      </c>
      <c r="E39" s="23" t="s">
        <v>1</v>
      </c>
      <c r="F39" s="23" t="s">
        <v>16</v>
      </c>
      <c r="G39" s="23" t="s">
        <v>14</v>
      </c>
      <c r="H39" s="27" t="s">
        <v>15</v>
      </c>
      <c r="I39" s="23" t="s">
        <v>18</v>
      </c>
      <c r="J39" s="27" t="s">
        <v>17</v>
      </c>
      <c r="K39" s="23" t="s">
        <v>19</v>
      </c>
      <c r="L39" s="27" t="s">
        <v>20</v>
      </c>
      <c r="M39" s="23" t="s">
        <v>4</v>
      </c>
      <c r="N39" s="194"/>
      <c r="O39" s="9"/>
      <c r="P39" s="45" t="s">
        <v>26</v>
      </c>
      <c r="Q39" s="45" t="s">
        <v>5</v>
      </c>
      <c r="R39" s="9"/>
    </row>
    <row r="40" spans="1:18" ht="42.75" x14ac:dyDescent="0.2">
      <c r="B40" s="24" t="s">
        <v>224</v>
      </c>
      <c r="C40" s="11">
        <v>0</v>
      </c>
      <c r="D40" s="11">
        <v>0</v>
      </c>
      <c r="E40" s="11">
        <v>0</v>
      </c>
      <c r="F40" s="31">
        <f>+C40+D40+E40</f>
        <v>0</v>
      </c>
      <c r="G40" s="11">
        <v>0</v>
      </c>
      <c r="H40" s="11"/>
      <c r="I40" s="11">
        <v>0</v>
      </c>
      <c r="J40" s="11"/>
      <c r="K40" s="11">
        <v>0</v>
      </c>
      <c r="L40" s="11"/>
      <c r="M40" s="11">
        <f>+G40+I40+K40</f>
        <v>0</v>
      </c>
      <c r="N40" s="34">
        <f>+F40+M40</f>
        <v>0</v>
      </c>
      <c r="O40" s="13"/>
      <c r="P40" s="14" t="s">
        <v>211</v>
      </c>
      <c r="Q40" s="15">
        <v>1</v>
      </c>
      <c r="R40" s="13"/>
    </row>
    <row r="41" spans="1:18" ht="30" x14ac:dyDescent="0.2">
      <c r="B41" s="24" t="s">
        <v>225</v>
      </c>
      <c r="C41" s="11">
        <v>0</v>
      </c>
      <c r="D41" s="11">
        <v>0</v>
      </c>
      <c r="E41" s="11">
        <v>0</v>
      </c>
      <c r="F41" s="31">
        <f>+C41+D41+E41</f>
        <v>0</v>
      </c>
      <c r="G41" s="11">
        <v>0</v>
      </c>
      <c r="H41" s="11"/>
      <c r="I41" s="11">
        <v>0</v>
      </c>
      <c r="J41" s="11"/>
      <c r="K41" s="11">
        <v>0</v>
      </c>
      <c r="L41" s="11"/>
      <c r="M41" s="11">
        <f>+G41+I41+K41</f>
        <v>0</v>
      </c>
      <c r="N41" s="34">
        <f>+F41+M41</f>
        <v>0</v>
      </c>
      <c r="O41" s="13"/>
      <c r="P41" s="14"/>
      <c r="Q41" s="15"/>
      <c r="R41" s="13"/>
    </row>
    <row r="42" spans="1:18" ht="15.75" x14ac:dyDescent="0.2">
      <c r="B42" s="16" t="s">
        <v>6</v>
      </c>
      <c r="C42" s="17">
        <f>SUM(C40:C41)</f>
        <v>0</v>
      </c>
      <c r="D42" s="17">
        <f>SUM(D40:D41)</f>
        <v>0</v>
      </c>
      <c r="E42" s="17">
        <f>SUM(E40:E41)</f>
        <v>0</v>
      </c>
      <c r="F42" s="17">
        <f>SUM(F40:F41)</f>
        <v>0</v>
      </c>
      <c r="G42" s="17">
        <f>SUM(G40:G41)</f>
        <v>0</v>
      </c>
      <c r="I42" s="17">
        <f>SUM(I40:I41)</f>
        <v>0</v>
      </c>
      <c r="K42" s="17">
        <f>SUM(K40:K41)</f>
        <v>0</v>
      </c>
      <c r="M42" s="35">
        <f>SUM(M40:M41)</f>
        <v>0</v>
      </c>
      <c r="N42" s="35">
        <f>SUM(N40:N41)</f>
        <v>0</v>
      </c>
      <c r="O42" s="18"/>
      <c r="Q42" s="33">
        <f>SUM(Q40:Q41)</f>
        <v>1</v>
      </c>
      <c r="R42" s="18"/>
    </row>
    <row r="44" spans="1:18" ht="15.75" x14ac:dyDescent="0.2">
      <c r="B44" s="16" t="s">
        <v>12</v>
      </c>
      <c r="C44" s="19">
        <f>F42</f>
        <v>0</v>
      </c>
      <c r="D44" s="25"/>
    </row>
    <row r="45" spans="1:18" ht="15.75" x14ac:dyDescent="0.2">
      <c r="B45" s="16" t="s">
        <v>7</v>
      </c>
      <c r="C45" s="19">
        <f>+M42</f>
        <v>0</v>
      </c>
      <c r="D45" s="25"/>
    </row>
    <row r="46" spans="1:18" ht="15.75" x14ac:dyDescent="0.25">
      <c r="B46" s="16" t="s">
        <v>3</v>
      </c>
      <c r="C46" s="21">
        <f>+C44+C45</f>
        <v>0</v>
      </c>
      <c r="D46" s="26"/>
    </row>
    <row r="48" spans="1:18" x14ac:dyDescent="0.2">
      <c r="A48" s="28"/>
      <c r="B48" s="28"/>
      <c r="C48" s="28"/>
      <c r="D48" s="28"/>
      <c r="E48" s="28"/>
      <c r="F48" s="28"/>
      <c r="G48" s="28"/>
      <c r="H48" s="28"/>
      <c r="I48" s="28"/>
      <c r="J48" s="28"/>
      <c r="K48" s="28"/>
      <c r="L48" s="28"/>
      <c r="M48" s="28"/>
      <c r="N48" s="28"/>
      <c r="O48" s="29"/>
      <c r="P48" s="28"/>
      <c r="Q48" s="28"/>
    </row>
    <row r="50" spans="1:18" ht="29.25" customHeight="1" x14ac:dyDescent="0.2">
      <c r="B50" s="46" t="s">
        <v>217</v>
      </c>
      <c r="C50" s="189" t="s">
        <v>226</v>
      </c>
      <c r="D50" s="189"/>
      <c r="E50" s="189"/>
      <c r="F50" s="189"/>
      <c r="G50" s="189"/>
      <c r="H50" s="189"/>
      <c r="I50" s="189"/>
      <c r="J50" s="189"/>
      <c r="K50" s="189"/>
      <c r="L50" s="189"/>
      <c r="M50" s="189"/>
      <c r="N50" s="189"/>
      <c r="O50" s="2"/>
      <c r="R50" s="2"/>
    </row>
    <row r="51" spans="1:18" ht="15" customHeight="1" x14ac:dyDescent="0.2">
      <c r="B51" s="6"/>
      <c r="C51" s="7"/>
      <c r="D51" s="7"/>
      <c r="E51" s="7"/>
      <c r="F51" s="7"/>
      <c r="G51" s="7"/>
      <c r="H51" s="7"/>
      <c r="I51" s="7"/>
      <c r="J51" s="7"/>
      <c r="K51" s="7"/>
      <c r="L51" s="7"/>
      <c r="M51" s="7"/>
      <c r="N51" s="7"/>
      <c r="O51" s="7"/>
      <c r="R51" s="7"/>
    </row>
    <row r="52" spans="1:18" ht="16.5" customHeight="1" x14ac:dyDescent="0.2">
      <c r="B52" s="190" t="s">
        <v>0</v>
      </c>
      <c r="C52" s="191" t="s">
        <v>13</v>
      </c>
      <c r="D52" s="192"/>
      <c r="E52" s="192"/>
      <c r="F52" s="193"/>
      <c r="G52" s="191" t="s">
        <v>2</v>
      </c>
      <c r="H52" s="192"/>
      <c r="I52" s="192"/>
      <c r="J52" s="192"/>
      <c r="K52" s="192"/>
      <c r="L52" s="192"/>
      <c r="M52" s="193"/>
      <c r="N52" s="194" t="s">
        <v>3</v>
      </c>
      <c r="O52" s="9"/>
      <c r="P52" s="188" t="s">
        <v>11</v>
      </c>
      <c r="Q52" s="188"/>
      <c r="R52" s="9"/>
    </row>
    <row r="53" spans="1:18" ht="31.5" customHeight="1" x14ac:dyDescent="0.2">
      <c r="B53" s="190"/>
      <c r="C53" s="23" t="s">
        <v>9</v>
      </c>
      <c r="D53" s="23" t="s">
        <v>10</v>
      </c>
      <c r="E53" s="23" t="s">
        <v>1</v>
      </c>
      <c r="F53" s="23" t="s">
        <v>16</v>
      </c>
      <c r="G53" s="23" t="s">
        <v>14</v>
      </c>
      <c r="H53" s="27" t="s">
        <v>15</v>
      </c>
      <c r="I53" s="23" t="s">
        <v>18</v>
      </c>
      <c r="J53" s="27" t="s">
        <v>17</v>
      </c>
      <c r="K53" s="23" t="s">
        <v>19</v>
      </c>
      <c r="L53" s="27" t="s">
        <v>20</v>
      </c>
      <c r="M53" s="23" t="s">
        <v>4</v>
      </c>
      <c r="N53" s="194"/>
      <c r="O53" s="9"/>
      <c r="P53" s="45" t="s">
        <v>26</v>
      </c>
      <c r="Q53" s="45" t="s">
        <v>5</v>
      </c>
      <c r="R53" s="9"/>
    </row>
    <row r="54" spans="1:18" ht="30" x14ac:dyDescent="0.2">
      <c r="B54" s="24" t="s">
        <v>227</v>
      </c>
      <c r="C54" s="11">
        <v>0</v>
      </c>
      <c r="D54" s="11">
        <v>0</v>
      </c>
      <c r="E54" s="11">
        <v>0</v>
      </c>
      <c r="F54" s="31">
        <f>+C54+D54+E54</f>
        <v>0</v>
      </c>
      <c r="G54" s="11">
        <v>20000000</v>
      </c>
      <c r="H54" s="47" t="s">
        <v>230</v>
      </c>
      <c r="I54" s="11">
        <v>0</v>
      </c>
      <c r="J54" s="11"/>
      <c r="K54" s="11">
        <v>0</v>
      </c>
      <c r="L54" s="11"/>
      <c r="M54" s="11">
        <f>+G54+I54+K54</f>
        <v>20000000</v>
      </c>
      <c r="N54" s="34">
        <f>+F54+M54</f>
        <v>20000000</v>
      </c>
      <c r="O54" s="13"/>
      <c r="P54" s="14" t="s">
        <v>229</v>
      </c>
      <c r="Q54" s="15">
        <v>200</v>
      </c>
      <c r="R54" s="13"/>
    </row>
    <row r="55" spans="1:18" ht="75" x14ac:dyDescent="0.2">
      <c r="B55" s="24" t="s">
        <v>228</v>
      </c>
      <c r="C55" s="11">
        <v>0</v>
      </c>
      <c r="D55" s="11">
        <v>0</v>
      </c>
      <c r="E55" s="11">
        <v>0</v>
      </c>
      <c r="F55" s="31">
        <f>+C55+D55+E55</f>
        <v>0</v>
      </c>
      <c r="G55" s="32">
        <v>272000000</v>
      </c>
      <c r="H55" s="32"/>
      <c r="I55" s="11">
        <v>0</v>
      </c>
      <c r="J55" s="11"/>
      <c r="K55" s="11">
        <v>0</v>
      </c>
      <c r="L55" s="11"/>
      <c r="M55" s="11">
        <f>+G55+I55+K55</f>
        <v>272000000</v>
      </c>
      <c r="N55" s="34">
        <f>+F55+M55</f>
        <v>272000000</v>
      </c>
      <c r="O55" s="13"/>
      <c r="P55" s="14" t="s">
        <v>221</v>
      </c>
      <c r="Q55" s="15">
        <v>26</v>
      </c>
      <c r="R55" s="13"/>
    </row>
    <row r="56" spans="1:18" ht="30" x14ac:dyDescent="0.2">
      <c r="B56" s="24" t="s">
        <v>231</v>
      </c>
      <c r="C56" s="11">
        <v>0</v>
      </c>
      <c r="D56" s="11">
        <v>0</v>
      </c>
      <c r="E56" s="11">
        <v>0</v>
      </c>
      <c r="F56" s="31">
        <f>+C56+D56+E56</f>
        <v>0</v>
      </c>
      <c r="G56" s="11">
        <v>0</v>
      </c>
      <c r="H56" s="11"/>
      <c r="I56" s="11">
        <v>0</v>
      </c>
      <c r="J56" s="11"/>
      <c r="K56" s="11">
        <v>0</v>
      </c>
      <c r="L56" s="11"/>
      <c r="M56" s="11">
        <f>+G56+I56+K56</f>
        <v>0</v>
      </c>
      <c r="N56" s="34">
        <f>+F56+M56</f>
        <v>0</v>
      </c>
      <c r="O56" s="13"/>
      <c r="P56" s="14"/>
      <c r="Q56" s="15"/>
      <c r="R56" s="13"/>
    </row>
    <row r="57" spans="1:18" ht="15.75" x14ac:dyDescent="0.2">
      <c r="B57" s="16" t="s">
        <v>6</v>
      </c>
      <c r="C57" s="17">
        <f>SUM(C54:C56)</f>
        <v>0</v>
      </c>
      <c r="D57" s="17">
        <f>SUM(D54:D56)</f>
        <v>0</v>
      </c>
      <c r="E57" s="17">
        <f>SUM(E54:E56)</f>
        <v>0</v>
      </c>
      <c r="F57" s="17">
        <f>SUM(F54:F56)</f>
        <v>0</v>
      </c>
      <c r="G57" s="17">
        <f>SUM(G54:G56)</f>
        <v>292000000</v>
      </c>
      <c r="I57" s="17">
        <f>SUM(I54:I56)</f>
        <v>0</v>
      </c>
      <c r="K57" s="17">
        <f>SUM(K54:K56)</f>
        <v>0</v>
      </c>
      <c r="M57" s="35">
        <f>SUM(M54:M56)</f>
        <v>292000000</v>
      </c>
      <c r="N57" s="35">
        <f>SUM(N54:N56)</f>
        <v>292000000</v>
      </c>
      <c r="O57" s="18"/>
      <c r="Q57" s="33">
        <f>SUM(Q54:Q56)</f>
        <v>226</v>
      </c>
      <c r="R57" s="18"/>
    </row>
    <row r="59" spans="1:18" ht="15.75" x14ac:dyDescent="0.2">
      <c r="B59" s="16" t="s">
        <v>12</v>
      </c>
      <c r="C59" s="19">
        <f>F57</f>
        <v>0</v>
      </c>
      <c r="D59" s="25"/>
    </row>
    <row r="60" spans="1:18" ht="15.75" x14ac:dyDescent="0.2">
      <c r="B60" s="16" t="s">
        <v>7</v>
      </c>
      <c r="C60" s="19">
        <f>+M57</f>
        <v>292000000</v>
      </c>
      <c r="D60" s="25"/>
    </row>
    <row r="61" spans="1:18" ht="15.75" x14ac:dyDescent="0.25">
      <c r="B61" s="16" t="s">
        <v>3</v>
      </c>
      <c r="C61" s="21">
        <f>+C59+C60</f>
        <v>292000000</v>
      </c>
      <c r="D61" s="26"/>
    </row>
    <row r="63" spans="1:18" x14ac:dyDescent="0.2">
      <c r="A63" s="28"/>
      <c r="B63" s="28"/>
      <c r="C63" s="28"/>
      <c r="D63" s="28"/>
      <c r="E63" s="28"/>
      <c r="F63" s="28"/>
      <c r="G63" s="28"/>
      <c r="H63" s="28"/>
      <c r="I63" s="28"/>
      <c r="J63" s="28"/>
      <c r="K63" s="28"/>
      <c r="L63" s="28"/>
      <c r="M63" s="28"/>
      <c r="N63" s="28"/>
      <c r="O63" s="29"/>
      <c r="P63" s="28"/>
      <c r="Q63" s="28"/>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3" customWidth="1"/>
    <col min="2" max="2" width="44.85546875" style="3" customWidth="1"/>
    <col min="3" max="7" width="20.7109375" style="3" customWidth="1"/>
    <col min="8" max="8" width="24.28515625" style="3" customWidth="1"/>
    <col min="9" max="13" width="20.7109375" style="3" customWidth="1"/>
    <col min="14" max="14" width="21.140625" style="3" customWidth="1"/>
    <col min="15" max="15" width="3.140625" style="20" customWidth="1"/>
    <col min="16" max="16" width="31.28515625" style="3" customWidth="1"/>
    <col min="17" max="17" width="16.28515625" style="3" customWidth="1"/>
    <col min="18" max="18" width="3.140625" style="20" customWidth="1"/>
    <col min="19" max="19" width="6.85546875" style="3" customWidth="1"/>
    <col min="20" max="16384" width="11.42578125" style="3"/>
  </cols>
  <sheetData>
    <row r="2" spans="2:18" ht="36" customHeight="1" x14ac:dyDescent="0.2">
      <c r="B2" s="46" t="s">
        <v>243</v>
      </c>
      <c r="C2" s="189" t="s">
        <v>245</v>
      </c>
      <c r="D2" s="189"/>
      <c r="E2" s="189"/>
      <c r="F2" s="189"/>
      <c r="G2" s="189"/>
      <c r="H2" s="189"/>
      <c r="I2" s="189"/>
      <c r="J2" s="189"/>
      <c r="K2" s="189"/>
      <c r="L2" s="189"/>
      <c r="M2" s="189"/>
      <c r="N2" s="189"/>
      <c r="O2" s="2"/>
      <c r="R2" s="2"/>
    </row>
    <row r="3" spans="2:18" x14ac:dyDescent="0.2">
      <c r="C3" s="4"/>
      <c r="D3" s="4"/>
      <c r="E3" s="4"/>
      <c r="F3" s="4"/>
      <c r="G3" s="4"/>
      <c r="H3" s="4"/>
      <c r="I3" s="4"/>
      <c r="J3" s="4"/>
      <c r="K3" s="4"/>
      <c r="L3" s="4"/>
      <c r="M3" s="4"/>
      <c r="N3" s="4"/>
      <c r="O3" s="5"/>
      <c r="R3" s="5"/>
    </row>
    <row r="4" spans="2:18" ht="29.25" customHeight="1" x14ac:dyDescent="0.2">
      <c r="B4" s="46" t="s">
        <v>244</v>
      </c>
      <c r="C4" s="189" t="s">
        <v>232</v>
      </c>
      <c r="D4" s="189"/>
      <c r="E4" s="189"/>
      <c r="F4" s="189"/>
      <c r="G4" s="189"/>
      <c r="H4" s="189"/>
      <c r="I4" s="189"/>
      <c r="J4" s="189"/>
      <c r="K4" s="189"/>
      <c r="L4" s="189"/>
      <c r="M4" s="189"/>
      <c r="N4" s="189"/>
      <c r="O4" s="2"/>
      <c r="R4" s="2"/>
    </row>
    <row r="5" spans="2:18" ht="15" customHeight="1" x14ac:dyDescent="0.2">
      <c r="B5" s="6"/>
      <c r="C5" s="7"/>
      <c r="D5" s="7"/>
      <c r="E5" s="7"/>
      <c r="F5" s="7"/>
      <c r="G5" s="7"/>
      <c r="H5" s="7"/>
      <c r="I5" s="7"/>
      <c r="J5" s="7"/>
      <c r="K5" s="7"/>
      <c r="L5" s="7"/>
      <c r="M5" s="7"/>
      <c r="N5" s="7"/>
      <c r="O5" s="7"/>
      <c r="R5" s="7"/>
    </row>
    <row r="6" spans="2:18" ht="16.5" customHeight="1" x14ac:dyDescent="0.2">
      <c r="B6" s="190" t="s">
        <v>0</v>
      </c>
      <c r="C6" s="191" t="s">
        <v>13</v>
      </c>
      <c r="D6" s="192"/>
      <c r="E6" s="192"/>
      <c r="F6" s="193"/>
      <c r="G6" s="191" t="s">
        <v>2</v>
      </c>
      <c r="H6" s="192"/>
      <c r="I6" s="192"/>
      <c r="J6" s="192"/>
      <c r="K6" s="192"/>
      <c r="L6" s="192"/>
      <c r="M6" s="193"/>
      <c r="N6" s="194" t="s">
        <v>3</v>
      </c>
      <c r="O6" s="9"/>
      <c r="P6" s="188" t="s">
        <v>11</v>
      </c>
      <c r="Q6" s="188"/>
      <c r="R6" s="9"/>
    </row>
    <row r="7" spans="2:18" ht="31.5" customHeight="1" x14ac:dyDescent="0.2">
      <c r="B7" s="190"/>
      <c r="C7" s="23" t="s">
        <v>9</v>
      </c>
      <c r="D7" s="23" t="s">
        <v>10</v>
      </c>
      <c r="E7" s="23" t="s">
        <v>1</v>
      </c>
      <c r="F7" s="23" t="s">
        <v>16</v>
      </c>
      <c r="G7" s="23" t="s">
        <v>14</v>
      </c>
      <c r="H7" s="27" t="s">
        <v>15</v>
      </c>
      <c r="I7" s="23" t="s">
        <v>18</v>
      </c>
      <c r="J7" s="27" t="s">
        <v>17</v>
      </c>
      <c r="K7" s="23" t="s">
        <v>19</v>
      </c>
      <c r="L7" s="27" t="s">
        <v>20</v>
      </c>
      <c r="M7" s="23" t="s">
        <v>4</v>
      </c>
      <c r="N7" s="194"/>
      <c r="O7" s="9"/>
      <c r="P7" s="45" t="s">
        <v>26</v>
      </c>
      <c r="Q7" s="45" t="s">
        <v>5</v>
      </c>
      <c r="R7" s="9"/>
    </row>
    <row r="8" spans="2:18" ht="30" x14ac:dyDescent="0.2">
      <c r="B8" s="24" t="s">
        <v>233</v>
      </c>
      <c r="C8" s="11">
        <v>0</v>
      </c>
      <c r="D8" s="11">
        <v>0</v>
      </c>
      <c r="E8" s="11">
        <v>0</v>
      </c>
      <c r="F8" s="31">
        <f t="shared" ref="F8:F13" si="0">+C8+D8+E8</f>
        <v>0</v>
      </c>
      <c r="G8" s="11">
        <v>0</v>
      </c>
      <c r="H8" s="11"/>
      <c r="I8" s="11">
        <v>0</v>
      </c>
      <c r="J8" s="11"/>
      <c r="K8" s="11">
        <v>0</v>
      </c>
      <c r="L8" s="11"/>
      <c r="M8" s="11">
        <f t="shared" ref="M8:M13" si="1">+G8+I8+K8</f>
        <v>0</v>
      </c>
      <c r="N8" s="34">
        <f t="shared" ref="N8:N13" si="2">+F8+M8</f>
        <v>0</v>
      </c>
      <c r="O8" s="13"/>
      <c r="P8" s="14" t="s">
        <v>234</v>
      </c>
      <c r="Q8" s="36">
        <v>0.8</v>
      </c>
      <c r="R8" s="13"/>
    </row>
    <row r="9" spans="2:18" ht="30" x14ac:dyDescent="0.2">
      <c r="B9" s="24" t="s">
        <v>235</v>
      </c>
      <c r="C9" s="11">
        <v>0</v>
      </c>
      <c r="D9" s="11">
        <v>0</v>
      </c>
      <c r="E9" s="11">
        <v>0</v>
      </c>
      <c r="F9" s="31">
        <f t="shared" si="0"/>
        <v>0</v>
      </c>
      <c r="G9" s="11">
        <v>0</v>
      </c>
      <c r="H9" s="11"/>
      <c r="I9" s="11">
        <v>0</v>
      </c>
      <c r="J9" s="11"/>
      <c r="K9" s="11">
        <v>0</v>
      </c>
      <c r="L9" s="11"/>
      <c r="M9" s="11">
        <f t="shared" si="1"/>
        <v>0</v>
      </c>
      <c r="N9" s="34">
        <f t="shared" si="2"/>
        <v>0</v>
      </c>
      <c r="O9" s="13"/>
      <c r="P9" s="14"/>
      <c r="Q9" s="15"/>
      <c r="R9" s="13"/>
    </row>
    <row r="10" spans="2:18" ht="45" x14ac:dyDescent="0.2">
      <c r="B10" s="24" t="s">
        <v>236</v>
      </c>
      <c r="C10" s="11">
        <v>0</v>
      </c>
      <c r="D10" s="11">
        <v>0</v>
      </c>
      <c r="E10" s="11">
        <v>0</v>
      </c>
      <c r="F10" s="31">
        <f t="shared" si="0"/>
        <v>0</v>
      </c>
      <c r="G10" s="11">
        <v>0</v>
      </c>
      <c r="H10" s="11"/>
      <c r="I10" s="11">
        <v>0</v>
      </c>
      <c r="J10" s="11"/>
      <c r="K10" s="11">
        <v>0</v>
      </c>
      <c r="L10" s="11"/>
      <c r="M10" s="11">
        <f t="shared" si="1"/>
        <v>0</v>
      </c>
      <c r="N10" s="34">
        <f t="shared" si="2"/>
        <v>0</v>
      </c>
      <c r="O10" s="13"/>
      <c r="P10" s="14"/>
      <c r="Q10" s="15"/>
      <c r="R10" s="13"/>
    </row>
    <row r="11" spans="2:18" ht="15" x14ac:dyDescent="0.2">
      <c r="B11" s="24" t="s">
        <v>237</v>
      </c>
      <c r="C11" s="11">
        <v>0</v>
      </c>
      <c r="D11" s="11">
        <v>0</v>
      </c>
      <c r="E11" s="11">
        <v>0</v>
      </c>
      <c r="F11" s="31">
        <f t="shared" si="0"/>
        <v>0</v>
      </c>
      <c r="G11" s="11">
        <v>0</v>
      </c>
      <c r="H11" s="11"/>
      <c r="I11" s="11">
        <v>0</v>
      </c>
      <c r="J11" s="11"/>
      <c r="K11" s="11">
        <v>0</v>
      </c>
      <c r="L11" s="11"/>
      <c r="M11" s="11">
        <f t="shared" si="1"/>
        <v>0</v>
      </c>
      <c r="N11" s="34">
        <f t="shared" si="2"/>
        <v>0</v>
      </c>
      <c r="O11" s="13"/>
      <c r="P11" s="14"/>
      <c r="Q11" s="15"/>
      <c r="R11" s="13"/>
    </row>
    <row r="12" spans="2:18" ht="42.75" x14ac:dyDescent="0.2">
      <c r="B12" s="24" t="s">
        <v>238</v>
      </c>
      <c r="C12" s="11">
        <v>0</v>
      </c>
      <c r="D12" s="11">
        <v>0</v>
      </c>
      <c r="E12" s="11">
        <v>0</v>
      </c>
      <c r="F12" s="31">
        <f t="shared" si="0"/>
        <v>0</v>
      </c>
      <c r="G12" s="11">
        <v>0</v>
      </c>
      <c r="H12" s="11"/>
      <c r="I12" s="11">
        <v>0</v>
      </c>
      <c r="J12" s="11"/>
      <c r="K12" s="11">
        <v>0</v>
      </c>
      <c r="L12" s="11"/>
      <c r="M12" s="11">
        <f t="shared" si="1"/>
        <v>0</v>
      </c>
      <c r="N12" s="34">
        <f t="shared" si="2"/>
        <v>0</v>
      </c>
      <c r="O12" s="13"/>
      <c r="P12" s="14" t="s">
        <v>239</v>
      </c>
      <c r="Q12" s="22" t="s">
        <v>240</v>
      </c>
      <c r="R12" s="13"/>
    </row>
    <row r="13" spans="2:18" ht="42.75" x14ac:dyDescent="0.2">
      <c r="B13" s="24" t="s">
        <v>241</v>
      </c>
      <c r="C13" s="11">
        <v>0</v>
      </c>
      <c r="D13" s="11">
        <v>0</v>
      </c>
      <c r="E13" s="11">
        <v>0</v>
      </c>
      <c r="F13" s="31">
        <f t="shared" si="0"/>
        <v>0</v>
      </c>
      <c r="G13" s="11">
        <v>0</v>
      </c>
      <c r="H13" s="11"/>
      <c r="I13" s="11">
        <v>0</v>
      </c>
      <c r="J13" s="11"/>
      <c r="K13" s="11">
        <v>0</v>
      </c>
      <c r="L13" s="11"/>
      <c r="M13" s="11">
        <f t="shared" si="1"/>
        <v>0</v>
      </c>
      <c r="N13" s="34">
        <f t="shared" si="2"/>
        <v>0</v>
      </c>
      <c r="O13" s="13"/>
      <c r="P13" s="14" t="s">
        <v>242</v>
      </c>
      <c r="Q13" s="22" t="s">
        <v>240</v>
      </c>
      <c r="R13" s="13"/>
    </row>
    <row r="14" spans="2:18" ht="15.75" x14ac:dyDescent="0.2">
      <c r="B14" s="16" t="s">
        <v>6</v>
      </c>
      <c r="C14" s="17">
        <f>SUM(C8:C13)</f>
        <v>0</v>
      </c>
      <c r="D14" s="17">
        <f>SUM(D8:D13)</f>
        <v>0</v>
      </c>
      <c r="E14" s="17">
        <f>SUM(E8:E13)</f>
        <v>0</v>
      </c>
      <c r="F14" s="17">
        <f>SUM(F8:F13)</f>
        <v>0</v>
      </c>
      <c r="G14" s="17">
        <f>SUM(G8:G13)</f>
        <v>0</v>
      </c>
      <c r="I14" s="17">
        <f>SUM(I8:I13)</f>
        <v>0</v>
      </c>
      <c r="K14" s="17">
        <f>SUM(K8:K13)</f>
        <v>0</v>
      </c>
      <c r="M14" s="35">
        <f>SUM(M8:M13)</f>
        <v>0</v>
      </c>
      <c r="N14" s="35">
        <f>SUM(N8:N13)</f>
        <v>0</v>
      </c>
      <c r="O14" s="18"/>
      <c r="Q14" s="33"/>
      <c r="R14" s="18"/>
    </row>
    <row r="16" spans="2:18" ht="15.75" x14ac:dyDescent="0.2">
      <c r="B16" s="16" t="s">
        <v>12</v>
      </c>
      <c r="C16" s="19">
        <f>F14</f>
        <v>0</v>
      </c>
      <c r="D16" s="25"/>
    </row>
    <row r="17" spans="1:18" ht="15.75" x14ac:dyDescent="0.2">
      <c r="B17" s="16" t="s">
        <v>7</v>
      </c>
      <c r="C17" s="19">
        <f>+M14</f>
        <v>0</v>
      </c>
      <c r="D17" s="25"/>
    </row>
    <row r="18" spans="1:18" ht="15.75" x14ac:dyDescent="0.25">
      <c r="B18" s="16" t="s">
        <v>3</v>
      </c>
      <c r="C18" s="21">
        <f>+C16+C17</f>
        <v>0</v>
      </c>
      <c r="D18" s="26"/>
    </row>
    <row r="20" spans="1:18" x14ac:dyDescent="0.2">
      <c r="A20" s="28"/>
      <c r="B20" s="28"/>
      <c r="C20" s="28"/>
      <c r="D20" s="28"/>
      <c r="E20" s="28"/>
      <c r="F20" s="28"/>
      <c r="G20" s="28"/>
      <c r="H20" s="28"/>
      <c r="I20" s="28"/>
      <c r="J20" s="28"/>
      <c r="K20" s="28"/>
      <c r="L20" s="28"/>
      <c r="M20" s="28"/>
      <c r="N20" s="28"/>
      <c r="O20" s="29"/>
      <c r="P20" s="28"/>
      <c r="Q20" s="28"/>
    </row>
    <row r="22" spans="1:18" ht="29.25" customHeight="1" x14ac:dyDescent="0.2">
      <c r="B22" s="46" t="s">
        <v>246</v>
      </c>
      <c r="C22" s="189" t="s">
        <v>267</v>
      </c>
      <c r="D22" s="189"/>
      <c r="E22" s="189"/>
      <c r="F22" s="189"/>
      <c r="G22" s="189"/>
      <c r="H22" s="189"/>
      <c r="I22" s="189"/>
      <c r="J22" s="189"/>
      <c r="K22" s="189"/>
      <c r="L22" s="189"/>
      <c r="M22" s="189"/>
      <c r="N22" s="189"/>
      <c r="O22" s="2"/>
      <c r="R22" s="2"/>
    </row>
    <row r="23" spans="1:18" ht="15" customHeight="1" x14ac:dyDescent="0.2">
      <c r="B23" s="6"/>
      <c r="C23" s="7"/>
      <c r="D23" s="7"/>
      <c r="E23" s="7"/>
      <c r="F23" s="7"/>
      <c r="G23" s="7"/>
      <c r="H23" s="7"/>
      <c r="I23" s="7"/>
      <c r="J23" s="7"/>
      <c r="K23" s="7"/>
      <c r="L23" s="7"/>
      <c r="M23" s="7"/>
      <c r="N23" s="7"/>
      <c r="O23" s="7"/>
      <c r="R23" s="7"/>
    </row>
    <row r="24" spans="1:18" ht="16.5" customHeight="1" x14ac:dyDescent="0.2">
      <c r="B24" s="190" t="s">
        <v>0</v>
      </c>
      <c r="C24" s="191" t="s">
        <v>13</v>
      </c>
      <c r="D24" s="192"/>
      <c r="E24" s="192"/>
      <c r="F24" s="193"/>
      <c r="G24" s="191" t="s">
        <v>2</v>
      </c>
      <c r="H24" s="192"/>
      <c r="I24" s="192"/>
      <c r="J24" s="192"/>
      <c r="K24" s="192"/>
      <c r="L24" s="192"/>
      <c r="M24" s="193"/>
      <c r="N24" s="194" t="s">
        <v>3</v>
      </c>
      <c r="O24" s="9"/>
      <c r="P24" s="188" t="s">
        <v>11</v>
      </c>
      <c r="Q24" s="188"/>
      <c r="R24" s="9"/>
    </row>
    <row r="25" spans="1:18" ht="31.5" customHeight="1" x14ac:dyDescent="0.2">
      <c r="B25" s="190"/>
      <c r="C25" s="23" t="s">
        <v>9</v>
      </c>
      <c r="D25" s="23" t="s">
        <v>10</v>
      </c>
      <c r="E25" s="23" t="s">
        <v>1</v>
      </c>
      <c r="F25" s="23" t="s">
        <v>16</v>
      </c>
      <c r="G25" s="23" t="s">
        <v>14</v>
      </c>
      <c r="H25" s="27" t="s">
        <v>15</v>
      </c>
      <c r="I25" s="23" t="s">
        <v>18</v>
      </c>
      <c r="J25" s="27" t="s">
        <v>17</v>
      </c>
      <c r="K25" s="23" t="s">
        <v>19</v>
      </c>
      <c r="L25" s="27" t="s">
        <v>20</v>
      </c>
      <c r="M25" s="23" t="s">
        <v>4</v>
      </c>
      <c r="N25" s="194"/>
      <c r="O25" s="9"/>
      <c r="P25" s="45" t="s">
        <v>26</v>
      </c>
      <c r="Q25" s="45" t="s">
        <v>5</v>
      </c>
      <c r="R25" s="9"/>
    </row>
    <row r="26" spans="1:18" ht="28.5" x14ac:dyDescent="0.2">
      <c r="B26" s="24" t="s">
        <v>266</v>
      </c>
      <c r="C26" s="11">
        <v>0</v>
      </c>
      <c r="D26" s="52">
        <v>150000000</v>
      </c>
      <c r="E26" s="11">
        <v>0</v>
      </c>
      <c r="F26" s="31">
        <f>+C26+D26+E26</f>
        <v>150000000</v>
      </c>
      <c r="G26" s="11">
        <v>0</v>
      </c>
      <c r="H26" s="11"/>
      <c r="I26" s="11">
        <v>0</v>
      </c>
      <c r="J26" s="11"/>
      <c r="K26" s="11">
        <v>0</v>
      </c>
      <c r="L26" s="11"/>
      <c r="M26" s="11">
        <f>+G26+I26+K26</f>
        <v>0</v>
      </c>
      <c r="N26" s="34">
        <f>+F26+M26</f>
        <v>150000000</v>
      </c>
      <c r="O26" s="13"/>
      <c r="P26" s="14" t="s">
        <v>268</v>
      </c>
      <c r="Q26" s="36">
        <v>0.7</v>
      </c>
      <c r="R26" s="13"/>
    </row>
    <row r="27" spans="1:18" ht="15" x14ac:dyDescent="0.2">
      <c r="B27" s="24" t="s">
        <v>269</v>
      </c>
      <c r="C27" s="11">
        <v>0</v>
      </c>
      <c r="D27" s="52">
        <v>350000000</v>
      </c>
      <c r="E27" s="11">
        <v>0</v>
      </c>
      <c r="F27" s="31">
        <f t="shared" ref="F27:F32" si="3">+C27+D27+E27</f>
        <v>350000000</v>
      </c>
      <c r="G27" s="11">
        <v>0</v>
      </c>
      <c r="H27" s="11"/>
      <c r="I27" s="11">
        <v>0</v>
      </c>
      <c r="J27" s="11"/>
      <c r="K27" s="11">
        <v>0</v>
      </c>
      <c r="L27" s="11"/>
      <c r="M27" s="11">
        <f t="shared" ref="M27:M32" si="4">+G27+I27+K27</f>
        <v>0</v>
      </c>
      <c r="N27" s="34">
        <f t="shared" ref="N27:N32" si="5">+F27+M27</f>
        <v>350000000</v>
      </c>
      <c r="O27" s="13"/>
      <c r="P27" s="14"/>
      <c r="Q27" s="15"/>
      <c r="R27" s="13"/>
    </row>
    <row r="28" spans="1:18" ht="45" x14ac:dyDescent="0.2">
      <c r="B28" s="24" t="s">
        <v>270</v>
      </c>
      <c r="C28" s="11">
        <v>0</v>
      </c>
      <c r="D28" s="11">
        <v>0</v>
      </c>
      <c r="E28" s="11">
        <v>0</v>
      </c>
      <c r="F28" s="31">
        <f t="shared" si="3"/>
        <v>0</v>
      </c>
      <c r="G28" s="11">
        <v>0</v>
      </c>
      <c r="H28" s="11"/>
      <c r="I28" s="11">
        <v>0</v>
      </c>
      <c r="J28" s="11"/>
      <c r="K28" s="11">
        <v>0</v>
      </c>
      <c r="L28" s="11"/>
      <c r="M28" s="11">
        <f t="shared" si="4"/>
        <v>0</v>
      </c>
      <c r="N28" s="34">
        <f t="shared" si="5"/>
        <v>0</v>
      </c>
      <c r="O28" s="13"/>
      <c r="P28" s="14"/>
      <c r="Q28" s="15"/>
      <c r="R28" s="13"/>
    </row>
    <row r="29" spans="1:18" ht="28.5" x14ac:dyDescent="0.2">
      <c r="B29" s="24" t="s">
        <v>271</v>
      </c>
      <c r="C29" s="11">
        <v>0</v>
      </c>
      <c r="D29" s="11">
        <v>0</v>
      </c>
      <c r="E29" s="11">
        <v>0</v>
      </c>
      <c r="F29" s="31">
        <f t="shared" si="3"/>
        <v>0</v>
      </c>
      <c r="G29" s="11">
        <v>0</v>
      </c>
      <c r="H29" s="11"/>
      <c r="I29" s="11">
        <v>0</v>
      </c>
      <c r="J29" s="11"/>
      <c r="K29" s="11">
        <v>0</v>
      </c>
      <c r="L29" s="11"/>
      <c r="M29" s="11">
        <f t="shared" si="4"/>
        <v>0</v>
      </c>
      <c r="N29" s="34">
        <f t="shared" si="5"/>
        <v>0</v>
      </c>
      <c r="O29" s="13"/>
      <c r="P29" s="14" t="s">
        <v>272</v>
      </c>
      <c r="Q29" s="36">
        <v>0.3</v>
      </c>
      <c r="R29" s="13"/>
    </row>
    <row r="30" spans="1:18" ht="15" x14ac:dyDescent="0.2">
      <c r="B30" s="24" t="s">
        <v>273</v>
      </c>
      <c r="C30" s="11">
        <v>0</v>
      </c>
      <c r="D30" s="11">
        <v>0</v>
      </c>
      <c r="E30" s="11">
        <v>0</v>
      </c>
      <c r="F30" s="31">
        <f t="shared" si="3"/>
        <v>0</v>
      </c>
      <c r="G30" s="11">
        <v>0</v>
      </c>
      <c r="H30" s="11"/>
      <c r="I30" s="11">
        <v>0</v>
      </c>
      <c r="J30" s="11"/>
      <c r="K30" s="11">
        <v>0</v>
      </c>
      <c r="L30" s="11"/>
      <c r="M30" s="11">
        <f t="shared" si="4"/>
        <v>0</v>
      </c>
      <c r="N30" s="34">
        <f t="shared" si="5"/>
        <v>0</v>
      </c>
      <c r="O30" s="13"/>
      <c r="P30" s="14"/>
      <c r="Q30" s="15"/>
      <c r="R30" s="13"/>
    </row>
    <row r="31" spans="1:18" ht="30" x14ac:dyDescent="0.2">
      <c r="B31" s="24" t="s">
        <v>274</v>
      </c>
      <c r="C31" s="11">
        <v>0</v>
      </c>
      <c r="D31" s="11">
        <v>0</v>
      </c>
      <c r="E31" s="11">
        <v>0</v>
      </c>
      <c r="F31" s="31">
        <f t="shared" si="3"/>
        <v>0</v>
      </c>
      <c r="G31" s="11">
        <v>0</v>
      </c>
      <c r="H31" s="11"/>
      <c r="I31" s="11">
        <v>0</v>
      </c>
      <c r="J31" s="11"/>
      <c r="K31" s="11">
        <v>0</v>
      </c>
      <c r="L31" s="11"/>
      <c r="M31" s="11">
        <f t="shared" si="4"/>
        <v>0</v>
      </c>
      <c r="N31" s="34">
        <f t="shared" si="5"/>
        <v>0</v>
      </c>
      <c r="O31" s="13"/>
      <c r="P31" s="14"/>
      <c r="Q31" s="15"/>
      <c r="R31" s="13"/>
    </row>
    <row r="32" spans="1:18" ht="42.75" x14ac:dyDescent="0.2">
      <c r="B32" s="24" t="s">
        <v>254</v>
      </c>
      <c r="C32" s="11">
        <v>0</v>
      </c>
      <c r="D32" s="11">
        <v>0</v>
      </c>
      <c r="E32" s="11">
        <v>0</v>
      </c>
      <c r="F32" s="31">
        <f t="shared" si="3"/>
        <v>0</v>
      </c>
      <c r="G32" s="11">
        <v>0</v>
      </c>
      <c r="H32" s="11"/>
      <c r="I32" s="11">
        <v>0</v>
      </c>
      <c r="J32" s="11"/>
      <c r="K32" s="11">
        <v>0</v>
      </c>
      <c r="L32" s="11"/>
      <c r="M32" s="11">
        <f t="shared" si="4"/>
        <v>0</v>
      </c>
      <c r="N32" s="34">
        <f t="shared" si="5"/>
        <v>0</v>
      </c>
      <c r="O32" s="13"/>
      <c r="P32" s="14" t="s">
        <v>239</v>
      </c>
      <c r="Q32" s="36">
        <v>1</v>
      </c>
      <c r="R32" s="13"/>
    </row>
    <row r="33" spans="1:18" ht="15.75" x14ac:dyDescent="0.2">
      <c r="B33" s="16" t="s">
        <v>6</v>
      </c>
      <c r="C33" s="17">
        <f>SUM(C26:C32)</f>
        <v>0</v>
      </c>
      <c r="D33" s="17">
        <f>SUM(D26:D32)</f>
        <v>500000000</v>
      </c>
      <c r="E33" s="17">
        <f>SUM(E26:E32)</f>
        <v>0</v>
      </c>
      <c r="F33" s="17">
        <f>SUM(F26:F32)</f>
        <v>500000000</v>
      </c>
      <c r="G33" s="17">
        <f>SUM(G26:G32)</f>
        <v>0</v>
      </c>
      <c r="I33" s="17">
        <f>SUM(I26:I32)</f>
        <v>0</v>
      </c>
      <c r="K33" s="17">
        <f>SUM(K26:K32)</f>
        <v>0</v>
      </c>
      <c r="M33" s="35">
        <f>SUM(M26:M32)</f>
        <v>0</v>
      </c>
      <c r="N33" s="35">
        <f>SUM(N26:N32)</f>
        <v>500000000</v>
      </c>
      <c r="O33" s="18"/>
      <c r="Q33" s="33"/>
      <c r="R33" s="18"/>
    </row>
    <row r="35" spans="1:18" ht="15.75" x14ac:dyDescent="0.2">
      <c r="B35" s="16" t="s">
        <v>12</v>
      </c>
      <c r="C35" s="19">
        <f>F33</f>
        <v>500000000</v>
      </c>
      <c r="D35" s="25"/>
    </row>
    <row r="36" spans="1:18" ht="15.75" x14ac:dyDescent="0.2">
      <c r="B36" s="16" t="s">
        <v>7</v>
      </c>
      <c r="C36" s="19">
        <f>+M33</f>
        <v>0</v>
      </c>
      <c r="D36" s="25"/>
    </row>
    <row r="37" spans="1:18" ht="15.75" x14ac:dyDescent="0.25">
      <c r="B37" s="16" t="s">
        <v>3</v>
      </c>
      <c r="C37" s="21">
        <f>+C35+C36</f>
        <v>500000000</v>
      </c>
      <c r="D37" s="26"/>
    </row>
    <row r="39" spans="1:18" x14ac:dyDescent="0.2">
      <c r="A39" s="28"/>
      <c r="B39" s="28"/>
      <c r="C39" s="28"/>
      <c r="D39" s="28"/>
      <c r="E39" s="28"/>
      <c r="F39" s="28"/>
      <c r="G39" s="28"/>
      <c r="H39" s="28"/>
      <c r="I39" s="28"/>
      <c r="J39" s="28"/>
      <c r="K39" s="28"/>
      <c r="L39" s="28"/>
      <c r="M39" s="28"/>
      <c r="N39" s="28"/>
      <c r="O39" s="29"/>
      <c r="P39" s="28"/>
      <c r="Q39" s="28"/>
    </row>
    <row r="41" spans="1:18" ht="29.25" customHeight="1" x14ac:dyDescent="0.2">
      <c r="B41" s="46" t="s">
        <v>247</v>
      </c>
      <c r="C41" s="189" t="s">
        <v>248</v>
      </c>
      <c r="D41" s="189"/>
      <c r="E41" s="189"/>
      <c r="F41" s="189"/>
      <c r="G41" s="189"/>
      <c r="H41" s="189"/>
      <c r="I41" s="189"/>
      <c r="J41" s="189"/>
      <c r="K41" s="189"/>
      <c r="L41" s="189"/>
      <c r="M41" s="189"/>
      <c r="N41" s="189"/>
      <c r="O41" s="2"/>
      <c r="R41" s="2"/>
    </row>
    <row r="42" spans="1:18" ht="15" customHeight="1" x14ac:dyDescent="0.2">
      <c r="B42" s="6"/>
      <c r="C42" s="7"/>
      <c r="D42" s="7"/>
      <c r="E42" s="7"/>
      <c r="F42" s="7"/>
      <c r="G42" s="7"/>
      <c r="H42" s="7"/>
      <c r="I42" s="7"/>
      <c r="J42" s="7"/>
      <c r="K42" s="7"/>
      <c r="L42" s="7"/>
      <c r="M42" s="7"/>
      <c r="N42" s="7"/>
      <c r="O42" s="7"/>
      <c r="R42" s="7"/>
    </row>
    <row r="43" spans="1:18" ht="16.5" customHeight="1" x14ac:dyDescent="0.2">
      <c r="B43" s="190" t="s">
        <v>0</v>
      </c>
      <c r="C43" s="191" t="s">
        <v>13</v>
      </c>
      <c r="D43" s="192"/>
      <c r="E43" s="192"/>
      <c r="F43" s="193"/>
      <c r="G43" s="191" t="s">
        <v>2</v>
      </c>
      <c r="H43" s="192"/>
      <c r="I43" s="192"/>
      <c r="J43" s="192"/>
      <c r="K43" s="192"/>
      <c r="L43" s="192"/>
      <c r="M43" s="193"/>
      <c r="N43" s="194" t="s">
        <v>3</v>
      </c>
      <c r="O43" s="9"/>
      <c r="P43" s="188" t="s">
        <v>11</v>
      </c>
      <c r="Q43" s="188"/>
      <c r="R43" s="9"/>
    </row>
    <row r="44" spans="1:18" ht="31.5" customHeight="1" x14ac:dyDescent="0.2">
      <c r="B44" s="190"/>
      <c r="C44" s="23" t="s">
        <v>9</v>
      </c>
      <c r="D44" s="23" t="s">
        <v>10</v>
      </c>
      <c r="E44" s="23" t="s">
        <v>1</v>
      </c>
      <c r="F44" s="23" t="s">
        <v>16</v>
      </c>
      <c r="G44" s="23" t="s">
        <v>14</v>
      </c>
      <c r="H44" s="27" t="s">
        <v>15</v>
      </c>
      <c r="I44" s="23" t="s">
        <v>18</v>
      </c>
      <c r="J44" s="27" t="s">
        <v>17</v>
      </c>
      <c r="K44" s="23" t="s">
        <v>19</v>
      </c>
      <c r="L44" s="27" t="s">
        <v>20</v>
      </c>
      <c r="M44" s="23" t="s">
        <v>4</v>
      </c>
      <c r="N44" s="194"/>
      <c r="O44" s="9"/>
      <c r="P44" s="45" t="s">
        <v>26</v>
      </c>
      <c r="Q44" s="45" t="s">
        <v>5</v>
      </c>
      <c r="R44" s="9"/>
    </row>
    <row r="45" spans="1:18" ht="45" x14ac:dyDescent="0.2">
      <c r="B45" s="24" t="s">
        <v>249</v>
      </c>
      <c r="C45" s="11">
        <v>0</v>
      </c>
      <c r="D45" s="32">
        <v>80000000</v>
      </c>
      <c r="E45" s="11">
        <v>0</v>
      </c>
      <c r="F45" s="31">
        <f>+C45+D45+E45</f>
        <v>80000000</v>
      </c>
      <c r="G45" s="11">
        <v>0</v>
      </c>
      <c r="H45" s="11"/>
      <c r="I45" s="11">
        <v>0</v>
      </c>
      <c r="J45" s="11"/>
      <c r="K45" s="11">
        <v>0</v>
      </c>
      <c r="L45" s="11"/>
      <c r="M45" s="11">
        <f>+G45+I45+K45</f>
        <v>0</v>
      </c>
      <c r="N45" s="34">
        <f>+F45+M45</f>
        <v>80000000</v>
      </c>
      <c r="O45" s="13"/>
      <c r="P45" s="14" t="s">
        <v>250</v>
      </c>
      <c r="Q45" s="15">
        <v>0.8</v>
      </c>
      <c r="R45" s="13"/>
    </row>
    <row r="46" spans="1:18" ht="75" x14ac:dyDescent="0.2">
      <c r="B46" s="24" t="s">
        <v>251</v>
      </c>
      <c r="C46" s="11">
        <v>0</v>
      </c>
      <c r="D46" s="32">
        <v>277000000</v>
      </c>
      <c r="E46" s="11">
        <v>0</v>
      </c>
      <c r="F46" s="31">
        <f>+C46+D46+E46</f>
        <v>277000000</v>
      </c>
      <c r="G46" s="11">
        <v>0</v>
      </c>
      <c r="H46" s="11"/>
      <c r="I46" s="11">
        <v>0</v>
      </c>
      <c r="J46" s="11"/>
      <c r="K46" s="11">
        <v>0</v>
      </c>
      <c r="L46" s="11"/>
      <c r="M46" s="11">
        <f>+G46+I46+K46</f>
        <v>0</v>
      </c>
      <c r="N46" s="34">
        <f>+F46+M46</f>
        <v>277000000</v>
      </c>
      <c r="O46" s="13"/>
      <c r="P46" s="14"/>
      <c r="Q46" s="15"/>
      <c r="R46" s="13"/>
    </row>
    <row r="47" spans="1:18" ht="30" x14ac:dyDescent="0.2">
      <c r="B47" s="24" t="s">
        <v>252</v>
      </c>
      <c r="C47" s="11">
        <v>0</v>
      </c>
      <c r="D47" s="32">
        <v>48000000</v>
      </c>
      <c r="E47" s="11">
        <v>0</v>
      </c>
      <c r="F47" s="31">
        <f>+C47+D47+E47</f>
        <v>48000000</v>
      </c>
      <c r="G47" s="11">
        <v>0</v>
      </c>
      <c r="H47" s="11"/>
      <c r="I47" s="11">
        <v>0</v>
      </c>
      <c r="J47" s="11"/>
      <c r="K47" s="11">
        <v>0</v>
      </c>
      <c r="L47" s="11"/>
      <c r="M47" s="11">
        <f>+G47+I47+K47</f>
        <v>0</v>
      </c>
      <c r="N47" s="34">
        <f>+F47+M47</f>
        <v>48000000</v>
      </c>
      <c r="O47" s="13"/>
      <c r="P47" s="14"/>
      <c r="Q47" s="15"/>
      <c r="R47" s="13"/>
    </row>
    <row r="48" spans="1:18" ht="15" x14ac:dyDescent="0.2">
      <c r="B48" s="24" t="s">
        <v>253</v>
      </c>
      <c r="C48" s="11">
        <v>0</v>
      </c>
      <c r="D48" s="11">
        <v>0</v>
      </c>
      <c r="E48" s="11">
        <v>0</v>
      </c>
      <c r="F48" s="31">
        <f>+C48+D48+E48</f>
        <v>0</v>
      </c>
      <c r="G48" s="11">
        <v>0</v>
      </c>
      <c r="H48" s="11"/>
      <c r="I48" s="11">
        <v>0</v>
      </c>
      <c r="J48" s="11"/>
      <c r="K48" s="11">
        <v>0</v>
      </c>
      <c r="L48" s="11"/>
      <c r="M48" s="11">
        <f>+G48+I48+K48</f>
        <v>0</v>
      </c>
      <c r="N48" s="34">
        <f>+F48+M48</f>
        <v>0</v>
      </c>
      <c r="O48" s="13"/>
      <c r="P48" s="14"/>
      <c r="Q48" s="15"/>
      <c r="R48" s="13"/>
    </row>
    <row r="49" spans="1:18" ht="42.75" x14ac:dyDescent="0.2">
      <c r="B49" s="24" t="s">
        <v>254</v>
      </c>
      <c r="C49" s="11">
        <v>0</v>
      </c>
      <c r="D49" s="11">
        <v>0</v>
      </c>
      <c r="E49" s="11">
        <v>0</v>
      </c>
      <c r="F49" s="31">
        <f>+C49+D49+E49</f>
        <v>0</v>
      </c>
      <c r="G49" s="11">
        <v>0</v>
      </c>
      <c r="H49" s="11"/>
      <c r="I49" s="11">
        <v>0</v>
      </c>
      <c r="J49" s="11"/>
      <c r="K49" s="11">
        <v>0</v>
      </c>
      <c r="L49" s="11"/>
      <c r="M49" s="11">
        <f>+G49+I49+K49</f>
        <v>0</v>
      </c>
      <c r="N49" s="34">
        <f>+F49+M49</f>
        <v>0</v>
      </c>
      <c r="O49" s="13"/>
      <c r="P49" s="14" t="s">
        <v>239</v>
      </c>
      <c r="Q49" s="22" t="s">
        <v>240</v>
      </c>
      <c r="R49" s="13"/>
    </row>
    <row r="50" spans="1:18" ht="15.75" x14ac:dyDescent="0.2">
      <c r="B50" s="16" t="s">
        <v>6</v>
      </c>
      <c r="C50" s="17">
        <f>SUM(C45:C49)</f>
        <v>0</v>
      </c>
      <c r="D50" s="17">
        <f>SUM(D45:D49)</f>
        <v>405000000</v>
      </c>
      <c r="E50" s="17">
        <f>SUM(E45:E49)</f>
        <v>0</v>
      </c>
      <c r="F50" s="17">
        <f>SUM(F45:F49)</f>
        <v>405000000</v>
      </c>
      <c r="G50" s="17">
        <f>SUM(G45:G49)</f>
        <v>0</v>
      </c>
      <c r="I50" s="17">
        <f>SUM(I45:I49)</f>
        <v>0</v>
      </c>
      <c r="K50" s="17">
        <f>SUM(K45:K49)</f>
        <v>0</v>
      </c>
      <c r="M50" s="35">
        <f>SUM(M45:M49)</f>
        <v>0</v>
      </c>
      <c r="N50" s="35">
        <f>SUM(N45:N49)</f>
        <v>405000000</v>
      </c>
      <c r="O50" s="18"/>
      <c r="Q50" s="33"/>
      <c r="R50" s="18"/>
    </row>
    <row r="52" spans="1:18" ht="15.75" x14ac:dyDescent="0.2">
      <c r="B52" s="16" t="s">
        <v>12</v>
      </c>
      <c r="C52" s="19">
        <f>F50</f>
        <v>405000000</v>
      </c>
      <c r="D52" s="25"/>
    </row>
    <row r="53" spans="1:18" ht="15.75" x14ac:dyDescent="0.2">
      <c r="B53" s="16" t="s">
        <v>7</v>
      </c>
      <c r="C53" s="19">
        <f>+M50</f>
        <v>0</v>
      </c>
      <c r="D53" s="25"/>
    </row>
    <row r="54" spans="1:18" ht="15.75" x14ac:dyDescent="0.25">
      <c r="B54" s="16" t="s">
        <v>3</v>
      </c>
      <c r="C54" s="21">
        <f>+C52+C53</f>
        <v>405000000</v>
      </c>
      <c r="D54" s="26"/>
    </row>
    <row r="56" spans="1:18" x14ac:dyDescent="0.2">
      <c r="A56" s="28"/>
      <c r="B56" s="28"/>
      <c r="C56" s="28"/>
      <c r="D56" s="28"/>
      <c r="E56" s="28"/>
      <c r="F56" s="28"/>
      <c r="G56" s="28"/>
      <c r="H56" s="28"/>
      <c r="I56" s="28"/>
      <c r="J56" s="28"/>
      <c r="K56" s="28"/>
      <c r="L56" s="28"/>
      <c r="M56" s="28"/>
      <c r="N56" s="28"/>
      <c r="O56" s="29"/>
      <c r="P56" s="28"/>
      <c r="Q56" s="28"/>
    </row>
    <row r="58" spans="1:18" ht="29.25" customHeight="1" x14ac:dyDescent="0.2">
      <c r="B58" s="46" t="s">
        <v>255</v>
      </c>
      <c r="C58" s="189" t="s">
        <v>256</v>
      </c>
      <c r="D58" s="189"/>
      <c r="E58" s="189"/>
      <c r="F58" s="189"/>
      <c r="G58" s="189"/>
      <c r="H58" s="189"/>
      <c r="I58" s="189"/>
      <c r="J58" s="189"/>
      <c r="K58" s="189"/>
      <c r="L58" s="189"/>
      <c r="M58" s="189"/>
      <c r="N58" s="189"/>
      <c r="O58" s="2"/>
      <c r="R58" s="2"/>
    </row>
    <row r="59" spans="1:18" ht="15" customHeight="1" x14ac:dyDescent="0.2">
      <c r="B59" s="6"/>
      <c r="C59" s="7"/>
      <c r="D59" s="7"/>
      <c r="E59" s="7"/>
      <c r="F59" s="7"/>
      <c r="G59" s="7"/>
      <c r="H59" s="7"/>
      <c r="I59" s="7"/>
      <c r="J59" s="7"/>
      <c r="K59" s="7"/>
      <c r="L59" s="7"/>
      <c r="M59" s="7"/>
      <c r="N59" s="7"/>
      <c r="O59" s="7"/>
      <c r="R59" s="7"/>
    </row>
    <row r="60" spans="1:18" ht="16.5" customHeight="1" x14ac:dyDescent="0.2">
      <c r="B60" s="190" t="s">
        <v>0</v>
      </c>
      <c r="C60" s="191" t="s">
        <v>13</v>
      </c>
      <c r="D60" s="192"/>
      <c r="E60" s="192"/>
      <c r="F60" s="193"/>
      <c r="G60" s="191" t="s">
        <v>2</v>
      </c>
      <c r="H60" s="192"/>
      <c r="I60" s="192"/>
      <c r="J60" s="192"/>
      <c r="K60" s="192"/>
      <c r="L60" s="192"/>
      <c r="M60" s="193"/>
      <c r="N60" s="194" t="s">
        <v>3</v>
      </c>
      <c r="O60" s="9"/>
      <c r="P60" s="188" t="s">
        <v>11</v>
      </c>
      <c r="Q60" s="188"/>
      <c r="R60" s="9"/>
    </row>
    <row r="61" spans="1:18" ht="31.5" customHeight="1" x14ac:dyDescent="0.2">
      <c r="B61" s="190"/>
      <c r="C61" s="23" t="s">
        <v>9</v>
      </c>
      <c r="D61" s="23" t="s">
        <v>10</v>
      </c>
      <c r="E61" s="23" t="s">
        <v>1</v>
      </c>
      <c r="F61" s="23" t="s">
        <v>16</v>
      </c>
      <c r="G61" s="23" t="s">
        <v>14</v>
      </c>
      <c r="H61" s="27" t="s">
        <v>15</v>
      </c>
      <c r="I61" s="23" t="s">
        <v>18</v>
      </c>
      <c r="J61" s="27" t="s">
        <v>17</v>
      </c>
      <c r="K61" s="23" t="s">
        <v>19</v>
      </c>
      <c r="L61" s="27" t="s">
        <v>20</v>
      </c>
      <c r="M61" s="23" t="s">
        <v>4</v>
      </c>
      <c r="N61" s="194"/>
      <c r="O61" s="9"/>
      <c r="P61" s="45" t="s">
        <v>26</v>
      </c>
      <c r="Q61" s="45" t="s">
        <v>5</v>
      </c>
      <c r="R61" s="9"/>
    </row>
    <row r="62" spans="1:18" ht="85.5" x14ac:dyDescent="0.2">
      <c r="A62" s="213" t="s">
        <v>292</v>
      </c>
      <c r="B62" s="24" t="s">
        <v>275</v>
      </c>
      <c r="C62" s="11">
        <v>0</v>
      </c>
      <c r="D62" s="11">
        <v>0</v>
      </c>
      <c r="E62" s="11">
        <v>0</v>
      </c>
      <c r="F62" s="31">
        <f>+C62+D62+E62</f>
        <v>0</v>
      </c>
      <c r="G62" s="11">
        <v>0</v>
      </c>
      <c r="H62" s="11"/>
      <c r="I62" s="11">
        <v>0</v>
      </c>
      <c r="J62" s="11"/>
      <c r="K62" s="11">
        <v>0</v>
      </c>
      <c r="L62" s="11"/>
      <c r="M62" s="11">
        <f>+G62+I62+K62</f>
        <v>0</v>
      </c>
      <c r="N62" s="34">
        <f>+F62+M62</f>
        <v>0</v>
      </c>
      <c r="O62" s="13"/>
      <c r="P62" s="14" t="s">
        <v>276</v>
      </c>
      <c r="Q62" s="36">
        <v>1</v>
      </c>
      <c r="R62" s="13"/>
    </row>
    <row r="63" spans="1:18" ht="15" x14ac:dyDescent="0.2">
      <c r="A63" s="213"/>
      <c r="B63" s="24" t="s">
        <v>277</v>
      </c>
      <c r="C63" s="11">
        <v>0</v>
      </c>
      <c r="D63" s="11">
        <v>0</v>
      </c>
      <c r="E63" s="11">
        <v>0</v>
      </c>
      <c r="F63" s="31">
        <f>+C63+D63+E63</f>
        <v>0</v>
      </c>
      <c r="G63" s="11">
        <v>0</v>
      </c>
      <c r="H63" s="11"/>
      <c r="I63" s="11">
        <v>0</v>
      </c>
      <c r="J63" s="11"/>
      <c r="K63" s="11">
        <v>0</v>
      </c>
      <c r="L63" s="11"/>
      <c r="M63" s="11">
        <f>+G63+I63+K63</f>
        <v>0</v>
      </c>
      <c r="N63" s="34">
        <f>+F63+M63</f>
        <v>0</v>
      </c>
      <c r="O63" s="13"/>
      <c r="P63" s="14"/>
      <c r="Q63" s="15"/>
      <c r="R63" s="13"/>
    </row>
    <row r="64" spans="1:18" ht="15" x14ac:dyDescent="0.2">
      <c r="A64" s="213"/>
      <c r="B64" s="24" t="s">
        <v>278</v>
      </c>
      <c r="C64" s="11">
        <v>0</v>
      </c>
      <c r="D64" s="11">
        <v>0</v>
      </c>
      <c r="E64" s="11">
        <v>0</v>
      </c>
      <c r="F64" s="31">
        <f>+C64+D64+E64</f>
        <v>0</v>
      </c>
      <c r="G64" s="11">
        <v>0</v>
      </c>
      <c r="H64" s="11"/>
      <c r="I64" s="11">
        <v>0</v>
      </c>
      <c r="J64" s="11"/>
      <c r="K64" s="11">
        <v>0</v>
      </c>
      <c r="L64" s="11"/>
      <c r="M64" s="11">
        <f>+G64+I64+K64</f>
        <v>0</v>
      </c>
      <c r="N64" s="34">
        <f>+F64+M64</f>
        <v>0</v>
      </c>
      <c r="O64" s="13"/>
      <c r="P64" s="14"/>
      <c r="Q64" s="15"/>
      <c r="R64" s="13"/>
    </row>
    <row r="65" spans="1:18" ht="15" x14ac:dyDescent="0.2">
      <c r="A65" s="213"/>
      <c r="B65" s="24" t="s">
        <v>279</v>
      </c>
      <c r="C65" s="11">
        <v>0</v>
      </c>
      <c r="D65" s="11">
        <v>0</v>
      </c>
      <c r="E65" s="11">
        <v>0</v>
      </c>
      <c r="F65" s="31">
        <f>+C65+D65+E65</f>
        <v>0</v>
      </c>
      <c r="G65" s="11">
        <v>0</v>
      </c>
      <c r="H65" s="11"/>
      <c r="I65" s="11">
        <v>0</v>
      </c>
      <c r="J65" s="11"/>
      <c r="K65" s="11">
        <v>0</v>
      </c>
      <c r="L65" s="11"/>
      <c r="M65" s="11">
        <f>+G65+I65+K65</f>
        <v>0</v>
      </c>
      <c r="N65" s="34">
        <f>+F65+M65</f>
        <v>0</v>
      </c>
      <c r="O65" s="13"/>
      <c r="P65" s="14"/>
      <c r="Q65" s="15"/>
      <c r="R65" s="13"/>
    </row>
    <row r="66" spans="1:18" ht="30" x14ac:dyDescent="0.2">
      <c r="A66" s="213"/>
      <c r="B66" s="24" t="s">
        <v>280</v>
      </c>
      <c r="C66" s="11">
        <v>0</v>
      </c>
      <c r="D66" s="11">
        <v>0</v>
      </c>
      <c r="E66" s="11">
        <v>0</v>
      </c>
      <c r="F66" s="31">
        <f>+C66+D66+E66</f>
        <v>0</v>
      </c>
      <c r="G66" s="11">
        <v>0</v>
      </c>
      <c r="H66" s="11"/>
      <c r="I66" s="11">
        <v>0</v>
      </c>
      <c r="J66" s="11"/>
      <c r="K66" s="11">
        <v>0</v>
      </c>
      <c r="L66" s="11"/>
      <c r="M66" s="11">
        <f>+G66+I66+K66</f>
        <v>0</v>
      </c>
      <c r="N66" s="34">
        <f>+F66+M66</f>
        <v>0</v>
      </c>
      <c r="O66" s="13"/>
      <c r="P66" s="14"/>
      <c r="Q66" s="15"/>
      <c r="R66" s="13"/>
    </row>
    <row r="67" spans="1:18" ht="30" x14ac:dyDescent="0.2">
      <c r="A67" s="213"/>
      <c r="B67" s="24" t="s">
        <v>281</v>
      </c>
      <c r="C67" s="32">
        <v>570000000</v>
      </c>
      <c r="D67" s="11">
        <v>0</v>
      </c>
      <c r="E67" s="11">
        <v>0</v>
      </c>
      <c r="F67" s="31">
        <f t="shared" ref="F67:F75" si="6">+C67+D67+E67</f>
        <v>570000000</v>
      </c>
      <c r="G67" s="11">
        <v>0</v>
      </c>
      <c r="H67" s="11"/>
      <c r="I67" s="11">
        <v>0</v>
      </c>
      <c r="J67" s="11"/>
      <c r="K67" s="11">
        <v>0</v>
      </c>
      <c r="L67" s="11"/>
      <c r="M67" s="11">
        <f t="shared" ref="M67:M75" si="7">+G67+I67+K67</f>
        <v>0</v>
      </c>
      <c r="N67" s="34">
        <f t="shared" ref="N67:N75" si="8">+F67+M67</f>
        <v>570000000</v>
      </c>
      <c r="O67" s="13"/>
      <c r="P67" s="14"/>
      <c r="Q67" s="15"/>
      <c r="R67" s="13"/>
    </row>
    <row r="68" spans="1:18" ht="42.75" x14ac:dyDescent="0.2">
      <c r="A68" s="213"/>
      <c r="B68" s="24" t="s">
        <v>293</v>
      </c>
      <c r="C68" s="11">
        <v>0</v>
      </c>
      <c r="D68" s="11">
        <v>0</v>
      </c>
      <c r="E68" s="11">
        <v>0</v>
      </c>
      <c r="F68" s="31">
        <f t="shared" si="6"/>
        <v>0</v>
      </c>
      <c r="G68" s="11">
        <v>0</v>
      </c>
      <c r="H68" s="11"/>
      <c r="I68" s="11">
        <v>0</v>
      </c>
      <c r="J68" s="11"/>
      <c r="K68" s="11">
        <v>0</v>
      </c>
      <c r="L68" s="11"/>
      <c r="M68" s="11">
        <f t="shared" si="7"/>
        <v>0</v>
      </c>
      <c r="N68" s="34">
        <f t="shared" si="8"/>
        <v>0</v>
      </c>
      <c r="O68" s="13"/>
      <c r="P68" s="14" t="s">
        <v>302</v>
      </c>
      <c r="Q68" s="36">
        <v>1</v>
      </c>
      <c r="R68" s="13"/>
    </row>
    <row r="69" spans="1:18" ht="42.75" x14ac:dyDescent="0.2">
      <c r="A69" s="213"/>
      <c r="B69" s="24" t="s">
        <v>294</v>
      </c>
      <c r="C69" s="11">
        <v>0</v>
      </c>
      <c r="D69" s="11">
        <v>0</v>
      </c>
      <c r="E69" s="11">
        <v>0</v>
      </c>
      <c r="F69" s="31">
        <f t="shared" si="6"/>
        <v>0</v>
      </c>
      <c r="G69" s="11">
        <v>0</v>
      </c>
      <c r="H69" s="11"/>
      <c r="I69" s="11">
        <v>0</v>
      </c>
      <c r="J69" s="11"/>
      <c r="K69" s="11">
        <v>0</v>
      </c>
      <c r="L69" s="11"/>
      <c r="M69" s="11">
        <f t="shared" si="7"/>
        <v>0</v>
      </c>
      <c r="N69" s="34">
        <f t="shared" si="8"/>
        <v>0</v>
      </c>
      <c r="O69" s="13"/>
      <c r="P69" s="14" t="s">
        <v>303</v>
      </c>
      <c r="Q69" s="36">
        <v>1</v>
      </c>
      <c r="R69" s="13"/>
    </row>
    <row r="70" spans="1:18" ht="30" x14ac:dyDescent="0.2">
      <c r="A70" s="53" t="s">
        <v>296</v>
      </c>
      <c r="B70" s="44" t="s">
        <v>295</v>
      </c>
      <c r="C70" s="11">
        <v>0</v>
      </c>
      <c r="D70" s="32">
        <v>0</v>
      </c>
      <c r="E70" s="11">
        <v>0</v>
      </c>
      <c r="F70" s="31">
        <f t="shared" si="6"/>
        <v>0</v>
      </c>
      <c r="G70" s="11">
        <v>0</v>
      </c>
      <c r="H70" s="11"/>
      <c r="I70" s="11">
        <v>0</v>
      </c>
      <c r="J70" s="11"/>
      <c r="K70" s="11">
        <v>0</v>
      </c>
      <c r="L70" s="11"/>
      <c r="M70" s="11">
        <f t="shared" si="7"/>
        <v>0</v>
      </c>
      <c r="N70" s="34">
        <f t="shared" si="8"/>
        <v>0</v>
      </c>
      <c r="O70" s="13"/>
      <c r="P70" s="14"/>
      <c r="Q70" s="15"/>
      <c r="R70" s="13"/>
    </row>
    <row r="71" spans="1:18" ht="42.75" x14ac:dyDescent="0.2">
      <c r="A71" s="214" t="s">
        <v>305</v>
      </c>
      <c r="B71" s="24" t="s">
        <v>297</v>
      </c>
      <c r="C71" s="11">
        <v>0</v>
      </c>
      <c r="D71" s="11">
        <v>0</v>
      </c>
      <c r="E71" s="11">
        <v>0</v>
      </c>
      <c r="F71" s="31">
        <f t="shared" si="6"/>
        <v>0</v>
      </c>
      <c r="G71" s="11">
        <v>0</v>
      </c>
      <c r="H71" s="11"/>
      <c r="I71" s="11">
        <v>0</v>
      </c>
      <c r="J71" s="11"/>
      <c r="K71" s="11">
        <v>0</v>
      </c>
      <c r="L71" s="11"/>
      <c r="M71" s="11">
        <f t="shared" si="7"/>
        <v>0</v>
      </c>
      <c r="N71" s="34">
        <f t="shared" si="8"/>
        <v>0</v>
      </c>
      <c r="O71" s="13"/>
      <c r="P71" s="14" t="s">
        <v>304</v>
      </c>
      <c r="Q71" s="36">
        <v>1</v>
      </c>
      <c r="R71" s="13"/>
    </row>
    <row r="72" spans="1:18" ht="30" x14ac:dyDescent="0.2">
      <c r="A72" s="214"/>
      <c r="B72" s="24" t="s">
        <v>298</v>
      </c>
      <c r="C72" s="11">
        <v>0</v>
      </c>
      <c r="D72" s="32">
        <v>30000000</v>
      </c>
      <c r="E72" s="11">
        <v>0</v>
      </c>
      <c r="F72" s="31">
        <f>+C72+D72+E72</f>
        <v>30000000</v>
      </c>
      <c r="G72" s="11">
        <v>0</v>
      </c>
      <c r="H72" s="11"/>
      <c r="I72" s="11">
        <v>0</v>
      </c>
      <c r="J72" s="11"/>
      <c r="K72" s="11">
        <v>0</v>
      </c>
      <c r="L72" s="11"/>
      <c r="M72" s="11">
        <f>+G72+I72+K72</f>
        <v>0</v>
      </c>
      <c r="N72" s="34">
        <f>+F72+M72</f>
        <v>30000000</v>
      </c>
      <c r="O72" s="13"/>
      <c r="P72" s="14"/>
      <c r="Q72" s="15"/>
      <c r="R72" s="13"/>
    </row>
    <row r="73" spans="1:18" ht="30" x14ac:dyDescent="0.2">
      <c r="A73" s="214"/>
      <c r="B73" s="24" t="s">
        <v>299</v>
      </c>
      <c r="C73" s="11">
        <v>0</v>
      </c>
      <c r="D73" s="32">
        <v>30000000</v>
      </c>
      <c r="E73" s="11">
        <v>0</v>
      </c>
      <c r="F73" s="31">
        <f>+C73+D73+E73</f>
        <v>30000000</v>
      </c>
      <c r="G73" s="11">
        <v>0</v>
      </c>
      <c r="H73" s="11"/>
      <c r="I73" s="11">
        <v>0</v>
      </c>
      <c r="J73" s="11"/>
      <c r="K73" s="11">
        <v>0</v>
      </c>
      <c r="L73" s="11"/>
      <c r="M73" s="11">
        <f>+G73+I73+K73</f>
        <v>0</v>
      </c>
      <c r="N73" s="34">
        <f>+F73+M73</f>
        <v>30000000</v>
      </c>
      <c r="O73" s="13"/>
      <c r="P73" s="14"/>
      <c r="Q73" s="15"/>
      <c r="R73" s="13"/>
    </row>
    <row r="74" spans="1:18" ht="15" x14ac:dyDescent="0.2">
      <c r="A74" s="214"/>
      <c r="B74" s="24" t="s">
        <v>300</v>
      </c>
      <c r="C74" s="11">
        <v>0</v>
      </c>
      <c r="D74" s="11">
        <v>0</v>
      </c>
      <c r="E74" s="11">
        <v>0</v>
      </c>
      <c r="F74" s="31">
        <f>+C74+D74+E74</f>
        <v>0</v>
      </c>
      <c r="G74" s="11">
        <v>0</v>
      </c>
      <c r="H74" s="11"/>
      <c r="I74" s="11">
        <v>0</v>
      </c>
      <c r="J74" s="11"/>
      <c r="K74" s="11">
        <v>0</v>
      </c>
      <c r="L74" s="11"/>
      <c r="M74" s="11">
        <f>+G74+I74+K74</f>
        <v>0</v>
      </c>
      <c r="N74" s="34">
        <f>+F74+M74</f>
        <v>0</v>
      </c>
      <c r="O74" s="13"/>
      <c r="P74" s="14"/>
      <c r="Q74" s="15"/>
      <c r="R74" s="13"/>
    </row>
    <row r="75" spans="1:18" ht="15" x14ac:dyDescent="0.2">
      <c r="A75" s="214"/>
      <c r="B75" s="24" t="s">
        <v>301</v>
      </c>
      <c r="C75" s="11">
        <v>0</v>
      </c>
      <c r="D75" s="32">
        <v>10000000</v>
      </c>
      <c r="E75" s="11">
        <v>0</v>
      </c>
      <c r="F75" s="31">
        <f t="shared" si="6"/>
        <v>10000000</v>
      </c>
      <c r="G75" s="11">
        <v>0</v>
      </c>
      <c r="H75" s="11"/>
      <c r="I75" s="11">
        <v>0</v>
      </c>
      <c r="J75" s="11"/>
      <c r="K75" s="11">
        <v>0</v>
      </c>
      <c r="L75" s="11"/>
      <c r="M75" s="11">
        <f t="shared" si="7"/>
        <v>0</v>
      </c>
      <c r="N75" s="34">
        <f t="shared" si="8"/>
        <v>10000000</v>
      </c>
      <c r="O75" s="13"/>
      <c r="P75" s="14"/>
      <c r="Q75" s="15"/>
      <c r="R75" s="13"/>
    </row>
    <row r="76" spans="1:18" ht="45" x14ac:dyDescent="0.2">
      <c r="A76" s="215" t="s">
        <v>306</v>
      </c>
      <c r="B76" s="24" t="s">
        <v>257</v>
      </c>
      <c r="C76" s="11">
        <v>0</v>
      </c>
      <c r="D76" s="11">
        <v>0</v>
      </c>
      <c r="E76" s="11">
        <v>0</v>
      </c>
      <c r="F76" s="31">
        <f>+C76+D76+E76</f>
        <v>0</v>
      </c>
      <c r="G76" s="11">
        <v>0</v>
      </c>
      <c r="H76" s="11"/>
      <c r="I76" s="11">
        <v>0</v>
      </c>
      <c r="J76" s="11"/>
      <c r="K76" s="11">
        <v>0</v>
      </c>
      <c r="L76" s="11"/>
      <c r="M76" s="11">
        <f>+G76+I76+K76</f>
        <v>0</v>
      </c>
      <c r="N76" s="34">
        <f>+F76+M76</f>
        <v>0</v>
      </c>
      <c r="O76" s="13"/>
      <c r="P76" s="14"/>
      <c r="Q76" s="15"/>
      <c r="R76" s="13"/>
    </row>
    <row r="77" spans="1:18" ht="60" x14ac:dyDescent="0.2">
      <c r="A77" s="215"/>
      <c r="B77" s="24" t="s">
        <v>258</v>
      </c>
      <c r="C77" s="11">
        <v>0</v>
      </c>
      <c r="D77" s="11">
        <v>0</v>
      </c>
      <c r="E77" s="11">
        <v>0</v>
      </c>
      <c r="F77" s="31">
        <f>+C77+D77+E77</f>
        <v>0</v>
      </c>
      <c r="G77" s="11">
        <v>0</v>
      </c>
      <c r="H77" s="11"/>
      <c r="I77" s="11">
        <v>0</v>
      </c>
      <c r="J77" s="11"/>
      <c r="K77" s="11">
        <v>0</v>
      </c>
      <c r="L77" s="11"/>
      <c r="M77" s="11">
        <f>+G77+I77+K77</f>
        <v>0</v>
      </c>
      <c r="N77" s="34">
        <f>+F77+M77</f>
        <v>0</v>
      </c>
      <c r="O77" s="13"/>
      <c r="P77" s="14"/>
      <c r="Q77" s="15"/>
      <c r="R77" s="13"/>
    </row>
    <row r="78" spans="1:18" ht="15.75" x14ac:dyDescent="0.2">
      <c r="B78" s="16" t="s">
        <v>6</v>
      </c>
      <c r="C78" s="17">
        <f>SUM(C62:C77)</f>
        <v>570000000</v>
      </c>
      <c r="D78" s="17">
        <f>SUM(D62:D77)</f>
        <v>70000000</v>
      </c>
      <c r="E78" s="17">
        <f>SUM(E62:E77)</f>
        <v>0</v>
      </c>
      <c r="F78" s="17">
        <f>SUM(F62:F77)</f>
        <v>640000000</v>
      </c>
      <c r="G78" s="17">
        <f>SUM(G62:G77)</f>
        <v>0</v>
      </c>
      <c r="I78" s="17">
        <f>SUM(I62:I77)</f>
        <v>0</v>
      </c>
      <c r="K78" s="17">
        <f>SUM(K62:K77)</f>
        <v>0</v>
      </c>
      <c r="M78" s="35">
        <f>SUM(M62:M77)</f>
        <v>0</v>
      </c>
      <c r="N78" s="35">
        <f>SUM(N62:N77)</f>
        <v>640000000</v>
      </c>
      <c r="O78" s="18"/>
      <c r="Q78" s="33"/>
      <c r="R78" s="18"/>
    </row>
    <row r="80" spans="1:18" ht="15.75" x14ac:dyDescent="0.2">
      <c r="B80" s="16" t="s">
        <v>12</v>
      </c>
      <c r="C80" s="19">
        <f>F78</f>
        <v>640000000</v>
      </c>
      <c r="D80" s="25"/>
    </row>
    <row r="81" spans="1:18" ht="15.75" x14ac:dyDescent="0.2">
      <c r="B81" s="16" t="s">
        <v>7</v>
      </c>
      <c r="C81" s="19">
        <f>+M78</f>
        <v>0</v>
      </c>
      <c r="D81" s="25"/>
    </row>
    <row r="82" spans="1:18" ht="15.75" x14ac:dyDescent="0.25">
      <c r="B82" s="16" t="s">
        <v>3</v>
      </c>
      <c r="C82" s="21">
        <f>+C80+C81</f>
        <v>640000000</v>
      </c>
      <c r="D82" s="26"/>
    </row>
    <row r="84" spans="1:18" x14ac:dyDescent="0.2">
      <c r="A84" s="28"/>
      <c r="B84" s="28"/>
      <c r="C84" s="28"/>
      <c r="D84" s="28"/>
      <c r="E84" s="28"/>
      <c r="F84" s="28"/>
      <c r="G84" s="28"/>
      <c r="H84" s="28"/>
      <c r="I84" s="28"/>
      <c r="J84" s="28"/>
      <c r="K84" s="28"/>
      <c r="L84" s="28"/>
      <c r="M84" s="28"/>
      <c r="N84" s="28"/>
      <c r="O84" s="29"/>
      <c r="P84" s="28"/>
      <c r="Q84" s="28"/>
    </row>
    <row r="86" spans="1:18" ht="29.25" customHeight="1" x14ac:dyDescent="0.2">
      <c r="B86" s="46" t="s">
        <v>259</v>
      </c>
      <c r="C86" s="189" t="s">
        <v>260</v>
      </c>
      <c r="D86" s="189"/>
      <c r="E86" s="189"/>
      <c r="F86" s="189"/>
      <c r="G86" s="189"/>
      <c r="H86" s="189"/>
      <c r="I86" s="189"/>
      <c r="J86" s="189"/>
      <c r="K86" s="189"/>
      <c r="L86" s="189"/>
      <c r="M86" s="189"/>
      <c r="N86" s="189"/>
      <c r="O86" s="2"/>
      <c r="R86" s="2"/>
    </row>
    <row r="87" spans="1:18" ht="15" customHeight="1" x14ac:dyDescent="0.2">
      <c r="B87" s="6"/>
      <c r="C87" s="7"/>
      <c r="D87" s="7"/>
      <c r="E87" s="7"/>
      <c r="F87" s="7"/>
      <c r="G87" s="7"/>
      <c r="H87" s="7"/>
      <c r="I87" s="7"/>
      <c r="J87" s="7"/>
      <c r="K87" s="7"/>
      <c r="L87" s="7"/>
      <c r="M87" s="7"/>
      <c r="N87" s="7"/>
      <c r="O87" s="7"/>
      <c r="R87" s="7"/>
    </row>
    <row r="88" spans="1:18" ht="16.5" customHeight="1" x14ac:dyDescent="0.2">
      <c r="B88" s="190" t="s">
        <v>0</v>
      </c>
      <c r="C88" s="191" t="s">
        <v>13</v>
      </c>
      <c r="D88" s="192"/>
      <c r="E88" s="192"/>
      <c r="F88" s="193"/>
      <c r="G88" s="191" t="s">
        <v>2</v>
      </c>
      <c r="H88" s="192"/>
      <c r="I88" s="192"/>
      <c r="J88" s="192"/>
      <c r="K88" s="192"/>
      <c r="L88" s="192"/>
      <c r="M88" s="193"/>
      <c r="N88" s="194" t="s">
        <v>3</v>
      </c>
      <c r="O88" s="9"/>
      <c r="P88" s="188" t="s">
        <v>11</v>
      </c>
      <c r="Q88" s="188"/>
      <c r="R88" s="9"/>
    </row>
    <row r="89" spans="1:18" ht="31.5" customHeight="1" x14ac:dyDescent="0.2">
      <c r="B89" s="190"/>
      <c r="C89" s="23" t="s">
        <v>9</v>
      </c>
      <c r="D89" s="23" t="s">
        <v>10</v>
      </c>
      <c r="E89" s="23" t="s">
        <v>1</v>
      </c>
      <c r="F89" s="23" t="s">
        <v>16</v>
      </c>
      <c r="G89" s="23" t="s">
        <v>14</v>
      </c>
      <c r="H89" s="27" t="s">
        <v>15</v>
      </c>
      <c r="I89" s="23" t="s">
        <v>18</v>
      </c>
      <c r="J89" s="27" t="s">
        <v>17</v>
      </c>
      <c r="K89" s="23" t="s">
        <v>19</v>
      </c>
      <c r="L89" s="27" t="s">
        <v>20</v>
      </c>
      <c r="M89" s="23" t="s">
        <v>4</v>
      </c>
      <c r="N89" s="194"/>
      <c r="O89" s="9"/>
      <c r="P89" s="45" t="s">
        <v>26</v>
      </c>
      <c r="Q89" s="45" t="s">
        <v>5</v>
      </c>
      <c r="R89" s="9"/>
    </row>
    <row r="90" spans="1:18" ht="47.25" customHeight="1" x14ac:dyDescent="0.2">
      <c r="B90" s="24" t="s">
        <v>282</v>
      </c>
      <c r="C90" s="11">
        <v>0</v>
      </c>
      <c r="D90" s="11">
        <v>0</v>
      </c>
      <c r="E90" s="11">
        <v>0</v>
      </c>
      <c r="F90" s="31">
        <f>+C90+D90+E90</f>
        <v>0</v>
      </c>
      <c r="G90" s="11">
        <v>0</v>
      </c>
      <c r="H90" s="11"/>
      <c r="I90" s="11">
        <v>0</v>
      </c>
      <c r="J90" s="11"/>
      <c r="K90" s="11">
        <v>0</v>
      </c>
      <c r="L90" s="11"/>
      <c r="M90" s="11">
        <f>+G90+I90+K90</f>
        <v>0</v>
      </c>
      <c r="N90" s="34">
        <f>+F90+M90</f>
        <v>0</v>
      </c>
      <c r="O90" s="13"/>
      <c r="P90" s="14" t="s">
        <v>283</v>
      </c>
      <c r="Q90" s="36">
        <v>0.5</v>
      </c>
      <c r="R90" s="13"/>
    </row>
    <row r="91" spans="1:18" ht="30" x14ac:dyDescent="0.2">
      <c r="B91" s="24" t="s">
        <v>284</v>
      </c>
      <c r="C91" s="11">
        <v>0</v>
      </c>
      <c r="D91" s="32">
        <v>25000000</v>
      </c>
      <c r="E91" s="11">
        <v>0</v>
      </c>
      <c r="F91" s="31">
        <f t="shared" ref="F91:F98" si="9">+C91+D91+E91</f>
        <v>25000000</v>
      </c>
      <c r="G91" s="11">
        <v>0</v>
      </c>
      <c r="H91" s="11"/>
      <c r="I91" s="11">
        <v>0</v>
      </c>
      <c r="J91" s="11"/>
      <c r="K91" s="11">
        <v>0</v>
      </c>
      <c r="L91" s="11"/>
      <c r="M91" s="11">
        <f t="shared" ref="M91:M98" si="10">+G91+I91+K91</f>
        <v>0</v>
      </c>
      <c r="N91" s="34">
        <f t="shared" ref="N91:N98" si="11">+F91+M91</f>
        <v>25000000</v>
      </c>
      <c r="O91" s="13"/>
      <c r="P91" s="14"/>
      <c r="Q91" s="15"/>
      <c r="R91" s="13"/>
    </row>
    <row r="92" spans="1:18" ht="15" x14ac:dyDescent="0.2">
      <c r="B92" s="24" t="s">
        <v>285</v>
      </c>
      <c r="C92" s="11">
        <v>0</v>
      </c>
      <c r="D92" s="11">
        <v>0</v>
      </c>
      <c r="E92" s="11">
        <v>0</v>
      </c>
      <c r="F92" s="31">
        <f t="shared" si="9"/>
        <v>0</v>
      </c>
      <c r="G92" s="11">
        <v>0</v>
      </c>
      <c r="H92" s="11"/>
      <c r="I92" s="11">
        <v>0</v>
      </c>
      <c r="J92" s="11"/>
      <c r="K92" s="11">
        <v>0</v>
      </c>
      <c r="L92" s="11"/>
      <c r="M92" s="11">
        <f t="shared" si="10"/>
        <v>0</v>
      </c>
      <c r="N92" s="34">
        <f t="shared" si="11"/>
        <v>0</v>
      </c>
      <c r="O92" s="13"/>
      <c r="P92" s="14"/>
      <c r="Q92" s="15"/>
      <c r="R92" s="13"/>
    </row>
    <row r="93" spans="1:18" ht="15" x14ac:dyDescent="0.2">
      <c r="B93" s="24" t="s">
        <v>286</v>
      </c>
      <c r="C93" s="11">
        <v>0</v>
      </c>
      <c r="D93" s="11">
        <v>0</v>
      </c>
      <c r="E93" s="11">
        <v>0</v>
      </c>
      <c r="F93" s="31">
        <f t="shared" si="9"/>
        <v>0</v>
      </c>
      <c r="G93" s="11">
        <v>0</v>
      </c>
      <c r="H93" s="11"/>
      <c r="I93" s="11">
        <v>0</v>
      </c>
      <c r="J93" s="11"/>
      <c r="K93" s="11">
        <v>0</v>
      </c>
      <c r="L93" s="11"/>
      <c r="M93" s="11">
        <f t="shared" si="10"/>
        <v>0</v>
      </c>
      <c r="N93" s="34">
        <f t="shared" si="11"/>
        <v>0</v>
      </c>
      <c r="O93" s="13"/>
      <c r="P93" s="14"/>
      <c r="Q93" s="15"/>
      <c r="R93" s="13"/>
    </row>
    <row r="94" spans="1:18" ht="15" x14ac:dyDescent="0.2">
      <c r="B94" s="24" t="s">
        <v>287</v>
      </c>
      <c r="C94" s="11">
        <v>0</v>
      </c>
      <c r="D94" s="32">
        <v>12000000</v>
      </c>
      <c r="E94" s="11">
        <v>0</v>
      </c>
      <c r="F94" s="31">
        <f t="shared" si="9"/>
        <v>12000000</v>
      </c>
      <c r="G94" s="11">
        <v>0</v>
      </c>
      <c r="H94" s="11"/>
      <c r="I94" s="11">
        <v>0</v>
      </c>
      <c r="J94" s="11"/>
      <c r="K94" s="11">
        <v>0</v>
      </c>
      <c r="L94" s="11"/>
      <c r="M94" s="11">
        <f t="shared" si="10"/>
        <v>0</v>
      </c>
      <c r="N94" s="34">
        <f t="shared" si="11"/>
        <v>12000000</v>
      </c>
      <c r="O94" s="13"/>
      <c r="P94" s="14"/>
      <c r="Q94" s="15"/>
      <c r="R94" s="13"/>
    </row>
    <row r="95" spans="1:18" ht="57" x14ac:dyDescent="0.2">
      <c r="B95" s="24" t="s">
        <v>288</v>
      </c>
      <c r="C95" s="11">
        <v>0</v>
      </c>
      <c r="D95" s="32">
        <v>570000000</v>
      </c>
      <c r="E95" s="11">
        <v>0</v>
      </c>
      <c r="F95" s="31">
        <f t="shared" si="9"/>
        <v>570000000</v>
      </c>
      <c r="G95" s="11">
        <v>0</v>
      </c>
      <c r="H95" s="11"/>
      <c r="I95" s="11">
        <v>0</v>
      </c>
      <c r="J95" s="11"/>
      <c r="K95" s="11">
        <v>0</v>
      </c>
      <c r="L95" s="11"/>
      <c r="M95" s="11">
        <f t="shared" si="10"/>
        <v>0</v>
      </c>
      <c r="N95" s="34">
        <f t="shared" si="11"/>
        <v>570000000</v>
      </c>
      <c r="O95" s="13"/>
      <c r="P95" s="14" t="s">
        <v>289</v>
      </c>
      <c r="Q95" s="36">
        <v>1</v>
      </c>
      <c r="R95" s="13"/>
    </row>
    <row r="96" spans="1:18" ht="28.5" x14ac:dyDescent="0.2">
      <c r="B96" s="24" t="s">
        <v>290</v>
      </c>
      <c r="C96" s="11">
        <v>0</v>
      </c>
      <c r="D96" s="11">
        <v>0</v>
      </c>
      <c r="E96" s="11">
        <v>0</v>
      </c>
      <c r="F96" s="31">
        <f t="shared" si="9"/>
        <v>0</v>
      </c>
      <c r="G96" s="11">
        <v>0</v>
      </c>
      <c r="H96" s="11"/>
      <c r="I96" s="11">
        <v>0</v>
      </c>
      <c r="J96" s="11"/>
      <c r="K96" s="11">
        <v>0</v>
      </c>
      <c r="L96" s="11"/>
      <c r="M96" s="11">
        <f t="shared" si="10"/>
        <v>0</v>
      </c>
      <c r="N96" s="34">
        <f t="shared" si="11"/>
        <v>0</v>
      </c>
      <c r="O96" s="13"/>
      <c r="P96" s="14" t="s">
        <v>291</v>
      </c>
      <c r="Q96" s="36">
        <v>1</v>
      </c>
      <c r="R96" s="13"/>
    </row>
    <row r="97" spans="1:18" ht="42.75" x14ac:dyDescent="0.2">
      <c r="B97" s="24" t="s">
        <v>238</v>
      </c>
      <c r="C97" s="11">
        <v>0</v>
      </c>
      <c r="D97" s="11">
        <v>0</v>
      </c>
      <c r="E97" s="11">
        <v>0</v>
      </c>
      <c r="F97" s="31">
        <f t="shared" si="9"/>
        <v>0</v>
      </c>
      <c r="G97" s="11">
        <v>0</v>
      </c>
      <c r="H97" s="11"/>
      <c r="I97" s="11">
        <v>0</v>
      </c>
      <c r="J97" s="11"/>
      <c r="K97" s="11">
        <v>0</v>
      </c>
      <c r="L97" s="11"/>
      <c r="M97" s="11">
        <f t="shared" si="10"/>
        <v>0</v>
      </c>
      <c r="N97" s="34">
        <f t="shared" si="11"/>
        <v>0</v>
      </c>
      <c r="O97" s="13"/>
      <c r="P97" s="14" t="s">
        <v>239</v>
      </c>
      <c r="Q97" s="36">
        <v>1</v>
      </c>
      <c r="R97" s="13"/>
    </row>
    <row r="98" spans="1:18" ht="42.75" x14ac:dyDescent="0.2">
      <c r="B98" s="24" t="s">
        <v>241</v>
      </c>
      <c r="C98" s="11">
        <v>0</v>
      </c>
      <c r="D98" s="11">
        <v>0</v>
      </c>
      <c r="E98" s="11">
        <v>0</v>
      </c>
      <c r="F98" s="31">
        <f t="shared" si="9"/>
        <v>0</v>
      </c>
      <c r="G98" s="11">
        <v>0</v>
      </c>
      <c r="H98" s="11"/>
      <c r="I98" s="11">
        <v>0</v>
      </c>
      <c r="J98" s="11"/>
      <c r="K98" s="11">
        <v>0</v>
      </c>
      <c r="L98" s="11"/>
      <c r="M98" s="11">
        <f t="shared" si="10"/>
        <v>0</v>
      </c>
      <c r="N98" s="34">
        <f t="shared" si="11"/>
        <v>0</v>
      </c>
      <c r="O98" s="13"/>
      <c r="P98" s="14" t="s">
        <v>242</v>
      </c>
      <c r="Q98" s="36">
        <v>0.78</v>
      </c>
      <c r="R98" s="13"/>
    </row>
    <row r="99" spans="1:18" ht="15.75" x14ac:dyDescent="0.2">
      <c r="B99" s="16" t="s">
        <v>6</v>
      </c>
      <c r="C99" s="17">
        <f>SUM(C90:C98)</f>
        <v>0</v>
      </c>
      <c r="D99" s="17">
        <f>SUM(D90:D98)</f>
        <v>607000000</v>
      </c>
      <c r="E99" s="17">
        <f>SUM(E90:E98)</f>
        <v>0</v>
      </c>
      <c r="F99" s="17">
        <f>SUM(F90:F98)</f>
        <v>607000000</v>
      </c>
      <c r="G99" s="17">
        <f>SUM(G90:G98)</f>
        <v>0</v>
      </c>
      <c r="I99" s="17">
        <f>SUM(I90:I98)</f>
        <v>0</v>
      </c>
      <c r="K99" s="17">
        <f>SUM(K90:K98)</f>
        <v>0</v>
      </c>
      <c r="M99" s="35">
        <f>SUM(M90:M98)</f>
        <v>0</v>
      </c>
      <c r="N99" s="35">
        <f>SUM(N90:N98)</f>
        <v>607000000</v>
      </c>
      <c r="O99" s="18"/>
      <c r="Q99" s="33"/>
      <c r="R99" s="18"/>
    </row>
    <row r="101" spans="1:18" ht="15.75" x14ac:dyDescent="0.2">
      <c r="B101" s="16" t="s">
        <v>12</v>
      </c>
      <c r="C101" s="19">
        <f>F99</f>
        <v>607000000</v>
      </c>
      <c r="D101" s="25"/>
    </row>
    <row r="102" spans="1:18" ht="15.75" x14ac:dyDescent="0.2">
      <c r="B102" s="16" t="s">
        <v>7</v>
      </c>
      <c r="C102" s="19">
        <f>+M99</f>
        <v>0</v>
      </c>
      <c r="D102" s="25"/>
    </row>
    <row r="103" spans="1:18" ht="15.75" x14ac:dyDescent="0.25">
      <c r="B103" s="16" t="s">
        <v>3</v>
      </c>
      <c r="C103" s="21">
        <f>+C101+C102</f>
        <v>607000000</v>
      </c>
      <c r="D103" s="26"/>
    </row>
    <row r="105" spans="1:18" x14ac:dyDescent="0.2">
      <c r="A105" s="28"/>
      <c r="B105" s="28"/>
      <c r="C105" s="28"/>
      <c r="D105" s="28"/>
      <c r="E105" s="28"/>
      <c r="F105" s="28"/>
      <c r="G105" s="28"/>
      <c r="H105" s="28"/>
      <c r="I105" s="28"/>
      <c r="J105" s="28"/>
      <c r="K105" s="28"/>
      <c r="L105" s="28"/>
      <c r="M105" s="28"/>
      <c r="N105" s="28"/>
      <c r="O105" s="29"/>
      <c r="P105" s="28"/>
      <c r="Q105" s="28"/>
    </row>
    <row r="107" spans="1:18" ht="29.25" customHeight="1" x14ac:dyDescent="0.2">
      <c r="B107" s="46" t="s">
        <v>261</v>
      </c>
      <c r="C107" s="189" t="s">
        <v>307</v>
      </c>
      <c r="D107" s="189"/>
      <c r="E107" s="189"/>
      <c r="F107" s="189"/>
      <c r="G107" s="189"/>
      <c r="H107" s="189"/>
      <c r="I107" s="189"/>
      <c r="J107" s="189"/>
      <c r="K107" s="189"/>
      <c r="L107" s="189"/>
      <c r="M107" s="189"/>
      <c r="N107" s="189"/>
      <c r="O107" s="2"/>
      <c r="R107" s="2"/>
    </row>
    <row r="108" spans="1:18" ht="15" customHeight="1" x14ac:dyDescent="0.2">
      <c r="B108" s="6"/>
      <c r="C108" s="7"/>
      <c r="D108" s="7"/>
      <c r="E108" s="7"/>
      <c r="F108" s="7"/>
      <c r="G108" s="7"/>
      <c r="H108" s="7"/>
      <c r="I108" s="7"/>
      <c r="J108" s="7"/>
      <c r="K108" s="7"/>
      <c r="L108" s="7"/>
      <c r="M108" s="7"/>
      <c r="N108" s="7"/>
      <c r="O108" s="7"/>
      <c r="R108" s="7"/>
    </row>
    <row r="109" spans="1:18" ht="16.5" customHeight="1" x14ac:dyDescent="0.2">
      <c r="B109" s="190" t="s">
        <v>0</v>
      </c>
      <c r="C109" s="191" t="s">
        <v>13</v>
      </c>
      <c r="D109" s="192"/>
      <c r="E109" s="192"/>
      <c r="F109" s="193"/>
      <c r="G109" s="191" t="s">
        <v>2</v>
      </c>
      <c r="H109" s="192"/>
      <c r="I109" s="192"/>
      <c r="J109" s="192"/>
      <c r="K109" s="192"/>
      <c r="L109" s="192"/>
      <c r="M109" s="193"/>
      <c r="N109" s="194" t="s">
        <v>3</v>
      </c>
      <c r="O109" s="9"/>
      <c r="P109" s="188" t="s">
        <v>11</v>
      </c>
      <c r="Q109" s="188"/>
      <c r="R109" s="9"/>
    </row>
    <row r="110" spans="1:18" ht="31.5" customHeight="1" x14ac:dyDescent="0.2">
      <c r="B110" s="190"/>
      <c r="C110" s="23" t="s">
        <v>9</v>
      </c>
      <c r="D110" s="23" t="s">
        <v>10</v>
      </c>
      <c r="E110" s="23" t="s">
        <v>1</v>
      </c>
      <c r="F110" s="23" t="s">
        <v>16</v>
      </c>
      <c r="G110" s="23" t="s">
        <v>14</v>
      </c>
      <c r="H110" s="27" t="s">
        <v>15</v>
      </c>
      <c r="I110" s="23" t="s">
        <v>18</v>
      </c>
      <c r="J110" s="27" t="s">
        <v>17</v>
      </c>
      <c r="K110" s="23" t="s">
        <v>19</v>
      </c>
      <c r="L110" s="27" t="s">
        <v>20</v>
      </c>
      <c r="M110" s="23" t="s">
        <v>4</v>
      </c>
      <c r="N110" s="194"/>
      <c r="O110" s="9"/>
      <c r="P110" s="45" t="s">
        <v>26</v>
      </c>
      <c r="Q110" s="45" t="s">
        <v>5</v>
      </c>
      <c r="R110" s="9"/>
    </row>
    <row r="111" spans="1:18" ht="42.75" x14ac:dyDescent="0.2">
      <c r="B111" s="24" t="s">
        <v>308</v>
      </c>
      <c r="C111" s="11">
        <v>0</v>
      </c>
      <c r="D111" s="32">
        <v>600000000</v>
      </c>
      <c r="E111" s="11">
        <v>0</v>
      </c>
      <c r="F111" s="31">
        <f>+C111+D111+E111</f>
        <v>600000000</v>
      </c>
      <c r="G111" s="11">
        <v>0</v>
      </c>
      <c r="H111" s="11"/>
      <c r="I111" s="11">
        <v>0</v>
      </c>
      <c r="J111" s="11"/>
      <c r="K111" s="11">
        <v>0</v>
      </c>
      <c r="L111" s="11"/>
      <c r="M111" s="11">
        <f>+G111+I111+K111</f>
        <v>0</v>
      </c>
      <c r="N111" s="34">
        <f>+F111+M111</f>
        <v>600000000</v>
      </c>
      <c r="O111" s="13"/>
      <c r="P111" s="14" t="s">
        <v>309</v>
      </c>
      <c r="Q111" s="36">
        <v>0.8</v>
      </c>
      <c r="R111" s="13"/>
    </row>
    <row r="112" spans="1:18" ht="15" x14ac:dyDescent="0.2">
      <c r="B112" s="24" t="s">
        <v>310</v>
      </c>
      <c r="C112" s="11">
        <v>0</v>
      </c>
      <c r="D112" s="11">
        <v>0</v>
      </c>
      <c r="E112" s="11">
        <v>0</v>
      </c>
      <c r="F112" s="31">
        <f>+C112+D112+E112</f>
        <v>0</v>
      </c>
      <c r="G112" s="11">
        <v>0</v>
      </c>
      <c r="H112" s="11"/>
      <c r="I112" s="11">
        <v>0</v>
      </c>
      <c r="J112" s="11"/>
      <c r="K112" s="11">
        <v>0</v>
      </c>
      <c r="L112" s="11"/>
      <c r="M112" s="11">
        <f>+G112+I112+K112</f>
        <v>0</v>
      </c>
      <c r="N112" s="34">
        <f>+F112+M112</f>
        <v>0</v>
      </c>
      <c r="O112" s="13"/>
      <c r="P112" s="14"/>
      <c r="Q112" s="15"/>
      <c r="R112" s="13"/>
    </row>
    <row r="113" spans="1:18" ht="30" x14ac:dyDescent="0.2">
      <c r="B113" s="24" t="s">
        <v>311</v>
      </c>
      <c r="C113" s="11">
        <v>0</v>
      </c>
      <c r="D113" s="32">
        <v>55000000</v>
      </c>
      <c r="E113" s="11">
        <v>0</v>
      </c>
      <c r="F113" s="31">
        <f>+C113+D113+E113</f>
        <v>55000000</v>
      </c>
      <c r="G113" s="11">
        <v>0</v>
      </c>
      <c r="H113" s="11"/>
      <c r="I113" s="11">
        <v>0</v>
      </c>
      <c r="J113" s="11"/>
      <c r="K113" s="11">
        <v>0</v>
      </c>
      <c r="L113" s="11"/>
      <c r="M113" s="11">
        <f>+G113+I113+K113</f>
        <v>0</v>
      </c>
      <c r="N113" s="34">
        <f>+F113+M113</f>
        <v>55000000</v>
      </c>
      <c r="O113" s="13"/>
      <c r="P113" s="14"/>
      <c r="Q113" s="15"/>
      <c r="R113" s="13"/>
    </row>
    <row r="114" spans="1:18" ht="42.75" x14ac:dyDescent="0.2">
      <c r="B114" s="24" t="s">
        <v>254</v>
      </c>
      <c r="C114" s="11">
        <v>0</v>
      </c>
      <c r="D114" s="11">
        <v>0</v>
      </c>
      <c r="E114" s="11">
        <v>0</v>
      </c>
      <c r="F114" s="31">
        <f>+C114+D114+E114</f>
        <v>0</v>
      </c>
      <c r="G114" s="11">
        <v>0</v>
      </c>
      <c r="H114" s="11"/>
      <c r="I114" s="11">
        <v>0</v>
      </c>
      <c r="J114" s="11"/>
      <c r="K114" s="11">
        <v>0</v>
      </c>
      <c r="L114" s="11"/>
      <c r="M114" s="11">
        <f>+G114+I114+K114</f>
        <v>0</v>
      </c>
      <c r="N114" s="34">
        <f>+F114+M114</f>
        <v>0</v>
      </c>
      <c r="O114" s="13"/>
      <c r="P114" s="14" t="s">
        <v>239</v>
      </c>
      <c r="Q114" s="36">
        <v>0.9</v>
      </c>
      <c r="R114" s="13"/>
    </row>
    <row r="115" spans="1:18" ht="15.75" x14ac:dyDescent="0.2">
      <c r="B115" s="16" t="s">
        <v>6</v>
      </c>
      <c r="C115" s="17">
        <f>SUM(C111:C114)</f>
        <v>0</v>
      </c>
      <c r="D115" s="17">
        <f>SUM(D111:D114)</f>
        <v>655000000</v>
      </c>
      <c r="E115" s="17">
        <f>SUM(E111:E114)</f>
        <v>0</v>
      </c>
      <c r="F115" s="17">
        <f>SUM(F111:F114)</f>
        <v>655000000</v>
      </c>
      <c r="G115" s="17">
        <f>SUM(G111:G114)</f>
        <v>0</v>
      </c>
      <c r="I115" s="17">
        <f>SUM(I111:I114)</f>
        <v>0</v>
      </c>
      <c r="K115" s="17">
        <f>SUM(K111:K114)</f>
        <v>0</v>
      </c>
      <c r="M115" s="35">
        <f>SUM(M111:M114)</f>
        <v>0</v>
      </c>
      <c r="N115" s="35">
        <f>SUM(N111:N114)</f>
        <v>655000000</v>
      </c>
      <c r="O115" s="18"/>
      <c r="Q115" s="33"/>
      <c r="R115" s="18"/>
    </row>
    <row r="117" spans="1:18" ht="15.75" x14ac:dyDescent="0.2">
      <c r="B117" s="16" t="s">
        <v>12</v>
      </c>
      <c r="C117" s="19">
        <f>F115</f>
        <v>655000000</v>
      </c>
      <c r="D117" s="25"/>
    </row>
    <row r="118" spans="1:18" ht="15.75" x14ac:dyDescent="0.2">
      <c r="B118" s="16" t="s">
        <v>7</v>
      </c>
      <c r="C118" s="19">
        <f>+M115</f>
        <v>0</v>
      </c>
      <c r="D118" s="25"/>
    </row>
    <row r="119" spans="1:18" ht="15.75" x14ac:dyDescent="0.25">
      <c r="B119" s="16" t="s">
        <v>3</v>
      </c>
      <c r="C119" s="21">
        <f>+C117+C118</f>
        <v>655000000</v>
      </c>
      <c r="D119" s="26"/>
    </row>
    <row r="121" spans="1:18" x14ac:dyDescent="0.2">
      <c r="A121" s="28"/>
      <c r="B121" s="28"/>
      <c r="C121" s="28"/>
      <c r="D121" s="28"/>
      <c r="E121" s="28"/>
      <c r="F121" s="28"/>
      <c r="G121" s="28"/>
      <c r="H121" s="28"/>
      <c r="I121" s="28"/>
      <c r="J121" s="28"/>
      <c r="K121" s="28"/>
      <c r="L121" s="28"/>
      <c r="M121" s="28"/>
      <c r="N121" s="28"/>
      <c r="O121" s="29"/>
      <c r="P121" s="28"/>
      <c r="Q121" s="28"/>
    </row>
    <row r="123" spans="1:18" ht="29.25" customHeight="1" x14ac:dyDescent="0.2">
      <c r="B123" s="46" t="s">
        <v>262</v>
      </c>
      <c r="C123" s="189" t="s">
        <v>312</v>
      </c>
      <c r="D123" s="189"/>
      <c r="E123" s="189"/>
      <c r="F123" s="189"/>
      <c r="G123" s="189"/>
      <c r="H123" s="189"/>
      <c r="I123" s="189"/>
      <c r="J123" s="189"/>
      <c r="K123" s="189"/>
      <c r="L123" s="189"/>
      <c r="M123" s="189"/>
      <c r="N123" s="189"/>
      <c r="O123" s="2"/>
      <c r="R123" s="2"/>
    </row>
    <row r="124" spans="1:18" ht="15" customHeight="1" x14ac:dyDescent="0.2">
      <c r="B124" s="6"/>
      <c r="C124" s="7"/>
      <c r="D124" s="7"/>
      <c r="E124" s="7"/>
      <c r="F124" s="7"/>
      <c r="G124" s="7"/>
      <c r="H124" s="7"/>
      <c r="I124" s="7"/>
      <c r="J124" s="7"/>
      <c r="K124" s="7"/>
      <c r="L124" s="7"/>
      <c r="M124" s="7"/>
      <c r="N124" s="7"/>
      <c r="O124" s="7"/>
      <c r="R124" s="7"/>
    </row>
    <row r="125" spans="1:18" ht="16.5" customHeight="1" x14ac:dyDescent="0.2">
      <c r="B125" s="190" t="s">
        <v>0</v>
      </c>
      <c r="C125" s="191" t="s">
        <v>13</v>
      </c>
      <c r="D125" s="192"/>
      <c r="E125" s="192"/>
      <c r="F125" s="193"/>
      <c r="G125" s="191" t="s">
        <v>2</v>
      </c>
      <c r="H125" s="192"/>
      <c r="I125" s="192"/>
      <c r="J125" s="192"/>
      <c r="K125" s="192"/>
      <c r="L125" s="192"/>
      <c r="M125" s="193"/>
      <c r="N125" s="194" t="s">
        <v>3</v>
      </c>
      <c r="O125" s="9"/>
      <c r="P125" s="188" t="s">
        <v>11</v>
      </c>
      <c r="Q125" s="188"/>
      <c r="R125" s="9"/>
    </row>
    <row r="126" spans="1:18" ht="31.5" customHeight="1" x14ac:dyDescent="0.2">
      <c r="B126" s="190"/>
      <c r="C126" s="23" t="s">
        <v>9</v>
      </c>
      <c r="D126" s="23" t="s">
        <v>10</v>
      </c>
      <c r="E126" s="23" t="s">
        <v>1</v>
      </c>
      <c r="F126" s="23" t="s">
        <v>16</v>
      </c>
      <c r="G126" s="23" t="s">
        <v>14</v>
      </c>
      <c r="H126" s="27" t="s">
        <v>15</v>
      </c>
      <c r="I126" s="23" t="s">
        <v>18</v>
      </c>
      <c r="J126" s="27" t="s">
        <v>17</v>
      </c>
      <c r="K126" s="23" t="s">
        <v>19</v>
      </c>
      <c r="L126" s="27" t="s">
        <v>20</v>
      </c>
      <c r="M126" s="23" t="s">
        <v>4</v>
      </c>
      <c r="N126" s="194"/>
      <c r="O126" s="9"/>
      <c r="P126" s="45" t="s">
        <v>26</v>
      </c>
      <c r="Q126" s="45" t="s">
        <v>5</v>
      </c>
      <c r="R126" s="9"/>
    </row>
    <row r="127" spans="1:18" ht="45" x14ac:dyDescent="0.2">
      <c r="B127" s="24" t="s">
        <v>313</v>
      </c>
      <c r="C127" s="11">
        <v>0</v>
      </c>
      <c r="D127" s="11">
        <v>0</v>
      </c>
      <c r="E127" s="11">
        <v>0</v>
      </c>
      <c r="F127" s="31">
        <f t="shared" ref="F127:F132" si="12">+C127+D127+E127</f>
        <v>0</v>
      </c>
      <c r="G127" s="11">
        <v>0</v>
      </c>
      <c r="H127" s="11"/>
      <c r="I127" s="11">
        <v>0</v>
      </c>
      <c r="J127" s="11"/>
      <c r="K127" s="11">
        <v>0</v>
      </c>
      <c r="L127" s="11"/>
      <c r="M127" s="11">
        <f t="shared" ref="M127:M132" si="13">+G127+I127+K127</f>
        <v>0</v>
      </c>
      <c r="N127" s="34">
        <f t="shared" ref="N127:N132" si="14">+F127+M127</f>
        <v>0</v>
      </c>
      <c r="O127" s="13"/>
      <c r="P127" s="14"/>
      <c r="Q127" s="15"/>
      <c r="R127" s="13"/>
    </row>
    <row r="128" spans="1:18" ht="75" x14ac:dyDescent="0.2">
      <c r="B128" s="24" t="s">
        <v>314</v>
      </c>
      <c r="C128" s="11">
        <v>0</v>
      </c>
      <c r="D128" s="32">
        <v>35000000</v>
      </c>
      <c r="E128" s="11">
        <v>0</v>
      </c>
      <c r="F128" s="31">
        <f t="shared" si="12"/>
        <v>35000000</v>
      </c>
      <c r="G128" s="11">
        <v>0</v>
      </c>
      <c r="H128" s="11"/>
      <c r="I128" s="11">
        <v>0</v>
      </c>
      <c r="J128" s="11"/>
      <c r="K128" s="11">
        <v>0</v>
      </c>
      <c r="L128" s="11"/>
      <c r="M128" s="11">
        <f t="shared" si="13"/>
        <v>0</v>
      </c>
      <c r="N128" s="34">
        <f t="shared" si="14"/>
        <v>35000000</v>
      </c>
      <c r="O128" s="13"/>
      <c r="P128" s="14"/>
      <c r="Q128" s="15"/>
      <c r="R128" s="13"/>
    </row>
    <row r="129" spans="1:18" ht="60" x14ac:dyDescent="0.2">
      <c r="B129" s="24" t="s">
        <v>315</v>
      </c>
      <c r="C129" s="11">
        <v>0</v>
      </c>
      <c r="D129" s="11">
        <v>0</v>
      </c>
      <c r="E129" s="11">
        <v>0</v>
      </c>
      <c r="F129" s="31">
        <f t="shared" si="12"/>
        <v>0</v>
      </c>
      <c r="G129" s="11">
        <v>0</v>
      </c>
      <c r="H129" s="11"/>
      <c r="I129" s="11">
        <v>0</v>
      </c>
      <c r="J129" s="11"/>
      <c r="K129" s="11">
        <v>0</v>
      </c>
      <c r="L129" s="11"/>
      <c r="M129" s="11">
        <f t="shared" si="13"/>
        <v>0</v>
      </c>
      <c r="N129" s="34">
        <f t="shared" si="14"/>
        <v>0</v>
      </c>
      <c r="O129" s="13"/>
      <c r="P129" s="14"/>
      <c r="Q129" s="15"/>
      <c r="R129" s="13"/>
    </row>
    <row r="130" spans="1:18" ht="15" x14ac:dyDescent="0.2">
      <c r="B130" s="24" t="s">
        <v>316</v>
      </c>
      <c r="C130" s="11">
        <v>0</v>
      </c>
      <c r="D130" s="11">
        <v>0</v>
      </c>
      <c r="E130" s="11">
        <v>0</v>
      </c>
      <c r="F130" s="31">
        <f t="shared" si="12"/>
        <v>0</v>
      </c>
      <c r="G130" s="11">
        <v>0</v>
      </c>
      <c r="H130" s="11"/>
      <c r="I130" s="11">
        <v>0</v>
      </c>
      <c r="J130" s="11"/>
      <c r="K130" s="11">
        <v>0</v>
      </c>
      <c r="L130" s="11"/>
      <c r="M130" s="11">
        <f t="shared" si="13"/>
        <v>0</v>
      </c>
      <c r="N130" s="34">
        <f t="shared" si="14"/>
        <v>0</v>
      </c>
      <c r="O130" s="13"/>
      <c r="P130" s="14"/>
      <c r="Q130" s="15"/>
      <c r="R130" s="13"/>
    </row>
    <row r="131" spans="1:18" ht="15" x14ac:dyDescent="0.2">
      <c r="B131" s="24" t="s">
        <v>317</v>
      </c>
      <c r="C131" s="11">
        <v>0</v>
      </c>
      <c r="D131" s="32">
        <v>50000000</v>
      </c>
      <c r="E131" s="11">
        <v>0</v>
      </c>
      <c r="F131" s="31">
        <f t="shared" si="12"/>
        <v>50000000</v>
      </c>
      <c r="G131" s="11">
        <v>0</v>
      </c>
      <c r="H131" s="11"/>
      <c r="I131" s="11">
        <v>0</v>
      </c>
      <c r="J131" s="11"/>
      <c r="K131" s="11">
        <v>0</v>
      </c>
      <c r="L131" s="11"/>
      <c r="M131" s="11">
        <f t="shared" si="13"/>
        <v>0</v>
      </c>
      <c r="N131" s="34">
        <f t="shared" si="14"/>
        <v>50000000</v>
      </c>
      <c r="O131" s="13"/>
      <c r="P131" s="14"/>
      <c r="Q131" s="15"/>
      <c r="R131" s="13"/>
    </row>
    <row r="132" spans="1:18" ht="42.75" x14ac:dyDescent="0.2">
      <c r="B132" s="24" t="s">
        <v>254</v>
      </c>
      <c r="C132" s="11">
        <v>0</v>
      </c>
      <c r="D132" s="11">
        <v>0</v>
      </c>
      <c r="E132" s="11">
        <v>0</v>
      </c>
      <c r="F132" s="31">
        <f t="shared" si="12"/>
        <v>0</v>
      </c>
      <c r="G132" s="11">
        <v>0</v>
      </c>
      <c r="H132" s="11"/>
      <c r="I132" s="11">
        <v>0</v>
      </c>
      <c r="J132" s="11"/>
      <c r="K132" s="11">
        <v>0</v>
      </c>
      <c r="L132" s="11"/>
      <c r="M132" s="11">
        <f t="shared" si="13"/>
        <v>0</v>
      </c>
      <c r="N132" s="34">
        <f t="shared" si="14"/>
        <v>0</v>
      </c>
      <c r="O132" s="13"/>
      <c r="P132" s="14" t="s">
        <v>239</v>
      </c>
      <c r="Q132" s="36">
        <v>1</v>
      </c>
      <c r="R132" s="13"/>
    </row>
    <row r="133" spans="1:18" ht="15.75" x14ac:dyDescent="0.2">
      <c r="B133" s="16" t="s">
        <v>6</v>
      </c>
      <c r="C133" s="17">
        <f>SUM(C127:C132)</f>
        <v>0</v>
      </c>
      <c r="D133" s="17">
        <f>SUM(D127:D132)</f>
        <v>85000000</v>
      </c>
      <c r="E133" s="17">
        <f>SUM(E127:E132)</f>
        <v>0</v>
      </c>
      <c r="F133" s="17">
        <f>SUM(F127:F132)</f>
        <v>85000000</v>
      </c>
      <c r="G133" s="17">
        <f>SUM(G127:G132)</f>
        <v>0</v>
      </c>
      <c r="I133" s="17">
        <f>SUM(I127:I132)</f>
        <v>0</v>
      </c>
      <c r="K133" s="17">
        <f>SUM(K127:K132)</f>
        <v>0</v>
      </c>
      <c r="M133" s="35">
        <f>SUM(M127:M132)</f>
        <v>0</v>
      </c>
      <c r="N133" s="35">
        <f>SUM(N127:N132)</f>
        <v>85000000</v>
      </c>
      <c r="O133" s="18"/>
      <c r="Q133" s="33">
        <f>SUM(Q127:Q132)</f>
        <v>1</v>
      </c>
      <c r="R133" s="18"/>
    </row>
    <row r="135" spans="1:18" ht="15.75" x14ac:dyDescent="0.2">
      <c r="B135" s="16" t="s">
        <v>12</v>
      </c>
      <c r="C135" s="19">
        <f>F133</f>
        <v>85000000</v>
      </c>
      <c r="D135" s="25"/>
    </row>
    <row r="136" spans="1:18" ht="15.75" x14ac:dyDescent="0.2">
      <c r="B136" s="16" t="s">
        <v>7</v>
      </c>
      <c r="C136" s="19">
        <f>+M133</f>
        <v>0</v>
      </c>
      <c r="D136" s="25"/>
    </row>
    <row r="137" spans="1:18" ht="15.75" x14ac:dyDescent="0.25">
      <c r="B137" s="16" t="s">
        <v>3</v>
      </c>
      <c r="C137" s="21">
        <f>+C135+C136</f>
        <v>85000000</v>
      </c>
      <c r="D137" s="26"/>
    </row>
    <row r="139" spans="1:18" x14ac:dyDescent="0.2">
      <c r="A139" s="28"/>
      <c r="B139" s="28"/>
      <c r="C139" s="28"/>
      <c r="D139" s="28"/>
      <c r="E139" s="28"/>
      <c r="F139" s="28"/>
      <c r="G139" s="28"/>
      <c r="H139" s="28"/>
      <c r="I139" s="28"/>
      <c r="J139" s="28"/>
      <c r="K139" s="28"/>
      <c r="L139" s="28"/>
      <c r="M139" s="28"/>
      <c r="N139" s="28"/>
      <c r="O139" s="29"/>
      <c r="P139" s="28"/>
      <c r="Q139" s="28"/>
    </row>
    <row r="141" spans="1:18" ht="29.25" customHeight="1" x14ac:dyDescent="0.2">
      <c r="B141" s="46" t="s">
        <v>263</v>
      </c>
      <c r="C141" s="189" t="s">
        <v>318</v>
      </c>
      <c r="D141" s="189"/>
      <c r="E141" s="189"/>
      <c r="F141" s="189"/>
      <c r="G141" s="189"/>
      <c r="H141" s="189"/>
      <c r="I141" s="189"/>
      <c r="J141" s="189"/>
      <c r="K141" s="189"/>
      <c r="L141" s="189"/>
      <c r="M141" s="189"/>
      <c r="N141" s="189"/>
      <c r="O141" s="2"/>
      <c r="R141" s="2"/>
    </row>
    <row r="142" spans="1:18" ht="15" customHeight="1" x14ac:dyDescent="0.2">
      <c r="B142" s="6"/>
      <c r="C142" s="7"/>
      <c r="D142" s="7"/>
      <c r="E142" s="7"/>
      <c r="F142" s="7"/>
      <c r="G142" s="7"/>
      <c r="H142" s="7"/>
      <c r="I142" s="7"/>
      <c r="J142" s="7"/>
      <c r="K142" s="7"/>
      <c r="L142" s="7"/>
      <c r="M142" s="7"/>
      <c r="N142" s="7"/>
      <c r="O142" s="7"/>
      <c r="R142" s="7"/>
    </row>
    <row r="143" spans="1:18" ht="16.5" customHeight="1" x14ac:dyDescent="0.2">
      <c r="B143" s="190" t="s">
        <v>0</v>
      </c>
      <c r="C143" s="191" t="s">
        <v>13</v>
      </c>
      <c r="D143" s="192"/>
      <c r="E143" s="192"/>
      <c r="F143" s="193"/>
      <c r="G143" s="191" t="s">
        <v>2</v>
      </c>
      <c r="H143" s="192"/>
      <c r="I143" s="192"/>
      <c r="J143" s="192"/>
      <c r="K143" s="192"/>
      <c r="L143" s="192"/>
      <c r="M143" s="193"/>
      <c r="N143" s="194" t="s">
        <v>3</v>
      </c>
      <c r="O143" s="9"/>
      <c r="P143" s="188" t="s">
        <v>11</v>
      </c>
      <c r="Q143" s="188"/>
      <c r="R143" s="9"/>
    </row>
    <row r="144" spans="1:18" ht="31.5" customHeight="1" x14ac:dyDescent="0.2">
      <c r="B144" s="190"/>
      <c r="C144" s="23" t="s">
        <v>9</v>
      </c>
      <c r="D144" s="23" t="s">
        <v>10</v>
      </c>
      <c r="E144" s="23" t="s">
        <v>1</v>
      </c>
      <c r="F144" s="23" t="s">
        <v>16</v>
      </c>
      <c r="G144" s="23" t="s">
        <v>14</v>
      </c>
      <c r="H144" s="27" t="s">
        <v>15</v>
      </c>
      <c r="I144" s="23" t="s">
        <v>18</v>
      </c>
      <c r="J144" s="27" t="s">
        <v>17</v>
      </c>
      <c r="K144" s="23" t="s">
        <v>19</v>
      </c>
      <c r="L144" s="27" t="s">
        <v>20</v>
      </c>
      <c r="M144" s="23" t="s">
        <v>4</v>
      </c>
      <c r="N144" s="194"/>
      <c r="O144" s="9"/>
      <c r="P144" s="45" t="s">
        <v>26</v>
      </c>
      <c r="Q144" s="45" t="s">
        <v>5</v>
      </c>
      <c r="R144" s="9"/>
    </row>
    <row r="145" spans="1:18" ht="30" x14ac:dyDescent="0.2">
      <c r="B145" s="24" t="s">
        <v>319</v>
      </c>
      <c r="C145" s="11">
        <v>0</v>
      </c>
      <c r="D145" s="11">
        <v>0</v>
      </c>
      <c r="E145" s="11">
        <v>0</v>
      </c>
      <c r="F145" s="31">
        <f>+C145+D145+E145</f>
        <v>0</v>
      </c>
      <c r="G145" s="11">
        <v>0</v>
      </c>
      <c r="H145" s="11"/>
      <c r="I145" s="11">
        <v>0</v>
      </c>
      <c r="J145" s="11"/>
      <c r="K145" s="11">
        <v>0</v>
      </c>
      <c r="L145" s="11"/>
      <c r="M145" s="11">
        <f>+G145+I145+K145</f>
        <v>0</v>
      </c>
      <c r="N145" s="34">
        <f>+F145+M145</f>
        <v>0</v>
      </c>
      <c r="O145" s="13"/>
      <c r="P145" s="14"/>
      <c r="Q145" s="15"/>
      <c r="R145" s="13"/>
    </row>
    <row r="146" spans="1:18" ht="30" x14ac:dyDescent="0.2">
      <c r="B146" s="24" t="s">
        <v>320</v>
      </c>
      <c r="C146" s="11">
        <v>0</v>
      </c>
      <c r="D146" s="11">
        <v>0</v>
      </c>
      <c r="E146" s="11">
        <v>0</v>
      </c>
      <c r="F146" s="31">
        <f>+C146+D146+E146</f>
        <v>0</v>
      </c>
      <c r="G146" s="11">
        <v>0</v>
      </c>
      <c r="H146" s="11"/>
      <c r="I146" s="11">
        <v>0</v>
      </c>
      <c r="J146" s="11"/>
      <c r="K146" s="11">
        <v>0</v>
      </c>
      <c r="L146" s="11"/>
      <c r="M146" s="11">
        <f>+G146+I146+K146</f>
        <v>0</v>
      </c>
      <c r="N146" s="34">
        <f>+F146+M146</f>
        <v>0</v>
      </c>
      <c r="O146" s="13"/>
      <c r="P146" s="14"/>
      <c r="Q146" s="15"/>
      <c r="R146" s="13"/>
    </row>
    <row r="147" spans="1:18" ht="30" x14ac:dyDescent="0.2">
      <c r="B147" s="24" t="s">
        <v>321</v>
      </c>
      <c r="C147" s="11">
        <v>0</v>
      </c>
      <c r="D147" s="11">
        <v>0</v>
      </c>
      <c r="E147" s="11">
        <v>0</v>
      </c>
      <c r="F147" s="31">
        <f>+C147+D147+E147</f>
        <v>0</v>
      </c>
      <c r="G147" s="11">
        <v>0</v>
      </c>
      <c r="H147" s="11"/>
      <c r="I147" s="11">
        <v>0</v>
      </c>
      <c r="J147" s="11"/>
      <c r="K147" s="11">
        <v>0</v>
      </c>
      <c r="L147" s="11"/>
      <c r="M147" s="11">
        <f>+G147+I147+K147</f>
        <v>0</v>
      </c>
      <c r="N147" s="34">
        <f>+F147+M147</f>
        <v>0</v>
      </c>
      <c r="O147" s="13"/>
      <c r="P147" s="14"/>
      <c r="Q147" s="15"/>
      <c r="R147" s="13"/>
    </row>
    <row r="148" spans="1:18" ht="45" x14ac:dyDescent="0.2">
      <c r="B148" s="24" t="s">
        <v>322</v>
      </c>
      <c r="C148" s="11">
        <v>0</v>
      </c>
      <c r="D148" s="11">
        <v>0</v>
      </c>
      <c r="E148" s="11">
        <v>0</v>
      </c>
      <c r="F148" s="31">
        <f>+C148+D148+E148</f>
        <v>0</v>
      </c>
      <c r="G148" s="11">
        <v>0</v>
      </c>
      <c r="H148" s="11"/>
      <c r="I148" s="11">
        <v>0</v>
      </c>
      <c r="J148" s="11"/>
      <c r="K148" s="11">
        <v>0</v>
      </c>
      <c r="L148" s="11"/>
      <c r="M148" s="11">
        <f>+G148+I148+K148</f>
        <v>0</v>
      </c>
      <c r="N148" s="34">
        <f>+F148+M148</f>
        <v>0</v>
      </c>
      <c r="O148" s="13"/>
      <c r="P148" s="14"/>
      <c r="Q148" s="15"/>
      <c r="R148" s="13"/>
    </row>
    <row r="149" spans="1:18" ht="30" x14ac:dyDescent="0.2">
      <c r="B149" s="24" t="s">
        <v>323</v>
      </c>
      <c r="C149" s="11">
        <v>0</v>
      </c>
      <c r="D149" s="11">
        <v>0</v>
      </c>
      <c r="E149" s="11">
        <v>0</v>
      </c>
      <c r="F149" s="31">
        <f>+C149+D149+E149</f>
        <v>0</v>
      </c>
      <c r="G149" s="11">
        <v>0</v>
      </c>
      <c r="H149" s="11"/>
      <c r="I149" s="11">
        <v>0</v>
      </c>
      <c r="J149" s="11"/>
      <c r="K149" s="11">
        <v>0</v>
      </c>
      <c r="L149" s="11"/>
      <c r="M149" s="11">
        <f>+G149+I149+K149</f>
        <v>0</v>
      </c>
      <c r="N149" s="34">
        <f>+F149+M149</f>
        <v>0</v>
      </c>
      <c r="O149" s="13"/>
      <c r="P149" s="14"/>
      <c r="Q149" s="15"/>
      <c r="R149" s="13"/>
    </row>
    <row r="150" spans="1:18" ht="15.75" x14ac:dyDescent="0.2">
      <c r="B150" s="16" t="s">
        <v>6</v>
      </c>
      <c r="C150" s="17">
        <f>SUM(C145:C149)</f>
        <v>0</v>
      </c>
      <c r="D150" s="17">
        <f>SUM(D145:D149)</f>
        <v>0</v>
      </c>
      <c r="E150" s="17">
        <f>SUM(E145:E149)</f>
        <v>0</v>
      </c>
      <c r="F150" s="17">
        <f>SUM(F145:F149)</f>
        <v>0</v>
      </c>
      <c r="G150" s="17">
        <f>SUM(G145:G149)</f>
        <v>0</v>
      </c>
      <c r="I150" s="17">
        <f>SUM(I145:I149)</f>
        <v>0</v>
      </c>
      <c r="K150" s="17">
        <f>SUM(K145:K149)</f>
        <v>0</v>
      </c>
      <c r="M150" s="35">
        <f>SUM(M145:M149)</f>
        <v>0</v>
      </c>
      <c r="N150" s="35">
        <f>SUM(N145:N149)</f>
        <v>0</v>
      </c>
      <c r="O150" s="18"/>
      <c r="Q150" s="33">
        <f>SUM(Q145:Q149)</f>
        <v>0</v>
      </c>
      <c r="R150" s="18"/>
    </row>
    <row r="152" spans="1:18" ht="15.75" x14ac:dyDescent="0.2">
      <c r="B152" s="16" t="s">
        <v>12</v>
      </c>
      <c r="C152" s="19">
        <f>F150</f>
        <v>0</v>
      </c>
      <c r="D152" s="25"/>
    </row>
    <row r="153" spans="1:18" ht="15.75" x14ac:dyDescent="0.2">
      <c r="B153" s="16" t="s">
        <v>7</v>
      </c>
      <c r="C153" s="19">
        <f>+M150</f>
        <v>0</v>
      </c>
      <c r="D153" s="25"/>
    </row>
    <row r="154" spans="1:18" ht="15.75" x14ac:dyDescent="0.25">
      <c r="B154" s="16" t="s">
        <v>3</v>
      </c>
      <c r="C154" s="21">
        <f>+C152+C153</f>
        <v>0</v>
      </c>
      <c r="D154" s="26"/>
    </row>
    <row r="156" spans="1:18" x14ac:dyDescent="0.2">
      <c r="A156" s="28"/>
      <c r="B156" s="28"/>
      <c r="C156" s="28"/>
      <c r="D156" s="28"/>
      <c r="E156" s="28"/>
      <c r="F156" s="28"/>
      <c r="G156" s="28"/>
      <c r="H156" s="28"/>
      <c r="I156" s="28"/>
      <c r="J156" s="28"/>
      <c r="K156" s="28"/>
      <c r="L156" s="28"/>
      <c r="M156" s="28"/>
      <c r="N156" s="28"/>
      <c r="O156" s="29"/>
      <c r="P156" s="28"/>
      <c r="Q156" s="28"/>
    </row>
    <row r="158" spans="1:18" ht="29.25" customHeight="1" x14ac:dyDescent="0.2">
      <c r="B158" s="46" t="s">
        <v>265</v>
      </c>
      <c r="C158" s="189" t="s">
        <v>324</v>
      </c>
      <c r="D158" s="189"/>
      <c r="E158" s="189"/>
      <c r="F158" s="189"/>
      <c r="G158" s="189"/>
      <c r="H158" s="189"/>
      <c r="I158" s="189"/>
      <c r="J158" s="189"/>
      <c r="K158" s="189"/>
      <c r="L158" s="189"/>
      <c r="M158" s="189"/>
      <c r="N158" s="189"/>
      <c r="O158" s="2"/>
      <c r="R158" s="2"/>
    </row>
    <row r="159" spans="1:18" ht="15" customHeight="1" x14ac:dyDescent="0.2">
      <c r="B159" s="6"/>
      <c r="C159" s="7"/>
      <c r="D159" s="7"/>
      <c r="E159" s="7"/>
      <c r="F159" s="7"/>
      <c r="G159" s="7"/>
      <c r="H159" s="7"/>
      <c r="I159" s="7"/>
      <c r="J159" s="7"/>
      <c r="K159" s="7"/>
      <c r="L159" s="7"/>
      <c r="M159" s="7"/>
      <c r="N159" s="7"/>
      <c r="O159" s="7"/>
      <c r="R159" s="7"/>
    </row>
    <row r="160" spans="1:18" ht="16.5" customHeight="1" x14ac:dyDescent="0.2">
      <c r="B160" s="190" t="s">
        <v>0</v>
      </c>
      <c r="C160" s="191" t="s">
        <v>13</v>
      </c>
      <c r="D160" s="192"/>
      <c r="E160" s="192"/>
      <c r="F160" s="193"/>
      <c r="G160" s="191" t="s">
        <v>2</v>
      </c>
      <c r="H160" s="192"/>
      <c r="I160" s="192"/>
      <c r="J160" s="192"/>
      <c r="K160" s="192"/>
      <c r="L160" s="192"/>
      <c r="M160" s="193"/>
      <c r="N160" s="194" t="s">
        <v>3</v>
      </c>
      <c r="O160" s="9"/>
      <c r="P160" s="188" t="s">
        <v>11</v>
      </c>
      <c r="Q160" s="188"/>
      <c r="R160" s="9"/>
    </row>
    <row r="161" spans="1:18" ht="31.5" customHeight="1" x14ac:dyDescent="0.2">
      <c r="B161" s="190"/>
      <c r="C161" s="23" t="s">
        <v>9</v>
      </c>
      <c r="D161" s="23" t="s">
        <v>10</v>
      </c>
      <c r="E161" s="23" t="s">
        <v>1</v>
      </c>
      <c r="F161" s="23" t="s">
        <v>16</v>
      </c>
      <c r="G161" s="23" t="s">
        <v>14</v>
      </c>
      <c r="H161" s="27" t="s">
        <v>15</v>
      </c>
      <c r="I161" s="23" t="s">
        <v>18</v>
      </c>
      <c r="J161" s="27" t="s">
        <v>17</v>
      </c>
      <c r="K161" s="23" t="s">
        <v>19</v>
      </c>
      <c r="L161" s="27" t="s">
        <v>20</v>
      </c>
      <c r="M161" s="23" t="s">
        <v>4</v>
      </c>
      <c r="N161" s="194"/>
      <c r="O161" s="9"/>
      <c r="P161" s="45" t="s">
        <v>26</v>
      </c>
      <c r="Q161" s="45" t="s">
        <v>5</v>
      </c>
      <c r="R161" s="9"/>
    </row>
    <row r="162" spans="1:18" ht="45" x14ac:dyDescent="0.2">
      <c r="B162" s="24" t="s">
        <v>325</v>
      </c>
      <c r="C162" s="11">
        <v>0</v>
      </c>
      <c r="D162" s="11">
        <v>0</v>
      </c>
      <c r="E162" s="11">
        <v>0</v>
      </c>
      <c r="F162" s="31">
        <f t="shared" ref="F162:F167" si="15">+C162+D162+E162</f>
        <v>0</v>
      </c>
      <c r="G162" s="11">
        <v>0</v>
      </c>
      <c r="H162" s="11"/>
      <c r="I162" s="11">
        <v>0</v>
      </c>
      <c r="J162" s="11"/>
      <c r="K162" s="11">
        <v>0</v>
      </c>
      <c r="L162" s="11"/>
      <c r="M162" s="11">
        <f t="shared" ref="M162:M167" si="16">+G162+I162+K162</f>
        <v>0</v>
      </c>
      <c r="N162" s="34">
        <f t="shared" ref="N162:N167" si="17">+F162+M162</f>
        <v>0</v>
      </c>
      <c r="O162" s="13"/>
      <c r="P162" s="14"/>
      <c r="Q162" s="15"/>
      <c r="R162" s="13"/>
    </row>
    <row r="163" spans="1:18" ht="45" x14ac:dyDescent="0.2">
      <c r="B163" s="24" t="s">
        <v>326</v>
      </c>
      <c r="C163" s="11">
        <v>0</v>
      </c>
      <c r="D163" s="11">
        <v>0</v>
      </c>
      <c r="E163" s="11">
        <v>0</v>
      </c>
      <c r="F163" s="31">
        <f t="shared" si="15"/>
        <v>0</v>
      </c>
      <c r="G163" s="11">
        <v>0</v>
      </c>
      <c r="H163" s="11"/>
      <c r="I163" s="11">
        <v>0</v>
      </c>
      <c r="J163" s="11"/>
      <c r="K163" s="11">
        <v>0</v>
      </c>
      <c r="L163" s="11"/>
      <c r="M163" s="11">
        <f t="shared" si="16"/>
        <v>0</v>
      </c>
      <c r="N163" s="34">
        <f t="shared" si="17"/>
        <v>0</v>
      </c>
      <c r="O163" s="13"/>
      <c r="P163" s="14"/>
      <c r="Q163" s="15"/>
      <c r="R163" s="13"/>
    </row>
    <row r="164" spans="1:18" ht="60" x14ac:dyDescent="0.2">
      <c r="B164" s="24" t="s">
        <v>327</v>
      </c>
      <c r="C164" s="11">
        <v>0</v>
      </c>
      <c r="D164" s="11">
        <v>0</v>
      </c>
      <c r="E164" s="11">
        <v>0</v>
      </c>
      <c r="F164" s="31">
        <f t="shared" si="15"/>
        <v>0</v>
      </c>
      <c r="G164" s="11">
        <v>0</v>
      </c>
      <c r="H164" s="11"/>
      <c r="I164" s="11">
        <v>0</v>
      </c>
      <c r="J164" s="11"/>
      <c r="K164" s="11">
        <v>0</v>
      </c>
      <c r="L164" s="11"/>
      <c r="M164" s="11">
        <f t="shared" si="16"/>
        <v>0</v>
      </c>
      <c r="N164" s="34">
        <f t="shared" si="17"/>
        <v>0</v>
      </c>
      <c r="O164" s="13"/>
      <c r="P164" s="14"/>
      <c r="Q164" s="15"/>
      <c r="R164" s="13"/>
    </row>
    <row r="165" spans="1:18" ht="15" x14ac:dyDescent="0.2">
      <c r="B165" s="24" t="s">
        <v>328</v>
      </c>
      <c r="C165" s="11">
        <v>0</v>
      </c>
      <c r="D165" s="11">
        <v>0</v>
      </c>
      <c r="E165" s="11">
        <v>0</v>
      </c>
      <c r="F165" s="31">
        <f t="shared" si="15"/>
        <v>0</v>
      </c>
      <c r="G165" s="11">
        <v>0</v>
      </c>
      <c r="H165" s="11"/>
      <c r="I165" s="11">
        <v>0</v>
      </c>
      <c r="J165" s="11"/>
      <c r="K165" s="11">
        <v>0</v>
      </c>
      <c r="L165" s="11"/>
      <c r="M165" s="11">
        <f t="shared" si="16"/>
        <v>0</v>
      </c>
      <c r="N165" s="34">
        <f t="shared" si="17"/>
        <v>0</v>
      </c>
      <c r="O165" s="13"/>
      <c r="P165" s="14"/>
      <c r="Q165" s="15"/>
      <c r="R165" s="13"/>
    </row>
    <row r="166" spans="1:18" ht="45" x14ac:dyDescent="0.2">
      <c r="B166" s="24" t="s">
        <v>329</v>
      </c>
      <c r="C166" s="11">
        <v>0</v>
      </c>
      <c r="D166" s="11">
        <v>0</v>
      </c>
      <c r="E166" s="11">
        <v>0</v>
      </c>
      <c r="F166" s="31">
        <f t="shared" si="15"/>
        <v>0</v>
      </c>
      <c r="G166" s="11">
        <v>0</v>
      </c>
      <c r="H166" s="11"/>
      <c r="I166" s="11">
        <v>0</v>
      </c>
      <c r="J166" s="11"/>
      <c r="K166" s="11">
        <v>0</v>
      </c>
      <c r="L166" s="11"/>
      <c r="M166" s="11">
        <f t="shared" si="16"/>
        <v>0</v>
      </c>
      <c r="N166" s="34">
        <f t="shared" si="17"/>
        <v>0</v>
      </c>
      <c r="O166" s="13"/>
      <c r="P166" s="14"/>
      <c r="Q166" s="15"/>
      <c r="R166" s="13"/>
    </row>
    <row r="167" spans="1:18" ht="42.75" x14ac:dyDescent="0.2">
      <c r="B167" s="24" t="s">
        <v>241</v>
      </c>
      <c r="C167" s="11">
        <v>0</v>
      </c>
      <c r="D167" s="11">
        <v>0</v>
      </c>
      <c r="E167" s="11">
        <v>0</v>
      </c>
      <c r="F167" s="31">
        <f t="shared" si="15"/>
        <v>0</v>
      </c>
      <c r="G167" s="11">
        <v>0</v>
      </c>
      <c r="H167" s="11"/>
      <c r="I167" s="11">
        <v>0</v>
      </c>
      <c r="J167" s="11"/>
      <c r="K167" s="11">
        <v>0</v>
      </c>
      <c r="L167" s="11"/>
      <c r="M167" s="11">
        <f t="shared" si="16"/>
        <v>0</v>
      </c>
      <c r="N167" s="34">
        <f t="shared" si="17"/>
        <v>0</v>
      </c>
      <c r="O167" s="13"/>
      <c r="P167" s="14" t="s">
        <v>242</v>
      </c>
      <c r="Q167" s="36">
        <v>1</v>
      </c>
      <c r="R167" s="13"/>
    </row>
    <row r="168" spans="1:18" ht="15.75" x14ac:dyDescent="0.2">
      <c r="B168" s="16" t="s">
        <v>6</v>
      </c>
      <c r="C168" s="17">
        <f>SUM(C162:C167)</f>
        <v>0</v>
      </c>
      <c r="D168" s="17">
        <f>SUM(D162:D167)</f>
        <v>0</v>
      </c>
      <c r="E168" s="17">
        <f>SUM(E162:E167)</f>
        <v>0</v>
      </c>
      <c r="F168" s="17">
        <f>SUM(F162:F167)</f>
        <v>0</v>
      </c>
      <c r="G168" s="17">
        <f>SUM(G162:G167)</f>
        <v>0</v>
      </c>
      <c r="I168" s="17">
        <f>SUM(I162:I167)</f>
        <v>0</v>
      </c>
      <c r="K168" s="17">
        <f>SUM(K162:K167)</f>
        <v>0</v>
      </c>
      <c r="M168" s="35">
        <f>SUM(M162:M167)</f>
        <v>0</v>
      </c>
      <c r="N168" s="35">
        <f>SUM(N162:N167)</f>
        <v>0</v>
      </c>
      <c r="O168" s="18"/>
      <c r="Q168" s="33"/>
      <c r="R168" s="18"/>
    </row>
    <row r="170" spans="1:18" ht="15.75" x14ac:dyDescent="0.2">
      <c r="B170" s="16" t="s">
        <v>12</v>
      </c>
      <c r="C170" s="19">
        <f>F168</f>
        <v>0</v>
      </c>
      <c r="D170" s="25"/>
    </row>
    <row r="171" spans="1:18" ht="15.75" x14ac:dyDescent="0.2">
      <c r="B171" s="16" t="s">
        <v>7</v>
      </c>
      <c r="C171" s="19">
        <f>+M168</f>
        <v>0</v>
      </c>
      <c r="D171" s="25"/>
    </row>
    <row r="172" spans="1:18" ht="15.75" x14ac:dyDescent="0.25">
      <c r="B172" s="16" t="s">
        <v>3</v>
      </c>
      <c r="C172" s="21">
        <f>+C170+C171</f>
        <v>0</v>
      </c>
      <c r="D172" s="26"/>
    </row>
    <row r="174" spans="1:18" x14ac:dyDescent="0.2">
      <c r="A174" s="28"/>
      <c r="B174" s="28"/>
      <c r="C174" s="28"/>
      <c r="D174" s="28"/>
      <c r="E174" s="28"/>
      <c r="F174" s="28"/>
      <c r="G174" s="28"/>
      <c r="H174" s="28"/>
      <c r="I174" s="28"/>
      <c r="J174" s="28"/>
      <c r="K174" s="28"/>
      <c r="L174" s="28"/>
      <c r="M174" s="28"/>
      <c r="N174" s="28"/>
      <c r="O174" s="29"/>
      <c r="P174" s="28"/>
      <c r="Q174" s="28"/>
    </row>
    <row r="176" spans="1:18" ht="29.25" customHeight="1" x14ac:dyDescent="0.2">
      <c r="B176" s="46" t="s">
        <v>264</v>
      </c>
      <c r="C176" s="189" t="s">
        <v>330</v>
      </c>
      <c r="D176" s="189"/>
      <c r="E176" s="189"/>
      <c r="F176" s="189"/>
      <c r="G176" s="189"/>
      <c r="H176" s="189"/>
      <c r="I176" s="189"/>
      <c r="J176" s="189"/>
      <c r="K176" s="189"/>
      <c r="L176" s="189"/>
      <c r="M176" s="189"/>
      <c r="N176" s="189"/>
      <c r="O176" s="2"/>
      <c r="R176" s="2"/>
    </row>
    <row r="177" spans="1:18" ht="15" customHeight="1" x14ac:dyDescent="0.2">
      <c r="B177" s="6"/>
      <c r="C177" s="7"/>
      <c r="D177" s="7"/>
      <c r="E177" s="7"/>
      <c r="F177" s="7"/>
      <c r="G177" s="7"/>
      <c r="H177" s="7"/>
      <c r="I177" s="7"/>
      <c r="J177" s="7"/>
      <c r="K177" s="7"/>
      <c r="L177" s="7"/>
      <c r="M177" s="7"/>
      <c r="N177" s="7"/>
      <c r="O177" s="7"/>
      <c r="R177" s="7"/>
    </row>
    <row r="178" spans="1:18" ht="16.5" customHeight="1" x14ac:dyDescent="0.2">
      <c r="B178" s="190" t="s">
        <v>0</v>
      </c>
      <c r="C178" s="191" t="s">
        <v>13</v>
      </c>
      <c r="D178" s="192"/>
      <c r="E178" s="192"/>
      <c r="F178" s="193"/>
      <c r="G178" s="191" t="s">
        <v>2</v>
      </c>
      <c r="H178" s="192"/>
      <c r="I178" s="192"/>
      <c r="J178" s="192"/>
      <c r="K178" s="192"/>
      <c r="L178" s="192"/>
      <c r="M178" s="193"/>
      <c r="N178" s="194" t="s">
        <v>3</v>
      </c>
      <c r="O178" s="9"/>
      <c r="P178" s="188" t="s">
        <v>11</v>
      </c>
      <c r="Q178" s="188"/>
      <c r="R178" s="9"/>
    </row>
    <row r="179" spans="1:18" ht="31.5" customHeight="1" x14ac:dyDescent="0.2">
      <c r="B179" s="190"/>
      <c r="C179" s="23" t="s">
        <v>9</v>
      </c>
      <c r="D179" s="23" t="s">
        <v>10</v>
      </c>
      <c r="E179" s="23" t="s">
        <v>1</v>
      </c>
      <c r="F179" s="23" t="s">
        <v>16</v>
      </c>
      <c r="G179" s="23" t="s">
        <v>14</v>
      </c>
      <c r="H179" s="27" t="s">
        <v>15</v>
      </c>
      <c r="I179" s="23" t="s">
        <v>18</v>
      </c>
      <c r="J179" s="27" t="s">
        <v>17</v>
      </c>
      <c r="K179" s="23" t="s">
        <v>19</v>
      </c>
      <c r="L179" s="27" t="s">
        <v>20</v>
      </c>
      <c r="M179" s="23" t="s">
        <v>4</v>
      </c>
      <c r="N179" s="194"/>
      <c r="O179" s="9"/>
      <c r="P179" s="45" t="s">
        <v>26</v>
      </c>
      <c r="Q179" s="45" t="s">
        <v>5</v>
      </c>
      <c r="R179" s="9"/>
    </row>
    <row r="180" spans="1:18" ht="45" x14ac:dyDescent="0.2">
      <c r="B180" s="24" t="s">
        <v>331</v>
      </c>
      <c r="C180" s="11">
        <v>0</v>
      </c>
      <c r="D180" s="32">
        <v>2324744497</v>
      </c>
      <c r="E180" s="11">
        <v>0</v>
      </c>
      <c r="F180" s="31">
        <f t="shared" ref="F180:F185" si="18">+C180+D180+E180</f>
        <v>2324744497</v>
      </c>
      <c r="G180" s="11">
        <v>0</v>
      </c>
      <c r="H180" s="11"/>
      <c r="I180" s="11">
        <v>0</v>
      </c>
      <c r="J180" s="11"/>
      <c r="K180" s="11">
        <v>0</v>
      </c>
      <c r="L180" s="11"/>
      <c r="M180" s="11">
        <f t="shared" ref="M180:M185" si="19">+G180+I180+K180</f>
        <v>0</v>
      </c>
      <c r="N180" s="34">
        <f t="shared" ref="N180:N185" si="20">+F180+M180</f>
        <v>2324744497</v>
      </c>
      <c r="O180" s="13"/>
      <c r="P180" s="14" t="s">
        <v>332</v>
      </c>
      <c r="Q180" s="36">
        <v>1</v>
      </c>
      <c r="R180" s="13"/>
    </row>
    <row r="181" spans="1:18" ht="15" x14ac:dyDescent="0.2">
      <c r="B181" s="24" t="s">
        <v>333</v>
      </c>
      <c r="C181" s="11">
        <v>0</v>
      </c>
      <c r="D181" s="32">
        <v>2646075911</v>
      </c>
      <c r="E181" s="11">
        <v>0</v>
      </c>
      <c r="F181" s="31">
        <f t="shared" si="18"/>
        <v>2646075911</v>
      </c>
      <c r="G181" s="11">
        <v>0</v>
      </c>
      <c r="H181" s="11"/>
      <c r="I181" s="11">
        <v>0</v>
      </c>
      <c r="J181" s="11"/>
      <c r="K181" s="11">
        <v>0</v>
      </c>
      <c r="L181" s="11"/>
      <c r="M181" s="11">
        <f t="shared" si="19"/>
        <v>0</v>
      </c>
      <c r="N181" s="34">
        <f t="shared" si="20"/>
        <v>2646075911</v>
      </c>
      <c r="O181" s="13"/>
      <c r="P181" s="14"/>
      <c r="Q181" s="15"/>
      <c r="R181" s="13"/>
    </row>
    <row r="182" spans="1:18" ht="30" x14ac:dyDescent="0.2">
      <c r="B182" s="24" t="s">
        <v>334</v>
      </c>
      <c r="C182" s="11">
        <v>0</v>
      </c>
      <c r="D182" s="32">
        <v>420000000</v>
      </c>
      <c r="E182" s="11">
        <v>0</v>
      </c>
      <c r="F182" s="31">
        <f t="shared" si="18"/>
        <v>420000000</v>
      </c>
      <c r="G182" s="11">
        <v>0</v>
      </c>
      <c r="H182" s="11"/>
      <c r="I182" s="11">
        <v>0</v>
      </c>
      <c r="J182" s="11"/>
      <c r="K182" s="11">
        <v>0</v>
      </c>
      <c r="L182" s="11"/>
      <c r="M182" s="11">
        <f t="shared" si="19"/>
        <v>0</v>
      </c>
      <c r="N182" s="34">
        <f t="shared" si="20"/>
        <v>420000000</v>
      </c>
      <c r="O182" s="13"/>
      <c r="P182" s="14"/>
      <c r="Q182" s="15"/>
      <c r="R182" s="13"/>
    </row>
    <row r="183" spans="1:18" ht="30" x14ac:dyDescent="0.2">
      <c r="B183" s="24" t="s">
        <v>335</v>
      </c>
      <c r="C183" s="11">
        <v>0</v>
      </c>
      <c r="D183" s="32">
        <v>440434800</v>
      </c>
      <c r="E183" s="11">
        <v>0</v>
      </c>
      <c r="F183" s="31">
        <f t="shared" si="18"/>
        <v>440434800</v>
      </c>
      <c r="G183" s="11">
        <v>0</v>
      </c>
      <c r="H183" s="11"/>
      <c r="I183" s="11">
        <v>0</v>
      </c>
      <c r="J183" s="11"/>
      <c r="K183" s="11">
        <v>0</v>
      </c>
      <c r="L183" s="11"/>
      <c r="M183" s="11">
        <f t="shared" si="19"/>
        <v>0</v>
      </c>
      <c r="N183" s="34">
        <f t="shared" si="20"/>
        <v>440434800</v>
      </c>
      <c r="O183" s="13"/>
      <c r="P183" s="14"/>
      <c r="Q183" s="15"/>
      <c r="R183" s="13"/>
    </row>
    <row r="184" spans="1:18" ht="42.75" x14ac:dyDescent="0.2">
      <c r="B184" s="24" t="s">
        <v>238</v>
      </c>
      <c r="C184" s="11">
        <v>0</v>
      </c>
      <c r="D184" s="11">
        <v>0</v>
      </c>
      <c r="E184" s="11">
        <v>0</v>
      </c>
      <c r="F184" s="31">
        <f t="shared" si="18"/>
        <v>0</v>
      </c>
      <c r="G184" s="11">
        <v>0</v>
      </c>
      <c r="H184" s="11"/>
      <c r="I184" s="11">
        <v>0</v>
      </c>
      <c r="J184" s="11"/>
      <c r="K184" s="11">
        <v>0</v>
      </c>
      <c r="L184" s="11"/>
      <c r="M184" s="11">
        <f t="shared" si="19"/>
        <v>0</v>
      </c>
      <c r="N184" s="34">
        <f t="shared" si="20"/>
        <v>0</v>
      </c>
      <c r="O184" s="13"/>
      <c r="P184" s="14" t="s">
        <v>239</v>
      </c>
      <c r="Q184" s="36">
        <v>1</v>
      </c>
      <c r="R184" s="13"/>
    </row>
    <row r="185" spans="1:18" ht="42.75" x14ac:dyDescent="0.2">
      <c r="B185" s="24" t="s">
        <v>241</v>
      </c>
      <c r="C185" s="11">
        <v>0</v>
      </c>
      <c r="D185" s="32">
        <v>600000000</v>
      </c>
      <c r="E185" s="11">
        <v>0</v>
      </c>
      <c r="F185" s="31">
        <f t="shared" si="18"/>
        <v>600000000</v>
      </c>
      <c r="G185" s="11">
        <v>0</v>
      </c>
      <c r="H185" s="11"/>
      <c r="I185" s="11">
        <v>0</v>
      </c>
      <c r="J185" s="11"/>
      <c r="K185" s="11">
        <v>0</v>
      </c>
      <c r="L185" s="11"/>
      <c r="M185" s="11">
        <f t="shared" si="19"/>
        <v>0</v>
      </c>
      <c r="N185" s="34">
        <f t="shared" si="20"/>
        <v>600000000</v>
      </c>
      <c r="O185" s="13"/>
      <c r="P185" s="14" t="s">
        <v>242</v>
      </c>
      <c r="Q185" s="36">
        <v>0.8</v>
      </c>
      <c r="R185" s="13"/>
    </row>
    <row r="186" spans="1:18" ht="15.75" x14ac:dyDescent="0.2">
      <c r="B186" s="16" t="s">
        <v>6</v>
      </c>
      <c r="C186" s="17">
        <f>SUM(C180:C185)</f>
        <v>0</v>
      </c>
      <c r="D186" s="17">
        <f>SUM(D180:D185)</f>
        <v>6431255208</v>
      </c>
      <c r="E186" s="17">
        <f>SUM(E180:E185)</f>
        <v>0</v>
      </c>
      <c r="F186" s="17">
        <f>SUM(F180:F185)</f>
        <v>6431255208</v>
      </c>
      <c r="G186" s="17">
        <f>SUM(G180:G185)</f>
        <v>0</v>
      </c>
      <c r="I186" s="17">
        <f>SUM(I180:I185)</f>
        <v>0</v>
      </c>
      <c r="K186" s="17">
        <f>SUM(K180:K185)</f>
        <v>0</v>
      </c>
      <c r="M186" s="35">
        <f>SUM(M180:M185)</f>
        <v>0</v>
      </c>
      <c r="N186" s="35">
        <f>SUM(N180:N185)</f>
        <v>6431255208</v>
      </c>
      <c r="O186" s="18"/>
      <c r="Q186" s="33"/>
      <c r="R186" s="18"/>
    </row>
    <row r="188" spans="1:18" ht="15.75" x14ac:dyDescent="0.2">
      <c r="B188" s="16" t="s">
        <v>12</v>
      </c>
      <c r="C188" s="19">
        <f>F186</f>
        <v>6431255208</v>
      </c>
      <c r="D188" s="25"/>
    </row>
    <row r="189" spans="1:18" ht="15.75" x14ac:dyDescent="0.2">
      <c r="B189" s="16" t="s">
        <v>7</v>
      </c>
      <c r="C189" s="19">
        <f>+M186</f>
        <v>0</v>
      </c>
      <c r="D189" s="25"/>
    </row>
    <row r="190" spans="1:18" ht="15.75" x14ac:dyDescent="0.25">
      <c r="B190" s="16" t="s">
        <v>3</v>
      </c>
      <c r="C190" s="21">
        <f>+C188+C189</f>
        <v>6431255208</v>
      </c>
      <c r="D190" s="26"/>
    </row>
    <row r="192" spans="1:18" x14ac:dyDescent="0.2">
      <c r="A192" s="28"/>
      <c r="B192" s="28"/>
      <c r="C192" s="28"/>
      <c r="D192" s="28"/>
      <c r="E192" s="28"/>
      <c r="F192" s="28"/>
      <c r="G192" s="28"/>
      <c r="H192" s="28"/>
      <c r="I192" s="28"/>
      <c r="J192" s="28"/>
      <c r="K192" s="28"/>
      <c r="L192" s="28"/>
      <c r="M192" s="28"/>
      <c r="N192" s="28"/>
      <c r="O192" s="29"/>
      <c r="P192" s="28"/>
      <c r="Q192" s="28"/>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Portada</vt:lpstr>
      <vt:lpstr>Presentación</vt:lpstr>
      <vt:lpstr>Obj 1</vt:lpstr>
      <vt:lpstr>Obj 2</vt:lpstr>
      <vt:lpstr>Obj 3</vt:lpstr>
      <vt:lpstr>Obj 4</vt:lpstr>
      <vt:lpstr>Obj 5</vt:lpstr>
      <vt:lpstr>Obj 6</vt:lpstr>
      <vt:lpstr>Obj 7</vt:lpstr>
      <vt:lpstr>Obj 8</vt:lpstr>
      <vt:lpstr>Plan de Participación</vt:lpstr>
      <vt:lpstr>Aportes y respuestas</vt:lpstr>
      <vt:lpstr>Control de Cambios</vt:lpstr>
      <vt:lpstr>'Aportes y respuestas'!Área_de_impresión</vt:lpstr>
      <vt:lpstr>'Plan de Participación'!Área_de_impresión</vt:lpstr>
      <vt:lpstr>Portada!Área_de_impresión</vt:lpstr>
      <vt:lpstr>Presentación!Área_de_impresión</vt:lpstr>
      <vt:lpstr>'Aportes y respuestas'!Títulos_a_imprimir</vt:lpstr>
      <vt:lpstr>'Plan de Participación'!Títulos_a_imprimir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Yenny Adriana Pereira Oviedo</cp:lastModifiedBy>
  <cp:lastPrinted>2020-02-10T15:22:54Z</cp:lastPrinted>
  <dcterms:created xsi:type="dcterms:W3CDTF">2016-06-27T17:23:36Z</dcterms:created>
  <dcterms:modified xsi:type="dcterms:W3CDTF">2021-02-18T17:34:36Z</dcterms:modified>
</cp:coreProperties>
</file>