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yapereira\Documents\institucionales\PLAN DE PARTICIPACIÓN CIUDADANA\Plan Participación 2018\Seguimiento 2018\"/>
    </mc:Choice>
  </mc:AlternateContent>
  <bookViews>
    <workbookView xWindow="0" yWindow="0" windowWidth="15360" windowHeight="7020" activeTab="10"/>
  </bookViews>
  <sheets>
    <sheet name="Portada" sheetId="3" r:id="rId1"/>
    <sheet name="Presentación" sheetId="20" r:id="rId2"/>
    <sheet name="Obj 1" sheetId="7" state="hidden" r:id="rId3"/>
    <sheet name="Obj 2" sheetId="8" state="hidden" r:id="rId4"/>
    <sheet name="Obj 3" sheetId="9" state="hidden" r:id="rId5"/>
    <sheet name="Obj 4" sheetId="10" state="hidden" r:id="rId6"/>
    <sheet name="Obj 5" sheetId="11" state="hidden" r:id="rId7"/>
    <sheet name="Obj 6" sheetId="12" state="hidden" r:id="rId8"/>
    <sheet name="Obj 7" sheetId="13" state="hidden" r:id="rId9"/>
    <sheet name="Obj 8" sheetId="14" state="hidden" r:id="rId10"/>
    <sheet name="Plan de Participación" sheetId="15" r:id="rId11"/>
    <sheet name="Control de Cambios" sheetId="21" r:id="rId12"/>
  </sheets>
  <definedNames>
    <definedName name="_xlnm._FilterDatabase" localSheetId="10" hidden="1">'Plan de Participación'!$A$8:$AF$174</definedName>
    <definedName name="_xlnm.Print_Area" localSheetId="10">'Plan de Participación'!$A$1:$AF$177</definedName>
    <definedName name="_xlnm.Print_Area" localSheetId="0">Portada!$A$1:$J$48</definedName>
    <definedName name="_xlnm.Print_Area" localSheetId="1">Presentación!$B$1:$F$24</definedName>
    <definedName name="_xlnm.Print_Titles" localSheetId="10">'Plan de Participación'!$1:$8</definedName>
    <definedName name="Z_174A2EF9_B040_4AC2_9A69_ACC64BAE66F9_.wvu.PrintArea" localSheetId="1" hidden="1">Presentación!$A$1:$G$8</definedName>
    <definedName name="Z_174A2EF9_B040_4AC2_9A69_ACC64BAE66F9_.wvu.Rows" localSheetId="0" hidden="1">Portada!$3:$3</definedName>
    <definedName name="Z_174A2EF9_B040_4AC2_9A69_ACC64BAE66F9_.wvu.Rows" localSheetId="1" hidden="1">Presentación!$4:$4</definedName>
  </definedNames>
  <calcPr calcId="162913"/>
  <fileRecoveryPr autoRecover="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C176" i="15" l="1"/>
  <c r="X176" i="15"/>
  <c r="AA176" i="15"/>
  <c r="Y68" i="15" l="1"/>
  <c r="X135" i="15" l="1"/>
  <c r="X123" i="15"/>
  <c r="X115" i="15"/>
  <c r="AA35" i="15" l="1"/>
  <c r="X35" i="15" l="1"/>
  <c r="X95" i="15" l="1"/>
  <c r="Y155" i="15" l="1"/>
  <c r="X131" i="15" l="1"/>
  <c r="X127" i="15"/>
  <c r="X29" i="15" l="1"/>
  <c r="Y34" i="15"/>
  <c r="Y33" i="15"/>
  <c r="X21" i="15" l="1"/>
  <c r="AA21" i="15" s="1"/>
  <c r="AA80" i="15" l="1"/>
  <c r="X80" i="15"/>
  <c r="AA64" i="15"/>
  <c r="X111" i="15" l="1"/>
  <c r="AA111" i="15"/>
  <c r="X107" i="15"/>
  <c r="X17" i="15" l="1"/>
  <c r="V17" i="15"/>
  <c r="X13" i="15"/>
  <c r="V13" i="15"/>
  <c r="Q18" i="14" l="1"/>
  <c r="Q17" i="14"/>
  <c r="Q16" i="14"/>
  <c r="M185" i="13"/>
  <c r="N185" i="13" s="1"/>
  <c r="F185" i="13"/>
  <c r="M184" i="13"/>
  <c r="F184" i="13"/>
  <c r="M167" i="13"/>
  <c r="N167" i="13" s="1"/>
  <c r="F167" i="13"/>
  <c r="M132" i="13"/>
  <c r="F132" i="13"/>
  <c r="N132" i="13" s="1"/>
  <c r="M74" i="13"/>
  <c r="F74" i="13"/>
  <c r="M73" i="13"/>
  <c r="F73" i="13"/>
  <c r="M72" i="13"/>
  <c r="F72" i="13"/>
  <c r="M98" i="13"/>
  <c r="F98" i="13"/>
  <c r="N98" i="13" s="1"/>
  <c r="M97" i="13"/>
  <c r="N97" i="13" s="1"/>
  <c r="F97" i="13"/>
  <c r="M75" i="13"/>
  <c r="F75" i="13"/>
  <c r="N75" i="13" s="1"/>
  <c r="M71" i="13"/>
  <c r="F71" i="13"/>
  <c r="M70" i="13"/>
  <c r="F70" i="13"/>
  <c r="N70" i="13" s="1"/>
  <c r="M69" i="13"/>
  <c r="N69" i="13" s="1"/>
  <c r="F69" i="13"/>
  <c r="M68" i="13"/>
  <c r="F68" i="13"/>
  <c r="N68" i="13" s="1"/>
  <c r="M67" i="13"/>
  <c r="N67" i="13" s="1"/>
  <c r="F67" i="13"/>
  <c r="K186" i="13"/>
  <c r="I186" i="13"/>
  <c r="G186" i="13"/>
  <c r="E186" i="13"/>
  <c r="D186" i="13"/>
  <c r="C186" i="13"/>
  <c r="M183" i="13"/>
  <c r="F183" i="13"/>
  <c r="M182" i="13"/>
  <c r="F182" i="13"/>
  <c r="M181" i="13"/>
  <c r="F181" i="13"/>
  <c r="M180" i="13"/>
  <c r="F180" i="13"/>
  <c r="K168" i="13"/>
  <c r="I168" i="13"/>
  <c r="G168" i="13"/>
  <c r="E168" i="13"/>
  <c r="D168" i="13"/>
  <c r="C168" i="13"/>
  <c r="M166" i="13"/>
  <c r="F166" i="13"/>
  <c r="N166" i="13" s="1"/>
  <c r="M165" i="13"/>
  <c r="F165" i="13"/>
  <c r="M164" i="13"/>
  <c r="F164" i="13"/>
  <c r="M163" i="13"/>
  <c r="F163" i="13"/>
  <c r="M162" i="13"/>
  <c r="F162" i="13"/>
  <c r="N162" i="13" s="1"/>
  <c r="Q150" i="13"/>
  <c r="K150" i="13"/>
  <c r="I150" i="13"/>
  <c r="G150" i="13"/>
  <c r="E150" i="13"/>
  <c r="D150" i="13"/>
  <c r="C150" i="13"/>
  <c r="M149" i="13"/>
  <c r="F149" i="13"/>
  <c r="M148" i="13"/>
  <c r="F148" i="13"/>
  <c r="M147" i="13"/>
  <c r="F147" i="13"/>
  <c r="M146" i="13"/>
  <c r="F146" i="13"/>
  <c r="M145" i="13"/>
  <c r="F145" i="13"/>
  <c r="Q133" i="13"/>
  <c r="K133" i="13"/>
  <c r="I133" i="13"/>
  <c r="G133" i="13"/>
  <c r="E133" i="13"/>
  <c r="D133" i="13"/>
  <c r="C133" i="13"/>
  <c r="M131" i="13"/>
  <c r="F131" i="13"/>
  <c r="M130" i="13"/>
  <c r="F130" i="13"/>
  <c r="N130" i="13" s="1"/>
  <c r="M129" i="13"/>
  <c r="F129" i="13"/>
  <c r="M128" i="13"/>
  <c r="F128" i="13"/>
  <c r="M127" i="13"/>
  <c r="F127" i="13"/>
  <c r="K115" i="13"/>
  <c r="I115" i="13"/>
  <c r="G115" i="13"/>
  <c r="E115" i="13"/>
  <c r="D115" i="13"/>
  <c r="C115" i="13"/>
  <c r="M114" i="13"/>
  <c r="F114" i="13"/>
  <c r="M113" i="13"/>
  <c r="F113" i="13"/>
  <c r="M112" i="13"/>
  <c r="F112" i="13"/>
  <c r="M111" i="13"/>
  <c r="F111" i="13"/>
  <c r="F115" i="13" s="1"/>
  <c r="C117" i="13" s="1"/>
  <c r="K99" i="13"/>
  <c r="I99" i="13"/>
  <c r="G99" i="13"/>
  <c r="E99" i="13"/>
  <c r="D99" i="13"/>
  <c r="C99" i="13"/>
  <c r="M96" i="13"/>
  <c r="F96" i="13"/>
  <c r="M95" i="13"/>
  <c r="F95" i="13"/>
  <c r="M94" i="13"/>
  <c r="F94" i="13"/>
  <c r="N94" i="13" s="1"/>
  <c r="M93" i="13"/>
  <c r="F93" i="13"/>
  <c r="M92" i="13"/>
  <c r="F92" i="13"/>
  <c r="M91" i="13"/>
  <c r="F91" i="13"/>
  <c r="M90" i="13"/>
  <c r="F90" i="13"/>
  <c r="K78" i="13"/>
  <c r="I78" i="13"/>
  <c r="G78" i="13"/>
  <c r="E78" i="13"/>
  <c r="D78" i="13"/>
  <c r="C78" i="13"/>
  <c r="M77" i="13"/>
  <c r="F77" i="13"/>
  <c r="M76" i="13"/>
  <c r="F76" i="13"/>
  <c r="M66" i="13"/>
  <c r="F66" i="13"/>
  <c r="M65" i="13"/>
  <c r="F65" i="13"/>
  <c r="M64" i="13"/>
  <c r="F64" i="13"/>
  <c r="M63" i="13"/>
  <c r="F63" i="13"/>
  <c r="M62" i="13"/>
  <c r="F62" i="13"/>
  <c r="K50" i="13"/>
  <c r="I50" i="13"/>
  <c r="G50" i="13"/>
  <c r="E50" i="13"/>
  <c r="D50" i="13"/>
  <c r="C50" i="13"/>
  <c r="M49" i="13"/>
  <c r="F49" i="13"/>
  <c r="M48" i="13"/>
  <c r="F48" i="13"/>
  <c r="M47" i="13"/>
  <c r="F47" i="13"/>
  <c r="M46" i="13"/>
  <c r="F46" i="13"/>
  <c r="M45" i="13"/>
  <c r="F45" i="13"/>
  <c r="N45" i="13" s="1"/>
  <c r="K33" i="13"/>
  <c r="I33" i="13"/>
  <c r="G33" i="13"/>
  <c r="E33" i="13"/>
  <c r="D33" i="13"/>
  <c r="C33" i="13"/>
  <c r="M32" i="13"/>
  <c r="F32" i="13"/>
  <c r="N32" i="13" s="1"/>
  <c r="M31" i="13"/>
  <c r="F31" i="13"/>
  <c r="M30" i="13"/>
  <c r="F30" i="13"/>
  <c r="M29" i="13"/>
  <c r="F29" i="13"/>
  <c r="M28" i="13"/>
  <c r="F28" i="13"/>
  <c r="M27" i="13"/>
  <c r="F27" i="13"/>
  <c r="M26" i="13"/>
  <c r="F26" i="13"/>
  <c r="N26" i="13" s="1"/>
  <c r="N182" i="13"/>
  <c r="K16" i="14"/>
  <c r="I16" i="14"/>
  <c r="G16" i="14"/>
  <c r="E16" i="14"/>
  <c r="D16" i="14"/>
  <c r="C16" i="14"/>
  <c r="M15" i="14"/>
  <c r="F15" i="14"/>
  <c r="M14" i="14"/>
  <c r="F14" i="14"/>
  <c r="M13" i="14"/>
  <c r="F13" i="14"/>
  <c r="M12" i="14"/>
  <c r="F12" i="14"/>
  <c r="N12" i="14" s="1"/>
  <c r="M11" i="14"/>
  <c r="F11" i="14"/>
  <c r="M10" i="14"/>
  <c r="F10" i="14"/>
  <c r="N10" i="14" s="1"/>
  <c r="M8" i="14"/>
  <c r="F8" i="14"/>
  <c r="K14" i="13"/>
  <c r="I14" i="13"/>
  <c r="G14" i="13"/>
  <c r="E14" i="13"/>
  <c r="D14" i="13"/>
  <c r="C14" i="13"/>
  <c r="M13" i="13"/>
  <c r="F13" i="13"/>
  <c r="M12" i="13"/>
  <c r="F12" i="13"/>
  <c r="N12" i="13" s="1"/>
  <c r="M11" i="13"/>
  <c r="F11" i="13"/>
  <c r="M10" i="13"/>
  <c r="F10" i="13"/>
  <c r="N10" i="13" s="1"/>
  <c r="M9" i="13"/>
  <c r="F9" i="13"/>
  <c r="M8" i="13"/>
  <c r="F8" i="13"/>
  <c r="Q29" i="12"/>
  <c r="Q28" i="12"/>
  <c r="Q57" i="12"/>
  <c r="K57" i="12"/>
  <c r="I57" i="12"/>
  <c r="G57" i="12"/>
  <c r="E57" i="12"/>
  <c r="D57" i="12"/>
  <c r="C57" i="12"/>
  <c r="M56" i="12"/>
  <c r="F56" i="12"/>
  <c r="M55" i="12"/>
  <c r="F55" i="12"/>
  <c r="M54" i="12"/>
  <c r="F54" i="12"/>
  <c r="Q42" i="12"/>
  <c r="K42" i="12"/>
  <c r="I42" i="12"/>
  <c r="G42" i="12"/>
  <c r="E42" i="12"/>
  <c r="D42" i="12"/>
  <c r="C42" i="12"/>
  <c r="M41" i="12"/>
  <c r="F41" i="12"/>
  <c r="M40" i="12"/>
  <c r="F40" i="12"/>
  <c r="K28" i="12"/>
  <c r="I28" i="12"/>
  <c r="G28" i="12"/>
  <c r="E28" i="12"/>
  <c r="D28" i="12"/>
  <c r="C28" i="12"/>
  <c r="M27" i="12"/>
  <c r="F27" i="12"/>
  <c r="M26" i="12"/>
  <c r="F26" i="12"/>
  <c r="M25" i="12"/>
  <c r="F25" i="12"/>
  <c r="N25" i="12" s="1"/>
  <c r="M24" i="12"/>
  <c r="F24" i="12"/>
  <c r="Q12" i="12"/>
  <c r="K12" i="12"/>
  <c r="I12" i="12"/>
  <c r="G12" i="12"/>
  <c r="E12" i="12"/>
  <c r="D12" i="12"/>
  <c r="C12" i="12"/>
  <c r="M11" i="12"/>
  <c r="F11" i="12"/>
  <c r="M10" i="12"/>
  <c r="F10" i="12"/>
  <c r="M9" i="12"/>
  <c r="F9" i="12"/>
  <c r="M8" i="12"/>
  <c r="F8" i="12"/>
  <c r="Q81" i="11"/>
  <c r="K81" i="11"/>
  <c r="I81" i="11"/>
  <c r="G81" i="11"/>
  <c r="E81" i="11"/>
  <c r="D81" i="11"/>
  <c r="C81" i="11"/>
  <c r="M80" i="11"/>
  <c r="F80" i="11"/>
  <c r="M79" i="11"/>
  <c r="F79" i="11"/>
  <c r="Q67" i="11"/>
  <c r="K67" i="11"/>
  <c r="I67" i="11"/>
  <c r="G67" i="11"/>
  <c r="E67" i="11"/>
  <c r="D67" i="11"/>
  <c r="C67" i="11"/>
  <c r="M66" i="11"/>
  <c r="F66" i="11"/>
  <c r="M65" i="11"/>
  <c r="F65" i="11"/>
  <c r="Q53" i="11"/>
  <c r="K53" i="11"/>
  <c r="I53" i="11"/>
  <c r="G53" i="11"/>
  <c r="E53" i="11"/>
  <c r="D53" i="11"/>
  <c r="C53" i="11"/>
  <c r="M52" i="11"/>
  <c r="F52" i="11"/>
  <c r="M51" i="11"/>
  <c r="F51" i="11"/>
  <c r="Q39" i="11"/>
  <c r="K39" i="11"/>
  <c r="I39" i="11"/>
  <c r="G39" i="11"/>
  <c r="E39" i="11"/>
  <c r="D39" i="11"/>
  <c r="C39" i="11"/>
  <c r="M38" i="11"/>
  <c r="F38" i="11"/>
  <c r="M37" i="11"/>
  <c r="F37" i="11"/>
  <c r="M36" i="11"/>
  <c r="F36" i="11"/>
  <c r="Q24" i="11"/>
  <c r="K24" i="11"/>
  <c r="I24" i="11"/>
  <c r="G24" i="11"/>
  <c r="E24" i="11"/>
  <c r="D24" i="11"/>
  <c r="C24" i="11"/>
  <c r="M23" i="11"/>
  <c r="M24" i="11" s="1"/>
  <c r="C27" i="11" s="1"/>
  <c r="F23" i="11"/>
  <c r="N26" i="12"/>
  <c r="Q11" i="11"/>
  <c r="K11" i="11"/>
  <c r="I11" i="11"/>
  <c r="G11" i="11"/>
  <c r="E11" i="11"/>
  <c r="D11" i="11"/>
  <c r="C11" i="11"/>
  <c r="M10" i="11"/>
  <c r="F10" i="11"/>
  <c r="M9" i="11"/>
  <c r="F9" i="11"/>
  <c r="M8" i="11"/>
  <c r="F8" i="11"/>
  <c r="Q57" i="10"/>
  <c r="K57" i="10"/>
  <c r="I57" i="10"/>
  <c r="G57" i="10"/>
  <c r="E57" i="10"/>
  <c r="D57" i="10"/>
  <c r="C57" i="10"/>
  <c r="M56" i="10"/>
  <c r="F56" i="10"/>
  <c r="M55" i="10"/>
  <c r="M57" i="10" s="1"/>
  <c r="C60" i="10" s="1"/>
  <c r="F55" i="10"/>
  <c r="M54" i="10"/>
  <c r="F54" i="10"/>
  <c r="Q42" i="10"/>
  <c r="K42" i="10"/>
  <c r="I42" i="10"/>
  <c r="G42" i="10"/>
  <c r="E42" i="10"/>
  <c r="D42" i="10"/>
  <c r="C42" i="10"/>
  <c r="M41" i="10"/>
  <c r="F41" i="10"/>
  <c r="M40" i="10"/>
  <c r="F40" i="10"/>
  <c r="M39" i="10"/>
  <c r="F39" i="10"/>
  <c r="Q27" i="10"/>
  <c r="K27" i="10"/>
  <c r="I27" i="10"/>
  <c r="G27" i="10"/>
  <c r="E27" i="10"/>
  <c r="D27" i="10"/>
  <c r="C27" i="10"/>
  <c r="M26" i="10"/>
  <c r="F26" i="10"/>
  <c r="M25" i="10"/>
  <c r="F25" i="10"/>
  <c r="N25" i="10" s="1"/>
  <c r="Q13" i="10"/>
  <c r="K13" i="10"/>
  <c r="I13" i="10"/>
  <c r="G13" i="10"/>
  <c r="E13" i="10"/>
  <c r="D13" i="10"/>
  <c r="C13" i="10"/>
  <c r="M12" i="10"/>
  <c r="F12" i="10"/>
  <c r="M11" i="10"/>
  <c r="F11" i="10"/>
  <c r="M10" i="10"/>
  <c r="F10" i="10"/>
  <c r="M9" i="10"/>
  <c r="N9" i="10" s="1"/>
  <c r="F9" i="10"/>
  <c r="M8" i="10"/>
  <c r="F8" i="10"/>
  <c r="F13" i="10" s="1"/>
  <c r="C15" i="10" s="1"/>
  <c r="C61" i="9"/>
  <c r="Q78" i="9"/>
  <c r="K78" i="9"/>
  <c r="I78" i="9"/>
  <c r="G78" i="9"/>
  <c r="E78" i="9"/>
  <c r="D78" i="9"/>
  <c r="C78" i="9"/>
  <c r="M77" i="9"/>
  <c r="F77" i="9"/>
  <c r="M76" i="9"/>
  <c r="F76" i="9"/>
  <c r="M75" i="9"/>
  <c r="F75" i="9"/>
  <c r="M74" i="9"/>
  <c r="F74" i="9"/>
  <c r="M73" i="9"/>
  <c r="F73" i="9"/>
  <c r="Q61" i="9"/>
  <c r="K61" i="9"/>
  <c r="I61" i="9"/>
  <c r="G61" i="9"/>
  <c r="E61" i="9"/>
  <c r="D61" i="9"/>
  <c r="M60" i="9"/>
  <c r="F60" i="9"/>
  <c r="M59" i="9"/>
  <c r="F59" i="9"/>
  <c r="M58" i="9"/>
  <c r="F58" i="9"/>
  <c r="M57" i="9"/>
  <c r="F57" i="9"/>
  <c r="M56" i="9"/>
  <c r="F56" i="9"/>
  <c r="M55" i="9"/>
  <c r="F55" i="9"/>
  <c r="Q43" i="9"/>
  <c r="K43" i="9"/>
  <c r="I43" i="9"/>
  <c r="G43" i="9"/>
  <c r="E43" i="9"/>
  <c r="D43" i="9"/>
  <c r="C43" i="9"/>
  <c r="M42" i="9"/>
  <c r="F42" i="9"/>
  <c r="M41" i="9"/>
  <c r="F41" i="9"/>
  <c r="Q29" i="9"/>
  <c r="K29" i="9"/>
  <c r="I29" i="9"/>
  <c r="G29" i="9"/>
  <c r="E29" i="9"/>
  <c r="D29" i="9"/>
  <c r="C29" i="9"/>
  <c r="M28" i="9"/>
  <c r="F28" i="9"/>
  <c r="M27" i="9"/>
  <c r="F27" i="9"/>
  <c r="M26" i="9"/>
  <c r="F26" i="9"/>
  <c r="M25" i="9"/>
  <c r="F25" i="9"/>
  <c r="M24" i="9"/>
  <c r="F24" i="9"/>
  <c r="M23" i="9"/>
  <c r="F23" i="9"/>
  <c r="M22" i="9"/>
  <c r="F22" i="9"/>
  <c r="Q10" i="9"/>
  <c r="K10" i="9"/>
  <c r="I10" i="9"/>
  <c r="G10" i="9"/>
  <c r="E10" i="9"/>
  <c r="D10" i="9"/>
  <c r="C10" i="9"/>
  <c r="M9" i="9"/>
  <c r="F9" i="9"/>
  <c r="M8" i="9"/>
  <c r="F8" i="9"/>
  <c r="Q92" i="8"/>
  <c r="K92" i="8"/>
  <c r="I92" i="8"/>
  <c r="G92" i="8"/>
  <c r="E92" i="8"/>
  <c r="D92" i="8"/>
  <c r="C92" i="8"/>
  <c r="M91" i="8"/>
  <c r="F91" i="8"/>
  <c r="M90" i="8"/>
  <c r="F90" i="8"/>
  <c r="N90" i="8" s="1"/>
  <c r="Q78" i="8"/>
  <c r="K78" i="8"/>
  <c r="I78" i="8"/>
  <c r="G78" i="8"/>
  <c r="E78" i="8"/>
  <c r="D78" i="8"/>
  <c r="C78" i="8"/>
  <c r="M77" i="8"/>
  <c r="F77" i="8"/>
  <c r="M76" i="8"/>
  <c r="F76" i="8"/>
  <c r="Q64" i="8"/>
  <c r="K64" i="8"/>
  <c r="I64" i="8"/>
  <c r="G64" i="8"/>
  <c r="E64" i="8"/>
  <c r="D64" i="8"/>
  <c r="C64" i="8"/>
  <c r="M61" i="8"/>
  <c r="F61" i="8"/>
  <c r="N61" i="8" s="1"/>
  <c r="M60" i="8"/>
  <c r="F60" i="8"/>
  <c r="M59" i="8"/>
  <c r="F59" i="8"/>
  <c r="N59" i="8" s="1"/>
  <c r="M58" i="8"/>
  <c r="F58" i="8"/>
  <c r="M57" i="8"/>
  <c r="F57" i="8"/>
  <c r="N57" i="8" s="1"/>
  <c r="Q45" i="8"/>
  <c r="K45" i="8"/>
  <c r="I45" i="8"/>
  <c r="G45" i="8"/>
  <c r="E45" i="8"/>
  <c r="D45" i="8"/>
  <c r="C45" i="8"/>
  <c r="M44" i="8"/>
  <c r="F44" i="8"/>
  <c r="M43" i="8"/>
  <c r="F43" i="8"/>
  <c r="M42" i="8"/>
  <c r="F42" i="8"/>
  <c r="M41" i="8"/>
  <c r="F41" i="8"/>
  <c r="Q29" i="8"/>
  <c r="K29" i="8"/>
  <c r="I29" i="8"/>
  <c r="G29" i="8"/>
  <c r="E29" i="8"/>
  <c r="D29" i="8"/>
  <c r="C29" i="8"/>
  <c r="M28" i="8"/>
  <c r="F28" i="8"/>
  <c r="N28" i="8" s="1"/>
  <c r="M27" i="8"/>
  <c r="F27" i="8"/>
  <c r="M26" i="8"/>
  <c r="F26" i="8"/>
  <c r="N26" i="8" s="1"/>
  <c r="M25" i="8"/>
  <c r="F25" i="8"/>
  <c r="M24" i="8"/>
  <c r="F24" i="8"/>
  <c r="N24" i="8" s="1"/>
  <c r="Q12" i="8"/>
  <c r="K12" i="8"/>
  <c r="I12" i="8"/>
  <c r="G12" i="8"/>
  <c r="E12" i="8"/>
  <c r="D12" i="8"/>
  <c r="C12" i="8"/>
  <c r="M11" i="8"/>
  <c r="F11" i="8"/>
  <c r="M10" i="8"/>
  <c r="F10" i="8"/>
  <c r="M9" i="8"/>
  <c r="F9" i="8"/>
  <c r="M8" i="8"/>
  <c r="F8" i="8"/>
  <c r="M82" i="7"/>
  <c r="F82" i="7"/>
  <c r="M81" i="7"/>
  <c r="F81" i="7"/>
  <c r="Q85" i="7"/>
  <c r="K85" i="7"/>
  <c r="I85" i="7"/>
  <c r="G85" i="7"/>
  <c r="E85" i="7"/>
  <c r="D85" i="7"/>
  <c r="C85" i="7"/>
  <c r="M84" i="7"/>
  <c r="F84" i="7"/>
  <c r="M83" i="7"/>
  <c r="F83" i="7"/>
  <c r="N83" i="7" s="1"/>
  <c r="M80" i="7"/>
  <c r="F80" i="7"/>
  <c r="M79" i="7"/>
  <c r="F79" i="7"/>
  <c r="M78" i="7"/>
  <c r="F78" i="7"/>
  <c r="M77" i="7"/>
  <c r="F77" i="7"/>
  <c r="N77" i="7" s="1"/>
  <c r="M76" i="7"/>
  <c r="F76" i="7"/>
  <c r="M75" i="7"/>
  <c r="F75" i="7"/>
  <c r="N75" i="7" s="1"/>
  <c r="M74" i="7"/>
  <c r="F74" i="7"/>
  <c r="M73" i="7"/>
  <c r="F73" i="7"/>
  <c r="N78" i="7"/>
  <c r="Q45" i="7"/>
  <c r="K45" i="7"/>
  <c r="I45" i="7"/>
  <c r="G45" i="7"/>
  <c r="E45" i="7"/>
  <c r="D45" i="7"/>
  <c r="C45" i="7"/>
  <c r="M44" i="7"/>
  <c r="F44" i="7"/>
  <c r="M43" i="7"/>
  <c r="F43" i="7"/>
  <c r="M42" i="7"/>
  <c r="F42" i="7"/>
  <c r="M41" i="7"/>
  <c r="F41" i="7"/>
  <c r="F58" i="7"/>
  <c r="F59" i="7"/>
  <c r="F60" i="7"/>
  <c r="F57" i="7"/>
  <c r="Q61" i="7"/>
  <c r="K61" i="7"/>
  <c r="I61" i="7"/>
  <c r="G61" i="7"/>
  <c r="E61" i="7"/>
  <c r="D61" i="7"/>
  <c r="C61" i="7"/>
  <c r="M60" i="7"/>
  <c r="M59" i="7"/>
  <c r="N59" i="7" s="1"/>
  <c r="M58" i="7"/>
  <c r="M57" i="7"/>
  <c r="Q29" i="7"/>
  <c r="K29" i="7"/>
  <c r="I29" i="7"/>
  <c r="G29" i="7"/>
  <c r="E29" i="7"/>
  <c r="D29" i="7"/>
  <c r="C29" i="7"/>
  <c r="M28" i="7"/>
  <c r="F28" i="7"/>
  <c r="M27" i="7"/>
  <c r="F27" i="7"/>
  <c r="M26" i="7"/>
  <c r="N26" i="7" s="1"/>
  <c r="F10" i="7"/>
  <c r="M13" i="7"/>
  <c r="N13" i="7" s="1"/>
  <c r="F13" i="7"/>
  <c r="M12" i="7"/>
  <c r="N12" i="7" s="1"/>
  <c r="F12" i="7"/>
  <c r="M11" i="7"/>
  <c r="N11" i="7" s="1"/>
  <c r="F11" i="7"/>
  <c r="M10" i="7"/>
  <c r="N10" i="7" s="1"/>
  <c r="F8" i="7"/>
  <c r="F9" i="7"/>
  <c r="M9" i="7"/>
  <c r="N9" i="7" s="1"/>
  <c r="M8" i="7"/>
  <c r="Q8" i="7"/>
  <c r="Q14" i="7" s="1"/>
  <c r="K14" i="7"/>
  <c r="I14" i="7"/>
  <c r="G14" i="7"/>
  <c r="E14" i="7"/>
  <c r="D14" i="7"/>
  <c r="C14" i="7"/>
  <c r="N8" i="7"/>
  <c r="N38" i="11" l="1"/>
  <c r="M53" i="11"/>
  <c r="C56" i="11" s="1"/>
  <c r="F67" i="11"/>
  <c r="C69" i="11" s="1"/>
  <c r="F12" i="12"/>
  <c r="C14" i="12" s="1"/>
  <c r="M28" i="12"/>
  <c r="C31" i="12" s="1"/>
  <c r="M42" i="12"/>
  <c r="C45" i="12" s="1"/>
  <c r="F45" i="7"/>
  <c r="C47" i="7" s="1"/>
  <c r="N81" i="7"/>
  <c r="N54" i="10"/>
  <c r="N15" i="14"/>
  <c r="N26" i="9"/>
  <c r="N27" i="7"/>
  <c r="N12" i="10"/>
  <c r="N41" i="10"/>
  <c r="N9" i="11"/>
  <c r="N37" i="11"/>
  <c r="N56" i="12"/>
  <c r="M29" i="8"/>
  <c r="C32" i="8" s="1"/>
  <c r="N44" i="8"/>
  <c r="M64" i="8"/>
  <c r="C67" i="8" s="1"/>
  <c r="M92" i="8"/>
  <c r="C95" i="8" s="1"/>
  <c r="N8" i="9"/>
  <c r="F29" i="9"/>
  <c r="C31" i="9" s="1"/>
  <c r="N28" i="9"/>
  <c r="N28" i="7"/>
  <c r="F61" i="7"/>
  <c r="C63" i="7" s="1"/>
  <c r="N43" i="7"/>
  <c r="N80" i="11"/>
  <c r="N9" i="12"/>
  <c r="N11" i="12"/>
  <c r="N24" i="12"/>
  <c r="N41" i="12"/>
  <c r="N55" i="12"/>
  <c r="F57" i="12"/>
  <c r="C59" i="12" s="1"/>
  <c r="N74" i="7"/>
  <c r="N76" i="7"/>
  <c r="N80" i="7"/>
  <c r="N41" i="8"/>
  <c r="N43" i="8"/>
  <c r="N42" i="9"/>
  <c r="N56" i="10"/>
  <c r="N23" i="11"/>
  <c r="N24" i="11" s="1"/>
  <c r="N52" i="11"/>
  <c r="N79" i="11"/>
  <c r="N81" i="11" s="1"/>
  <c r="N65" i="13"/>
  <c r="N71" i="13"/>
  <c r="N28" i="13"/>
  <c r="N47" i="13"/>
  <c r="N64" i="13"/>
  <c r="N92" i="13"/>
  <c r="N113" i="13"/>
  <c r="N180" i="13"/>
  <c r="F14" i="7"/>
  <c r="C16" i="7" s="1"/>
  <c r="N79" i="7"/>
  <c r="N84" i="7"/>
  <c r="M12" i="8"/>
  <c r="C15" i="8" s="1"/>
  <c r="N27" i="12"/>
  <c r="N28" i="12" s="1"/>
  <c r="F33" i="13"/>
  <c r="C35" i="13" s="1"/>
  <c r="F50" i="13"/>
  <c r="C52" i="13" s="1"/>
  <c r="F99" i="13"/>
  <c r="C101" i="13" s="1"/>
  <c r="F133" i="13"/>
  <c r="C135" i="13" s="1"/>
  <c r="M150" i="13"/>
  <c r="C153" i="13" s="1"/>
  <c r="N30" i="13"/>
  <c r="N49" i="13"/>
  <c r="N62" i="13"/>
  <c r="N66" i="13"/>
  <c r="N77" i="13"/>
  <c r="N90" i="13"/>
  <c r="N96" i="13"/>
  <c r="N111" i="13"/>
  <c r="N128" i="13"/>
  <c r="N164" i="13"/>
  <c r="N8" i="8"/>
  <c r="N10" i="8"/>
  <c r="N25" i="8"/>
  <c r="F64" i="8"/>
  <c r="C66" i="8" s="1"/>
  <c r="C68" i="8" s="1"/>
  <c r="N60" i="8"/>
  <c r="M78" i="8"/>
  <c r="C81" i="8" s="1"/>
  <c r="N91" i="8"/>
  <c r="M10" i="9"/>
  <c r="C13" i="9" s="1"/>
  <c r="N23" i="9"/>
  <c r="F78" i="9"/>
  <c r="C80" i="9" s="1"/>
  <c r="N75" i="9"/>
  <c r="F27" i="10"/>
  <c r="C29" i="10" s="1"/>
  <c r="M42" i="10"/>
  <c r="C45" i="10" s="1"/>
  <c r="N55" i="10"/>
  <c r="F14" i="13"/>
  <c r="C16" i="13" s="1"/>
  <c r="N11" i="13"/>
  <c r="N13" i="13"/>
  <c r="N11" i="14"/>
  <c r="N13" i="14"/>
  <c r="N147" i="13"/>
  <c r="N149" i="13"/>
  <c r="N72" i="13"/>
  <c r="N74" i="13"/>
  <c r="N9" i="9"/>
  <c r="N10" i="9" s="1"/>
  <c r="N56" i="9"/>
  <c r="N27" i="9"/>
  <c r="N58" i="9"/>
  <c r="M43" i="9"/>
  <c r="C46" i="9" s="1"/>
  <c r="F61" i="9"/>
  <c r="C63" i="9" s="1"/>
  <c r="M61" i="7"/>
  <c r="C64" i="7" s="1"/>
  <c r="C65" i="7" s="1"/>
  <c r="N60" i="9"/>
  <c r="N73" i="9"/>
  <c r="N77" i="9"/>
  <c r="M29" i="7"/>
  <c r="C32" i="7" s="1"/>
  <c r="N42" i="7"/>
  <c r="N44" i="7"/>
  <c r="N76" i="8"/>
  <c r="N11" i="10"/>
  <c r="F11" i="11"/>
  <c r="C13" i="11" s="1"/>
  <c r="N8" i="13"/>
  <c r="N146" i="13"/>
  <c r="N148" i="13"/>
  <c r="N41" i="7"/>
  <c r="F92" i="8"/>
  <c r="C94" i="8" s="1"/>
  <c r="N40" i="10"/>
  <c r="N10" i="11"/>
  <c r="F29" i="8"/>
  <c r="C31" i="8" s="1"/>
  <c r="C33" i="8" s="1"/>
  <c r="N92" i="8"/>
  <c r="N24" i="9"/>
  <c r="F43" i="9"/>
  <c r="C45" i="9" s="1"/>
  <c r="N57" i="9"/>
  <c r="N59" i="9"/>
  <c r="N76" i="9"/>
  <c r="F57" i="10"/>
  <c r="C59" i="10" s="1"/>
  <c r="F24" i="11"/>
  <c r="C26" i="11" s="1"/>
  <c r="C28" i="11" s="1"/>
  <c r="N66" i="11"/>
  <c r="M81" i="11"/>
  <c r="C84" i="11" s="1"/>
  <c r="N10" i="12"/>
  <c r="N29" i="13"/>
  <c r="N31" i="13"/>
  <c r="N48" i="13"/>
  <c r="N76" i="13"/>
  <c r="M99" i="13"/>
  <c r="C102" i="13" s="1"/>
  <c r="N93" i="13"/>
  <c r="N95" i="13"/>
  <c r="N112" i="13"/>
  <c r="N114" i="13"/>
  <c r="N129" i="13"/>
  <c r="N131" i="13"/>
  <c r="N165" i="13"/>
  <c r="M186" i="13"/>
  <c r="C189" i="13" s="1"/>
  <c r="N183" i="13"/>
  <c r="F168" i="13"/>
  <c r="C170" i="13" s="1"/>
  <c r="F29" i="7"/>
  <c r="C31" i="7" s="1"/>
  <c r="C33" i="7" s="1"/>
  <c r="M45" i="7"/>
  <c r="C48" i="7" s="1"/>
  <c r="C49" i="7" s="1"/>
  <c r="M45" i="8"/>
  <c r="C48" i="8" s="1"/>
  <c r="N27" i="8"/>
  <c r="N29" i="8" s="1"/>
  <c r="N58" i="8"/>
  <c r="N10" i="10"/>
  <c r="F81" i="11"/>
  <c r="C83" i="11" s="1"/>
  <c r="F28" i="12"/>
  <c r="C30" i="12" s="1"/>
  <c r="C32" i="12" s="1"/>
  <c r="N57" i="7"/>
  <c r="N60" i="7"/>
  <c r="N58" i="7"/>
  <c r="N73" i="7"/>
  <c r="N82" i="7"/>
  <c r="F12" i="8"/>
  <c r="C14" i="8" s="1"/>
  <c r="C16" i="8" s="1"/>
  <c r="N11" i="8"/>
  <c r="F10" i="9"/>
  <c r="C12" i="9" s="1"/>
  <c r="N25" i="9"/>
  <c r="M16" i="14"/>
  <c r="C19" i="14" s="1"/>
  <c r="N14" i="14"/>
  <c r="N14" i="7"/>
  <c r="M11" i="11"/>
  <c r="C14" i="11" s="1"/>
  <c r="N8" i="11"/>
  <c r="N51" i="11"/>
  <c r="N53" i="11" s="1"/>
  <c r="F53" i="11"/>
  <c r="C55" i="11" s="1"/>
  <c r="C57" i="11" s="1"/>
  <c r="M67" i="11"/>
  <c r="C70" i="11" s="1"/>
  <c r="C71" i="11" s="1"/>
  <c r="N65" i="11"/>
  <c r="F186" i="13"/>
  <c r="C188" i="13" s="1"/>
  <c r="N184" i="13"/>
  <c r="N27" i="13"/>
  <c r="M33" i="13"/>
  <c r="C36" i="13" s="1"/>
  <c r="M50" i="13"/>
  <c r="C53" i="13" s="1"/>
  <c r="C54" i="13" s="1"/>
  <c r="N46" i="13"/>
  <c r="M78" i="13"/>
  <c r="C81" i="13" s="1"/>
  <c r="N63" i="13"/>
  <c r="N127" i="13"/>
  <c r="M133" i="13"/>
  <c r="C136" i="13" s="1"/>
  <c r="F150" i="13"/>
  <c r="C152" i="13" s="1"/>
  <c r="N145" i="13"/>
  <c r="N163" i="13"/>
  <c r="M168" i="13"/>
  <c r="C171" i="13" s="1"/>
  <c r="N73" i="13"/>
  <c r="F78" i="13"/>
  <c r="C80" i="13" s="1"/>
  <c r="F85" i="7"/>
  <c r="C87" i="7" s="1"/>
  <c r="N9" i="8"/>
  <c r="M85" i="7"/>
  <c r="C88" i="7" s="1"/>
  <c r="N41" i="9"/>
  <c r="N43" i="9" s="1"/>
  <c r="F39" i="11"/>
  <c r="C41" i="11" s="1"/>
  <c r="N36" i="11"/>
  <c r="N91" i="13"/>
  <c r="M14" i="7"/>
  <c r="C17" i="7" s="1"/>
  <c r="F45" i="8"/>
  <c r="C47" i="8" s="1"/>
  <c r="N42" i="8"/>
  <c r="N45" i="8" s="1"/>
  <c r="N77" i="8"/>
  <c r="N78" i="8" s="1"/>
  <c r="F78" i="8"/>
  <c r="C80" i="8" s="1"/>
  <c r="C82" i="8" s="1"/>
  <c r="M29" i="9"/>
  <c r="C32" i="9" s="1"/>
  <c r="C33" i="9" s="1"/>
  <c r="N22" i="9"/>
  <c r="M61" i="9"/>
  <c r="C64" i="9" s="1"/>
  <c r="C65" i="9" s="1"/>
  <c r="N55" i="9"/>
  <c r="N74" i="9"/>
  <c r="M78" i="9"/>
  <c r="C81" i="9" s="1"/>
  <c r="C61" i="10"/>
  <c r="M13" i="10"/>
  <c r="C16" i="10" s="1"/>
  <c r="C17" i="10" s="1"/>
  <c r="N8" i="10"/>
  <c r="M27" i="10"/>
  <c r="C30" i="10" s="1"/>
  <c r="N26" i="10"/>
  <c r="N27" i="10" s="1"/>
  <c r="F42" i="10"/>
  <c r="C44" i="10" s="1"/>
  <c r="N39" i="10"/>
  <c r="N42" i="10" s="1"/>
  <c r="M39" i="11"/>
  <c r="C42" i="11" s="1"/>
  <c r="M12" i="12"/>
  <c r="C15" i="12" s="1"/>
  <c r="C16" i="12" s="1"/>
  <c r="N8" i="12"/>
  <c r="N40" i="12"/>
  <c r="F42" i="12"/>
  <c r="C44" i="12" s="1"/>
  <c r="C46" i="12" s="1"/>
  <c r="N54" i="12"/>
  <c r="M57" i="12"/>
  <c r="C60" i="12" s="1"/>
  <c r="C61" i="12" s="1"/>
  <c r="N9" i="13"/>
  <c r="M14" i="13"/>
  <c r="C17" i="13" s="1"/>
  <c r="C18" i="13" s="1"/>
  <c r="F16" i="14"/>
  <c r="C18" i="14" s="1"/>
  <c r="C20" i="14" s="1"/>
  <c r="N8" i="14"/>
  <c r="M115" i="13"/>
  <c r="C118" i="13" s="1"/>
  <c r="C119" i="13" s="1"/>
  <c r="N181" i="13"/>
  <c r="N186" i="13" l="1"/>
  <c r="C31" i="10"/>
  <c r="C103" i="13"/>
  <c r="N45" i="7"/>
  <c r="N42" i="12"/>
  <c r="N78" i="9"/>
  <c r="C49" i="8"/>
  <c r="N39" i="11"/>
  <c r="C14" i="9"/>
  <c r="N133" i="13"/>
  <c r="N29" i="7"/>
  <c r="N64" i="8"/>
  <c r="C47" i="9"/>
  <c r="C15" i="11"/>
  <c r="N57" i="12"/>
  <c r="C18" i="7"/>
  <c r="N150" i="13"/>
  <c r="C96" i="8"/>
  <c r="N57" i="10"/>
  <c r="C82" i="9"/>
  <c r="C37" i="13"/>
  <c r="N16" i="14"/>
  <c r="C46" i="10"/>
  <c r="N99" i="13"/>
  <c r="C154" i="13"/>
  <c r="N11" i="11"/>
  <c r="N61" i="9"/>
  <c r="N12" i="8"/>
  <c r="C172" i="13"/>
  <c r="C137" i="13"/>
  <c r="N50" i="13"/>
  <c r="N85" i="7"/>
  <c r="N61" i="7"/>
  <c r="N115" i="13"/>
  <c r="C190" i="13"/>
  <c r="N78" i="13"/>
  <c r="N14" i="13"/>
  <c r="N12" i="12"/>
  <c r="N168" i="13"/>
  <c r="C85" i="11"/>
  <c r="N13" i="10"/>
  <c r="N29" i="9"/>
  <c r="N67" i="11"/>
  <c r="N33" i="13"/>
  <c r="C43" i="11"/>
  <c r="C82" i="13"/>
  <c r="C89" i="7"/>
</calcChain>
</file>

<file path=xl/comments1.xml><?xml version="1.0" encoding="utf-8"?>
<comments xmlns="http://schemas.openxmlformats.org/spreadsheetml/2006/main">
  <authors>
    <author>Paola Marcela Rangel Jurado</author>
  </authors>
  <commentList>
    <comment ref="Y64" authorId="0" shapeId="0">
      <text>
        <r>
          <rPr>
            <b/>
            <sz val="9"/>
            <color indexed="81"/>
            <rFont val="Tahoma"/>
            <family val="2"/>
          </rPr>
          <t>Paola Marcela Rangel Jurado:</t>
        </r>
        <r>
          <rPr>
            <sz val="9"/>
            <color indexed="81"/>
            <rFont val="Tahoma"/>
            <family val="2"/>
          </rPr>
          <t xml:space="preserve">
Maestría Exterior</t>
        </r>
      </text>
    </comment>
    <comment ref="Y65" authorId="0" shapeId="0">
      <text>
        <r>
          <rPr>
            <b/>
            <sz val="9"/>
            <color indexed="81"/>
            <rFont val="Tahoma"/>
            <family val="2"/>
          </rPr>
          <t>Paola Marcela Rangel Jurado:</t>
        </r>
        <r>
          <rPr>
            <sz val="9"/>
            <color indexed="81"/>
            <rFont val="Tahoma"/>
            <family val="2"/>
          </rPr>
          <t xml:space="preserve">
Maestría Exterior</t>
        </r>
      </text>
    </comment>
    <comment ref="Y66" authorId="0" shapeId="0">
      <text>
        <r>
          <rPr>
            <b/>
            <sz val="9"/>
            <color indexed="81"/>
            <rFont val="Tahoma"/>
            <family val="2"/>
          </rPr>
          <t>Paola Marcela Rangel Jurado:</t>
        </r>
        <r>
          <rPr>
            <sz val="9"/>
            <color indexed="81"/>
            <rFont val="Tahoma"/>
            <family val="2"/>
          </rPr>
          <t xml:space="preserve">
Maestría Nacional</t>
        </r>
      </text>
    </comment>
    <comment ref="Y67" authorId="0" shapeId="0">
      <text>
        <r>
          <rPr>
            <b/>
            <sz val="9"/>
            <color indexed="81"/>
            <rFont val="Tahoma"/>
            <family val="2"/>
          </rPr>
          <t>Paola Marcela Rangel Jurado:</t>
        </r>
        <r>
          <rPr>
            <sz val="9"/>
            <color indexed="81"/>
            <rFont val="Tahoma"/>
            <family val="2"/>
          </rPr>
          <t xml:space="preserve">
Maestría Nacional</t>
        </r>
      </text>
    </comment>
    <comment ref="Y80" authorId="0" shapeId="0">
      <text>
        <r>
          <rPr>
            <sz val="9"/>
            <color indexed="81"/>
            <rFont val="Tahoma"/>
            <family val="2"/>
          </rPr>
          <t>Eje Desafíos de Paz</t>
        </r>
      </text>
    </comment>
    <comment ref="Y81" authorId="0" shapeId="0">
      <text>
        <r>
          <rPr>
            <sz val="9"/>
            <color indexed="81"/>
            <rFont val="Tahoma"/>
            <family val="2"/>
          </rPr>
          <t>Eje crecimiento Verde</t>
        </r>
      </text>
    </comment>
    <comment ref="Y82" authorId="0" shapeId="0">
      <text>
        <r>
          <rPr>
            <sz val="9"/>
            <color indexed="81"/>
            <rFont val="Tahoma"/>
            <family val="2"/>
          </rPr>
          <t>Recursos Renovables y No renovables</t>
        </r>
      </text>
    </comment>
  </commentList>
</comments>
</file>

<file path=xl/sharedStrings.xml><?xml version="1.0" encoding="utf-8"?>
<sst xmlns="http://schemas.openxmlformats.org/spreadsheetml/2006/main" count="2776" uniqueCount="1062">
  <si>
    <t>Iniciativa estratégica</t>
  </si>
  <si>
    <t>Vigencias futuras</t>
  </si>
  <si>
    <t>Otras fuentes</t>
  </si>
  <si>
    <t>Presupuesto total</t>
  </si>
  <si>
    <t>Total otras fuentes</t>
  </si>
  <si>
    <t>Valor</t>
  </si>
  <si>
    <t>Total</t>
  </si>
  <si>
    <t>Otras Fuentes</t>
  </si>
  <si>
    <t>xxxx</t>
  </si>
  <si>
    <t>Inversión</t>
  </si>
  <si>
    <t>Funcionamiento</t>
  </si>
  <si>
    <t>Metas 2017</t>
  </si>
  <si>
    <t>PGN Colciencias 2017</t>
  </si>
  <si>
    <t>Presupuesto General de la Nación 2017</t>
  </si>
  <si>
    <t>FFJC - Saldos</t>
  </si>
  <si>
    <t>Descripción fuente de saldos FFJC</t>
  </si>
  <si>
    <t>Total PGN 2017</t>
  </si>
  <si>
    <t>Descripción fuente de rendimientos FFJC</t>
  </si>
  <si>
    <t>Rendimientos - FFJC</t>
  </si>
  <si>
    <t>Por apalancar</t>
  </si>
  <si>
    <t>Descripción fuente por apalancar</t>
  </si>
  <si>
    <t>Mejorar la calidad y el impacto de la investigación y la transferencia de conocimiento y tecnología</t>
  </si>
  <si>
    <t>Becas para la formación de maestría y doctorado nacional y exterior financiados por Colciencias y otras entidades</t>
  </si>
  <si>
    <t>Formación de capital humano para la CTeI a nivel de Doctorado y Maestría</t>
  </si>
  <si>
    <t>Convocatoria de formación para estudios de doctorado en el exterior y en Colombia</t>
  </si>
  <si>
    <t>Icetex</t>
  </si>
  <si>
    <t>Indicador programático</t>
  </si>
  <si>
    <t>43 exterior
133 en colombia</t>
  </si>
  <si>
    <t>Convocatoria de formación para estudios de doctoradode maestría y doctorado en el exterior COLFUTURO</t>
  </si>
  <si>
    <t>Formación de alto nivel SGR</t>
  </si>
  <si>
    <t>SGR</t>
  </si>
  <si>
    <t>Seguimiento financiero al proyecto de capacitación de recursos humanos para la investigación</t>
  </si>
  <si>
    <t>Desembolsos vigencias futuras comprometidas</t>
  </si>
  <si>
    <t>Apoyo a postdoctorados en Colombia de becarios Colciencias</t>
  </si>
  <si>
    <t>Objetivo Estratégico 1</t>
  </si>
  <si>
    <t>Programa Estratégico 1.1</t>
  </si>
  <si>
    <t>Programa Estratégico 1.2</t>
  </si>
  <si>
    <t>Articulación de oferta y demanda para recurso humano de alto nivel</t>
  </si>
  <si>
    <t>Implementación del grupo comunidad becarios Colciencias</t>
  </si>
  <si>
    <t>% de beneficiarios de becas Colciencias con perfil público en la plataforma</t>
  </si>
  <si>
    <t>Gestión de la base de datos de beneficiarios Colciencias</t>
  </si>
  <si>
    <t>Talleres de articulación de oferta y demanda de doctores</t>
  </si>
  <si>
    <t>Consolidación de modelos cienciométricos para los actores del SNCTI</t>
  </si>
  <si>
    <t>Convocatoria reconocimiento de grupos de investigación e investigadores 2017</t>
  </si>
  <si>
    <t>Artículos científicos publicados en revistas científicas especializadas por investigadores colombianos</t>
  </si>
  <si>
    <t>Revisión del modelo de medición grupos e investigadores</t>
  </si>
  <si>
    <t>Revisión del modelo de medición de productos de CTeI de la comunidad en Ciencias Sociales, Humanas y Educación</t>
  </si>
  <si>
    <t>Gestión ORCID y EUROCRIS</t>
  </si>
  <si>
    <t>Incremento de la visibilidad e impacto de las publicaciones científicas colombianas</t>
  </si>
  <si>
    <t>Programa Estratégico 1.4</t>
  </si>
  <si>
    <t>Programa Estratégico 1.3</t>
  </si>
  <si>
    <t>Implementación de nueva métrica para indexar revistas colombianas</t>
  </si>
  <si>
    <t>Revistas colombianas Indexadas</t>
  </si>
  <si>
    <t>Formulación e implementación del plan de apoyo a revistas colombianas</t>
  </si>
  <si>
    <t>Servicio permanente de homologación de revistas especializadas de CTeI - Publindex</t>
  </si>
  <si>
    <t>Realización de la segunda etapa convocatoria 768 - Clasificación de revistas nacionales</t>
  </si>
  <si>
    <t>Programa Estratégico 1.5</t>
  </si>
  <si>
    <t>Fomento al desarrollo de programas y proyectos de generación de conocimiento en CTeI</t>
  </si>
  <si>
    <t>Incrementar la articulación con gestión territorial</t>
  </si>
  <si>
    <t>Implementación Colombia científica</t>
  </si>
  <si>
    <t>Credito Banco Mundial</t>
  </si>
  <si>
    <t>Financiación de programas y proyectos de CTeI en Salud</t>
  </si>
  <si>
    <t>Proyectos de investigación apoyados</t>
  </si>
  <si>
    <t>Financiación de programas y proyectos de CTeI y su contribución a los retos del país</t>
  </si>
  <si>
    <t>Financiación de programas y proyectos de CTeI en seguridad y defensa</t>
  </si>
  <si>
    <t>Convenio 015-2015 FAC</t>
  </si>
  <si>
    <t>Financiación de programas y proyectos de CTeI en hidrocarburos y geociencias</t>
  </si>
  <si>
    <t>Convenio ANH</t>
  </si>
  <si>
    <t>Formulación de planes estratégicos programas nacionales de CTeI</t>
  </si>
  <si>
    <t>Financiación de programas y proyectos de CTeI en educación - Antioquia</t>
  </si>
  <si>
    <t>Financiación de programas y proyectos de CTeI en paz - Putumayo</t>
  </si>
  <si>
    <t>Acceso a información científica especializada</t>
  </si>
  <si>
    <t>Gestión para la adopación de la reglamentación y de la política de la ética de la investigación e integridad científica</t>
  </si>
  <si>
    <t>Gestión de proyectos tipo convocatorias regionales de investigación</t>
  </si>
  <si>
    <t>Promover el desarrollo tecnológico y la innovación como motor de crecimiento empresarial y del emprendimiento</t>
  </si>
  <si>
    <t>Objetivo Estratégico 2</t>
  </si>
  <si>
    <t>Programa Estratégico 2.1</t>
  </si>
  <si>
    <t>Alianzas para la Innovación</t>
  </si>
  <si>
    <t>Implementación de proyectos prototipo - Alianzas - (convocatoria nacional)</t>
  </si>
  <si>
    <t>Metodología para formar empresas de manera virtual (bajar costos) Alianzas</t>
  </si>
  <si>
    <t>Nueva estrategia con Confecámaras y Cámaras de Comercio</t>
  </si>
  <si>
    <t>Empresas apoyadas en procesos de innovación por Colciencias</t>
  </si>
  <si>
    <t>Recursos  del convenio 209-2015, que seran reinvertidos en el mismo según aprobación del Comité ejecutivo del convenio. (estos recursos estan en Confecámaras)</t>
  </si>
  <si>
    <t>Ejecución Convenio Alianzas 2016 - 2017</t>
  </si>
  <si>
    <t>Programa Estratégico 2.2</t>
  </si>
  <si>
    <t>Sistemas de Innovación</t>
  </si>
  <si>
    <t>Alineación del programa de Gestores de Ruta N para aporte a Meta Colciencias de Sistemas de Innovación Empresarial</t>
  </si>
  <si>
    <t>Implementación de la estrategia de Sistemas de Innovación Empresarial en un segunda iteración para Bogotá y Barranquilla</t>
  </si>
  <si>
    <t xml:space="preserve">Gestionar la adopción de proyectos tipo "gestión de innovación" por parte de los departamentos </t>
  </si>
  <si>
    <t>Diseño e implementación de piloto para la ejecución de la estrategia de Sistemas de Innovación Empresarial en una de las ciudades Pacto por la Innovación bajo nuevo un  esquema - Villavicencio</t>
  </si>
  <si>
    <t xml:space="preserve"> Implementar los procesos de recolección, consolidación y medición de resultados e impactos logrados por la estrategia de Sistemas de Innovación Empresarial bajo la estrategia de Bitácora de Inersiones</t>
  </si>
  <si>
    <t xml:space="preserve">Apoyo en I+D+i en el Sector Productivo </t>
  </si>
  <si>
    <t>Programa Estratégico 2.3</t>
  </si>
  <si>
    <t>Ejecutar saldo del convenio SENA para I+D+i (Estrategia I+D- Cierre de Brechas Tecnológicas (Fase de diseño))</t>
  </si>
  <si>
    <t>Convenio SENA</t>
  </si>
  <si>
    <t>Adoptar y difundir el nuevo modelo de reconocimiento de actores (Llevar a cabo el Proceso de Reconocimiento)</t>
  </si>
  <si>
    <t>Proyectos I+D (Ruta N, BIOS, CeniBanano - AUGURA) - Apoyo I+D+i al sector productivo gracias a la aticulación con los PNCTeI</t>
  </si>
  <si>
    <t>Convenio SENA 593-2014</t>
  </si>
  <si>
    <t>Programa TIC</t>
  </si>
  <si>
    <t>Programa Estratégico 2.4</t>
  </si>
  <si>
    <t>Pactos TI</t>
  </si>
  <si>
    <t>Convocatoria modelos de calidad</t>
  </si>
  <si>
    <t>Convocatoria de especialización inteligente</t>
  </si>
  <si>
    <t>Convocatoria soluciones innovadoras para el sector Agro</t>
  </si>
  <si>
    <t>Ejecución y seguimiento CEAs</t>
  </si>
  <si>
    <t>Registros de patentes solicitadas por residentes en oficina nacional y PCT</t>
  </si>
  <si>
    <t>Personas sensibilizadas a través de estrategias enfocadas en el uso, apropiación y utilidad de la CTeI</t>
  </si>
  <si>
    <t>Desarrollo de capacidades de transferencia tecnológica</t>
  </si>
  <si>
    <t>Programa Estratégico 2.5</t>
  </si>
  <si>
    <t>Escalar OTRI el modelo de licencia de prueba y articulación con la "ruta competitiva" de MinCIT</t>
  </si>
  <si>
    <t>Ejecución y seguimiento a los Centros de Excelencia y Apropiación en BigData</t>
  </si>
  <si>
    <t>Licenciamientos tecnológicos apoyados</t>
  </si>
  <si>
    <t>Brigada de patentes - Fondo de Protección</t>
  </si>
  <si>
    <t>Programa Estratégico 2.6</t>
  </si>
  <si>
    <t>Brigada de patentes y fondo de protección de patentes</t>
  </si>
  <si>
    <t xml:space="preserve">Estrategia Nacional de Fomento a la Protección de Invenciones </t>
  </si>
  <si>
    <t>Generar una cultura que valore y gestione el conocimiento y la innovación</t>
  </si>
  <si>
    <t>Objetivo Estratégico 3</t>
  </si>
  <si>
    <t>Centros de ciencia</t>
  </si>
  <si>
    <t>Programa Estratégico 3.1</t>
  </si>
  <si>
    <t>Fortalecimiento de Centros de Ciencia estrategia Colciencias</t>
  </si>
  <si>
    <t>Gestión territorial de Centros de Ciencia</t>
  </si>
  <si>
    <t>Centros de ciencia fortalecidos</t>
  </si>
  <si>
    <t>Convenio por gestionar (aliado potencial: Smithsonita/ IBER Museos/OEI)</t>
  </si>
  <si>
    <t>Atrévete</t>
  </si>
  <si>
    <t>Programa Estratégico 3.2</t>
  </si>
  <si>
    <t>Ideas para el Cambio - Programa de innovación Social desde CTeI. Acción Estratégica de impacto: Ciencia y Tic para la paz 2017</t>
  </si>
  <si>
    <t>Gestión Territorial - Ideas para el cambio</t>
  </si>
  <si>
    <t>SGR - Nariño</t>
  </si>
  <si>
    <t>A Ciencia Cierta - Agro –BIO</t>
  </si>
  <si>
    <t>Convenio 398 de 2015</t>
  </si>
  <si>
    <t>Agenda Ciudadana Iberoamericana 2017 (implementación)</t>
  </si>
  <si>
    <t>Actualización de la Estratégia Nacional de Apropiación Social de CTeI (Implica Evaluación de la Estrategia y un proceso de formación de Capacidades para la Apropiación Social de CTeI con actores del sistema)</t>
  </si>
  <si>
    <t>Definición lineamientos y guia sobre Innovación Social en el marco del SGR</t>
  </si>
  <si>
    <t>Digitalización  de Documentos CENDOC</t>
  </si>
  <si>
    <t>Programa Estratégico 3.3</t>
  </si>
  <si>
    <t>Difusión - Todo es ciencia</t>
  </si>
  <si>
    <t>Plataforma digital todo es ciencia</t>
  </si>
  <si>
    <t>Colombia Bio  (serie Web tv para TEC)</t>
  </si>
  <si>
    <t>Colombia BIO</t>
  </si>
  <si>
    <t>Programa Estratégico 3.4</t>
  </si>
  <si>
    <t>Ondas</t>
  </si>
  <si>
    <t>Gestión Territorial</t>
  </si>
  <si>
    <t>SGR - 6 departamentos</t>
  </si>
  <si>
    <t xml:space="preserve">Niños y jóvenes apoyados en procesos de vocación científica
y tecnológica </t>
  </si>
  <si>
    <t>Estrategias de fortalecimiento</t>
  </si>
  <si>
    <t>Lineamientos pedagógicos y metodológicos</t>
  </si>
  <si>
    <t>Implementación comunidad</t>
  </si>
  <si>
    <t xml:space="preserve">Sistema de Mapeo iniciativas de país </t>
  </si>
  <si>
    <t>Proyectos especiales</t>
  </si>
  <si>
    <t>Programa Estratégico 3.5</t>
  </si>
  <si>
    <t>Jóvenes investigadores e innovadores</t>
  </si>
  <si>
    <t>Convocatoria jóvenes investigadores e innovadores</t>
  </si>
  <si>
    <t>Gestión y articulación Instituciones de Educación Superior</t>
  </si>
  <si>
    <t>Gestión con Aliados nacionales  e internacionales jóvenes investigadores e innovadores y Nexo Global</t>
  </si>
  <si>
    <t>Convenio por suscribir con Pfizer/Universidad Nacional
Convenio 593-2015</t>
  </si>
  <si>
    <t>Gestión Territorial jóvenes investigadores e innovadores y Nexo Global</t>
  </si>
  <si>
    <t>SGR (3 departamentos con resultados 2017 NG)
 (Proyectos de Sucre, Huila y Risaralda JII)</t>
  </si>
  <si>
    <t>Estrategia de reconocimiento iniciativas en pre-grado</t>
  </si>
  <si>
    <t>Desarrollar un sistema e institucionalidad habilitante para la CTeI</t>
  </si>
  <si>
    <t>Beneficios Tributarios  para CTeI</t>
  </si>
  <si>
    <t>Nuevos CONPES de beneficios tributarios (sujeto a la reforma tributaria)</t>
  </si>
  <si>
    <t xml:space="preserve">Talleres virtuales para BT </t>
  </si>
  <si>
    <t>Hacer permanente el piloto de empresa altamente innovadora</t>
  </si>
  <si>
    <t>% de asignación del cupo de inversión para deducción tributaria</t>
  </si>
  <si>
    <t>Mecanismo BT, puntos adicionales en proyectos que involucren cadena de proveedores</t>
  </si>
  <si>
    <t>Analizar el comportamiento del uso de BT por parte de MyPimes</t>
  </si>
  <si>
    <t>Ciudades que formalicen pactos por la innovación</t>
  </si>
  <si>
    <t>Propuesta ciudades que formalicen pactos por la innovación</t>
  </si>
  <si>
    <t>Pacto por la innovación</t>
  </si>
  <si>
    <t>Objetivo Estratégico 4</t>
  </si>
  <si>
    <t>Programa Estratégico 4.1</t>
  </si>
  <si>
    <t>Programa Estratégico 4.2</t>
  </si>
  <si>
    <t>Desarrollo de capacidades para diseño y evaluación de políticas en los actores del Sistema Nacional</t>
  </si>
  <si>
    <t>Programa Estratégico 4.3</t>
  </si>
  <si>
    <t>Orientar conceptual y metodológicamente la formulación y evaluación de políticas de CTeI a nivel departamental y municipal</t>
  </si>
  <si>
    <t>Diseño y evaluación de políticas de CTeI</t>
  </si>
  <si>
    <t>Liderar y coordinar un amplio debate nacional sobre el papel de la CTeI en el futuro del país</t>
  </si>
  <si>
    <t>Política CTeI aprobada y en implementación</t>
  </si>
  <si>
    <t>Formular una política nacional de ciencia abierta, incluyendo una estrategia de implementación por fases</t>
  </si>
  <si>
    <t xml:space="preserve">Realizar estudios y evaluaciones que apoyen la toma de decisiones de política en la entidad </t>
  </si>
  <si>
    <t>Programa Estratégico 4.4</t>
  </si>
  <si>
    <t>Acciones de fortalecimiento de capacidades desarrolladas</t>
  </si>
  <si>
    <t>Fortalecer capacidades para el apoyo a la toma de decisión mediante herramientas de gestión (VT, minería de datos, mapas de ciencia)</t>
  </si>
  <si>
    <t xml:space="preserve">Diseñar y experimentar medidas alternativas para la dinámica de producción científica y de innovación nacional  </t>
  </si>
  <si>
    <t>Desarrollar proyectos estratégicos y de impacto en CTeI a través de la articulación de recursos de la nación, los departamentos y otros actores</t>
  </si>
  <si>
    <t>Objetivo Estratégico 5</t>
  </si>
  <si>
    <t>Programa Estratégico 5.1</t>
  </si>
  <si>
    <t>Rector de la Política de CTeI</t>
  </si>
  <si>
    <t>Fortalecer la Guía Sectorial de Proyectos de CTeI</t>
  </si>
  <si>
    <t>Fortalecer la definición, formulación y estructuración de proyectos de CTeI a través de estrategia de capacitación y formación</t>
  </si>
  <si>
    <t>Fortalecer los CODECTIs</t>
  </si>
  <si>
    <t>Programa Estratégico 5.2</t>
  </si>
  <si>
    <t>Gestor y movilizador de proyectos de CTeI para financiar con recursos del FCTeI</t>
  </si>
  <si>
    <t>Diseñar y aplicar estrategia para la movilización/gestión de la oferta de Colciencias en los territorios</t>
  </si>
  <si>
    <t>Programa Estratégico 5.3</t>
  </si>
  <si>
    <t>Coordinar la construcción y actualización de los PAEDs</t>
  </si>
  <si>
    <t>Verifica Requisitos de Presentación de Proyectos -Ley 1530 de 2012</t>
  </si>
  <si>
    <t>Programa Estratégico 5.4</t>
  </si>
  <si>
    <t>Programa Estratégico 5.5</t>
  </si>
  <si>
    <t>Programa Estratégico 5.6</t>
  </si>
  <si>
    <t>Evaluador de proyectos (Panel de Expertos-Comité cuando es oferta Colciencias)- Acuerdo  32 de 2015 de la Comisión Rectora del SGR.</t>
  </si>
  <si>
    <t>Somete a evaluación de terceros los proyectos</t>
  </si>
  <si>
    <t>Evaluar los proyectos antes de la verificación de requisitos de presentación</t>
  </si>
  <si>
    <t xml:space="preserve">Definir / diferenciar requisitos de presentación de proyectos antes y después de la evaluación </t>
  </si>
  <si>
    <t>Generar vínculos entre los actores del SNCTI y actores internacionales estratégicos</t>
  </si>
  <si>
    <t>Objetivo Estratégico 6</t>
  </si>
  <si>
    <t>Programa Estratégico 6.1</t>
  </si>
  <si>
    <t>Reunión Ministros CTeI OEA</t>
  </si>
  <si>
    <t xml:space="preserve">Participación de Colombia en el ámbito internacional, con miras a promover el avance de la Ciencia, Tecnología e Innovación </t>
  </si>
  <si>
    <t>Misiones internacionales (Alemania, Francia, Reino Unido, Estados Unidos, España, Brasil)</t>
  </si>
  <si>
    <t>Alianzas Estratégicas internacionales en términos de recursos y capital político</t>
  </si>
  <si>
    <t>Pago de compromisos con organismos internacionales</t>
  </si>
  <si>
    <t>Secretaría técnica ante el Comité de Política Científica y Tecnológica (CSTP) de la OECD</t>
  </si>
  <si>
    <t>Circulación de conocimiento y prácticas innovadoras en un escenario global</t>
  </si>
  <si>
    <t>Programa Estratégico 6.2</t>
  </si>
  <si>
    <t>Programa Estratégico 6.3</t>
  </si>
  <si>
    <t>Programa Estratégico 6.4</t>
  </si>
  <si>
    <t>Propuesta del modelo  para que las convocatorias de Colciencias tengan un componente internacional</t>
  </si>
  <si>
    <t>Convocatorias transnacionales</t>
  </si>
  <si>
    <r>
      <rPr>
        <sz val="12"/>
        <color rgb="FFFF0000"/>
        <rFont val="Arial"/>
        <family val="2"/>
      </rPr>
      <t>Programa</t>
    </r>
    <r>
      <rPr>
        <sz val="12"/>
        <rFont val="Arial"/>
        <family val="2"/>
      </rPr>
      <t xml:space="preserve"> GROW NSF</t>
    </r>
  </si>
  <si>
    <t>Movilidades internacionales apoyadas</t>
  </si>
  <si>
    <t>Convocatoria Europa</t>
  </si>
  <si>
    <t>Gestión de Recursos Financieros de Cooperación Internacional para CTeI</t>
  </si>
  <si>
    <t>Fortalecer el modelo de Matching Fund para apalancar recursos CTeI</t>
  </si>
  <si>
    <t>Apalancamiento de recursos, programas Colciencias</t>
  </si>
  <si>
    <t xml:space="preserve">Participación de Colombia en Horizonte 2020 de la Unión Europea </t>
  </si>
  <si>
    <t>Fortalecer el rol de Colciencias como punto nacional de contacto H2020</t>
  </si>
  <si>
    <t>Convocatoria para apoyar la movilidad internacional en la eventual conformación y fortalecimiento de consorcios en el marco del Octavo Programa Marco de la Unión Europea - HORIZONTE 2020</t>
  </si>
  <si>
    <t>Personas capacitadas en H2020</t>
  </si>
  <si>
    <t>Convenio 445 de 2015 con ACAC </t>
  </si>
  <si>
    <t>Apalancamiento de Recursos del Programa H2020</t>
  </si>
  <si>
    <t>Cultura y comunicación de cara al ciudadano</t>
  </si>
  <si>
    <t>Normativo y procedimental. Relacionamiento con el ciudadano</t>
  </si>
  <si>
    <t>% de satisfacción de usuarios</t>
  </si>
  <si>
    <t>Afianzar la cultura de servicio al ciudadano al interior de la entidad</t>
  </si>
  <si>
    <t>Puesta en marcha de la solución de automatización del servicio para el manejo de PQRDS</t>
  </si>
  <si>
    <t>Implementación seguimiento PQRD</t>
  </si>
  <si>
    <t>Contribuir a una Colciencias más transparente</t>
  </si>
  <si>
    <t>% de cumplimiento de los requisitos de transparencia en Colciencias</t>
  </si>
  <si>
    <t>xxx</t>
  </si>
  <si>
    <t>Contribuir a una Colciencias más moderna</t>
  </si>
  <si>
    <t>% de cumplimiento de los requisitos de GEL en Colciencias</t>
  </si>
  <si>
    <t>Objetivo Estratégico 7</t>
  </si>
  <si>
    <t>Programa Estratégico 7.1</t>
  </si>
  <si>
    <t>Convertir a COLCIENCIAS en Ágil, Moderna y Transparente - ATM</t>
  </si>
  <si>
    <t>Programa Estratégico 7.2</t>
  </si>
  <si>
    <t>Programa Estratégico 7.3</t>
  </si>
  <si>
    <t>Talento humano competente, innovador y motivado</t>
  </si>
  <si>
    <t>Iniciar e implementar el proceso de transformación cultural y organizacional en la Entidad</t>
  </si>
  <si>
    <t>Puntos de incremento en la calificación de cultura organizacional</t>
  </si>
  <si>
    <t>Generar un plan de Bienestar orientado a la implementación de estrategias que fortalezcan la calidad de vida de la comunidad Colciencias implementando la cultura de salario emocional</t>
  </si>
  <si>
    <t>Fomentar una cultura de prevención y manejo de los riesgos laborales</t>
  </si>
  <si>
    <t>Consolidar la gestión por competencias</t>
  </si>
  <si>
    <t xml:space="preserve">Contribuir a una Colciencias más transparente  </t>
  </si>
  <si>
    <t>Programa Estratégico 7.4</t>
  </si>
  <si>
    <t>Cero improvisación</t>
  </si>
  <si>
    <t>Recomendar mecanismos de gestión jurídica y legal al interior de las áreas de la entidad</t>
  </si>
  <si>
    <t>Elaborar un instructivo para que las estrategias de producciones normativa y doctrina de CTeI tengan un procedimiento claro que garantice su cumplimiento</t>
  </si>
  <si>
    <t>Programa Estratégico 7.5</t>
  </si>
  <si>
    <t>Más fácil, menos pasos</t>
  </si>
  <si>
    <t>Programa Estratégico 7.6</t>
  </si>
  <si>
    <t>Programa Estratégico 7.7</t>
  </si>
  <si>
    <t>Programa Estratégico 7.8</t>
  </si>
  <si>
    <t>Programa Estratégico 7.10</t>
  </si>
  <si>
    <t>Programa Estratégico 7.9</t>
  </si>
  <si>
    <t>Gestión de comunicación estratégica</t>
  </si>
  <si>
    <t>Comunicamos lo que hacemos</t>
  </si>
  <si>
    <t xml:space="preserve">% de programas estratégicos priorizados comunicados </t>
  </si>
  <si>
    <t>Ecosistema digital – portal web</t>
  </si>
  <si>
    <t>Ecosistema digital - desarrollo de estrategias para generar más interacción en redes sociales e incrementar usuarios</t>
  </si>
  <si>
    <t>Gestión de comunicación interna</t>
  </si>
  <si>
    <t>% de programas estratégicos priorizados comunicados</t>
  </si>
  <si>
    <t>Eventos CTeI</t>
  </si>
  <si>
    <t>Relacionamiento con medios de comunicación</t>
  </si>
  <si>
    <t>Planear integral y oportunamente</t>
  </si>
  <si>
    <t>% de oportunidad en el cumplimiento de fechas programadas para la formulación, seguimiento y evaluación de los planes institucionales</t>
  </si>
  <si>
    <t>Monitorear periódicamente</t>
  </si>
  <si>
    <t>Socializar, capacitar y apropiar</t>
  </si>
  <si>
    <t>Implementar la PMO</t>
  </si>
  <si>
    <t>Fortalecimiento operaciones estadísticas de Colciencias</t>
  </si>
  <si>
    <t>Apoyo a la producción y difusión de estadísticas nacionales de CTeI</t>
  </si>
  <si>
    <r>
      <rPr>
        <sz val="12"/>
        <color rgb="FFFF0000"/>
        <rFont val="Arial"/>
        <family val="2"/>
      </rPr>
      <t xml:space="preserve">Fortalecer </t>
    </r>
    <r>
      <rPr>
        <sz val="12"/>
        <rFont val="Arial"/>
        <family val="2"/>
      </rPr>
      <t>el SGC de acuerdo con nuevos reto</t>
    </r>
  </si>
  <si>
    <t>% nivel de madurez del Sistema de Gestión de Calidad</t>
  </si>
  <si>
    <t>Consolidar un equipo competente de líderes de calidad</t>
  </si>
  <si>
    <t>Rediseñar los indicadores del SGC</t>
  </si>
  <si>
    <t>Desplegar la administración del riesgo</t>
  </si>
  <si>
    <t>Lograr reconocimientos de excelencia</t>
  </si>
  <si>
    <t>Optimizar procesos y procedimientos</t>
  </si>
  <si>
    <t>% cumplimiento en la reducción de tiempos, requisitos o documentos en procedimientos seleccionados</t>
  </si>
  <si>
    <t>Trámites amigables</t>
  </si>
  <si>
    <t>% de avance en el plan de racionalización de trámites</t>
  </si>
  <si>
    <t>OAP</t>
  </si>
  <si>
    <t>Contribuir a una Colciencias más transparente (OAP)</t>
  </si>
  <si>
    <t>Contribuir a una Colciencias más moderna (OAP)</t>
  </si>
  <si>
    <t>Gestionar recursos para garantizar el talento humano</t>
  </si>
  <si>
    <t>DAF</t>
  </si>
  <si>
    <t>Contribuir a una Colciencias mas transparente – Control Interno</t>
  </si>
  <si>
    <t>Ejecución y presentación de auditorias, seguimientos y evaluaciones programadas</t>
  </si>
  <si>
    <t>Planeación y ejecución Auditoria Interna de Calidad</t>
  </si>
  <si>
    <t>Seguimiento y evaluación del riesgo</t>
  </si>
  <si>
    <t>Campañas de sensibilización</t>
  </si>
  <si>
    <t>% de cumplimiento de los requisitos de transparencia en Colciencias - OAP</t>
  </si>
  <si>
    <t>% de cumplimiento de los requisitos de GEL en Colciencias - OAP</t>
  </si>
  <si>
    <t>% de cumplimiento de los requisitos de transparencia en Colciencias - Control Interno</t>
  </si>
  <si>
    <t>OCI</t>
  </si>
  <si>
    <t>SEGEL</t>
  </si>
  <si>
    <t>Gestión documental</t>
  </si>
  <si>
    <t>Elaboración e implementación de instrumentos archivísticos</t>
  </si>
  <si>
    <t>% implementación del Programa de Gestión Documental</t>
  </si>
  <si>
    <t>Capacitar en gestión documental</t>
  </si>
  <si>
    <t>Optimización de herramienta  de gestión documental</t>
  </si>
  <si>
    <t>Adopción de estándares internacionales de alta calidad para el reporte de la información financiera y contable en el Sector Público</t>
  </si>
  <si>
    <t>Realizar la culminación el proceso de sensibilización al interior de COLCIENCIAS</t>
  </si>
  <si>
    <t>Proceso de Contratación de firma para el acompañamiento en la presentación y transmisión a la CGN de los Estados Financieros con corte a 31 de marzo de 2017 bajo el nuevo marco Normativo.</t>
  </si>
  <si>
    <t>Presentación y transmisión a la CGN de los Estados Financieros con corte a 31 de marzo de 2017 bajo el nuevo marco Normativo</t>
  </si>
  <si>
    <t>Depuración contable</t>
  </si>
  <si>
    <t>Gestión de cartera</t>
  </si>
  <si>
    <t>El Fondo Francisco José de Caldas (FFJC), instrumento efectivo en la canalización de recursos</t>
  </si>
  <si>
    <t>Guía y divulgación para la utilización del FFJC</t>
  </si>
  <si>
    <t>Mejoramiento de reportes y procesos en el MGI</t>
  </si>
  <si>
    <t>Adopción de los procesos "optimizados" del FFJC y gestión contractual</t>
  </si>
  <si>
    <t xml:space="preserve">Articulación de las áreas de Colciencias en la negociación de convenios de aportes al FFJC </t>
  </si>
  <si>
    <t xml:space="preserve">Identificación y Clasificación de los actores en el FFJC </t>
  </si>
  <si>
    <t>Infraestructura Física y Tecnológica</t>
  </si>
  <si>
    <t>Adecuar espacio para Biciparqueaderos que permita incentivar el uso de las Bicicletas a nuestros colaboradores</t>
  </si>
  <si>
    <t>Expedir los instrumentos o manuales de uso de las características técnicas con que cuenta la nueva sede</t>
  </si>
  <si>
    <t>Realizar actividades de concientización y apropiación de las instalaciones de la sede con los colaboradores de Colciencias</t>
  </si>
  <si>
    <t xml:space="preserve">Jornadas de Ordenaton </t>
  </si>
  <si>
    <t>Realizar seguimiento a las obras de adecuación física, tecnológica y de mobiliario</t>
  </si>
  <si>
    <t>Gestión e Infraestructura de TI</t>
  </si>
  <si>
    <t>Desarrollo, puesta en producción, y soporte del Sistema Integrado de Información</t>
  </si>
  <si>
    <t xml:space="preserve">% de avance en el desarrollo del nuevo sistema integrado de información  </t>
  </si>
  <si>
    <t>Dotación tecnológica de la entidad</t>
  </si>
  <si>
    <t>Soluciones automatizadas de software para la gestión y operación de la Entidad</t>
  </si>
  <si>
    <t>Equipo de trabajo proponiendo medidas – Métodos y formas</t>
  </si>
  <si>
    <t>Propiciar condiciones para conocer valorar conservar y aprovechar nuestra biodiversidad</t>
  </si>
  <si>
    <t>Objetivo Estratégico 8</t>
  </si>
  <si>
    <t>Programa Estratégico 8.1</t>
  </si>
  <si>
    <t>Expediciones Bio</t>
  </si>
  <si>
    <t>Expediciones biológicas</t>
  </si>
  <si>
    <t>Nuevos registros de especies en el Global Biodiversity Information Facility (GBIF) aportadas por Colombia</t>
  </si>
  <si>
    <t>Fortalecimiento de Colecciones</t>
  </si>
  <si>
    <t>Regiones Bio</t>
  </si>
  <si>
    <t>Desarrollo Normativo</t>
  </si>
  <si>
    <t>FES</t>
  </si>
  <si>
    <t>Productos Bio</t>
  </si>
  <si>
    <t>Mentalidad y Cultura</t>
  </si>
  <si>
    <t>I+D Bio</t>
  </si>
  <si>
    <t>Empresa</t>
  </si>
  <si>
    <t>Instancias de participación ciudadana involucradas
(Instancias de participación legalmente conformadas u otros espacios de participación)</t>
  </si>
  <si>
    <t>Meta / Resultado Esperado</t>
  </si>
  <si>
    <t>PLAN DE PARTICIPACIÓN CIUDADANA 2018</t>
  </si>
  <si>
    <t>OBJETIVO DEL PLAN DE PARTICIPACIÓN CIUDADANA</t>
  </si>
  <si>
    <t>ALCANCE</t>
  </si>
  <si>
    <t>Tipo de espacio
(virtual / presencial /Semipresencial)</t>
  </si>
  <si>
    <t xml:space="preserve"> Estrategia a utilizar para capacitar  a los grupos de valor </t>
  </si>
  <si>
    <t>Recursos asociados a la actividad a implementar</t>
  </si>
  <si>
    <t>Alianzas  o convenios asociados a la actividad a implementar</t>
  </si>
  <si>
    <t>Actividad a realizar</t>
  </si>
  <si>
    <t>Fecha estimada</t>
  </si>
  <si>
    <t>Grupo de interés</t>
  </si>
  <si>
    <t>Tipo de Actor del SNCTI
(Política + Guía Sectorial)</t>
  </si>
  <si>
    <t xml:space="preserve">Canal / Metodología de Participación
(cunsulta, mesas de trabajo, foros, chay, reuniones, etc) </t>
  </si>
  <si>
    <t>Fecha de Ejecución</t>
  </si>
  <si>
    <t>Resultados de la incidencia de la participación</t>
  </si>
  <si>
    <t>Presupuesto</t>
  </si>
  <si>
    <t>Total recursos invertidos</t>
  </si>
  <si>
    <t>Presupuesto ejecutado</t>
  </si>
  <si>
    <t>Evaluación y recomendaciones sobre la actividad</t>
  </si>
  <si>
    <t>Descripción de la fase</t>
  </si>
  <si>
    <t xml:space="preserve">Fase </t>
  </si>
  <si>
    <t>Evaluación</t>
  </si>
  <si>
    <t>Otros recursos ejecutados</t>
  </si>
  <si>
    <t>Total asistentes a espacio de capacitación</t>
  </si>
  <si>
    <t xml:space="preserve">Participantes esperados </t>
  </si>
  <si>
    <t>Total participantes</t>
  </si>
  <si>
    <t>Responsable</t>
  </si>
  <si>
    <t xml:space="preserve">Audiencia de Rendición de cuentas </t>
  </si>
  <si>
    <t>Ciudadano, Academia, Empresa, Estado, Proveedores, Funcionarios, Contratistas, Organizaciones No Gunernamentales</t>
  </si>
  <si>
    <t>Todos</t>
  </si>
  <si>
    <t>Tipo de Actor del SNCTI
(Política  de Actores + Guía Sectorial de CTeI)</t>
  </si>
  <si>
    <t>Tipo de espacio
(Virtual / Presencial /Semipresencial)</t>
  </si>
  <si>
    <t>Abril   - Mayo de 2018</t>
  </si>
  <si>
    <t>Virtual</t>
  </si>
  <si>
    <t>Página web
Redes Sociales</t>
  </si>
  <si>
    <t>Formulación</t>
  </si>
  <si>
    <t xml:space="preserve">
Equipo de Comunicaciones</t>
  </si>
  <si>
    <t>Enero de 2018</t>
  </si>
  <si>
    <t>Dirección General
Oficina Asesora de Planeación</t>
  </si>
  <si>
    <t>Audiencia Pública
Chat virtual
Streaming</t>
  </si>
  <si>
    <t>Publicación en página web del Plan de Acción Institucional 2018 (PAI) 
Publicación de banner en página principal con acceso directo a la consulta.</t>
  </si>
  <si>
    <t>Del 23 al 27 de Enero de 2018</t>
  </si>
  <si>
    <t xml:space="preserve">Los participantes en la consulta presentan sus observaciones y aportes al  Plan de Acción Institucional 2018 (PAI) </t>
  </si>
  <si>
    <t>Instancias de participación legalmente conformadas
Veedurías Ciudadanas
Otros espacios de participación</t>
  </si>
  <si>
    <t>Fase de Participación Ciudadana</t>
  </si>
  <si>
    <t>100% de las consultas y aportes recibidos analizados y con respuesta
((Consultas analizadas y con respuesta / Total Consultas recibidas) x 100%)</t>
  </si>
  <si>
    <t xml:space="preserve">1. Actualización del Contexto Estratégico para la vigencia 2018
2. Concertación preliminar de iniciativas y metas para la vigencia 2018 con Directores y Jefes de Oficina
3. Aprobación del Comité de Dirección </t>
  </si>
  <si>
    <t>No aplica</t>
  </si>
  <si>
    <t>Resultado obtenido</t>
  </si>
  <si>
    <t>Durante la consulta se reciben 15 comentarios los cuales fueron analizados y gestionados al interior de la Entidad emitiendo la correspondiente respuesta a cada uno de los participantes</t>
  </si>
  <si>
    <t>Grupo de interés relacionado</t>
  </si>
  <si>
    <t>Ciudadano</t>
  </si>
  <si>
    <t>Academia</t>
  </si>
  <si>
    <t>Descripción</t>
  </si>
  <si>
    <t>2. Concertación preliminar de iniciativas y metas para la vigencia 2018 con Directores y Jefes de Oficina realizada en los meses de diciembre de 2017 y enero de 2018</t>
  </si>
  <si>
    <t>1. Actualización del Contexto Estratégico para la vigencia 2018, realizado en los meses de noviembre y diciembre de 2018.</t>
  </si>
  <si>
    <t>SEGUIMIENTO AL PLAN DE PARTICIPACIÓN CIUDADANA 2018</t>
  </si>
  <si>
    <t>Detalle de Participantes</t>
  </si>
  <si>
    <t xml:space="preserve">Total </t>
  </si>
  <si>
    <t>SIGLAS</t>
  </si>
  <si>
    <t>SNCTI</t>
  </si>
  <si>
    <t>Sistema Nacional de Ciencia Tecnología e Innovación</t>
  </si>
  <si>
    <t>Oficina Asesora de Planeación</t>
  </si>
  <si>
    <t>Encuesta virtual en línea disponible en la página web, para priorización de temas a tratar en la audiencia en la audiencia pública de rendición de cuentas</t>
  </si>
  <si>
    <t>Publicación de video y/o piezas gráficas para promoción del evento, con tutorial para acceder a la encuesta de priorización de temas a tratar en la audiencia pública de rendición de cuentas</t>
  </si>
  <si>
    <t>Publicación de video y/o piezas gráficas para promoción del evento con tutorial para participar de la sesión  de rendición de cuentas.
Publicación de informe de gestión 2017</t>
  </si>
  <si>
    <t>100% de la información para rendición de cuentas actualizada y disponible</t>
  </si>
  <si>
    <t>Los ciudadanos y actores del SNCTI pueden revisar la información relacionada con la Audiencia Pública  de Rendición de cuentas vigencia 2017 y registrar los temas de mayor interés, a fin de priorizarlos en la rendición de cuentas.
La ciudadanía puede remitir preguntas o consultas previas que serán resueltas durante la audiencia pública de rendición de cuentas</t>
  </si>
  <si>
    <t>Encuesta para priorización de temas a tratar en la audiencia en la audiencia pública de rendición de cuentas vigencia 2017</t>
  </si>
  <si>
    <t>Invitación para Audiencia Pública  de Rendición de cuentas  vigencia 2017</t>
  </si>
  <si>
    <t>Del 16  al 22 de Febrero de 2018</t>
  </si>
  <si>
    <t>Durante la consulta se reciben 2 comentarios los cuales fueron analizados y gestionados al interior de la Entidad emitiendo la correspondiente respuesta a cada uno de los participantes</t>
  </si>
  <si>
    <t xml:space="preserve">ACTI: </t>
  </si>
  <si>
    <t>Actividades de ciencia, tecnología e innovación</t>
  </si>
  <si>
    <t xml:space="preserve">CTeI: </t>
  </si>
  <si>
    <t>Ciencia Tecnología e Innovación</t>
  </si>
  <si>
    <t>Febrero de 2018</t>
  </si>
  <si>
    <t>Consulta ciudadana al Plan de Anticorrupción y de Atención al Ciudadano  2018 (PAAC)</t>
  </si>
  <si>
    <t>Publicación en página web del Plan de Anticorrupción y de Atención al Ciudadano  2018 (PAAC) 
Publicación en página web del Mapa de Riesgo de Corrupción  2018
Publicación de banner en página principal con acceso directo a la consulta.</t>
  </si>
  <si>
    <t>Los participantes en la consulta presentan sus observaciones y aportes al Plan de Anticorrupción y de Atención al Ciudadano  2018 (PAAC)  y Publicación en página web Mapa de Riesgo de Corrupción  2018</t>
  </si>
  <si>
    <t>100% de las consultas y aportes recibidos analizados y con respuesta
(Consultas analizadas y con respuesta / Total Consultas recibidas) x 100%</t>
  </si>
  <si>
    <t>2. Concertación preliminar del Plan de Anticorrupción y de Atención al Ciudadano  2018 (PAAC) y Mapa de Riesgos de Corrupción, de acuerdo a lineamientos del Modelo Integrado de Planeación y Gestión - MIPG en enero de 2018</t>
  </si>
  <si>
    <t>3. Aprobación del Comité de Dirección del 16 y 31 de Enero de 2018</t>
  </si>
  <si>
    <t>Los resultados de la Consulta ciudadana permiten evidenciar baja participación de la ciudadanía en estos espacios.
Las consultas atendidas corresponden más a solicitud de ampliación de información por tanto no se requiere modificar el PAAC inicialmente propuesto.</t>
  </si>
  <si>
    <t>Implementar mecanismos que permitan promover la participación de más ciudadanos en estos espacios.</t>
  </si>
  <si>
    <t>1. Concertación preliminar del contenido de la encuesta, revisado y aprobado
2. Cargue y enlace del formulario para la encuesta en la página web.</t>
  </si>
  <si>
    <t xml:space="preserve">Presencial 
Semipresencial
Virtual </t>
  </si>
  <si>
    <t>Los participantes a la audiencia presentan sus aportes, formulando preguntas y/o comentarios  sobre los resultados obtenidos en la vigencia 2017</t>
  </si>
  <si>
    <t>100% de las consultas y aportes recibidos analizados y con respuesta
(Consultas analizadas y con respuesta / Total Consultas recibidas) x 100%)</t>
  </si>
  <si>
    <t>1. Concertación preliminar de contenido del informe de gestión 2017.
2. Logística para el evento concertada, con roles y responsabilidades definidas.
3. Informe de gestión 2017 consolidado, revisado y publicado
4. Revisión preliminar de temas priorizados para la audiencia de rendición de cuentas vigencia 2017</t>
  </si>
  <si>
    <t xml:space="preserve"> Resultado frente a meta esperada
(Indicador)</t>
  </si>
  <si>
    <t>Otros recursos
(incluye la información que debe entregar para el ejercicio de participación)</t>
  </si>
  <si>
    <t>4. Plan de Acción Institucional 2018 (PAI), revisado y aprobado, en versión  de consulta.</t>
  </si>
  <si>
    <t>3. Aprobación del Comité de Gestión y Desempeño Institucional del 31 de Enero de 2018</t>
  </si>
  <si>
    <t>De acuerdo a seguimiento de la herramienta google analytics se registran las siguientes estadísticas:
Número de visitas al enlace del Plan de Anticorrupción y de Atención al Ciudadano  2018 : 16
Número de descargas del  Plan de Anticorrupción y de Atención al Ciudadano  2018  en consulta: 5
Número de descargas del  Mapa de Riesgo de Corrupción  2018 en consulta: 1</t>
  </si>
  <si>
    <t>4. Plan de Anticorrupción y de Atención al Ciudadano  2018 (PAAC)  y Mapa de Riesgo de Corrupción  2018, revisado y aprobado para consulta.</t>
  </si>
  <si>
    <t>1. Actualización del Contexto Estratégico para la vigencia 2018.
2. Concertación preliminar de iniciativas y metas para la vigencia 2018 con Directores y Jefes de Oficina.
3. Aprobación del Comité de Dirección.
4. Plan de Acción Institucional 2018 (PAI), revisado y aprobado.</t>
  </si>
  <si>
    <t>1. Actualización del Contexto Estratégico para la vigencia 2018.
2. Concertación preliminar del Plan de Anticorrupción y de Atención al Ciudadano  2018 (PAAC) y Mapa de Riesgos de Corrupción, de acuerdo a lineamientos del Modelo Integrado de Planeación y Gestión - MIPG.
3. Aprobación del Comité de Gestión y Desempeño Institucional.
4. Plan de Anticorrupción y de Atención al Ciudadano  2018 (PAAC)  y Mapa de Riesgo de Corrupción  2018.</t>
  </si>
  <si>
    <t>1. Concertación preliminar de contenido del informe de gestión 2017.
2. Logística para el evento concertada, con roles y responsabilidades definidas.
3. Informe de gestión 2017 consolidado, revisado y publicado.</t>
  </si>
  <si>
    <t>1. Actualización del Contexto Estratégico para la vigencia 2018, realizado en los meses de noviembre y diciembre de 2017.</t>
  </si>
  <si>
    <t>Equipo de Apoyo</t>
  </si>
  <si>
    <t>Equipo de apoyo a la estrategia de I+D+i para el sector productivo</t>
  </si>
  <si>
    <t>Febrero a Abril de 2018</t>
  </si>
  <si>
    <t>Empresa, Estado, Funcionarios, Contratistas</t>
  </si>
  <si>
    <t>Gremios (ANDI), SENA, BANCOLDEX, Funcionarios, Contratistas</t>
  </si>
  <si>
    <t>Mesas de trabajo</t>
  </si>
  <si>
    <t>Agosto de 2018</t>
  </si>
  <si>
    <t>Empresas</t>
  </si>
  <si>
    <t>Publicación previa del banco elegibles en pagina web</t>
  </si>
  <si>
    <t>Implementación</t>
  </si>
  <si>
    <t>Otros espacios de participación</t>
  </si>
  <si>
    <t>Los participantes en la consulta  presentan sus observaciones y/o solicitudes de ajuste al banco preliminar de elegibles</t>
  </si>
  <si>
    <t>100% de las consultas y  observaciones recibidos analizados y con respuesta
(Consultas analizadas y con respuesta / Total Consultas / observaciones recibidas) x 100%</t>
  </si>
  <si>
    <t>1. Elaboración y revisión preliminar del borrador preliminar de los TdR
2. Socialización del borrador preliminar de los TdR
2. Logística para las mesas de trabajo.</t>
  </si>
  <si>
    <t>Convenio Especial e Cooperación 593 y 186 de 2014 SENA- Colciencias
Convenio Especial e Cooperación 176 de 2018 Bancoldex- Colciencias</t>
  </si>
  <si>
    <t>Construcción de los Términos para Convocatorias e Invitaciones públicas del Programa Nacional de CTI en TIC</t>
  </si>
  <si>
    <t>Equipo de Comunicaciones</t>
  </si>
  <si>
    <t>Enero - Mayo 2018</t>
  </si>
  <si>
    <t>Ministerio de Tecnologías de la Información y las Comunicaciones - MINTIC y Ministerio de Educación Nacional - MEN</t>
  </si>
  <si>
    <t>Mesas de trabajo 
Reuniones</t>
  </si>
  <si>
    <t xml:space="preserve">Convocatorias e invitaciones previas realizadas similares a las que se pretenden construir.
Plan Nacional de CTI en TIC.
Documentos de Gina referentes a construcción de convocatorias o invitaciones públicas
</t>
  </si>
  <si>
    <t>Diagnóstico</t>
  </si>
  <si>
    <t>100%  de  los Términos de referencia de convocatoria o invitaciones públicas concertados
(Términos de referencia de convocatoria o invitaciones públicas concertados / Términos de referencia de convocatoria o invitaciones públicas requeridos) x100</t>
  </si>
  <si>
    <t>$0</t>
  </si>
  <si>
    <t>Ministerio de Tecnologías de la Información y las Comunicaciones - MINTIC o Ministerio de Educación Nacional - MEN, según sea el caso</t>
  </si>
  <si>
    <t>Julio - Diciembre 2018</t>
  </si>
  <si>
    <t>Ciudadano y Academia</t>
  </si>
  <si>
    <t>Investigadores 
 Jóvenes
Maestros
Estudiantes
Grupos de investigación</t>
  </si>
  <si>
    <t>Presencial
Semipresencial
Virtual</t>
  </si>
  <si>
    <t>Pagina Web determinada</t>
  </si>
  <si>
    <t>Convocatoria para presentar los retos en página web. 
Realización de una contextualización del problema.
Capacitaciones para posibles forma de solución al reto.</t>
  </si>
  <si>
    <t>Los actores indicados, presentarán posibles soluciones a los retos, luego de presentarles el problema y la contextualización con las capacitaciones.   Se realiza selección de soluciones luego de revisar la pertinencia de cada una de las soluciones presentadas.</t>
  </si>
  <si>
    <t>100% de soluciones a retos
(No. de soluciones financiadas/ No. de retos) X 100%</t>
  </si>
  <si>
    <t>1. Presentación de propuestas para generar posibles soluciones por parte de los actores
2. Revisión con el contexto del reto y evaluaciones de las posibles soluciones.</t>
  </si>
  <si>
    <t>Ministerio de Tecnologías de la Información y las Comunicaciones - MINTIC o Ministerio de Educación Nacional - MEN o Fedesoft, según sea el caso.</t>
  </si>
  <si>
    <t>Investigadores 
 Jóvenes
Maestros
Estudiantes</t>
  </si>
  <si>
    <t>El presente plan contiene  las acciones de participación ciudadana planificadas por cada una de las direcciones técnicas y equipos de trabajo para la vigencia 2018, a fin de lograr la efectiva interacción con los grupos de interés identificados en la Caracterización (M401M01AN03).
El plan se complementa con lo establecido en la "Estrategia de Rendición de Cuentas y Participación Ciuadadana" G101M03.</t>
  </si>
  <si>
    <t>GRUPOS DE INTERES DE LA ENTIDAD</t>
  </si>
  <si>
    <t>E</t>
  </si>
  <si>
    <t>El Departamento Administrativo de Ciencia, tecnología e Innovación - Colciencias ha identificado los siguientes grupos de interés:</t>
  </si>
  <si>
    <r>
      <rPr>
        <b/>
        <sz val="11"/>
        <rFont val="Arial"/>
        <family val="2"/>
      </rPr>
      <t xml:space="preserve">CÓDIGO: </t>
    </r>
    <r>
      <rPr>
        <sz val="11"/>
        <rFont val="Arial"/>
        <family val="2"/>
      </rPr>
      <t xml:space="preserve"> G101PR01F27</t>
    </r>
  </si>
  <si>
    <t>FECHA</t>
  </si>
  <si>
    <t>CAMBIOS</t>
  </si>
  <si>
    <t>MEDIO DE APROBACIÓN</t>
  </si>
  <si>
    <t>VERSIÓN</t>
  </si>
  <si>
    <t>Ciudadano, Academia, Empresa, Estado, Funcionarios, Contratistas, Organizaciones No Gubernamentales</t>
  </si>
  <si>
    <t>Presencial</t>
  </si>
  <si>
    <t xml:space="preserve">Mesa de Trabajo </t>
  </si>
  <si>
    <t>1. Documentos de Política vigentes (Resolución 0036 del 20 de Enero de 2017)
2. Actos Administrativos de CODECTI</t>
  </si>
  <si>
    <t xml:space="preserve">Se hicieron comentarios y apoyo técnico a 7 proyectos de un total de 30 proyectos </t>
  </si>
  <si>
    <t>5 mesas de trabajo  quienes tenían programada la revisión de proyectos durante de un espacio de 2 horas durante jornada de 8:00 a 18:00 hrs. (25 proyectos por mesa por día)</t>
  </si>
  <si>
    <t xml:space="preserve">Los resultados de las mesas de trabajo permitieron aclarar dudas existentes desde el punto de visto técnico y procedimental a los diferentes grupos que presentan propuestas 
</t>
  </si>
  <si>
    <t xml:space="preserve">Fortalecer la participación técnica de las diferentes áreas vinculadas a las temáticas presentadas en los proyectos. </t>
  </si>
  <si>
    <t>NA</t>
  </si>
  <si>
    <t>Febrero-Abril 2018</t>
  </si>
  <si>
    <t>Ciudadano, Academia, Empresa, Estado, Proveedores, Funcionarios, Contratistas, Organizaciones No Gubernamentales</t>
  </si>
  <si>
    <t>Grupos y centros de investigación, desarrollo tecnológico e innovación de la ARC y aliados.</t>
  </si>
  <si>
    <t>1. Ejemplos de condiciones de invitaciones previas realizadas por el Programa
2. Conceptos jurídicos del funcionamiento del FFJC</t>
  </si>
  <si>
    <t>Convenio 877  de 2017</t>
  </si>
  <si>
    <t>Estado</t>
  </si>
  <si>
    <t xml:space="preserve">Dirección de Ciencia y Tecnología de la ARC y su grupo  técnico. </t>
  </si>
  <si>
    <t xml:space="preserve">Estado, Funcionarios, Contratistas, </t>
  </si>
  <si>
    <t>Secretaría de Agricultura del Departamento de Antioquia</t>
  </si>
  <si>
    <t>Convenio 779 de 2017</t>
  </si>
  <si>
    <t>Términos de referencia validados para aprobación por Comité Técnico</t>
  </si>
  <si>
    <t>Secretaría de Agricultura del Departamento de Antioquia - Delegados al Comité Técnico del Convenio por parte de la Gobernación</t>
  </si>
  <si>
    <t>1. Proyecto y propuesta TdR aprobados por el OCAD</t>
  </si>
  <si>
    <t>Términos de referencia validados para aprobación por el Comité Técnico del Convenio</t>
  </si>
  <si>
    <t>Reunir al Comité Técnico a fin de presentar los  Términos de Referencia (TdR) para aprobación.</t>
  </si>
  <si>
    <t>Estado, Funcionarios, Contratistas.</t>
  </si>
  <si>
    <t>Reunión virtual para formalizar la primera sesión del Comité del convenio</t>
  </si>
  <si>
    <t>Delegados al Comité Técnico del Convenio por parte de la Gobernación</t>
  </si>
  <si>
    <t>1. Términos de referencia validados
2. Plan Operativo del convenio</t>
  </si>
  <si>
    <t>Términos de referencia aprobados para presentación a los Comités de Colciencias</t>
  </si>
  <si>
    <t>Presentar los términos para aprobación</t>
  </si>
  <si>
    <t>Secretaría TIC del Departamento de Nariño</t>
  </si>
  <si>
    <t>Establecer acuerdos mínimos sobre las temáticas, los grupos de interés y el cronograma de la convocatoria</t>
  </si>
  <si>
    <t>Convenio 787 de 2017</t>
  </si>
  <si>
    <t>Propuesta de Términos de Referencia</t>
  </si>
  <si>
    <t>Términos de referencia discutidos para validación por el Departamento</t>
  </si>
  <si>
    <t>Diciembre 2017- febrero 2018</t>
  </si>
  <si>
    <t>Centros y grupos de investigación, desarrollo tecnológico e innovación
Actores del Sistema Nacional de Ciencias, Tecnología e Innovación</t>
  </si>
  <si>
    <t>Revisar los últimos datos epidemiológicos del país con el fin de construir líneas temáticas que ayuden a resolver los principales problemas de salud que enfrenta la población colombiana</t>
  </si>
  <si>
    <t>Viceministerio de Salud y Prestación de Servicios</t>
  </si>
  <si>
    <t>Se concertaron la líneas temáticas de la convocatoria 807-2018</t>
  </si>
  <si>
    <t>Septiembre de 2018</t>
  </si>
  <si>
    <t>Página web
Línea Gratuita Nacional
Redes Sociales</t>
  </si>
  <si>
    <t>Publicación en Página Web de Banco de Elegibles para la Convocatorias:  'Formación de capital humano de alto nivel para las regiones-Guajira</t>
  </si>
  <si>
    <t xml:space="preserve">Los ciudadanos y actores del SNCTI pueden revisar el  banco preliminar de elegibles para la convocatoria en la cual se encuentran  vinculados y solicitar, si lo requiere, aclaración del mismo 
Dichas dudas serán resueltas por el grupo de trabajo a cargo de la convocatoria. 
</t>
  </si>
  <si>
    <t>Instancias de participación legalmente conformadas
Otros espacios de participación</t>
  </si>
  <si>
    <t>1. Banco preliminar de potenciales beneficiarios elegibles - Firmado
2. Banco preliminar de potenciales beneficiarios elegibles - Versión consulta</t>
  </si>
  <si>
    <t xml:space="preserve">Gobernación del Departamento de Guajira y el Departamento Administrativo de Ciencia, Tecnología e Innovación – COLCIENCIAS
</t>
  </si>
  <si>
    <t>Junio de 2018</t>
  </si>
  <si>
    <t xml:space="preserve">Centros e institutos de investigación 
Centros de desarrollo tecnológico  
Empresas (industriales, agroindustriales, agropecuarias,
comerciales o de servicios.)
</t>
  </si>
  <si>
    <t>1. Banco preliminar de potenciales beneficiarios elegibles - Firmado
2. Banco preliminar de potenciales beneficiarios elegibles - Versión consulta</t>
  </si>
  <si>
    <t>Julio de 2018</t>
  </si>
  <si>
    <t xml:space="preserve">Centros e institutos de investigación 
Centros de desarrollo tecnológico  
</t>
  </si>
  <si>
    <t>Publicación en Página Web de Banco de Elegibles para la Financiación de Proyectos de  investigación aplicada en educación virtual por medio de Convocatoria Regional de Investigación con la Gobernación de Antioquia</t>
  </si>
  <si>
    <t>Octubre  de 2018</t>
  </si>
  <si>
    <t>Publicación en Página Web de Banco de Elegibles para la Convocatoria para proyectos de ciencia, tecnología e Innovación y su contribución a los retos de País 2018</t>
  </si>
  <si>
    <t xml:space="preserve">Publicación en Página Web de Banco de Elegibles para la Convocatoria para Proyectos de Ciencia, tecnología e innovación en Salud 2018  </t>
  </si>
  <si>
    <t xml:space="preserve">Investigadores 
 Jóvenes
Maestros
Estudiantes
Universidades
Centros e institutos de investigación 
Centros de desarrollo tecnológico  
</t>
  </si>
  <si>
    <t xml:space="preserve">Publicación en Página Web de Banco de Elegibles para  el Programa de estancias postdoctorales para beneficiarios de formación Colciencias en entidades del SNCTeI
 </t>
  </si>
  <si>
    <t>Consulta y concertación de condiciones  con  Entes Territoriales para la construcción metodológica y orientación del enfoque de presentación de Proyectos para Departamentos del Pacífico (Chocó, Valle, Cauca y Nariño)</t>
  </si>
  <si>
    <t xml:space="preserve">Consulta y concertación de condiciones con un comité técnico de la Armada Nacional (ARC) para definir las condiciones de la invitación y reunión final con el Comité Conjunto de Administración del Convenio 877 de 2017 para aprobación final de las condiciones. </t>
  </si>
  <si>
    <t>Mesa de trabajo para definir las condiciones técnicas de la invitación a presentar propuestas para  la ejecución de proyectos de I+D+i orientadas al fortalecimiento del Portafolio de I+D+i de la Armada Nacional ARC</t>
  </si>
  <si>
    <t>Consulta y concertación de condiciones  con el equipo técnico de la Secretaría de Agricultura del Departamento de Antioquia, para estructurar los Términos de Referencia (TdR)</t>
  </si>
  <si>
    <t>Reuniones virtuales con el equipo técnico de la Secretaría de Agricultura del Departamento de Antioquia, para estructurar los Términos de Referencia (TdR)</t>
  </si>
  <si>
    <t xml:space="preserve">Consulta y concertación de condiciones Convenio 779/2017 </t>
  </si>
  <si>
    <t>Primera sesión del Comité Técnico del Convenio 779/2017,  para consulta y concertación de condiciones de:
1. Términos de referencia
2. Plan Operativo del convenio</t>
  </si>
  <si>
    <t>1.  Propuesta términos de referencia, consolidados y revisados.
2. Propuesta Plan Operativo del convenio</t>
  </si>
  <si>
    <t>Términos de referencia concertados para aprobación por Colciencias u  y Plan Operativo del Convenio aprobado</t>
  </si>
  <si>
    <t>Consulta y concertación de condiciones con el equipo técnico de la Gobernación de Nariño, para estructurar los Términos de Referencia (TdR)</t>
  </si>
  <si>
    <t>Consulta y concertación de condiciones con el Ministerio de Salud y Protección Social para definir las líneas temáticas de la convocatoria</t>
  </si>
  <si>
    <t>1. Propuesta de líneas temáticas 
2. Perfil Epidemiológico actualizado</t>
  </si>
  <si>
    <t>Consulta a  banco preliminar de elegibles de Convocatorias:  'Formación de capital humano de alto nivel para las regiones-Guajira</t>
  </si>
  <si>
    <t>Consulta a banco preliminar de elegibles de Financiación de Proyectos de  investigación aplicada en educación virtual por medio de Convocatoria Regional de Investigación con la Gobernación de Antioquia</t>
  </si>
  <si>
    <t>Consulta a banco preliminar de elegibles de Convocatoria para proyectos de ciencia, tecnología e Innovación y su contribución a los retos de País 2018</t>
  </si>
  <si>
    <t xml:space="preserve">Consulta a banco preliminar de elegibles de Convocatoria para Proyectos de Ciencia, tecnología e innovación en Salud 2018  </t>
  </si>
  <si>
    <t xml:space="preserve">Consulta a banco preliminar de elegibles del Programa de estancias postdoctorales para beneficiarios de formación Colciencias en entidades del SNCTeI
 </t>
  </si>
  <si>
    <t>Dirección General
Oficina de Internacionalización</t>
  </si>
  <si>
    <t>Agosto - Octubre de 2018</t>
  </si>
  <si>
    <t>Investigadores, maestros, estudiantes, centros de desarrollo tecnológico, grupos de investigación, unidades empresariales, centros de investigación, centros de innovación y productividad, centros de ciencia, entidades de control. ONG's</t>
  </si>
  <si>
    <t>Página WEB</t>
  </si>
  <si>
    <t>100% De las solicitudes de aclaración sean contestadas según lo definido en el cronograma de la convocatoria.
(Consultas analizadas y con respuesta / Total Consultas recibidas) x 100%)</t>
  </si>
  <si>
    <t>1) “Acuerdo Complementario de Cooperación Técnica y Científica entre Francia y Colombia” llamado ECOS-Nord el cual promueve la colaboración técnica y científica entre los dos Gobiernos.
2) “Acuerdo de Cooperación para el Desarrollo del Programa de Intercambio entre Pares Científico-Académicos en el Marco de Proyectos Conjuntos encaminado a fortalecer los lazos de cooperación entre los dos países, entre Colciencias y el Servicio Alemán de Intercambio Académico-DAAD", suscrito el 14 de marzo de 2007.
3) Programa de Intercambio de Investigadores Colombia-Alemania con el Ministerio Federal Alemán de Educación e Investigación (BMBF por sus siglas en alemán), formalizado mediante la “Declaración Conjunta sobre la cooperación colombo-alemana en materia de ciencia e investigación entre el BMBF y COLCIENCIAS” del 2 de noviembre de 2012.</t>
  </si>
  <si>
    <t>Dirección General
Oficina de Internacionalización
Dirección de Fomento a la Investigación - Programa de Ciencias Sociales, Humanas y Educación</t>
  </si>
  <si>
    <t>Academia, Organizaciones Estatales Internacionales, Estado</t>
  </si>
  <si>
    <t xml:space="preserve">Presencial </t>
  </si>
  <si>
    <t xml:space="preserve">Panel de discusión </t>
  </si>
  <si>
    <t>Discusión en 3 paneles: 
Panel 1: ¿Cuál es la situación actual de las mujeres en la investigación científica en América Latina?
Panel 2: Cerrando las brechas. Casos exitosos en el fomento en la participación de las mujeres en la investigación.
Panel 3: Propuestas de acciones, mecanismos, instrumentos y políticas públicas para fomentar la participación de la mujer en la investigación científica.</t>
  </si>
  <si>
    <t>Mediante una metodología de presentaciones magistrales y paneles sobre distintos aspectos relacionados con la situación de la participación de la mujer en la investigación en América Latina, se generará un espacio de intercambio de conocimientos y experiencias, de discusión y aprendizaje, sobre el tema entre expertas en género de distintos países de América Latina y organizaciones internacionales y representantes de universidades, centros de investigación y organismos de CyT de América Latina, durante 2 días, con miras a generar recomendaciones de política pública.</t>
  </si>
  <si>
    <t>El 100% de las intervenciones serán tenidas en cuenta para el desarrollo del documento de recomendaciones de política pública para fortalecer la participación de la mujer en la investigación.</t>
  </si>
  <si>
    <t>US 100.000</t>
  </si>
  <si>
    <t>1. Documentos preparatorios para el taller: agenda, invitaciones, documentos de análisis, estudios.</t>
  </si>
  <si>
    <t>Abril de 2018</t>
  </si>
  <si>
    <t>Incubadoras de Base Tecnológica y Oficinas de Transferencia de Resultados de Investigación</t>
  </si>
  <si>
    <t xml:space="preserve">Presencial 
Virtual </t>
  </si>
  <si>
    <t>Mesas de trabajo
Invitación</t>
  </si>
  <si>
    <t>100% de las consultas y  observaciones recibidas analizados y con respuesta para la construcción de la guía.
(Consultas analizadas y con respuesta / Total Consultas / observaciones recibidas) x 100%</t>
  </si>
  <si>
    <t>Consulta de banco preliminar de elegibles  de la Convocatoria para la selección de beneficiarios de la Estrategia nacional de fomento a la protección de invenciones</t>
  </si>
  <si>
    <t xml:space="preserve">Equipo de apoyo a la estrategia de Propiedad Intelectual </t>
  </si>
  <si>
    <t>Febrero a junio de 2018</t>
  </si>
  <si>
    <t>Inventores independientes, empresas, IES, Centros (todas sus modalidades y reconocidos por Colciencias) y otros</t>
  </si>
  <si>
    <t xml:space="preserve">Formulación  y/o concertación de los TDR para la convocatoria para apoyar la internacionalización de patentes colombianas vía PCT </t>
  </si>
  <si>
    <t>Estado, Funcionarios, Contratistas</t>
  </si>
  <si>
    <t>Los participantes en la etapa de consulta para la construcción de los términos de referencia presentan sus aportes y observaciones a los TDR para las convocatoria para apoyar la internacionalización de patentes colombianas vía PCT</t>
  </si>
  <si>
    <t>Documento de términos de referencia para la convocatoria para apoyar la internacionalización de patentes colombianas vía PCT revisado y concertado</t>
  </si>
  <si>
    <t>Convenio de Aportes Nº847 de 2017</t>
  </si>
  <si>
    <t xml:space="preserve">Consulta de banco preliminar de elegibles  de la convocatoria para apoyar la internacionalización de patentes colombianas vía PCT </t>
  </si>
  <si>
    <t>Secretaria Técnica del Consejo Nacional de Beneficios Tributarios</t>
  </si>
  <si>
    <t>Secretaria Técnica del Consejo Nacional de Beneficios Tributarios
Equipo de  apoyo a la estrategia de Beneficios Tributarios</t>
  </si>
  <si>
    <t xml:space="preserve">Último trimestre de 2018 </t>
  </si>
  <si>
    <t xml:space="preserve">Empresarios
Estado
Academia
Funcionarios, Contratistas
</t>
  </si>
  <si>
    <t>Empresas
Estado ( DIAN-MINCIT-MINHACIENDA-MINTIC-DNP)
Academia, Funcionarios, Contratistas</t>
  </si>
  <si>
    <t>presencial</t>
  </si>
  <si>
    <t xml:space="preserve">Mesas de Trabajo </t>
  </si>
  <si>
    <t>Los participantes en la  mesa técnica  presentan sus observaciones y/o solicitudes de ajuste al valor  del cupo de 2019</t>
  </si>
  <si>
    <t xml:space="preserve">Acuerdo de cupo de 2019 concertado y aprobado </t>
  </si>
  <si>
    <t xml:space="preserve">1, Logística para  las mesas de trabajo (CNBT) . 
2. Concertación de acuerdo a la proyección estimada  del cupo 2019.
2. Aprobación del cupo  2019.
3, Publicación del  acuerdo  para el cupo del 2019 en página web. link de Beneficios Tributarios ( normas que aplican)
</t>
  </si>
  <si>
    <t>ESTADO</t>
  </si>
  <si>
    <t>Enero - Mayo de 2018</t>
  </si>
  <si>
    <t>La documentación preliminar para  las mesas de trabajo de los términos de las convocatorias e invitaciones previamente indicadas se consolidaron y entregaron en el mes de marzo de 2018.</t>
  </si>
  <si>
    <t>La participación  en estos elementos de construcción conjunta asegura el impacto de las convocatorias y las invitaciones de forma positiva en el país, teniendo en cuenta todos los actores pertinentes al sistema, aportan en la construcción de lineamientos claros, con requisitos específicos que evidencian la transparencia y confiabilidad del proceso.</t>
  </si>
  <si>
    <t>Contratistas</t>
  </si>
  <si>
    <t>Funcionarios</t>
  </si>
  <si>
    <t>El equipo revisa las tareas pendientes y/o compromisos, previo a la ejecución de las mesas de trabajo.</t>
  </si>
  <si>
    <t>Se verifica la disponibilidad de los siguientes documentos en GINA:
- Procedimiento de convocatoria M301PR01.
- Procedimiento de invitación a presentar propuesta M301PR07.</t>
  </si>
  <si>
    <t xml:space="preserve">
Equipo de Comunicaciones
Equipo de Centro de Contacto</t>
  </si>
  <si>
    <t>Febrero - Marzo 2018</t>
  </si>
  <si>
    <t>Presencial 
Semipresencial
Virtual 
Telefónico</t>
  </si>
  <si>
    <t>Página Web Colciencias
Correo del centro de contacto
Línea de Contacto
Oficina de Centro de Contacto</t>
  </si>
  <si>
    <t>Publicación en Página Web de Banco de Elegibles para la convocatoria</t>
  </si>
  <si>
    <t xml:space="preserve">Los ciudadanos y actores del SNCTI pueden revisar el  banco preliminar de elegibles para la convocatoria y solicitar, si lo requiere, aclaración del mismo. 
Las aclaraciones solicitadas podrán generar modificaciones en el banco definitivo de elegibles y posibles financiables
</t>
  </si>
  <si>
    <t>1. Comentarios de registro respecto a requisitos mínimos.
2. Evaluaciones realizadas referentes a las consultas por propuesta.</t>
  </si>
  <si>
    <t>Ministerio de Tecnologías de la Información y las Comunicaciones - MINTIC</t>
  </si>
  <si>
    <t>Se revisaron los comentarios de registro respecto a requisitos mínimos para cada uno de las solicitudes presentadas</t>
  </si>
  <si>
    <t xml:space="preserve">Se modificó el banco definitivo de la convocatoria en 35 propuestas de las que solicitaron aclaraciones. </t>
  </si>
  <si>
    <t>Consulta de  banco preliminar de elegibles de Convocatoria 797-2017</t>
  </si>
  <si>
    <t>Dirección de Fomento a la Investigación
 Grupo Técnico  programa ciencias del mar.
Equipo Regalías Colciencias.</t>
  </si>
  <si>
    <t>Dirección de Fomento a la Investigación
 Grupo Técnico Programa Nacional de CTeI en Seguridad y Defensa</t>
  </si>
  <si>
    <t>Dirección de Fomento a la Investigación
Fomento a la Formación de Investigadores</t>
  </si>
  <si>
    <t>Dirección de Fomento a la Investigación
Programa Nacional de Ciencia, Tecnología e Innovación en Ciencias Humanas, Sociales y Educación</t>
  </si>
  <si>
    <t xml:space="preserve">Dirección de Fomento a la Investigación
Programas de la Dirección de Fomento a la Investigación </t>
  </si>
  <si>
    <t>Dirección de Fomento a la Investigación
Programa Nacional de Ciencia, Tecnología e Innovación en Salud</t>
  </si>
  <si>
    <t>Dirección de Desarrollo Tecnológico e Innovación
Programa Nacional de CTI en TIC</t>
  </si>
  <si>
    <t>Revisión y concertación para actualización cupo de Beneficios Tributarios 2019</t>
  </si>
  <si>
    <t>Dirección de Mentalidad y Cultura</t>
  </si>
  <si>
    <t xml:space="preserve">Publicación de video y/o piezas gráficas para promoción de la participación de los ciudadanos interesados en los talleres regionales y en el diálogo virtual.  </t>
  </si>
  <si>
    <t>Se espera lograr una alianza con una entidad fuerte metodológicamente para el proceso de actualización de la Estrategia Nacional de Apropiación Social de CTeI</t>
  </si>
  <si>
    <t>Concurso A Ciencia Cierta</t>
  </si>
  <si>
    <t>Mayo  - octubre 2018</t>
  </si>
  <si>
    <t>Organizaciones comunitarias</t>
  </si>
  <si>
    <t xml:space="preserve">
Virtual </t>
  </si>
  <si>
    <t>1. Postulación de experiencias en CTeI de organizaciones comunitarias a través de la plataforma web
2.Ciudadanos que participan en la web de votación virtual  a través de la plataforma web</t>
  </si>
  <si>
    <t>1. Postulación de experiencias de organizaciones comunitarias que hayan incorporado y aplicado conocimiento científico y tecnológico  para mejorar, optimizar o trasformar un proceso en beneficio de la sociedad
2.Ciudadanos que participan en la web para la votación virtual que tiene como objetivo definir cuales serán las experiencias comunitarias elegidas</t>
  </si>
  <si>
    <t>100% de las postulaciones recibidas y votaciones recibidas analizados y verificados</t>
  </si>
  <si>
    <t>Implementación Comunidad Virtual</t>
  </si>
  <si>
    <t>Dirección de Mentalidad y Cultura - Programa Ondas</t>
  </si>
  <si>
    <t>Oficina TIC</t>
  </si>
  <si>
    <t>Febrero-Noviembre 2018</t>
  </si>
  <si>
    <t>Niños, niñas, adolescentes y maestros</t>
  </si>
  <si>
    <t>Virtual
Presencial</t>
  </si>
  <si>
    <t>Talleres regionales</t>
  </si>
  <si>
    <t>Talleres de formación presenciales y videos tutoriales alojados en la web</t>
  </si>
  <si>
    <t>1. Construcción y revisión  de la información para la ejecución de los talleres.
2. Preparación de la logística para el desarrollo de los talleres</t>
  </si>
  <si>
    <t>Consulta de  banco preliminar de elegibles de Convocatorias del programa  Sistemas de Innovación</t>
  </si>
  <si>
    <t>Mayo  - Junio 2018</t>
  </si>
  <si>
    <t xml:space="preserve">Empresa, Proveedores </t>
  </si>
  <si>
    <t>PyMes
Micro Pymes 
Empresa
Organizaciones sin ánimo de Lucro
Proveedor de bienes,  servicios y/o insumos</t>
  </si>
  <si>
    <t>Virtual 
Telefónico</t>
  </si>
  <si>
    <t>Página Web Colciencias
Correo del centro de contacto
Línea de Contacto</t>
  </si>
  <si>
    <t xml:space="preserve">Los grupos de interés del SNCTI pueden revisar el  banco preliminar de elegibles para la convocatoria y solicitar, si lo requiere, aclaración del mismo. 
Las aclaraciones solicitadas podrán generar modificaciones en el banco definitivo de elegibles y posibles financiables
</t>
  </si>
  <si>
    <t>Convenio de Cooperación con los Departamentos de Cundinamarca y Boyacá</t>
  </si>
  <si>
    <t xml:space="preserve">Los ciudadanos y actores del SNCTI pueden revisar el  banco preliminar de elegibles para la convocatoria en la cual se encuentran  vinculados y solicitar, si lo requiere, aclaración del mismo 
Dichas dudas serán resueltas por el grupo de trabajo a cargo de la convocatoria. </t>
  </si>
  <si>
    <t xml:space="preserve">Consulta ciudadana al Plan de Acción Institucional 2018 (PAI) </t>
  </si>
  <si>
    <t>Grupo Apropiación Social de CTeI</t>
  </si>
  <si>
    <t>Marzo  - diciembre 2018</t>
  </si>
  <si>
    <t>Durante la ejecución de los talleres o posterior a ella (correo electrónico) los ciudadanos manifestaran sus dudas y/o sugerencias o aportes a la estrategia.</t>
  </si>
  <si>
    <t>Realizar acompañamiento a las regiones en la actualización de PAEDS</t>
  </si>
  <si>
    <t>Gestión Territorial 
Entidades Territoriales</t>
  </si>
  <si>
    <t>Delegados Colciencias</t>
  </si>
  <si>
    <t>Primer Semestre 2018</t>
  </si>
  <si>
    <t>Departamentos
CODECTI</t>
  </si>
  <si>
    <t>Departamentos</t>
  </si>
  <si>
    <t>Mesas de Trabajo</t>
  </si>
  <si>
    <t>Actualización PAED para los 33 departamentos</t>
  </si>
  <si>
    <t>Aprobación de proyectos Financiables</t>
  </si>
  <si>
    <t>1. Listados de Asistencia
2. Aprobación de documento (Según Voluntad del departamento).
3. Publicación de PAEDS actualizado en pagina web link Gestión Territorial.</t>
  </si>
  <si>
    <t>1. Lista de Asistencia.
2. Informe de la asistencia técnica.
3. Publicación informativas en Redes Sociales</t>
  </si>
  <si>
    <t>Asistencia Técnicas Regionales</t>
  </si>
  <si>
    <t xml:space="preserve">Gestión Territorial </t>
  </si>
  <si>
    <t>Direcciones Técnicas</t>
  </si>
  <si>
    <t>Presencial, Virtual</t>
  </si>
  <si>
    <t>Mesas de Trabajo con las entidades territoriales
Video conferencia</t>
  </si>
  <si>
    <t>Grupo interno de trabajo ST FCTeI</t>
  </si>
  <si>
    <t>Primer y segundo Semestre 2018</t>
  </si>
  <si>
    <t>1. Recopilar información según el acuerdo 45 de 2017 respecto al contenido de rendiciones de cuentas del OCAD FCTeI</t>
  </si>
  <si>
    <t>Miembros del OCAD FCTeI</t>
  </si>
  <si>
    <t>2 audiencias públicas
2 informes publicados</t>
  </si>
  <si>
    <t>Los participantes a la mesa de trabajo aportan en la actualización de los PAEDS de cada departamento, siempre y cuando sea voluntad de cada departamento</t>
  </si>
  <si>
    <t xml:space="preserve">Departamento Nacional de Planeación (DNP), Federación Nacional de Departamentos, Ministerios, Departamentos Administrativos </t>
  </si>
  <si>
    <t>1. Invitaciones por correo electrónico.
2. Envío del informe de rendición de cuentas para observaciones.</t>
  </si>
  <si>
    <t xml:space="preserve">Canal / Metodología de Participación
(Consulta, mesas de trabajo, foros, chat, reuniones, etc.) </t>
  </si>
  <si>
    <t>Análisis del Resultado</t>
  </si>
  <si>
    <t>De acuerdo a seguimiento de la herramienta google analytics se registran las siguientes estadísticas:
Número de visitas al enlace del  Plan de Acción Institucional 2018 (PAI): 274
Número de descargas del  Plan de Acción Institucional 2018 (PAI) en consulta: 70</t>
  </si>
  <si>
    <t>Los resultados de la Consulta ciudadana permiten evidenciar que el principal tema de interés son las convocatorias, especialmente las relacionadas con créditos condenables y/o becas para la formación de capital de alto nivel (maestría y doctorado).
Las consultas atendidas corresponden más a solicitud de ampliación de información por tanto no se requiere modificar el PAI inicialmente propuesto.</t>
  </si>
  <si>
    <t>Los ciudadanos y actores del SNCTI pueden revisar la información relacionada con la Audiencia Pública  de Rendición de cuentas vigencia 2017 y registrarse para asistir, en caso de querer participar de forma presencial.</t>
  </si>
  <si>
    <t xml:space="preserve">Publicación en página web de la "Estrategia de Rendición de Cuentas y Participación Ciudadana" G101M03"
Publicación de video y/o piezas gráfica tutorial   </t>
  </si>
  <si>
    <t>Empresas altamente innovadoras EIAs
Unidades empresariales I+D+I  (si tienen interés en el proyecto)
Grupos de Investigación de Universidad-ONG´s-Institutos (si hacen parte del proyecto)</t>
  </si>
  <si>
    <t xml:space="preserve">Mesa de trabajo liderara por Secretaría Técnica del Órgano Colegiado de Administración y Dec misión (OCAD) (Regalías) en la cual junto con el apoyo de un Técnico en relación con el tema a desarrollar, aclaran dudas existentes a los proyectos a presentar. </t>
  </si>
  <si>
    <t>Se citan mesas de trabajo por parte de Secretaría Técnica del Órgano Colegiado de Administración y Dec misión (OCAD) (Regalías) quienes solicitan el acompañamiento de un técnico de Colciencias para que se aclaren las dudas existentes a los proyectos que se van a presentar</t>
  </si>
  <si>
    <t xml:space="preserve">* Preparación de las condiciones: objeto, dirigido a, temáticas a financiar, requisitos para participar, mecanismos de presentación de la propuesta, duración y financiación de los proyectos, contenido de los proyectos a presentar, resultados esperados de los proyectos, cronograma, anexos,  procedimiento de evaluación
*Condiciones para invitación a presentar propuestas del administrador de proyectos de CTeI. </t>
  </si>
  <si>
    <t>Dirección de Fomento a la Investigación
Programa Nacional de Ciencia, Tecnología e Innovación en Ciencias Agropecuarias</t>
  </si>
  <si>
    <t>Programa Nacional de Ciencia, Tecnología e Innovación en Ciencias Agropecuarias</t>
  </si>
  <si>
    <t>Revisión de los términos de referencia anexos al proyecto aprobado por el Órgano Colegiado de Administración y Dec misión (OCAD), como base para diseñar la convocatoria</t>
  </si>
  <si>
    <t>1. Proyecto y propuesta TdR aprobados por el Órgano Colegiado de Administración y Dec misión (OCAD).</t>
  </si>
  <si>
    <t>Dirección de Fomento a la Investigación
Programa Nacional de Ciencia, Tecnología e Innovación en Ciencias Agropecuarias
Programa Nacional de CTeI en Ambiente y Biodiversidad</t>
  </si>
  <si>
    <t>Programa Nacional de Ciencia, Tecnología e Innovación en Ciencias Agropecuarias
Programa Nacional de CTeI en Ambiente y Biodiversidad</t>
  </si>
  <si>
    <t>Reunión virtual con el equipo técnico de la Secretaría TIC Departamento de Nariño, para estructurar los Términos de Referencia (TdR)</t>
  </si>
  <si>
    <t>1. Proyecto y propuesta Términos de Referencia (TdR) aprobados por el Órgano Colegiado de Administración y Dec misión (OCAD).</t>
  </si>
  <si>
    <t>Revisión de la propuesta de términos por parte del Departamento de Nariño</t>
  </si>
  <si>
    <t>Dirección de Fomento a la Investigación
Grupo Técnico Salud - Dirección de Fomento a la Investigación</t>
  </si>
  <si>
    <t>Programa Nacional de Ciencia, Tecnología e Innovación  Salud</t>
  </si>
  <si>
    <t>Mesas de trabajo para definir la líneas temáticas de investigación usando como base el panorama epidemiológico del país. Estas líneas temáticas están orientadas a ayudar a resolver, a través de la Ciencia, Tecnología e Innovación (CTeI), problemas de  salud de la población colombiana.</t>
  </si>
  <si>
    <t>Consulta a  banco preliminar de elegibles de Convocatoria regional para el fortalecimiento de capacidades I+D+i y su contribución al cierre de brechas tecnológicas en el departamento de Antioquia, occidente</t>
  </si>
  <si>
    <t>Dirección de Fomento a la Investigación
Programa Nacional de Ciencia, Tecnología e Innovación en Ciencias Agropecuarias</t>
  </si>
  <si>
    <t>Publicación en Página Web de Banco de Elegibles para la convocatoria regional para el fortalecimiento de capacidades I+D+i y su contribución al cierre de brechas tecnológicas en el departamento de Antioquia, occidente</t>
  </si>
  <si>
    <t>Consulta a  banco preliminar de elegibles - Convocatoria 806-2018 Movilidad Académica con Europa</t>
  </si>
  <si>
    <t>Ciudadano, Academia, Empresa, Estado, Organizaciones No Gubernamentales</t>
  </si>
  <si>
    <t xml:space="preserve">Publicación de los Términos de Referencia de la convocatoria numeral 14 y aclaraciones, en la página Web de Colciencias.  </t>
  </si>
  <si>
    <t>Los actores que hayan realizado la inscripción a la convocatoria, podrán solicitar aclaraciones sobre el banco preliminar de elegibles, en los tiempos y los canales establecidos en los términos de referencia.</t>
  </si>
  <si>
    <t>Realización de Paneles de discusión: "Hacia el fomento de la participación de la mujer en la investigación en América Latina"</t>
  </si>
  <si>
    <t>Investigadores, universidades, Organismos de Ciencia y Tecnología (ONCYT), International Development Research Centre (IDRC), Observatorio Colombiano de Ciencia y Tecnología, Consejería Presidencial para la Equidad de la Mujer</t>
  </si>
  <si>
    <t>Formulación  y/o concertación de los TDR para las convocatorias de Cierre de brechas y Línea de Crédito bancoldex</t>
  </si>
  <si>
    <t xml:space="preserve">Dirección de Desarrollo Tecnológico e Innovación </t>
  </si>
  <si>
    <t>Mesas de trabajo
video conferencia
correo electrónico
documentos compartidos en la nube</t>
  </si>
  <si>
    <t>Los participantes en la consulta y mesa técnica  presentan sus observaciones y aportes a los TDR para las convocatorias de Cierre de brechas y Línea de Crédito bancoldex.</t>
  </si>
  <si>
    <t>100% de los TDR para las convocatorias de Cierre de brechas y Línea de Crédito bancoldex
(TdR revisado y concertado  / Total TdR requeridos) x 100%</t>
  </si>
  <si>
    <t>Consulta de banco preliminar de elegibles convocatoria de Cierre de brechas y Línea de Crédito bancoldex</t>
  </si>
  <si>
    <t>Actores del SNCTI reconocidos que hacen parte y o están vinculados con las empresas que participan en la convocatoria</t>
  </si>
  <si>
    <t>Formulario electrónico en pagina web</t>
  </si>
  <si>
    <t>1. Construcción y revisión del banco preliminar.
2. Aprobación del banco preliminar de elegibles en Comité Técnico.
3. Publicación del Banco definitivo de elegibles en la página web, una vez se atiendan las observaciones realizadas al banco preliminar que fue sometido a consulta.</t>
  </si>
  <si>
    <t>Mesas de trabajo
correo electrónico
documentos compartidos</t>
  </si>
  <si>
    <t>Los participantes en la mesa técnica presentan sus observaciones y aportes a la guía técnica de reconocimiento del actor.</t>
  </si>
  <si>
    <t>Formulario electrónico en página web</t>
  </si>
  <si>
    <t>Mesas de trabajo,
correo electrónico
documentos en construcción compartidos en la nube</t>
  </si>
  <si>
    <t>Los participantes a las mesas de trabajo, realizan sus aportes para construir conjuntamente los documentos que dan los elementos de referencia de convocatorias o invitaciones públicas planteados desde el PNTIC en conjunto con MINTIC o MEN.</t>
  </si>
  <si>
    <t>1, Determinación de documentación preliminar a las mesas de trabajo.
2, Logística para las reuniones que se establecen para la generación de los términos.
3. Revisión preliminar de tareas pendientes de reuniones previas.
4. Documentos Gina a usar en las convocatorias o invitaciones públicas.</t>
  </si>
  <si>
    <t>Para la vigencia 2018 se han concertado los términos así:
- Observatorios de indicadores para educación superior.
- Realización del modelo innovación para educación básica y media en zona rural.
- Retos para solucionar problemas en educación Preescolar.
- Selección de empresas TI para acompañar en la fase de Expansión.
- Selección de emprendedores de Apps.co que desarrollen soluciones tecnológicas en la fase de Oferta y Demanda.
- Formación especializada y certificación en competencias para desarrollo de tecnologías de información en la ciudad de Bogotá D.C.</t>
  </si>
  <si>
    <t>Continuar con el trabajo conjunto para construir política pública a través de los instrumentos en los que apoya el estado.</t>
  </si>
  <si>
    <t>Dirección de Desarrollo Tecnológico e Innovación
Equipo de Innovación Empresarial</t>
  </si>
  <si>
    <t>1. Banco preliminar revisado, aprobado y publicado
2. Revisión y aprobación de Banco preliminar del Comité de Dirección Técnica.</t>
  </si>
  <si>
    <t xml:space="preserve">Talleres regionales
Diálogo virtual a través de aportes de los interesados a documento publicado en línea. </t>
  </si>
  <si>
    <t xml:space="preserve">Los participantes en los talleres regionales y en el diálogo virtual presentan sus observaciones y aportes a la Estrategia Nacional de Apropiación Social de CTeI, en el marco del proceso de actualización </t>
  </si>
  <si>
    <t>1, Determinación de documentación preliminar para los talleres regionales.
2, Logística para los talleres regionales que se establecen para la retroalimentación a la Estrategia Nacional de Apropiación Social de CTeI
3. Diseño e implementación del espacio virtual para el diálogo sobre la Estrategia Nacional de Apropiación Social de CTeI</t>
  </si>
  <si>
    <t>Ciudadano, Academia, Empresa, Organizaciones No Gubernamentales</t>
  </si>
  <si>
    <t>100 experiencias comunitarias
10.000 personas que participaron en proceso de votación pública</t>
  </si>
  <si>
    <t xml:space="preserve">Publicación de video y/o piezas gráficas para promoción de la participación de los ciudadanos y organizaciones comunitarias en  el concurso A Ciencia Cierta. </t>
  </si>
  <si>
    <t>1. Diseño de las bases de concurso de A Ciencia Cierta
2. Puesta a punto de la plataforma web para la recepción de las postulaciones y las votaciones públicas
3. Construcción y revisión del banco preliminar y definitivo de experiencias seleccionadas
4. Aprobación del banco preliminar de elegibles en Comité Técnico.
5.  Publicación del Banco Preliminar y definitivo de Elegibles en página web</t>
  </si>
  <si>
    <t xml:space="preserve">Universidades, Centros de Investigación, Centros de Innovación, Centros de Desarrollo Tecnológico, Investigadores, Cámaras de Comercio, Agremiaciones </t>
  </si>
  <si>
    <t xml:space="preserve">Invitaciones en correo electrónico a las entidades territoriales a las jornadas. 
Las Entidades Territoriales remiten los proyectos, propuestas, perfiles de propuesta (una revisión preliminar)
Cursos virtuales y lineamientos disponibles  a través de la Red de estructuradores de proyectos de CTeI (https://redctei.co/)
</t>
  </si>
  <si>
    <t>1. Las entidades territoriales presentan las propuestas que pueden ser financiadas con el recurso del fondo de CTeI
2. Retroalimentación de los aspectos Técnicos (Según Direcciones Técnicas, DNP).
3. Verificación de requisitos: Revisión de documento técnico, metodología general ajustada, presupuesto detallado, cartas y certificaciones</t>
  </si>
  <si>
    <t>Departamentos,
Actor del SNCTI, miembros del OCAD,
ciudadanía</t>
  </si>
  <si>
    <t>Entidades públicas, ciudadanos, Universidades, Centros de Investigación, Centros de Innovación, Centros de Desarrollo Tecnológico, Investigadores, Cámaras de Comercio, Agremiaciones</t>
  </si>
  <si>
    <t>Audiencia Pública
Streaming</t>
  </si>
  <si>
    <t>Sesión CGDI del 21 de marzo de 2018</t>
  </si>
  <si>
    <t>Aprobación Plan de Participación Ciudadana Vigencia 2018</t>
  </si>
  <si>
    <t>1. Elaboración de la guía técnica y revisión por parte de la dirección técnica.
2. Invitación a las sesiones para mesas de trabajo.
3. Socialización de la guía técnica de reconocimiento del actor. 
4.  Logística para el evento concertada, con roles y responsabilidades definidas.</t>
  </si>
  <si>
    <t>9 de marzo de 2018</t>
  </si>
  <si>
    <t>Se realizo la revisión de los avances en el diseño del instrumento en el taller del 9 de marzo en la oficina de la DDTI de Colciencias, donde se establecieron ajustes a realizar a la guía técnica del mismo, con el fin de abrir el proceso de reconocimiento en el segundo trimestre del presente año.
Adicionalmente, la red de incubadoras entrega una revisión preliminar del formato de autoevaluación y del formulario en línea y presentan algunos ajustes que consideran pertinentes. Por lo anterior, esta documentación se tendrá en cuenta en el momento de realizar los requerimientos del formulario a la oficina de sistemas y de diseñar el informe de autoevaluación.</t>
  </si>
  <si>
    <t>100% de las consultas y  observaciones recibidas analizados y con respuesta para la construcción de la guía.</t>
  </si>
  <si>
    <t>Marzo de 2018</t>
  </si>
  <si>
    <t>9 de abril de 2018</t>
  </si>
  <si>
    <t>3. Se socializa la guía técnica de reconocimiento del actor en la mesa de trabajo.</t>
  </si>
  <si>
    <t xml:space="preserve">
4.  Logística para el evento concertada, con roles y responsabilidades definidas.</t>
  </si>
  <si>
    <t>1. Se elabora borrador de la guía técnica para reconocimiento de OTRIS y revisión por parte de la dirección técnica, previo a la mesa de trabajo</t>
  </si>
  <si>
    <t>1. Se elabora borrador de la guía técnica para reconocimiento de Incubadoras y revisión por parte de la dirección técnica, previo a la mesa de trabajo</t>
  </si>
  <si>
    <t xml:space="preserve">Consulta ciudadana ¿Qué camino cogemos? </t>
  </si>
  <si>
    <t>Noviembre de 2017 a enero de 2018</t>
  </si>
  <si>
    <t>1.000.000 de respuestas</t>
  </si>
  <si>
    <t>Bases de datos
Formulario para la consulta
Plataforma www.myworld2030.org</t>
  </si>
  <si>
    <t>31 de octubre de 2017 - 31 de enero 2018</t>
  </si>
  <si>
    <t>475000 respuestas, bases de datos de la consulta, servicio web en el que se pueden consultar las respuestas y realizar análisis, capítulo de libro analizando la consulta y su relación con las capacidades de investigación del país.</t>
  </si>
  <si>
    <t>El principal resultado de la consulta ciudadana es haber despertado el interés de un gran número de personas por contribuir a decisiones sobre ciencia, tecnología e innovación. Un segundo resultado importante es que la consulta le permitió a Colciencias realizar una comparación entre intereses ciudadanos y capacidades de investigación, lo que nutrió la política nacional de ciencia y tecnología.</t>
  </si>
  <si>
    <t>Se requiere lograr un mayor nivel de coordinación entre el equipo que diseña la encuesta y el que lo aplica. Específicamente, los mensajes que se divulguen como estrategia para captar respuestas deben ser coherentes con el objetivo de la consulta. También hay que asegurar que los formularios web incorporen cada una de las recomendaciones hechas por los diseñadores de la encuesta. Por último, es necesario que las preguntas sean revisadas por un grupo más extenso de discusión.</t>
  </si>
  <si>
    <t>Plataforma www.myworld2030.org</t>
  </si>
  <si>
    <t>Preparación y consolidación de bases de datos</t>
  </si>
  <si>
    <t>Formulario para la consulta publicado en página web.</t>
  </si>
  <si>
    <t>Colciencias es miembro fundador del Consorcio de Política de Innovación Transformativa (TIPC, por sus siglas en inglés) que reúne las agencias de: Suecia, (VINNOVA) Noruega ( Consejo Nacional de Investigación), Sudáfrica (La Fundación Nacional para la Investigación), Finlandia (Tekes), y un reconocido centro de investigación (SPRU) para avanzar en una nueva política de CTeI que contribuya a la solución de los problemas más urgentes de nuestro tiempo. Ver más: Link http://tipconsortium.net/</t>
  </si>
  <si>
    <t>Del 22 de mayo al 12 de Junio</t>
  </si>
  <si>
    <t>Consulta a Libro verde 2013 - Política Nacional de Ciencia e Innovación</t>
  </si>
  <si>
    <t>Dirección
Subdirección General
 Unidad de Diseño y Evaluación de Políticas</t>
  </si>
  <si>
    <t>La consulta tiene como propósito entender las preocupaciones de los ciudadanos, empresarios e investigadores colombianos en cuanto a los Objetivos de Desarrollo Sostenible (ODS), así como identificar vínculos entre la investigación y las actividades del sector privado y los ODS</t>
  </si>
  <si>
    <t>La consulta busca propiciar que los ciudadanos y actores del SNCTI conozcan el Libro verde y puedan enviar los aportes y sugerencias  a fin de enriquecer la versión final del documento.</t>
  </si>
  <si>
    <t>Tipo de Documento</t>
  </si>
  <si>
    <r>
      <rPr>
        <b/>
        <sz val="11"/>
        <rFont val="Arial"/>
        <family val="2"/>
      </rPr>
      <t>VERSIÓN:</t>
    </r>
    <r>
      <rPr>
        <sz val="11"/>
        <rFont val="Arial"/>
        <family val="2"/>
      </rPr>
      <t xml:space="preserve"> 01</t>
    </r>
  </si>
  <si>
    <t>Permitir a los grupos de interés y actores del Sistema Nacional de Ciencia, Tecnología e Innovación (SNCTI), conocer los diferentes mecanismos de participación ciudadana que tiene establecidos la entidad, relacionando los diferentes espacios que Colciencias ha generado  para un efectivo diálogo de doble vía e interacción con sus grupos de interés en las fases de diagnóstico, formulación, implementación y evaluación de políticas, planes, programas, proyectos, servicios (convocatorias), avances y resultados.</t>
  </si>
  <si>
    <t>Política</t>
  </si>
  <si>
    <t>Derecho fundamental relacionado</t>
  </si>
  <si>
    <t>Plan</t>
  </si>
  <si>
    <t>Informe de Resultados</t>
  </si>
  <si>
    <t>Programa</t>
  </si>
  <si>
    <t>Servicio (Convocatorias / Invitaciones / Ventanilla Abierta)</t>
  </si>
  <si>
    <t>Instrumento de CTeI</t>
  </si>
  <si>
    <t>Rendición de cuentas Fondo de CTeI del SGR</t>
  </si>
  <si>
    <t>Participación
Igualdad
Derecho de petición
Trabajo</t>
  </si>
  <si>
    <t>Participación
Igualdad
Derecho de petición
Trabajo
Educación
Libertad de enseñanza, aprendizaje, investigación y cátedra</t>
  </si>
  <si>
    <t>Participación
Igualdad
Derecho de petición
Educación</t>
  </si>
  <si>
    <t>Publicación de consulta en el portal http://libroverde2030.gov.co/</t>
  </si>
  <si>
    <t>Participación
Igualdad
Derecho de petición
Trabajo
Educación</t>
  </si>
  <si>
    <t>Invitación mesas de trabajo de reconocimiento para la construcción de las guías técnicas de nuevos actores del SNCTeI (Incubadoras)</t>
  </si>
  <si>
    <t>Invitación mesas de trabajo de reconocimiento para la construcción de las guías técnicas de nuevos actores del SNCTeI (OTRI)</t>
  </si>
  <si>
    <t>Departamento Administrativo 
de Ciencia, Tecnología e Innovación</t>
  </si>
  <si>
    <t>CONTROL DE CAMBIOS AL PLAN DE PARTICIPACIÓN CIUDADANA 2018</t>
  </si>
  <si>
    <t>Adopción de nuevo requisito MIPG, versión 02 de Agosto de 2018</t>
  </si>
  <si>
    <t>La dinámica, lineamientos y requisitos para la concertación de los criterios de la guía  se explicaron en la mesa de trabajo.</t>
  </si>
  <si>
    <t>El desarrollo del taller permitió ajustar los criterios de evaluación a la realidad de las incubadoras de empresas de base tecnológica en Colombia e integrar a la red Nacional de incubadoras de BT en el proceso.
A la sesión asistentes Directoras de las cuatro incubadoras de base tecnológica de la Red Nacional de incubadoras de BT, Director de DDTI de Colciencias, gestora de Desarrollo Tecnológico e Innovación y contratista de la DDTI de Colciencias</t>
  </si>
  <si>
    <t>2. Invitación a las sesiones para mesas de trabajo, elaboradas por comunicaciones y remitidas a través de Centro  de Contacto.</t>
  </si>
  <si>
    <t>Se recibieron los aportes para la guía,  que fueron incluidos y acordados mediante acta con las OTRI asistentes al taller. 
Se realizo la invitación con apoyo de Comunicaciones y de Centro de Contacto. El taller fue realizado en las instalaciones de Colciencias  el lunes 9 de abril de 2018.</t>
  </si>
  <si>
    <t xml:space="preserve">La participación  permitió  la inclusión de aportes de las OTRI, de manera que asegurará corresponder a la realidad de las oficinas, así como generar expectativa e interés en el instrumento. </t>
  </si>
  <si>
    <t>Generación de posibles soluciones a  Retos identificados según convocatoria - Programa Nacional de CTI en TIC por medio de los convenios</t>
  </si>
  <si>
    <t xml:space="preserve">1.Remisión del informe de Rendición de cuentas para revisión y visto bueno previo de su publicación por parte de la Comisión Rectora del SGR
2. Listados de asistencias.
3. Informes de gestión publicado.
4. Publicaciones informativas en redes.
</t>
  </si>
  <si>
    <t>Nro.</t>
  </si>
  <si>
    <t>Nro. de Participantes</t>
  </si>
  <si>
    <t>Ciudadanos, investigadores, empresarios</t>
  </si>
  <si>
    <t>Envío de link por correo electrónico
Publicación de banner en página web de Colciencias para redirigir a la página web de la consulta</t>
  </si>
  <si>
    <t>La consulta arrojó información sobre los ODS que ciudadanos, empresarios e investigadores consideran de mayor urgencia para ellos y su familia. El consolidado arrojó que los ODS de mayor preocupación para Colombia son: educación de calidad, igual limpia y saneamiento, salud y bienestar, acción por el clima, vida de ecosistemas terrestres y fin de la pobreza. Regionalmente las preocupaciones son muy similares. Las diferencias más pronunciadas están entre los empresarios, por un lado, y los investigadores y ciudadanos por otro. Esto muestra que se necesita crear espacios de diálogo para lograr una visión más consensuada de los desafíos que enfrenta Colombia.</t>
  </si>
  <si>
    <t>Esta es la consulta más amplia realizada en el país sobre ciencia, tecnología e innovación. Los resultados demuestran que los ciudadanos están  dispuestos a contribuir a las decisiones de política pública, y que Colciencias puede apoyarse en ellos para construir instrumentos más participativos de cara al desarrollo sostenible.</t>
  </si>
  <si>
    <r>
      <rPr>
        <b/>
        <sz val="11"/>
        <rFont val="Arial"/>
        <family val="2"/>
      </rPr>
      <t>Fecha:</t>
    </r>
    <r>
      <rPr>
        <sz val="11"/>
        <rFont val="Arial"/>
        <family val="2"/>
      </rPr>
      <t xml:space="preserve"> 19-12-2018</t>
    </r>
  </si>
  <si>
    <t>G101PR01F27
V01
Fecha: 19-12-2018</t>
  </si>
  <si>
    <t>100% de los TDR para las convocatorias de Cierre de brechas y Línea de Crédito bancoldex</t>
  </si>
  <si>
    <t>Se dio la base para realizar ajustes a TdR de la segunda convocatoria de esta línea.</t>
  </si>
  <si>
    <t>Octubre y Noviembre de 2018</t>
  </si>
  <si>
    <t>Actualización Plan de Participación Ciudadana Vigencia 2018, de acuerdo a recomendaciones de MIPG, versión 02 de Agosto de 2018, con lo cual se incluye:
- Columna para registrar sobre que tipo de documento se realiza el ejercicio de participación (Política, Plan , Programa, Proyecto, Servicio, Instrumento de CTeI, Informe)
- Columna para registrar el derecho que se garantiza con el ejercicio de participación.
- Ajuste de logo institucional, de acuerdo a directriz de presidencia.</t>
  </si>
  <si>
    <t>Atendiendo a lo dispuesto en el artículo No. 3.3.3 del Acuerdo No. 45  de 2017 expedido por la Comisión Rectora del SGR, la Secretaría Técnica informo que en la sesión No. 50 del OCAD del FCTeI convocada por la Gobernadora del Valle del Cauca en su calidad de Presidenta del OCAD, deberá someterse a consideración de los miembros la aprobación del Informe No. 7 de Rendición de Cuentas correspondiente al primer semestre de 2018 (1 de enero de 2018 – 30 de junio de 2018).</t>
  </si>
  <si>
    <t>100% de las consultas y aportes recibidos analizados y con respuesta</t>
  </si>
  <si>
    <t>Es necesario continuar monitoreando el trabajo de los usuarios en la comunidad para mejorar la experiencia de usuario. La comunidad cuenta con más de 8500 usuarios registrados.</t>
  </si>
  <si>
    <t>febrero - mayo 2018</t>
  </si>
  <si>
    <t>Enero-Marzo 2018</t>
  </si>
  <si>
    <t>Abril - Septiembre 2018</t>
  </si>
  <si>
    <t>junio - Octubre 2018</t>
  </si>
  <si>
    <t>Proveedores</t>
  </si>
  <si>
    <t xml:space="preserve">Capítulo 1: 
9 al 15 de agosto 
Capítulos 2 y 3:
9 al 16 de agosto </t>
  </si>
  <si>
    <t>No se contó con la participación esperada ya que aunque se habilitó el periodo para que los grupos de interés que aplicaron a la convocatoria elevaran las solicitudes de aclaración respecto al banco preliminar publicado, no se recibió ninguna.</t>
  </si>
  <si>
    <t>Se recomienda implementar campañas de difusión más eficientes para dar a conocer a los grupos de interés sobre estos periodos de aclaración del banco preliminar.</t>
  </si>
  <si>
    <t>Mayo 17 y 18 de 2018</t>
  </si>
  <si>
    <t>Las presentaciones magistrales y paneles sobre distintos aspectos relacionados con la situación de la participación de la mujer en la investigación en América Latina, permitieron desarrollar un espacio dinámico cuyo resultado incluyó las observaciones, comentarios, recomendaciones de todos los participantes consolidadas en un boletín publicado y promovido por el IDRC de Canadá, el OCyT y Colciencias.</t>
  </si>
  <si>
    <t>Se respondió la totalidad de PQRS recibidas. Los resultados del banco preliminar son: 136 propuestas cumplen requisitos e ingresan a banco preliminar.</t>
  </si>
  <si>
    <t xml:space="preserve">Se recibieron 186 candidatos para Maestría Nacional y en el Exterior. </t>
  </si>
  <si>
    <t>De las 186  propuestas presentadas 136 ingresaron a banco preliminar</t>
  </si>
  <si>
    <t>Se respondió la totalidad de PQRS recibidas. Los resultados del banco preliminar son: 13 propuestas cumplen requisitos e ingresan a banco preliminar.</t>
  </si>
  <si>
    <t>De las 36  propuestas presentadas 13 ingresaron a banco preliminar</t>
  </si>
  <si>
    <t>Se respondió la totalidad de PQRS recibidas. Los resultados del banco preliminar son: 21 propuestas cumplen requisitos e ingresan a banco preliminar.</t>
  </si>
  <si>
    <t>Se registraron en total 42 propuestas de las  cuales 41 cumplieron con los requisitos establecidos en los términos de referencia para pasar a evaluación de pares.</t>
  </si>
  <si>
    <t>De las 41 propuestas que cumplieron requisitos 21 pasaron a banco preliminar luego de la evaluación de pares.</t>
  </si>
  <si>
    <t>Se respondió la totalidad de PQRS recibidas. Los resultados del banco preliminar son: 
Número de propuestas que ingresan al banco preliminar de elegibles: 206</t>
  </si>
  <si>
    <t>Se registraron 550  propuestas de las cuales 206 cumplieron requisitos y pasaron a banco preliminar</t>
  </si>
  <si>
    <t>Se registraron 467  propuestas de las cuales 107 cumplieron requisitos y pasaron a banco preliminar</t>
  </si>
  <si>
    <t>Se respondió la totalidad de PQRS recibidas. Los resultados del banco preliminar son: 
Número de propuestas que ingresan al banco preliminar de elegibles: 164</t>
  </si>
  <si>
    <t>Se registraron 332  propuestas de las cuales 164 cumplieron requisitos y pasaron a banco preliminar</t>
  </si>
  <si>
    <t>15 de Junio de 2018</t>
  </si>
  <si>
    <t>Visitas en la web</t>
  </si>
  <si>
    <t xml:space="preserve">1. Se realiza la concertación preliminar de contenido del informe de gestión y resultados 2017, bajo el cumplimiento de los requisitos del "Manual Único de Rendición de Cuentas", el cual es revisado por todas las Direcciones, Subdirección y Dirección. </t>
  </si>
  <si>
    <t>3. El Informe de gestión 2017 consolidado y revisado es publicado el 15 de mayo de 2018.</t>
  </si>
  <si>
    <t>Del 15 de mayo al 15 de junio de 2018</t>
  </si>
  <si>
    <t>Impresiones en facebook</t>
  </si>
  <si>
    <t>2. Se concerta la logística para el evento con Comunicaciones, área logística, Oficina TIC, Centro de Contacto y la Oficina Asesora de Planeación. Se asignan responsabilidades y tareas, realizando seguimiento al cumplimiento de las mismas.</t>
  </si>
  <si>
    <t>La información para rendición de cuentas de la vigencia 2017, fue publicada en la página el 15 de mayo de 2018,  incluyendo los siguiente documentos:
-  Informe de gestión y resultados  2017, en documento descargable y de fácil lectura.
-  Formulario de participación ciudadana para sugerencias, comentarios, y preguntas sobre el informe de gestión publicado.
-   Formulario para priorizar los temas a tratar en la audiencia en la audiencia pública de rendición de cuentas vigencia 2017.
Esta información se mantuvo accesible y disponible del 15 de mayo al 15 de Junio de 2018.</t>
  </si>
  <si>
    <t>Los resultados de la participación permiten evidenciar  que la invitación y el contenido de los post promocionados en redes sociales tuvieron una amplia difusión.
Durante el periodo de publicación de la invitación se pasó de un total de 106.773 me gusta diarios a la página web a 15 de mayo de 2018,  a 108.548 me gusta diarios a 15  de junio de 2018, lo cual representa un total de 1.775 menciones positivas nuevas.</t>
  </si>
  <si>
    <t>Mantener los mecanismos de difusión del Informe de Gestión y Resultados para los ejercicios de Rendición de Cuentas, facilitando que los ciudadanos y grupos de interés en general puedan conocer y opinar sobre los resultados y posibles recomendaciones de mejora a la gestión de la Entidad.</t>
  </si>
  <si>
    <t xml:space="preserve">Entre el 15 de mayo y el 15 de junio se publicó una nota especial en la página web de la entidad con enlace al informe de gestión 2017, un formulario de participación ciudadana para sugerencias, comentarios, preguntas y un formulario para la priorización de temas a tratar a tratar en la audiencia  pública de rendición de cuentas vigencia 2017.
Durante este periodo se registraron:
-   444 visitas en la web.
-  91 descargas del documento
- 11 opiniones para priorizar los temas a tratar en la audiencia pública.
</t>
  </si>
  <si>
    <t>1. Se realiza la concertación preliminar del contenido de la encuesta para priorización de temas a tratar en la audiencia pública, el cual es revisado por la Oficina Asesora de Planeación y la Dirección General</t>
  </si>
  <si>
    <t>2. El 15 de mayo de 2018 se realiza el cargue y enlace del formulario para la priorización de temas a tratar en la audiencia pública de rendición de cuentas, asegurando su fácil acceso.</t>
  </si>
  <si>
    <t>El análisis de las opiniones recibida para la priorización de temas a tratar en la audiencia pública de rendición de cuentas vigencia 2017, evidencia una baja participación de la ciudadanía en estos espacios.
De acuerdo al resultado obtenido se priorizan los temas a tratar en la audiencia pública, asegurando el análisis del 100% de los aportes recibidos.</t>
  </si>
  <si>
    <t>Implementar mecanismos que permitan promover la participación de más ciudadanos y grupos de  interés en estos espacios.</t>
  </si>
  <si>
    <t xml:space="preserve">Organización de carácter especial </t>
  </si>
  <si>
    <t>Personas conectadas por streaming</t>
  </si>
  <si>
    <t>Entre el 15 de mayo y el 15 de junio se publicó una nota especial en la página web de la entidad con enlace al informe de gestión 2017, un formulario de participación ciudadana para sugerencias, comentarios, preguntas y un formulario para la priorización de temas a tratar a tratar en la audiencia  pública de rendición de cuentas vigencia 2017.
Durante este periodo se registraron:
-   444 visitas en la web.
-   91 descargas del documento
El 15 de junio entre las 9 a.m. y las 11.30 a.m. se realizó la transmisión por streaming a través de la pagina web durante la cual se conectaron 26 usuarios.</t>
  </si>
  <si>
    <t>4. Se realiza la revisión preliminar de temas priorizados para la audiencia de rendición de cuentas vigencia 2017.</t>
  </si>
  <si>
    <t>El resultado de la participación en este espacio permite evidenciar que los temas de mayor interés para los grupos de valor de Colciencias son:
- Convocatorias para formación doctoral y  post doctoral.
- Ampliación de la cobertura en el proceso de reconocimiento de actores
- Apropiación social de conocimiento con programas como "Ideas para el cambio" y "A Ciencia Cierta".
- Colombia BIO
- Tiempos para la ejecución de proyectos de investigación.
Se evidencia  baja participación de actores externos a la Entidad en este espacio.</t>
  </si>
  <si>
    <t>Entre el 15 de mayo y el 15 de junio se publicó una nota especial en la página web de la entidad con enlace al informe de gestión 2017, un formulario de participación ciudadana para sugerencias, comentarios, preguntas y un formulario para la priorización de temas a tratar a tratar en la audiencia  pública de rendición de cuentas vigencia 2017.
Durante este periodo se registraron:
-   444  visitas en la web.
-   91  descargas del documento
-   91.220  impresiones en facebook
-   1.3 M  impresiones  en twitter durante los 32 días de post.</t>
  </si>
  <si>
    <t>Impresiones en twitter durante los 32 días de post</t>
  </si>
  <si>
    <t>En el formulario de priorización de temas a tratar en la audiencia  pública de rendición de cuentas vigencia 2017, se recibe un total de 11 aportes en los cuales se priorizan los siguientes temas:
- Fomento a la investigación (Educación para la investigación e investigación) con  el 54,5%.
- Procesos de convocatoria y contratación con el 45,5%.
- Desarrollo tecnológico e innovación con el 36,4%.
- Gestión Financiera - Presupuesto con el 27,3%
- Trámites y servicios y Gestión  del conocimiento con el 18,2%
- Transparencia y participación ciudadana con el 9,1%.
De acuerdo al resultado obtenido se priorizan los temas a tratar en la audiencia pública, asegurando el análisis del 100% de los aportes recibidos</t>
  </si>
  <si>
    <t>Se recomienda generar espacios de discusión más amplios sobre el tema de género en ciencia y tecnología. Además, incluir estas discusiones en espacios de toma de decisión para generar un impacto positivo tanto en el fomento de la investigación científica con un enfoque de género como en el establecimiento de políticas que incentiven la paridad de género en el campo.</t>
  </si>
  <si>
    <t>De Febrero de  2018 a Julio de 2018, se realizaron mesas de trabajo con n Bancoldex y SENA para estructura TdR</t>
  </si>
  <si>
    <t xml:space="preserve">Articulación de los diferente actores para la formulación de TdR para la comunidad empresarial. </t>
  </si>
  <si>
    <t>Se recibieron, revisaron y analizaron 25 consultas después de la publicación preliminar de la cuales 15 correspondieron a solicitudes de reclamación y 10 a la respuesta y aclaración del proceso de evaluación.</t>
  </si>
  <si>
    <t>Se recomienda continuar con esta practica para futuras convocatorias en aras para mejorar el instrumento futuro.</t>
  </si>
  <si>
    <t>la logística fue coordinada por Colciencias</t>
  </si>
  <si>
    <t>Se logro incrementar el cupo de beneficios tributarios para el año 2019, en donde este aumento un 56% respecto al año 2018, y se definió un cupo de 1 billón de pesos.</t>
  </si>
  <si>
    <t>La secretaria técnica del CNBT en conjunto con la OAP-Colciencias realizo la revisión de las tendencias para determinar el cupo  del año 2019</t>
  </si>
  <si>
    <t>La Logística se coordinó con Min TIC y MEN , asegurando la ejecución de la mesa de trabajo.</t>
  </si>
  <si>
    <t>A nivel nacional se contó con la participación de 20 localidades de la ciudad de Bogotá en la cual participaron diferentes actores de cada localidad, tales como EDILES, Alcaldías locales, juntas de acción comunal, entre otros, en los cuales se trabajaron líneas temáticas como: educación, seguridad ciudadana, medio ambiente, cultura ciudadana. movilidad, paz y convivencia.</t>
  </si>
  <si>
    <t>Se logro identificar las problemáticas por cada una de las 20 localidades en las líneas temáticas educación, seguridad ciudadana, medio ambiente, cultura ciudadana. movilidad, paz y convivencia.</t>
  </si>
  <si>
    <t>Organizaciones No Gubernamentales</t>
  </si>
  <si>
    <t>Se hizo la publicación del banco preliminar de elegibles en las fechas establecidas en cada convocatoria</t>
  </si>
  <si>
    <t>Las inquietudes y aportes realizadas por los participantes permitieron hacer ajustes a algunas funcionalidades de la comunidad virtual.</t>
  </si>
  <si>
    <t>1 rendición de cuentas</t>
  </si>
  <si>
    <t>Líneas temáticas para la convocatoria 807 de 2018 del Programa Nacional de CTeI en Salud</t>
  </si>
  <si>
    <t>1. Se consolida el banco preliminar de potenciales beneficiarios elegibles el cual es aprobado en Comité de Dirección Técnica, para firma respectiva.</t>
  </si>
  <si>
    <t>2. El Banco preliminar de potenciales beneficiarios elegibles - Versión consulta y e firmado, es publicado en la página web recibir los aportes.</t>
  </si>
  <si>
    <t>3, Revisión, análisis y respuesta de las solicitudes recibidas, las cuales se tramitaron como PQRDS.</t>
  </si>
  <si>
    <t>Se recibieron 36 propuestas para la Convocatoria, las cuales fueron evaluadas.
De estas 36 propuestas, 13 cumplen requisitos e ingresan a banco preliminar.</t>
  </si>
  <si>
    <t>Se recibieron 32 PQRS asociadas a la publicación del banco preliminar, las cuales fueron analizadas y contestadas en un 100%.
Teniendo en cuenta que esta consulta preliminar al banco de elegibles apoya los proceso de transparencia y control social, previo a la publicación del banco final de elegibles, se recomienda mantener esta actividad.</t>
  </si>
  <si>
    <t>3. Revisión, análisis y respuesta de las solicitudes recibidas, las cuales se tramitaron como PQRDS.</t>
  </si>
  <si>
    <t>Convenio 776 de 2017 suscrito con el Departamento de Antioquia.</t>
  </si>
  <si>
    <t>Se respondió la totalidad de PQRS recibidas. Los resultados del banco preliminar son: 
Número de propuestas que ingresan al banco preliminar de elegibles: 107</t>
  </si>
  <si>
    <t xml:space="preserve">En el marco del Capítulo 1 de la convocatoria se publicó el banco preliminar de elegibles el 2 de agosto de 2018. Durante el 3 y 8 de agosto se habilitó el periodo para recibir las aclaraciones del banco con el fin de dar respuesta del 9 al 15 de agosto; durante el proceso de consulta, el área de Internacionalización recibió 0 (cero) solicitudes de aclaración.
En el marco de los Capítulos 2 y 3 de la convocatoria se publicó el banco preliminar de elegibles el 2 de octubre de 2018. Durante el 3 y 8 de octubre se habilitó el periodo para recibir las aclaraciones del banco con el fin de dar respuesta del 9 al 16 de octubre, durante el proceso de consulta,  el área de Internacionalización recibió 0 (cero) solicitudes de aclaración.
</t>
  </si>
  <si>
    <t>1. Términos de referencia de la convocatoria de Movilidad Académica con Europa - 806-2018.
2. Formulario -  SIGP de consulta 
3. Banco preliminar publicado</t>
  </si>
  <si>
    <t>1. Se consolida el banco preliminar de potenciales beneficiarios elegibles el cual es aprobado y firmado</t>
  </si>
  <si>
    <t>2. El Banco preliminar de potenciales beneficiarios elegibles - Versión consulta y es firmado, es publicado en la página web recibir los aportes.</t>
  </si>
  <si>
    <t>Febrero a  Abril de 2018</t>
  </si>
  <si>
    <t>Se preparan y aprueban  los documentos preparatorios para el taller, los cuales incluyen agenda, invitaciones, documentos de análisis, estudios.</t>
  </si>
  <si>
    <t xml:space="preserve">Se elaboraron los TdR para las mesas de trabajo y capacitaciones. </t>
  </si>
  <si>
    <t xml:space="preserve">De manera virtual se realizaron 2 Hangouts con participación nacional. </t>
  </si>
  <si>
    <t>Se resolvieron las inquietudes allegadas, asegurando el análisis y respuesta al 100% de las consultas</t>
  </si>
  <si>
    <t>La dinámica, lineamientos y requisitos para la concertación de los criterios de la guía  se explicaron en la mesa de trabajo a los participantes externos.</t>
  </si>
  <si>
    <t xml:space="preserve">
Se recomienda mantener estos espacios de consulta y participación de grupos de interés, pues permite diseñar los lineamientos adecuados para el desarrollo del instrumento ajustados a la realidad del sector en el país y mitigar riesgos en el desarrollo del mismo.</t>
  </si>
  <si>
    <t xml:space="preserve">Se recomienda mantener estos espacios de consulta y participación de grupos de interés, pues permite enriquecer el proceso de construcción de la guía técnica e incrementar el éxito de aplicación del instrumento a los actores correspondientes. </t>
  </si>
  <si>
    <t>El cupo se reviso y se concertó en la sesión 6 de CNBT mediante acuerdo 19 de 2018, donde se estableció un cupo de inversiones que pueden acceder a beneficios tributarios.</t>
  </si>
  <si>
    <t>los participantes a este espacio son los integrantes al CNBT e invitados, a quienes se les indicó el contexto y los requisitos para llevar a cabo la sesión.</t>
  </si>
  <si>
    <t xml:space="preserve"> Juntas de Acción Comunal
Juntas Administradoras Locales - JAL
Otros espacios de participación</t>
  </si>
  <si>
    <t>Se realiza la revisión del contexto del reto y la evaluación de las posibles soluciones.</t>
  </si>
  <si>
    <t>Se revisaron las evaluaciones realizadas referentes a las consultas recibidas por propuestas.</t>
  </si>
  <si>
    <t>El espacio de aclaraciones es importante, teniendo en cuenta que le da la posibilidad que le da a los participantes, frente a sus observaciones o posibles inconformidades.</t>
  </si>
  <si>
    <t>2. Se consolida el banco preliminar de potenciales beneficiarios elegibles el cual es aprobado en Comité de Dirección Técnica, para firma respectiva.</t>
  </si>
  <si>
    <t>3. El Banco preliminar de potenciales beneficiarios elegibles - Versión consulta y e firmado, es publicado en la página web recibir los aportes.</t>
  </si>
  <si>
    <t>4. Revisión, análisis y respuesta de las solicitudes recibidas, las cuales se tramitaron como PQRDS.</t>
  </si>
  <si>
    <t>Se realizó un evento de lanzamiento de la Comunidad virtual con la asistencia de 60 participantes entre estudiantes, docentes, asesores e invitados.
Se realizaron dos talleres de activación en el marco de los encuentros Yo Amo la Ciencia, con la participación de 150 asistentes entre estudiantes, docentes y asesores del Programa.
Se realizaron dos talleres de capacitación in situ en Manizales y Cartagena, contando con la participación de 11  asesores del Programa Ondas.
Se realizó capacitación virtual al equipo de asesores y docentes del FESU para la implementación de la comunidad en Urabá.</t>
  </si>
  <si>
    <t>1. Se realiza la construcción y revisión  de la información para la ejecución de los talleres.</t>
  </si>
  <si>
    <t>Se realizaron ajustes a funcionalidades de la plataforma. 
Se implementó un sistema de mesa de ayuda con chat en vivo y sistema de tickets vía email.</t>
  </si>
  <si>
    <t>2.  Preparación de la logística para el desarrollo de los talleres.</t>
  </si>
  <si>
    <t>Convenio 789 de 2017 suscrito con  la Gobernación de Antioquia</t>
  </si>
  <si>
    <t>Se consolidan y presentan las propuestas para generar posibles soluciones por parte de los actores</t>
  </si>
  <si>
    <t>Vértice de Gobierno, Universidad y gobernaciones</t>
  </si>
  <si>
    <t>Tiquetes y viáticos para panelistas nacionales e internacionales y la cena especial para los panelistas.</t>
  </si>
  <si>
    <t>Materiales: carpetas, agendas, pines, escarapelas</t>
  </si>
  <si>
    <t xml:space="preserve">Reserva salón y herramientas audiovisuales
</t>
  </si>
  <si>
    <t>La convocatoria se realizó por correo electrónico directamente al  Grupo de Interés relacionado, ya que este era un evento cerrado.
Se invitaron 60 personas, ya que el evento tenia un tope máximo de invitados.</t>
  </si>
  <si>
    <t xml:space="preserve">23 de marzo de 2018 </t>
  </si>
  <si>
    <t>Se publicaron las condiciones finales en la página web y se envió a lo grupos objetivo la "Invitación a presentar propuestas para la ejecución de proyectos de I+D+i orientados al fortalecimiento del portafolio I+D+i de la ARC - 2018" el 27 de abril de 2018.
Se recibieron 22 propuestas de las cuales 15 cumplieron requisitos y pasaron a proceso de evaluación. De estas 15 propuestas se aprobaron 8 luego de evaluación por pares, panel de expertos y priorización del Comité Conjunto de Administración del Convenio 877-2017 el 25 de septiembre de 2018.</t>
  </si>
  <si>
    <t>Complementar las sesiones con el grupo jurídico de  ambas entidades.</t>
  </si>
  <si>
    <t>Permitió concertar unas condiciones iniciales para la invitación para garantizar la elección objetiva de proyectos de I+D+i que fortalezcan el Portafolio de I+D+i de la ARC.</t>
  </si>
  <si>
    <t>22 de mayo-12 junio 2018</t>
  </si>
  <si>
    <t>Investigadores</t>
  </si>
  <si>
    <t>Creación de la página http://libroverde2030.gov.co/</t>
  </si>
  <si>
    <t>Creación de la página http://libroverde2030.gov.co</t>
  </si>
  <si>
    <t>Universidad de Sussex</t>
  </si>
  <si>
    <t xml:space="preserve">En el marco de la consulta se recibe un total de 80 aportes los cuales son analizados y resueltos en su totalidad.
Las sugerencias y comentarios fueron incluidos en la versión final del libro; entre ellas se destacan: 
- Lineamientos para la vinculación del sector productivo
- Alternativas de financiamiento
- Instrumentos de Ciencia, Tecnología e Innovación asociados.
</t>
  </si>
  <si>
    <t>Preparación y consolidación de aportes para construcción de versión final de libro.</t>
  </si>
  <si>
    <t>Investigadores, empresarios, ciudadanía</t>
  </si>
  <si>
    <t xml:space="preserve">
Los procesos de participación ciudadana en la construcción de políticas publicas en  Colombia aún es incipientes, pero con ello se muestra un aprendizaje tanto para las entidades como para la ciudadanía.
Este tipo de consultas debe mantenerse abierta por al menos quince días y realizar una gran divulgación por las redes y también por prensa escrita, radio y televisión, promoviendo que un mayor número de personal participe y enriquezca la construcción colectiva de este tipo de documentos</t>
  </si>
  <si>
    <t>Organizaciones Internacionales</t>
  </si>
  <si>
    <t>1.  Consolidado bases de datos
2. Diseño y publicación del formulario para la consulta.
3. Implementación y operación plataforma http://libroverde2030.gov.co</t>
  </si>
  <si>
    <t xml:space="preserve">
El Libro Verde 2030 es el resultado de casi dos años de trabajo en la exploración de nuevas formas de pensar la CTeI para que esta pudiera responder de manera más adecuada a los grandes desafíos de nuestro país. Allí se conjugan resultados de entrevistas con especialistas, conversatorios con grupos de interés, talleres con líderes del sistema, proyectos piloto a nivel departamental, una gran consulta a la ciudadanía, estudios específicos, así como el trabajo desarrollado en el Consorcio Internacional de Política de Innovación Transformativa
Para el caso particular de la consulta al libro verde varias sugerencias y comentarios fueron incluidos en la versión final del libro, entre las que se destacan: 
- Lineamientos para la vinculación del sector productivo
- Alternativas de financiamiento
- Instrumentos de Ciencia, Tecnología e Innovación asociados.</t>
  </si>
  <si>
    <t xml:space="preserve">Se incluyeron 2 nuevas entidades al banco posterior a las solicitudes de los usuarios. </t>
  </si>
  <si>
    <t>Se recibieron 9 PQRS asociadas a la publicación del banco preliminar,  las cuales fueron analizadas y contestadas en un 100%.
Teniendo en cuenta que esta consulta preliminar al banco de elegibles apoya los proceso de transparencia y control social, previo a la publicación del banco final de elegibles, se recomienda mantener esta actividad.</t>
  </si>
  <si>
    <t>Se recibieron 16 PQRS asociadas a la publicación del banco preliminar,   las cuales fueron analizadas y contestadas en un 100%.
Teniendo en cuenta que esta consulta preliminar al banco de elegibles apoya los proceso de transparencia y control social, previo a la publicación del banco final de elegibles, se recomienda mantener esta actividad.</t>
  </si>
  <si>
    <t>Se recibieron 125 PQRS asociadas a la publicación del banco preliminar,  las cuales fueron analizadas y contestadas en un 100%.
Teniendo en cuenta que esta consulta preliminar al banco de elegibles apoya los proceso de transparencia y control social, previo a la publicación del banco final de elegibles, se recomienda mantener esta actividad.</t>
  </si>
  <si>
    <t xml:space="preserve">Se recibieron 124 PQRS asociadas a la publicación del banco preliminar,  las cuales fueron analizadas y contestadas en un 100%.
Teniendo en cuenta que esta consulta preliminar al banco de elegibles apoya los proceso de transparencia y control social, previo a la publicación del banco final de elegibles, se recomienda mantener esta actividad.
</t>
  </si>
  <si>
    <t>Se recibieron 53 PQRS asociadas a la publicación del banco preliminar,  las cuales fueron analizadas y contestadas en un 100%.
Teniendo en cuenta que esta consulta preliminar al banco de elegibles apoya los proceso de transparencia y control social, previo a la publicación del banco final de elegibles, se recomienda mantener esta actividad.</t>
  </si>
  <si>
    <t>Se contó con más confirmación de participación de la prevista teniendo en cuenta que, además, era un evento cerrado. Lo anterior indica que hay un creciente interés en la discusión de este tipo de temas.</t>
  </si>
  <si>
    <t>Capacitación de atención al ciudadano y grupo de registro (12 participantes), mediante evento virtual a empresas (60 participantes) y taller presencial (50 participantes).</t>
  </si>
  <si>
    <t>Continuar con el trabajo conjunto para construir política pública a través de los instrumentos  de CTeI en los que apoya el estado.</t>
  </si>
  <si>
    <t xml:space="preserve">
El espacio de aclaraciones es importante, teniendo en cuenta que le da la posibilidad  a los participantes de expresar sus inquietudes e  inconformidades.
Teniendo en cuenta que esta consulta preliminar al banco de elegibles apoya los proceso de transparencia y control social, previo a la publicación del banco final de elegibles, se recomienda mantener esta actividad.</t>
  </si>
  <si>
    <t>Este presupuesto corresponde a la actividad que fue denominada  "promoción de un diálogo abierto con diferentes actores de la sociedad colombiana sobre la contribución de la CTeI en los Objetivos de Desarrollo Sostenible y el respectivo análisis de resultados". Esta gestión incluyó:</t>
  </si>
  <si>
    <t>Talleres de concertación, análisis y construcción.</t>
  </si>
  <si>
    <t>Publicación del Banco definitivo de elegibles en la página web.
Se recibieron, revisaron y analizaron 345 consultas después de la publicación preliminar de la cuales 5  correspondieron a solicitudes de reclamación y 5  a la respuesta y aclaración del proceso de evaluación.
Se asegura el análisis y respuesta al 100% de las solicitudes allegadas.</t>
  </si>
  <si>
    <t>Se presentaron 345  propuestas de las cuales 262  pasaron a banco preliminar.</t>
  </si>
  <si>
    <t>Se logro entregar la totalidad del apoyo dispuesto en la convocatoria a los beneficiarios, por un total de $1.750.000.000</t>
  </si>
  <si>
    <t>Teniendo en cuenta que esta consulta preliminar al banco de elegibles apoya los proceso de transparencia y control social, previo a la publicación del banco final de elegibles, se recomienda mantener esta actividad.
Se recomienda continuar con esta practica para futuras convocatorias en aras para mejorar el instrumento futuro.</t>
  </si>
  <si>
    <t>2 participantes de la SIC</t>
  </si>
  <si>
    <t>4 participantes de Colciencias</t>
  </si>
  <si>
    <t xml:space="preserve">Se desarrollaron mesas de trabajo con la  Súper Intendencia de Industria y Comercio - SIC, en donde el resultado fue la concertación y aprobación de la versión final de los términos de referencia de la convocatoria 832-2018. 
La mesa de trabajo contó con los siguientes participantes:
- 2 participantes de la SIC
- 4 participantes de Colciencias
</t>
  </si>
  <si>
    <t>Contar con la participación de la Súper Intendencia de Industria y Comercio - SIC como autoridad nacional competente en materia de propiedad industrial, asegurando la implementación de un instrumento adecuado ya que se parte de la construcción del documentos desde el conocimiento técnico. 
La Convocatoria contó con una asignación de recursos por: $891.000.000</t>
  </si>
  <si>
    <t>Publicación del Banco definitivo de elegibles en la página web.
Se recibieron, revisaron y analizaron 92 consultas después de la publicación preliminar 
Se asegura el análisis y respuesta al 100% de las solicitudes allegadas.</t>
  </si>
  <si>
    <t xml:space="preserve">
Participaron 63 postulantes y de los cuales quedaron como beneficiados 24
</t>
  </si>
  <si>
    <t>Se recomienda continuar con esta practica para futuras convocatorias en aras para mejorar el instrumento.</t>
  </si>
  <si>
    <t>Se logro entregar la totalidad del apoyo dispuesto en la convocatoria a los beneficiarios.
La Convocatoria contó con una asignación de recursos por: $519.000.000</t>
  </si>
  <si>
    <t xml:space="preserve">Se recibieron 135 solicitudes de aclaración respecto al banco de elegibles de la convocatoria 797-2017entre el primer y segundo corte, generando respuesta oportuna al 100%  de las consultas.
De las  135  solicitudes recibidas 77 corresponden al primer corte y 58 al segundo corte. </t>
  </si>
  <si>
    <t>Se llevaron a cabo unas sesiones de socialización en donde la encargada fue la ANDI , en donde el número de participantes fue de 118.</t>
  </si>
  <si>
    <t>Se recibieron 2  PQRS asociadas a la publicación del banco preliminar,  las cuales fueron analizadas y contestadas en un 100%.
Teniendo en cuenta que esta consulta preliminar al banco de elegibles apoya los proceso de transparencia y control social, previo a la publicación del banco final de elegibles, se recomienda mantener esta actividad.
Se recomienda buscar otro tipo de estrategias que permitan al ciudadano acceder a la información del banco preliminar.</t>
  </si>
  <si>
    <t>Cundinamarca 14.843.598  Boyacá $17.187.324  Nariño 17.575.945</t>
  </si>
  <si>
    <t>Actualización de los PAED.</t>
  </si>
  <si>
    <t>Debe realizarse un mayor acompañamiento regional.</t>
  </si>
  <si>
    <t>Febrero a Junio de 2018</t>
  </si>
  <si>
    <t>124 mesas técnicas</t>
  </si>
  <si>
    <t>Se realizaron 124 mesas técnicas en el primer semestre de 2018. En los cuales se dio asistencia y revisión a 140 proyectos que se encontraron en diferentes fases de avance.
Cabe resaltar que a pesar de la cantidad de asistencias técnicas realizadas, algunos departamentos presentan baja participación en la presentación de proyectos al FCTeI del SGR, como es el caso de Putumayo y Amazonas. Otros como San Andrés no tienen participación.</t>
  </si>
  <si>
    <t>La cantidad de participantes corresponden a personas representantes de cada uno de los Entes Territoriales a los que se asistió, al igual que formuladores de los proyectos en cada región. Este espacio de mesas técnicas de brinda de manera personalizada por proyecto y Ente Territorial involucrada en el mismo.</t>
  </si>
  <si>
    <t>Se logró realizar acompañamiento para cada región con lo cual se aumenta la presentación de proyectos por parte de los Entes Territoriales.</t>
  </si>
  <si>
    <t>Agosto 03 de 2018</t>
  </si>
  <si>
    <t>Los participantes de la rendición de cuentas están conformados por Miembros del Órgano Colegiado de Administración y Decisión,  Representantes Vértice Departamentos 2017, y por Secretario Técnico del Órgano Colegiado de Administración y Decisión. Esta información corresponde a la rendición de cuentas del primer semestre del 2018, dado que el segundo semestre aún no se presenta.</t>
  </si>
  <si>
    <t xml:space="preserve">Se ha logrado presentar el informe de rendición de cuentas conforme a los plazos establecidos por ley, con el cual se da la información exacta de la gestión realizada por la Secretaria Técnica del FCTeI del SGR. </t>
  </si>
  <si>
    <t>Debe presentarse un informe de rendición de cuentas de forma semestral, para dar informe sobre los proyectos a los cuales se les ha hecho acompañamiento.</t>
  </si>
  <si>
    <t>Remisión del informe de Rendición de cuentas para revisión y visto bueno previo de su publicación por parte de la Comisión Rectora del SGR</t>
  </si>
  <si>
    <t>Informes de gestión publicado.</t>
  </si>
  <si>
    <t>Publicaciones  informativas en Redes Sociales</t>
  </si>
  <si>
    <t>Aprobación de documento (Según Voluntad del departamento).</t>
  </si>
  <si>
    <t>Publicación de PAEDS actualizado en pagina web link Gestión Territorial.</t>
  </si>
  <si>
    <t>Creación del dominio www.apropiate.colciencias.gov.co</t>
  </si>
  <si>
    <t>Formulario de consulta y de postulación de experiencias en página web</t>
  </si>
  <si>
    <t>Diseño e implementación de talleres regionales</t>
  </si>
  <si>
    <t>Análisis de la información para balance y diagnostico de los 8 años de implementación de la Estrategia Nacional de Apropiación Social de CTeI</t>
  </si>
  <si>
    <t>Abril - Noviembre 2018</t>
  </si>
  <si>
    <t>Organizaciones comunitarias de base y ciudadanos</t>
  </si>
  <si>
    <t>Soporte técnico para la estabilidad de la página www.acienciacierta.gov.co en cada uno de los momentos de participación</t>
  </si>
  <si>
    <t>Se logra una alta incidencia en la resignificación de la ciencia y la tecnología en contextos comunitarios, en donde estos actores identifican que hacen parte del Sistema Nacional de Ciencia, Tecnología e Innovación no solo en el rol de beneficiarios, sino de co-productores y co-gestores de conocimiento.</t>
  </si>
  <si>
    <t>Gestión de contenidos divulgativos dirigidos especialmente a ciudadanos y comunidades, con un lenguaje especifico y claro</t>
  </si>
  <si>
    <t>En encuentros regionales 200 personas
Virtual - 200 personas</t>
  </si>
  <si>
    <t>Se desarrollaron materiales divulgativos impresos y digitales dirigidos a las comunidades para que pudieran hacer su proceso de postulación al concurso "A Ciencia Cierta" de manera sencilla. 
Se adaptó la página web  www.acienciacierta.gov.co para que la ruta de postulación fuera sencilla.
Se desarrollaron piezas comunicativas audiovisuales con las indicaciones de como participar tanto en la postulación como la fase de votación.</t>
  </si>
  <si>
    <t xml:space="preserve">Debido a la temática relacionada con la protección de ecosistemas estratégicos, se logró la participación de comunidades en zonas alejadas de los cascos urbanos en nuestros territorios. 
La movilización de 21.139 personas en todo el país con el objetivo de incidir en la toma de decisiones sobre cuáles son las adecuadas para ser fortalecidas a través de procesos de apropiación social de CTeI, logra hacer que el ciudadano no solo siente que recibe, sino que incide en decisiones importantes frente al direccionamiento de los recursos. 
Se recomienda invertir más recursos en una estrategia de comunicación más fuerte, con el fin de lograr que más ciudadanos puedan ser participes de estos procesos. </t>
  </si>
  <si>
    <t>De acuerdo a cronograma concertado con las regiones</t>
  </si>
  <si>
    <t>Marzo a Diciembre  de 2018</t>
  </si>
  <si>
    <t xml:space="preserve">17 actualizaciones </t>
  </si>
  <si>
    <t>Se obtuvieron en el año 2018,  17 actualizaciones de los PAED los cuales se encuentran publicados en https://www.colciencias.gov.co/planes-y-acuerdos-estrategicos-departamentales-en-ctei-actualizados
Se recuerda que estas actualizaciones no dependen de Colciencias sino que son a requerimiento de la entidad territorial.
Se encuentran los listados de asistencia reportados en GINA.</t>
  </si>
  <si>
    <t>Durante la audiencia pública de rendición de cuentas se recibe un total de 14 consultas así:
-  3  Preguntas  recibidas a través del formulario de preguntas habilitado en la página web 
-  11  Preguntas  recibidas a través del formulario físico entregado en la audiencia
La totalidad de las consultas recibidas son analizados, asegurando su respuesta en los plazos de norma.
Durante la audiencia pública se contesta un total de 14 preguntas, por parte del Equipo Directivo de la Entidad.</t>
  </si>
  <si>
    <r>
      <t xml:space="preserve">Se abre la  consulta pública para la construcción de un documento de política, realizando su socialización  a través de la página web y redes sociales.
En la página se registra un total de 171,591 visitas al Libero verde.
</t>
    </r>
    <r>
      <rPr>
        <b/>
        <sz val="11"/>
        <color theme="1"/>
        <rFont val="Arial"/>
        <family val="2"/>
      </rPr>
      <t xml:space="preserve">TALLERES: </t>
    </r>
    <r>
      <rPr>
        <sz val="11"/>
        <color theme="1"/>
        <rFont val="Arial"/>
        <family val="2"/>
      </rPr>
      <t xml:space="preserve">Se realizaron 3 talleres que contaron con 134 participantes. En el primero participaron funcionarios de entidades del Gobierno nacional y agencias regionales en temas relacionados con la CTeI, en el segundo miembros de Consejos Departamentales de CTeI y en el tercero miembros de la comunidad científica nacional, con quienes se ha abierto la conversación alrededor de una nueva forma de entender y poner en práctica la política de innovación transformativa en Colombia.
</t>
    </r>
    <r>
      <rPr>
        <b/>
        <sz val="11"/>
        <color theme="1"/>
        <rFont val="Arial"/>
        <family val="2"/>
      </rPr>
      <t xml:space="preserve">ENTREVISTAS: </t>
    </r>
    <r>
      <rPr>
        <sz val="11"/>
        <color theme="1"/>
        <rFont val="Arial"/>
        <family val="2"/>
      </rPr>
      <t xml:space="preserve">Para profundizar sobre las relaciones entre política pública de CTeI y los ODS en el caso particular de Colombia,  se realizaron  entrevistas a profundidad a diferentes especialistas en los temas de ciencia, tecnología e innovación (CTeI) o desarrollo sostenible, provenientes de la empresa, la academia, el gobierno y la sociedad civil organizada en Colombia.
 Con ellos conversamos sobre cuatro puntos clave:
 1) Alcances y limitaciones de los ODS,
2) Pertinencia de los ODS para Colombia;
3) Retos de política pública de CTeI para alcanzar los ODS y
4) Contribuciones de la CTeI para cumplir con los ODS.
</t>
    </r>
    <r>
      <rPr>
        <b/>
        <sz val="11"/>
        <color theme="1"/>
        <rFont val="Arial"/>
        <family val="2"/>
      </rPr>
      <t xml:space="preserve">CONVERSATORIOS: </t>
    </r>
    <r>
      <rPr>
        <sz val="11"/>
        <color theme="1"/>
        <rFont val="Arial"/>
        <family val="2"/>
      </rPr>
      <t>Colciencias promovió conversatorios abiertos al público como espacios de intercambio y reflexión sobre temas relacionados con la política pública de CTeI. Durante el 2017 se desarrollaron 7 conversatorios con 1.175 participantes en los que se reflexionó sobre la política de CTI y su contribución a los Objetivos de Desarrollo Sostenible, en compañía de invitados especiales que orientaron la conversación a partir de su conocimiento y experiencia en el ámbito de los distintos Objetivos.</t>
    </r>
  </si>
  <si>
    <r>
      <rPr>
        <b/>
        <sz val="11"/>
        <color theme="1"/>
        <rFont val="Arial"/>
        <family val="2"/>
      </rPr>
      <t xml:space="preserve"> </t>
    </r>
    <r>
      <rPr>
        <sz val="11"/>
        <color theme="1"/>
        <rFont val="Arial"/>
        <family val="2"/>
      </rPr>
      <t>Se registraron 31  propuestas de las cuales 25 cumplieron requisitos y pasaron a banco preliminar</t>
    </r>
  </si>
  <si>
    <t>Continuar con el modelo de revisión y concertación para la definición del cupo, en beneficio de los grupos de interés.</t>
  </si>
  <si>
    <t>Los asistentes a este espacio son las misma personas que construyen los términos.
En la mesa de trabajo se  les indica a los participantes  el contexto y los requisitos para llevar a cabo la construcción de los términos de referencia.</t>
  </si>
  <si>
    <t>Se recomienda continuar aplicando  este tipo de ejercicios en diferentes regiones del país, con el fin de construir de forma participativa soluciones a problemáticas o necesidades mediante  la apropiación de la CTeI.</t>
  </si>
  <si>
    <t>Primera y Segunda convocatoria Regional para proyectos de I+D con el fin de fortalecer y aplicar conocimiento en la formación virtual en el Departamento De Antioquia, Occidente</t>
  </si>
  <si>
    <t xml:space="preserve"> Academia, Empresa, Estado, Proveedores, Funcionarios, Contratistas, Organizaciones No Gubernamentales</t>
  </si>
  <si>
    <t>Publicación en Página Web de Banco de Elegibles para la  Convocatoria regional para proyectos de I+D que contribuyan al fortalecimiento de la formación virtual en el Departamento de Antioquia, Occidente.</t>
  </si>
  <si>
    <t>1. Banco preliminar de potenciales beneficiarios elegibles - Firmado para las dos convocatorias
2. Banco preliminar de potenciales beneficiarios elegibles - Versión consulta para las dos convocatorias</t>
  </si>
  <si>
    <t xml:space="preserve">Convenio 789-2017 suscrito con el Departamento de Antioquia. </t>
  </si>
  <si>
    <t>Primera convocatoria
julio 2018</t>
  </si>
  <si>
    <r>
      <t>Se respondió la totalidad de PQRS recibidas. Los resultados del banco preliminar son:</t>
    </r>
    <r>
      <rPr>
        <sz val="11"/>
        <color rgb="FFFF0000"/>
        <rFont val="Arial"/>
        <family val="2"/>
      </rPr>
      <t xml:space="preserve"> </t>
    </r>
    <r>
      <rPr>
        <sz val="11"/>
        <rFont val="Arial"/>
        <family val="2"/>
      </rPr>
      <t>21 propuestas cumplen requisitos e ingresan a banco preliminar.</t>
    </r>
  </si>
  <si>
    <r>
      <t xml:space="preserve">Se registraron en total 42 </t>
    </r>
    <r>
      <rPr>
        <sz val="11"/>
        <color rgb="FFFF0000"/>
        <rFont val="Arial"/>
        <family val="2"/>
      </rPr>
      <t xml:space="preserve"> </t>
    </r>
    <r>
      <rPr>
        <sz val="11"/>
        <rFont val="Arial"/>
        <family val="2"/>
      </rPr>
      <t>propuestas para la  primera Convocatoria, de las cuales fueron evaluadas 41.
De estas 41  propuestas, 21  cumplen requisitos e ingresan a banco preliminar.</t>
    </r>
  </si>
  <si>
    <t>1. Se consolida el banco preliminar de potenciales beneficiarios elegibles el cual es aprobado en Comité de Dirección Técnica, para firma respectiva, para las dos convocatorias.</t>
  </si>
  <si>
    <r>
      <t>Se recibieron</t>
    </r>
    <r>
      <rPr>
        <sz val="11"/>
        <color rgb="FFFF0000"/>
        <rFont val="Arial"/>
        <family val="2"/>
      </rPr>
      <t xml:space="preserve"> </t>
    </r>
    <r>
      <rPr>
        <sz val="11"/>
        <rFont val="Arial"/>
        <family val="2"/>
      </rPr>
      <t>16 PQRS asociadas a la publicación del banco preliminar,  las cuales fueron analizadas y contestadas en un 100%.
Teniendo en cuenta que esta consulta preliminar al banco de elegibles apoya los proceso de transparencia y control social, previo a la publicación del banco final de elegibles, se recomienda mantener esta actividad.</t>
    </r>
  </si>
  <si>
    <t>2. El Banco preliminar de potenciales beneficiarios elegibles - Versión consulta y e firmado, es publicado en la página web recibir los aportes, para las dos convocatorias.</t>
  </si>
  <si>
    <t>Segunda Convocatoria
diciembre 2018</t>
  </si>
  <si>
    <t>Se respondió la totalidad de PQRS recibidas. Los resultados del banco preliminar son: 14 propuestas cumplen requisitos e ingresan a banco preliminar.</t>
  </si>
  <si>
    <r>
      <t xml:space="preserve">Se registraron en total 54 </t>
    </r>
    <r>
      <rPr>
        <sz val="11"/>
        <color rgb="FFFF0000"/>
        <rFont val="Arial"/>
        <family val="2"/>
      </rPr>
      <t xml:space="preserve"> </t>
    </r>
    <r>
      <rPr>
        <sz val="11"/>
        <rFont val="Arial"/>
        <family val="2"/>
      </rPr>
      <t>propuestas para la  segunda Convocatoria, de las cuales fueron evaluadas 50.
De estas 50  propuestas, 14  cumplen requisitos e ingresan a banco preliminar.</t>
    </r>
  </si>
  <si>
    <t xml:space="preserve">3. Revisión, análisis y respuesta de las solicitudes recibidas, las cuales se tramitaron como PQRDS, para las dos convocatorias. </t>
  </si>
  <si>
    <t>De las 50 propuestas evaluadas 14 ingresaron a banco preliminar</t>
  </si>
  <si>
    <t>Se recibieron 10  PQRS asociadas a la publicación del banco preliminar,  las cuales fueron analizadas y contestadas en un 100%.
Teniendo en cuenta que esta consulta preliminar al banco de elegibles apoya los proceso de transparencia y control social, previo a la publicación del banco final de elegibles, se recomienda mantener esta actividad.</t>
  </si>
  <si>
    <t>De las 41 propuestas evaluadas 21  ingresaron a banco preliminar</t>
  </si>
  <si>
    <t>Cuando se realizó la distribución presupuestal del convenio 871-2017, se le asignaron para esta actividad 300 millones de pesos, de los cuales para la invitación se asignaron 270 millones y  los 30 millones restantes para evaluación</t>
  </si>
  <si>
    <t>En términos generales se cumplió con el banco preliminar de elegibles, sobrepasando la meta.
Se recibieron, revisaron y analizaron 2 consultas a la convocatoria 801 "Selección de entidades asesoras Cundinamarca,  de la cuales 1 correspondio a solicitudes de reclamación evaluación".
Se asegura el análisis y respuesta al 100% de las solicitudes allegadas.</t>
  </si>
  <si>
    <t>1. los recursos ejecutados son  provenientes del Sistema General de Regalías - SGR</t>
  </si>
  <si>
    <t>Actualización de la Estrategia Nacional de Apropiación Social de la Ciencia, la Tecnología y la Innovación - ASCTeI</t>
  </si>
  <si>
    <t>Junio - Diciembre 2018</t>
  </si>
  <si>
    <t xml:space="preserve">Con cohorte a 31 de diciembre de 2018 se logra un balance de los 8 años de la implementación de la Estrategia Nacional de Apropiación Social de CTeI, en el cual se integra una revisión documental, se mapean proyectos no financiadas por Colciencias,  se integran las experiencias compartidas por los ciudadanos, los comentarios y observaciones recogidas a través de la página web, así como los insumos recogidos a través de los talleres regionales. Lo anterior condujo a identificar los siguientes asuntos de interés:
- Ampliar la comprensión y la implementación de la participación ciudadana en los procesos de ASCTeI 
-Articular políticas, programas y actores en distintos niveles en torno a la ASCTeI  
- Evidenciar la relación entre ASCTeI y Educación
- Fortalecer las capacidades para la ASCTeI
-Impulsar perspectivas críticas y reflexivas de la comunicación CTS
-Asignar más recursos a la ASCTeI
-Evidenciar y fortalecer el involucramiento de la comunidad científica en los procesos de ASCTeI 
-Fortalecer la gestión de conocimiento en torno a la ASCTeI   
-Dar continuidad a los procesos de ASCTeI
-Generar una cultura de la evaluación de procesos e iniciativas de ASCTeI 
- Incluir el enfoque diferencial y fortalecer el enfoque inclusivo en las actividades de ASCTeI 
-Evidenciar la articulación entre ASCTeI y Apropiación TIC
-Fomentar la investigación en torno a la ASCTeI 
</t>
  </si>
  <si>
    <t xml:space="preserve">Se logra una buena participación de distintos sectores sociales interesados, pero es muy importante mantener canales de comunicación continua con los actores que participaron. 
El balance de este proceso resalta la necesidad de  no solo abrir espacios de diálogo cuando se renuevan políticas o documentos estratégicos, sino que estos deben ser continuos y que logren consolidar comunidades interesadas al respecto. 
</t>
  </si>
  <si>
    <t>Alianzas estratégicas con el Programa de Pequeñas Donaciones del GEF, gracias al cual se logró ampliar el número de comunidades beneficiadas</t>
  </si>
  <si>
    <t>Los recursos ejecutados son  provienen del Sistema General de Regalías - SGR</t>
  </si>
  <si>
    <t>Hay algunos departamentos como San Andrés, que a pesar de las asistencias técnicas que se le realizan, aún no presenta un proyecto al Fondo  de Ciencia y Tecnología del SGR.
De igual manera departamentos como el Putumayo y Amazonas presentan una baja participación en las asistencias técnicas realizadas.</t>
  </si>
  <si>
    <t>Consolidación y publicación del Informe de la asistencia técnica</t>
  </si>
  <si>
    <t>Se realizó vía web www.colciencias.gov.co en el link de invitaciones a presentar propuesta. 
Y la invitación se envío a 9 IES y a 2 Centro de Ciencia.</t>
  </si>
  <si>
    <t>Se realizaron 17 sesiones ordinarias del Consejo Departamental de Ciencia, Tecnologia e Innovación - CODECTI. Desde los cuales se logro realizar la actualización de los PAED.</t>
  </si>
  <si>
    <t xml:space="preserve">Total asistentes a espacio de capacitación </t>
  </si>
  <si>
    <t>Consejos Departamentales de Ciencia, Tecnología e Innovación - CODECTI</t>
  </si>
  <si>
    <t>Entes Territoriales</t>
  </si>
  <si>
    <t>Virtual
Presencial</t>
  </si>
  <si>
    <t>Se lleva a cabo la reunión de los CODECTI quienes se encargan de revisar las lineas y focos estrategicos priorizados en las regiones..</t>
  </si>
  <si>
    <t>Realizar el acompañamiento a los entes territoriales para los CODECTIs.</t>
  </si>
  <si>
    <t>1. Lista de Asistencia.
2. Acta CODECTI</t>
  </si>
  <si>
    <t>Marzo a diciembre  de 2018</t>
  </si>
  <si>
    <t>Acompañamiento y socialización con los CODECTI y Ecosistemas.</t>
  </si>
  <si>
    <t xml:space="preserve">Se realió el acompañamiento a  los CODECTIs y  ecosistemas regionales durante el 2018. </t>
  </si>
  <si>
    <t>Se realizaron 30 sesiones ordinarias del Consejo Departamental de Ciencia, Tecnologia e Innovación - CODECTI. 
Se realiza acompañamiento a los CODECTIs y al ecosistema regional para socializar el nuevo marco normativo a partir del decreto 1467 en el que se presento el nuevo rol de los CODECTIs dentro de esta nueva reglamentación.</t>
  </si>
  <si>
    <t>Se logro realizar el acompañamiento a los entes territoriales en relación con los CODECTIs.</t>
  </si>
  <si>
    <t>Se encuentra un balance positivo debido a que gracias al acompañamiento realizado en 2018, los departamentos lograron entregar al 31 de enero de 2019 los retos propustos</t>
  </si>
  <si>
    <t>Aprobación de documento con memorias de la sesión (Según Voluntad del departamento).</t>
  </si>
  <si>
    <t>Total Participantes</t>
  </si>
  <si>
    <t>Total Recursos invertidos</t>
  </si>
  <si>
    <t>Con el objetivo de generar un proceso de sensibilización alrededor de la apropiación social de CTeI, así como también incentivar la participación consciente de los diferentes sectores sociales sobre el proceso de actualización de la Estrategia Nacional de apropiación Social de CTeI, se desarrollaron  seis conversatorios virtuales con expertos y líderes de opinión, con el propósito de identificar puentes entre la apropiación social de la CTeI con el Desarrollo Sostenible, la Cultura Ciudadana, los proceso de transformación social, entre otros. 
Estos espacios virtuales se desarrollaron los jueves a las 3:00pm a través de la cuenta de facebook oficial de Colciencias en la modalidad de FacebookLIVE. Gracias a estos espacios, los ciudadanos interesados identificaron diversos puntos de articulación y dimensiones en los que la apropiación social de la CTeI puede tener un impacto. Para cada una de las charlas, se realizó toda una estrategia de divulgación masiva a través de redes sociales invitando a los ciudadanos interesados. 
Se registraron 22.117 reproducciones del contenido en facebook live.</t>
  </si>
  <si>
    <t>Se adelantó un proceso de diálogo virtual en el que se creó el dominio www.apropiate.colciencias.gov.co con el propósito de abrir espacios para consulta virtual y para compartir experiencias alrededor de la apropiación social de CTeI. Se recibieron 44 aportes de ciudadanos interesados, de los cuales el 100% fueron analizados, integrados al proceso de actualización de la Estrategia Nacional de Apropiación Social de la Ciencia, la Tecnología y la Innovación - ASCTeI.
Se realizaron 5 talleres regionales en Bogotá, Medellín, Cali, Neiva y Barranquilla, a los cuales asistieron 174 personas. Estos talleres partieron de la conformación de mesas de trabajo los cuales buscaban recoger insumos sobre percepciones en torno a la apropiación social de CTeI.
En el mapeo de iniciativas se recibieron 106 propuestas para la ASCTeI,  se adelantaron 6 conversatorios virtuales y para la etapa de balance de la ASCTeI  2010-2018  se integraron las siguientes dimensiones: políticas, investigaciones, prácticas, entrevistas   y grupo focal.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</si>
</sst>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2" formatCode="_-&quot;$&quot;* #,##0_-;\-&quot;$&quot;* #,##0_-;_-&quot;$&quot;* &quot;-&quot;_-;_-@_-"/>
    <numFmt numFmtId="44" formatCode="_-&quot;$&quot;* #,##0.00_-;\-&quot;$&quot;* #,##0.00_-;_-&quot;$&quot;* &quot;-&quot;??_-;_-@_-"/>
    <numFmt numFmtId="43" formatCode="_-* #,##0.00_-;\-* #,##0.00_-;_-* &quot;-&quot;??_-;_-@_-"/>
    <numFmt numFmtId="164" formatCode="_-&quot;$&quot;* #,##0_-;\-&quot;$&quot;* #,##0_-;_-&quot;$&quot;* &quot;-&quot;??_-;_-@_-"/>
    <numFmt numFmtId="165" formatCode="&quot;$&quot;#,##0"/>
  </numFmts>
  <fonts count="32" x14ac:knownFonts="1">
    <font>
      <sz val="11"/>
      <color theme="1"/>
      <name val="Calibri"/>
      <family val="2"/>
      <scheme val="minor"/>
    </font>
    <font>
      <sz val="11"/>
      <color theme="1"/>
      <name val="Calibri"/>
      <family val="2"/>
      <scheme val="minor"/>
    </font>
    <font>
      <b/>
      <sz val="12"/>
      <name val="Arial"/>
      <family val="2"/>
    </font>
    <font>
      <b/>
      <sz val="12"/>
      <color theme="0"/>
      <name val="Arial"/>
      <family val="2"/>
    </font>
    <font>
      <b/>
      <sz val="11"/>
      <color theme="1"/>
      <name val="Arial"/>
      <family val="2"/>
    </font>
    <font>
      <sz val="11"/>
      <color theme="1"/>
      <name val="Arial"/>
      <family val="2"/>
    </font>
    <font>
      <sz val="11"/>
      <name val="Arial"/>
      <family val="2"/>
    </font>
    <font>
      <b/>
      <sz val="14"/>
      <color theme="0"/>
      <name val="Arial"/>
      <family val="2"/>
    </font>
    <font>
      <sz val="14"/>
      <name val="Arial"/>
      <family val="2"/>
    </font>
    <font>
      <b/>
      <sz val="18"/>
      <color theme="1"/>
      <name val="Arial"/>
      <family val="2"/>
    </font>
    <font>
      <b/>
      <sz val="16"/>
      <color theme="0"/>
      <name val="Arial"/>
      <family val="2"/>
    </font>
    <font>
      <b/>
      <sz val="20"/>
      <color theme="0"/>
      <name val="Arial"/>
      <family val="2"/>
    </font>
    <font>
      <b/>
      <sz val="12"/>
      <color rgb="FF006666"/>
      <name val="Arial"/>
      <family val="2"/>
    </font>
    <font>
      <b/>
      <sz val="11"/>
      <color theme="0"/>
      <name val="Arial"/>
      <family val="2"/>
    </font>
    <font>
      <sz val="12"/>
      <name val="Arial"/>
      <family val="2"/>
    </font>
    <font>
      <b/>
      <sz val="11"/>
      <name val="Arial"/>
      <family val="2"/>
    </font>
    <font>
      <b/>
      <sz val="10"/>
      <color rgb="FF006666"/>
      <name val="Arial"/>
      <family val="2"/>
    </font>
    <font>
      <sz val="11"/>
      <color theme="0"/>
      <name val="Arial"/>
      <family val="2"/>
    </font>
    <font>
      <sz val="8"/>
      <color theme="1"/>
      <name val="Arial"/>
      <family val="2"/>
    </font>
    <font>
      <sz val="10"/>
      <name val="Arial"/>
      <family val="2"/>
    </font>
    <font>
      <sz val="9"/>
      <color theme="1"/>
      <name val="Arial"/>
      <family val="2"/>
    </font>
    <font>
      <sz val="12"/>
      <color rgb="FFFF0000"/>
      <name val="Arial"/>
      <family val="2"/>
    </font>
    <font>
      <sz val="6"/>
      <color theme="1" tint="0.499984740745262"/>
      <name val="Calibri"/>
      <family val="2"/>
      <scheme val="minor"/>
    </font>
    <font>
      <sz val="11"/>
      <color rgb="FFFF0000"/>
      <name val="Arial"/>
      <family val="2"/>
    </font>
    <font>
      <b/>
      <sz val="14"/>
      <name val="Arial"/>
      <family val="2"/>
    </font>
    <font>
      <sz val="10"/>
      <color theme="1"/>
      <name val="Arial"/>
      <family val="2"/>
    </font>
    <font>
      <b/>
      <sz val="10"/>
      <color theme="0"/>
      <name val="Arial"/>
      <family val="2"/>
    </font>
    <font>
      <sz val="11"/>
      <color rgb="FF0070C0"/>
      <name val="Arial"/>
      <family val="2"/>
    </font>
    <font>
      <b/>
      <sz val="20"/>
      <color rgb="FF008080"/>
      <name val="Segoe UI"/>
      <family val="2"/>
    </font>
    <font>
      <b/>
      <sz val="9"/>
      <color indexed="81"/>
      <name val="Tahoma"/>
      <family val="2"/>
    </font>
    <font>
      <sz val="9"/>
      <color indexed="81"/>
      <name val="Tahoma"/>
      <family val="2"/>
    </font>
    <font>
      <b/>
      <sz val="28"/>
      <color theme="1"/>
      <name val="Arial"/>
      <family val="2"/>
    </font>
  </fonts>
  <fills count="14">
    <fill>
      <patternFill patternType="none"/>
    </fill>
    <fill>
      <patternFill patternType="gray125"/>
    </fill>
    <fill>
      <patternFill patternType="solid">
        <fgColor theme="0"/>
        <bgColor indexed="64"/>
      </patternFill>
    </fill>
    <fill>
      <patternFill patternType="solid">
        <fgColor rgb="FF00919B"/>
        <bgColor indexed="64"/>
      </patternFill>
    </fill>
    <fill>
      <patternFill patternType="solid">
        <fgColor rgb="FF00939B"/>
        <bgColor indexed="64"/>
      </patternFill>
    </fill>
    <fill>
      <patternFill patternType="solid">
        <fgColor rgb="FF006666"/>
        <bgColor indexed="64"/>
      </patternFill>
    </fill>
    <fill>
      <patternFill patternType="solid">
        <fgColor rgb="FFFFFF00"/>
        <bgColor indexed="64"/>
      </patternFill>
    </fill>
    <fill>
      <patternFill patternType="solid">
        <fgColor theme="0" tint="-0.499984740745262"/>
        <bgColor indexed="64"/>
      </patternFill>
    </fill>
    <fill>
      <patternFill patternType="solid">
        <fgColor theme="5" tint="0.59999389629810485"/>
        <bgColor indexed="64"/>
      </patternFill>
    </fill>
    <fill>
      <patternFill patternType="solid">
        <fgColor theme="4" tint="0.59999389629810485"/>
        <bgColor indexed="64"/>
      </patternFill>
    </fill>
    <fill>
      <patternFill patternType="solid">
        <fgColor theme="3" tint="0.59999389629810485"/>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rgb="FFFFFFFF"/>
        <bgColor indexed="64"/>
      </patternFill>
    </fill>
  </fills>
  <borders count="46">
    <border>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22">
    <xf numFmtId="0" fontId="0" fillId="0" borderId="0"/>
    <xf numFmtId="44" fontId="1" fillId="0" borderId="0" applyFont="0" applyFill="0" applyBorder="0" applyAlignment="0" applyProtection="0"/>
    <xf numFmtId="42"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4" fontId="1" fillId="0" borderId="0" applyFont="0" applyFill="0" applyBorder="0" applyAlignment="0" applyProtection="0"/>
  </cellStyleXfs>
  <cellXfs count="307">
    <xf numFmtId="0" fontId="0" fillId="0" borderId="0" xfId="0"/>
    <xf numFmtId="0" fontId="2" fillId="2" borderId="0" xfId="0" applyFont="1" applyFill="1" applyBorder="1" applyAlignment="1">
      <alignment horizontal="center" vertical="center"/>
    </xf>
    <xf numFmtId="164" fontId="2" fillId="2" borderId="0" xfId="1" applyNumberFormat="1" applyFont="1" applyFill="1" applyBorder="1" applyAlignment="1">
      <alignment horizontal="center" vertical="center"/>
    </xf>
    <xf numFmtId="0" fontId="5" fillId="2" borderId="0" xfId="0" applyFont="1" applyFill="1"/>
    <xf numFmtId="0" fontId="0" fillId="2" borderId="0" xfId="0" applyFill="1" applyBorder="1"/>
    <xf numFmtId="0" fontId="0" fillId="2" borderId="0" xfId="0" applyFill="1"/>
    <xf numFmtId="0" fontId="0" fillId="2" borderId="5" xfId="0" applyFill="1" applyBorder="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1" xfId="0" applyFill="1" applyBorder="1"/>
    <xf numFmtId="0" fontId="0" fillId="2" borderId="12" xfId="0" applyFill="1" applyBorder="1"/>
    <xf numFmtId="0" fontId="7" fillId="2" borderId="0" xfId="0" applyFont="1" applyFill="1" applyBorder="1" applyAlignment="1">
      <alignment horizontal="center" vertical="center"/>
    </xf>
    <xf numFmtId="0" fontId="0" fillId="2" borderId="0" xfId="0" applyFill="1" applyBorder="1" applyAlignment="1">
      <alignment vertical="center" wrapText="1"/>
    </xf>
    <xf numFmtId="0" fontId="0" fillId="2" borderId="0" xfId="0" applyFill="1" applyAlignment="1">
      <alignment vertical="center" wrapText="1"/>
    </xf>
    <xf numFmtId="0" fontId="9" fillId="0" borderId="2" xfId="0" applyFont="1" applyBorder="1" applyAlignment="1">
      <alignment horizontal="center" vertical="center"/>
    </xf>
    <xf numFmtId="0" fontId="10" fillId="0" borderId="0" xfId="0" applyFont="1" applyFill="1" applyBorder="1" applyAlignment="1">
      <alignment horizontal="left" vertical="center" wrapText="1"/>
    </xf>
    <xf numFmtId="0" fontId="5" fillId="0" borderId="0" xfId="0" applyFont="1"/>
    <xf numFmtId="0" fontId="5" fillId="0" borderId="0" xfId="0" applyFont="1" applyAlignment="1">
      <alignment horizontal="left"/>
    </xf>
    <xf numFmtId="0" fontId="5" fillId="0" borderId="0" xfId="0" applyFont="1" applyFill="1" applyBorder="1" applyAlignment="1">
      <alignment horizontal="left"/>
    </xf>
    <xf numFmtId="0" fontId="11" fillId="0" borderId="0" xfId="0" applyFont="1" applyFill="1" applyBorder="1" applyAlignment="1">
      <alignment vertical="center" wrapText="1"/>
    </xf>
    <xf numFmtId="0" fontId="10" fillId="0" borderId="0" xfId="0" applyFont="1" applyFill="1" applyBorder="1" applyAlignment="1">
      <alignment vertical="center" wrapText="1"/>
    </xf>
    <xf numFmtId="0" fontId="9" fillId="0" borderId="2" xfId="0" applyFont="1" applyBorder="1" applyAlignment="1">
      <alignment horizontal="center" vertical="center"/>
    </xf>
    <xf numFmtId="0" fontId="13" fillId="0" borderId="0" xfId="0" applyFont="1" applyFill="1" applyBorder="1" applyAlignment="1">
      <alignment horizontal="center" vertical="center" wrapText="1"/>
    </xf>
    <xf numFmtId="0" fontId="13" fillId="5" borderId="2" xfId="0" applyFont="1" applyFill="1" applyBorder="1" applyAlignment="1">
      <alignment horizontal="center" vertical="center"/>
    </xf>
    <xf numFmtId="164" fontId="5" fillId="2" borderId="2" xfId="1" applyNumberFormat="1" applyFont="1" applyFill="1" applyBorder="1" applyAlignment="1">
      <alignment vertical="center"/>
    </xf>
    <xf numFmtId="164" fontId="15" fillId="0" borderId="2" xfId="1" applyNumberFormat="1" applyFont="1" applyFill="1" applyBorder="1" applyAlignment="1">
      <alignment vertical="center"/>
    </xf>
    <xf numFmtId="164" fontId="15" fillId="0" borderId="0" xfId="1" applyNumberFormat="1" applyFont="1" applyFill="1" applyBorder="1" applyAlignment="1">
      <alignment vertical="center"/>
    </xf>
    <xf numFmtId="0" fontId="6" fillId="0" borderId="2" xfId="0" applyFont="1" applyFill="1" applyBorder="1" applyAlignment="1">
      <alignment horizontal="center" vertical="center" wrapText="1"/>
    </xf>
    <xf numFmtId="0" fontId="14" fillId="0" borderId="2" xfId="0" applyFont="1" applyBorder="1" applyAlignment="1">
      <alignment horizontal="center" vertical="center"/>
    </xf>
    <xf numFmtId="0" fontId="3" fillId="5" borderId="2" xfId="0" applyFont="1" applyFill="1" applyBorder="1" applyAlignment="1">
      <alignment horizontal="center" vertical="center" wrapText="1"/>
    </xf>
    <xf numFmtId="164" fontId="13" fillId="5" borderId="2" xfId="0" applyNumberFormat="1" applyFont="1" applyFill="1" applyBorder="1" applyAlignment="1">
      <alignment vertical="center"/>
    </xf>
    <xf numFmtId="164" fontId="13" fillId="0" borderId="0" xfId="0" applyNumberFormat="1" applyFont="1" applyFill="1" applyBorder="1" applyAlignment="1">
      <alignment vertical="center"/>
    </xf>
    <xf numFmtId="164" fontId="5" fillId="0" borderId="2" xfId="0" applyNumberFormat="1" applyFont="1" applyBorder="1"/>
    <xf numFmtId="0" fontId="5" fillId="0" borderId="0" xfId="0" applyFont="1" applyFill="1" applyBorder="1"/>
    <xf numFmtId="164" fontId="4" fillId="0" borderId="2" xfId="0" applyNumberFormat="1" applyFont="1" applyBorder="1"/>
    <xf numFmtId="0" fontId="14" fillId="6" borderId="2" xfId="0" applyFont="1" applyFill="1" applyBorder="1" applyAlignment="1">
      <alignment horizontal="center" vertical="center"/>
    </xf>
    <xf numFmtId="0" fontId="12" fillId="0" borderId="2" xfId="0" applyFont="1" applyFill="1" applyBorder="1" applyAlignment="1">
      <alignment horizontal="center" vertical="center" wrapText="1"/>
    </xf>
    <xf numFmtId="0" fontId="14" fillId="0" borderId="2" xfId="0" applyFont="1" applyFill="1" applyBorder="1" applyAlignment="1">
      <alignment horizontal="justify" vertical="center" wrapText="1"/>
    </xf>
    <xf numFmtId="164" fontId="5" fillId="0" borderId="0" xfId="0" applyNumberFormat="1" applyFont="1" applyBorder="1"/>
    <xf numFmtId="164" fontId="4" fillId="0" borderId="0" xfId="0" applyNumberFormat="1" applyFont="1" applyBorder="1"/>
    <xf numFmtId="0" fontId="16" fillId="0" borderId="2" xfId="0" applyFont="1" applyFill="1" applyBorder="1" applyAlignment="1">
      <alignment horizontal="center" vertical="center" wrapText="1"/>
    </xf>
    <xf numFmtId="0" fontId="5" fillId="7" borderId="0" xfId="0" applyFont="1" applyFill="1"/>
    <xf numFmtId="0" fontId="5" fillId="7" borderId="0" xfId="0" applyFont="1" applyFill="1" applyBorder="1"/>
    <xf numFmtId="0" fontId="5" fillId="0" borderId="0" xfId="0" applyFont="1" applyAlignment="1">
      <alignment vertical="center" wrapText="1"/>
    </xf>
    <xf numFmtId="164" fontId="4" fillId="2" borderId="2" xfId="1" applyNumberFormat="1" applyFont="1" applyFill="1" applyBorder="1" applyAlignment="1">
      <alignment vertical="center"/>
    </xf>
    <xf numFmtId="164" fontId="5" fillId="6" borderId="2" xfId="1" applyNumberFormat="1" applyFont="1" applyFill="1" applyBorder="1" applyAlignment="1">
      <alignment vertical="center"/>
    </xf>
    <xf numFmtId="1" fontId="13" fillId="5" borderId="2" xfId="0" applyNumberFormat="1" applyFont="1" applyFill="1" applyBorder="1" applyAlignment="1">
      <alignment horizontal="center" vertical="center"/>
    </xf>
    <xf numFmtId="164" fontId="6" fillId="0" borderId="2" xfId="1" applyNumberFormat="1" applyFont="1" applyFill="1" applyBorder="1" applyAlignment="1">
      <alignment vertical="center"/>
    </xf>
    <xf numFmtId="164" fontId="17" fillId="5" borderId="2" xfId="0" applyNumberFormat="1" applyFont="1" applyFill="1" applyBorder="1" applyAlignment="1">
      <alignment vertical="center"/>
    </xf>
    <xf numFmtId="9" fontId="14" fillId="0" borderId="2" xfId="0" applyNumberFormat="1" applyFont="1" applyBorder="1" applyAlignment="1">
      <alignment horizontal="center" vertical="center"/>
    </xf>
    <xf numFmtId="9" fontId="13" fillId="5" borderId="2" xfId="0" applyNumberFormat="1" applyFont="1" applyFill="1" applyBorder="1" applyAlignment="1">
      <alignment horizontal="center" vertical="center"/>
    </xf>
    <xf numFmtId="3" fontId="14" fillId="0" borderId="2" xfId="0" applyNumberFormat="1" applyFont="1" applyBorder="1" applyAlignment="1">
      <alignment horizontal="center" vertical="center"/>
    </xf>
    <xf numFmtId="0" fontId="13" fillId="5" borderId="2" xfId="0" applyFont="1" applyFill="1" applyBorder="1" applyAlignment="1">
      <alignment horizontal="center" vertical="center"/>
    </xf>
    <xf numFmtId="0" fontId="9" fillId="0" borderId="2" xfId="0" applyFont="1" applyBorder="1" applyAlignment="1">
      <alignment horizontal="center" vertical="center"/>
    </xf>
    <xf numFmtId="164" fontId="5" fillId="6" borderId="2" xfId="1" applyNumberFormat="1" applyFont="1" applyFill="1" applyBorder="1" applyAlignment="1">
      <alignment vertical="center" wrapText="1"/>
    </xf>
    <xf numFmtId="164" fontId="18" fillId="2" borderId="2" xfId="1" applyNumberFormat="1" applyFont="1" applyFill="1" applyBorder="1" applyAlignment="1">
      <alignment vertical="center" wrapText="1"/>
    </xf>
    <xf numFmtId="0" fontId="6" fillId="6" borderId="2" xfId="0" applyFont="1" applyFill="1" applyBorder="1" applyAlignment="1">
      <alignment horizontal="center" vertical="center" wrapText="1"/>
    </xf>
    <xf numFmtId="0" fontId="14" fillId="6" borderId="2" xfId="0" applyFont="1" applyFill="1" applyBorder="1" applyAlignment="1">
      <alignment horizontal="justify" vertical="center" wrapText="1"/>
    </xf>
    <xf numFmtId="0" fontId="13" fillId="5" borderId="2" xfId="0" applyFont="1" applyFill="1" applyBorder="1" applyAlignment="1">
      <alignment horizontal="center" vertical="center"/>
    </xf>
    <xf numFmtId="0" fontId="9" fillId="0" borderId="2" xfId="0" applyFont="1" applyBorder="1" applyAlignment="1">
      <alignment horizontal="center" vertical="center"/>
    </xf>
    <xf numFmtId="164" fontId="5" fillId="2" borderId="2" xfId="1" applyNumberFormat="1" applyFont="1" applyFill="1" applyBorder="1" applyAlignment="1">
      <alignment vertical="center" wrapText="1"/>
    </xf>
    <xf numFmtId="3" fontId="13" fillId="5" borderId="2" xfId="0" applyNumberFormat="1" applyFont="1" applyFill="1" applyBorder="1" applyAlignment="1">
      <alignment horizontal="center" vertical="center"/>
    </xf>
    <xf numFmtId="0" fontId="19" fillId="6" borderId="2" xfId="0" applyFont="1" applyFill="1" applyBorder="1" applyAlignment="1">
      <alignment horizontal="justify" vertical="center" wrapText="1"/>
    </xf>
    <xf numFmtId="164" fontId="20" fillId="6" borderId="2" xfId="1" applyNumberFormat="1" applyFont="1" applyFill="1" applyBorder="1" applyAlignment="1">
      <alignment vertical="center" wrapText="1"/>
    </xf>
    <xf numFmtId="0" fontId="13" fillId="5" borderId="2" xfId="0" applyFont="1" applyFill="1" applyBorder="1" applyAlignment="1">
      <alignment horizontal="center" vertical="center" wrapText="1"/>
    </xf>
    <xf numFmtId="42" fontId="4" fillId="6" borderId="2" xfId="2" applyFont="1" applyFill="1" applyBorder="1" applyAlignment="1">
      <alignment horizontal="center" vertical="center" wrapText="1"/>
    </xf>
    <xf numFmtId="0" fontId="5" fillId="11" borderId="0" xfId="0" applyFont="1" applyFill="1" applyAlignment="1">
      <alignment horizontal="center" vertical="center"/>
    </xf>
    <xf numFmtId="164" fontId="5" fillId="0" borderId="2" xfId="0" applyNumberFormat="1" applyFont="1" applyBorder="1" applyAlignment="1">
      <alignment vertical="center"/>
    </xf>
    <xf numFmtId="0" fontId="5" fillId="0" borderId="0" xfId="0" applyFont="1" applyFill="1"/>
    <xf numFmtId="0" fontId="5" fillId="2" borderId="0" xfId="0" applyFont="1" applyFill="1" applyAlignment="1">
      <alignment horizontal="center"/>
    </xf>
    <xf numFmtId="0" fontId="5" fillId="2" borderId="0" xfId="0" applyFont="1" applyFill="1" applyAlignment="1">
      <alignment horizontal="center" wrapText="1"/>
    </xf>
    <xf numFmtId="0" fontId="24" fillId="2" borderId="2" xfId="0" applyFont="1" applyFill="1" applyBorder="1" applyAlignment="1">
      <alignment vertical="center" wrapText="1"/>
    </xf>
    <xf numFmtId="0" fontId="6" fillId="2" borderId="28" xfId="0" applyFont="1" applyFill="1" applyBorder="1" applyAlignment="1">
      <alignment horizontal="center" vertical="center" wrapText="1"/>
    </xf>
    <xf numFmtId="0" fontId="6" fillId="2" borderId="29" xfId="0" applyFont="1" applyFill="1" applyBorder="1" applyAlignment="1">
      <alignment horizontal="center" vertical="center" wrapText="1"/>
    </xf>
    <xf numFmtId="0" fontId="25" fillId="2" borderId="0" xfId="0" applyFont="1" applyFill="1"/>
    <xf numFmtId="0" fontId="25" fillId="2" borderId="0" xfId="0" applyFont="1" applyFill="1" applyAlignment="1">
      <alignment horizontal="center" vertical="center"/>
    </xf>
    <xf numFmtId="0" fontId="26" fillId="3" borderId="2" xfId="0" applyFont="1" applyFill="1" applyBorder="1" applyAlignment="1">
      <alignment horizontal="center" vertical="center"/>
    </xf>
    <xf numFmtId="0" fontId="26" fillId="3" borderId="2" xfId="0" applyFont="1" applyFill="1" applyBorder="1" applyAlignment="1">
      <alignment horizontal="center" vertical="center" wrapText="1"/>
    </xf>
    <xf numFmtId="0" fontId="6" fillId="0" borderId="0" xfId="0" applyFont="1" applyFill="1"/>
    <xf numFmtId="0" fontId="6" fillId="2" borderId="0" xfId="0" applyFont="1" applyFill="1"/>
    <xf numFmtId="14" fontId="0" fillId="2" borderId="2" xfId="0" applyNumberFormat="1" applyFill="1" applyBorder="1" applyAlignment="1">
      <alignment vertical="center"/>
    </xf>
    <xf numFmtId="0" fontId="0" fillId="2" borderId="2" xfId="0" applyFill="1" applyBorder="1" applyAlignment="1">
      <alignment vertical="center"/>
    </xf>
    <xf numFmtId="0" fontId="0" fillId="2" borderId="2" xfId="0" applyFill="1" applyBorder="1" applyAlignment="1">
      <alignment horizontal="center" vertical="center"/>
    </xf>
    <xf numFmtId="0" fontId="0" fillId="2" borderId="2" xfId="0" applyFill="1" applyBorder="1" applyAlignment="1">
      <alignment vertical="center" wrapText="1"/>
    </xf>
    <xf numFmtId="0" fontId="3" fillId="3" borderId="23" xfId="0" applyFont="1" applyFill="1" applyBorder="1" applyAlignment="1">
      <alignment horizontal="center" vertical="center" wrapText="1"/>
    </xf>
    <xf numFmtId="0" fontId="6" fillId="2" borderId="30" xfId="0" applyFont="1" applyFill="1" applyBorder="1" applyAlignment="1">
      <alignment horizontal="center" vertical="center" wrapText="1"/>
    </xf>
    <xf numFmtId="0" fontId="0" fillId="2" borderId="2" xfId="0" applyFill="1" applyBorder="1" applyAlignment="1">
      <alignment horizontal="center" vertical="center" wrapText="1"/>
    </xf>
    <xf numFmtId="0" fontId="5" fillId="13" borderId="2" xfId="0" applyFont="1" applyFill="1" applyBorder="1" applyAlignment="1">
      <alignment horizontal="center" vertical="center" wrapText="1"/>
    </xf>
    <xf numFmtId="0" fontId="2" fillId="12" borderId="23" xfId="0" applyFont="1" applyFill="1" applyBorder="1" applyAlignment="1">
      <alignment horizontal="center" vertical="center" wrapText="1"/>
    </xf>
    <xf numFmtId="0" fontId="5" fillId="2" borderId="18" xfId="0" applyFont="1" applyFill="1" applyBorder="1" applyAlignment="1">
      <alignment horizontal="center" vertical="center" wrapText="1"/>
    </xf>
    <xf numFmtId="3" fontId="4" fillId="2" borderId="43" xfId="0" applyNumberFormat="1" applyFont="1" applyFill="1" applyBorder="1" applyAlignment="1">
      <alignment horizontal="center" vertical="center"/>
    </xf>
    <xf numFmtId="0" fontId="5" fillId="2" borderId="2" xfId="0" applyFont="1" applyFill="1" applyBorder="1" applyAlignment="1">
      <alignment horizontal="justify" vertical="center" wrapText="1"/>
    </xf>
    <xf numFmtId="0" fontId="4" fillId="2" borderId="44" xfId="0" applyFont="1" applyFill="1" applyBorder="1" applyAlignment="1">
      <alignment horizontal="center" vertical="center"/>
    </xf>
    <xf numFmtId="0" fontId="5" fillId="2" borderId="2" xfId="0" applyFont="1" applyFill="1" applyBorder="1" applyAlignment="1">
      <alignment horizontal="center" vertical="center" wrapText="1"/>
    </xf>
    <xf numFmtId="165" fontId="5" fillId="2" borderId="2" xfId="0" applyNumberFormat="1" applyFont="1" applyFill="1" applyBorder="1" applyAlignment="1">
      <alignment horizontal="center" vertical="center" wrapText="1"/>
    </xf>
    <xf numFmtId="0" fontId="6" fillId="2" borderId="2" xfId="0" applyFont="1" applyFill="1" applyBorder="1" applyAlignment="1">
      <alignment horizontal="justify" vertical="center" wrapText="1"/>
    </xf>
    <xf numFmtId="0" fontId="6" fillId="0" borderId="2" xfId="0" applyFont="1" applyFill="1" applyBorder="1" applyAlignment="1">
      <alignment horizontal="justify" vertical="center" wrapText="1"/>
    </xf>
    <xf numFmtId="0" fontId="5" fillId="0" borderId="2" xfId="0" applyFont="1" applyFill="1" applyBorder="1" applyAlignment="1">
      <alignment horizontal="justify" vertical="center" wrapText="1"/>
    </xf>
    <xf numFmtId="0" fontId="5" fillId="0" borderId="2" xfId="0" applyFont="1" applyFill="1" applyBorder="1" applyAlignment="1">
      <alignment horizontal="center" vertical="center" wrapText="1"/>
    </xf>
    <xf numFmtId="3" fontId="5" fillId="0" borderId="2" xfId="0" applyNumberFormat="1" applyFont="1" applyFill="1" applyBorder="1" applyAlignment="1">
      <alignment horizontal="center" vertical="center" wrapText="1"/>
    </xf>
    <xf numFmtId="165" fontId="6" fillId="2" borderId="2" xfId="0" applyNumberFormat="1"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2" borderId="2" xfId="0" applyFont="1" applyFill="1" applyBorder="1" applyAlignment="1">
      <alignment horizontal="left" vertical="center" wrapText="1"/>
    </xf>
    <xf numFmtId="0" fontId="5" fillId="2" borderId="4" xfId="0" applyFont="1" applyFill="1" applyBorder="1" applyAlignment="1">
      <alignment horizontal="justify" vertical="center" wrapText="1"/>
    </xf>
    <xf numFmtId="0" fontId="5" fillId="2" borderId="23" xfId="0" applyFont="1" applyFill="1" applyBorder="1" applyAlignment="1">
      <alignment horizontal="justify" vertical="center" wrapText="1"/>
    </xf>
    <xf numFmtId="0" fontId="5" fillId="0" borderId="23" xfId="0" applyFont="1" applyFill="1" applyBorder="1" applyAlignment="1">
      <alignment horizontal="center" vertical="center" wrapText="1"/>
    </xf>
    <xf numFmtId="0" fontId="5" fillId="0" borderId="18" xfId="0" applyFont="1" applyFill="1" applyBorder="1" applyAlignment="1">
      <alignment horizontal="justify" vertical="center" wrapText="1"/>
    </xf>
    <xf numFmtId="3" fontId="5" fillId="0" borderId="18" xfId="0" applyNumberFormat="1" applyFont="1" applyFill="1" applyBorder="1" applyAlignment="1">
      <alignment horizontal="center" vertical="center" wrapText="1"/>
    </xf>
    <xf numFmtId="165" fontId="4" fillId="2" borderId="43" xfId="0" applyNumberFormat="1" applyFont="1" applyFill="1" applyBorder="1" applyAlignment="1">
      <alignment horizontal="center" vertical="center"/>
    </xf>
    <xf numFmtId="0" fontId="22" fillId="2" borderId="10" xfId="0" applyFont="1" applyFill="1" applyBorder="1" applyAlignment="1">
      <alignment horizontal="left" wrapText="1"/>
    </xf>
    <xf numFmtId="0" fontId="22" fillId="2" borderId="11" xfId="0" applyFont="1" applyFill="1" applyBorder="1" applyAlignment="1">
      <alignment horizontal="left" wrapText="1"/>
    </xf>
    <xf numFmtId="0" fontId="8" fillId="2" borderId="0" xfId="0" applyFont="1" applyFill="1" applyBorder="1" applyAlignment="1">
      <alignment horizontal="justify" vertical="center" wrapText="1"/>
    </xf>
    <xf numFmtId="0" fontId="7" fillId="4" borderId="0" xfId="0" applyFont="1" applyFill="1" applyBorder="1" applyAlignment="1">
      <alignment horizontal="center" vertical="center"/>
    </xf>
    <xf numFmtId="0" fontId="8" fillId="2" borderId="2" xfId="0" applyFont="1" applyFill="1" applyBorder="1" applyAlignment="1">
      <alignment horizontal="justify" vertical="center" wrapText="1"/>
    </xf>
    <xf numFmtId="0" fontId="8" fillId="2" borderId="13" xfId="0" applyFont="1" applyFill="1" applyBorder="1" applyAlignment="1">
      <alignment horizontal="left" vertical="center" wrapText="1"/>
    </xf>
    <xf numFmtId="0" fontId="8" fillId="2" borderId="14" xfId="0" applyFont="1" applyFill="1" applyBorder="1" applyAlignment="1">
      <alignment horizontal="left" vertical="center" wrapText="1"/>
    </xf>
    <xf numFmtId="0" fontId="8" fillId="2" borderId="15" xfId="0" applyFont="1" applyFill="1" applyBorder="1" applyAlignment="1">
      <alignment horizontal="left" vertical="center" wrapText="1"/>
    </xf>
    <xf numFmtId="0" fontId="13" fillId="5" borderId="2" xfId="0" applyFont="1" applyFill="1" applyBorder="1" applyAlignment="1">
      <alignment horizontal="center" vertical="center"/>
    </xf>
    <xf numFmtId="0" fontId="10" fillId="5" borderId="2" xfId="0" applyFont="1" applyFill="1" applyBorder="1" applyAlignment="1">
      <alignment horizontal="left" vertical="center" wrapText="1"/>
    </xf>
    <xf numFmtId="0" fontId="9" fillId="0" borderId="2" xfId="0" applyFont="1" applyBorder="1" applyAlignment="1">
      <alignment horizontal="center" vertical="center"/>
    </xf>
    <xf numFmtId="0" fontId="12" fillId="0" borderId="13" xfId="0" applyFont="1" applyFill="1" applyBorder="1" applyAlignment="1">
      <alignment horizontal="center" vertical="center" wrapText="1"/>
    </xf>
    <xf numFmtId="0" fontId="12" fillId="0" borderId="14" xfId="0" applyFont="1" applyFill="1" applyBorder="1" applyAlignment="1">
      <alignment horizontal="center" vertical="center" wrapText="1"/>
    </xf>
    <xf numFmtId="0" fontId="12" fillId="0" borderId="15" xfId="0" applyFont="1" applyFill="1" applyBorder="1" applyAlignment="1">
      <alignment horizontal="center" vertical="center" wrapText="1"/>
    </xf>
    <xf numFmtId="0" fontId="7" fillId="5" borderId="2" xfId="0" applyFont="1" applyFill="1" applyBorder="1" applyAlignment="1">
      <alignment horizontal="center" vertical="center" wrapText="1"/>
    </xf>
    <xf numFmtId="0" fontId="10" fillId="5" borderId="13" xfId="0" applyFont="1" applyFill="1" applyBorder="1" applyAlignment="1">
      <alignment horizontal="left" vertical="center" wrapText="1"/>
    </xf>
    <xf numFmtId="0" fontId="10" fillId="5" borderId="14" xfId="0" applyFont="1" applyFill="1" applyBorder="1" applyAlignment="1">
      <alignment horizontal="left" vertical="center" wrapText="1"/>
    </xf>
    <xf numFmtId="0" fontId="10" fillId="5" borderId="15" xfId="0" applyFont="1" applyFill="1" applyBorder="1" applyAlignment="1">
      <alignment horizontal="left" vertical="center" wrapText="1"/>
    </xf>
    <xf numFmtId="164" fontId="5" fillId="6" borderId="3" xfId="1" applyNumberFormat="1" applyFont="1" applyFill="1" applyBorder="1" applyAlignment="1">
      <alignment horizontal="center" vertical="center"/>
    </xf>
    <xf numFmtId="164" fontId="5" fillId="6" borderId="16" xfId="1" applyNumberFormat="1" applyFont="1" applyFill="1" applyBorder="1" applyAlignment="1">
      <alignment horizontal="center" vertical="center"/>
    </xf>
    <xf numFmtId="164" fontId="5" fillId="6" borderId="4" xfId="1" applyNumberFormat="1" applyFont="1" applyFill="1" applyBorder="1" applyAlignment="1">
      <alignment horizontal="center" vertical="center"/>
    </xf>
    <xf numFmtId="164" fontId="5" fillId="2" borderId="3" xfId="1" applyNumberFormat="1" applyFont="1" applyFill="1" applyBorder="1" applyAlignment="1">
      <alignment horizontal="center" vertical="center"/>
    </xf>
    <xf numFmtId="164" fontId="5" fillId="2" borderId="16" xfId="1" applyNumberFormat="1" applyFont="1" applyFill="1" applyBorder="1" applyAlignment="1">
      <alignment horizontal="center" vertical="center"/>
    </xf>
    <xf numFmtId="164" fontId="5" fillId="2" borderId="4" xfId="1" applyNumberFormat="1" applyFont="1" applyFill="1" applyBorder="1" applyAlignment="1">
      <alignment horizontal="center" vertical="center"/>
    </xf>
    <xf numFmtId="164" fontId="4" fillId="2" borderId="3" xfId="1" applyNumberFormat="1" applyFont="1" applyFill="1" applyBorder="1" applyAlignment="1">
      <alignment horizontal="center" vertical="center"/>
    </xf>
    <xf numFmtId="164" fontId="4" fillId="2" borderId="16" xfId="1" applyNumberFormat="1" applyFont="1" applyFill="1" applyBorder="1" applyAlignment="1">
      <alignment horizontal="center" vertical="center"/>
    </xf>
    <xf numFmtId="164" fontId="4" fillId="2" borderId="4" xfId="1" applyNumberFormat="1" applyFont="1" applyFill="1" applyBorder="1" applyAlignment="1">
      <alignment horizontal="center" vertical="center"/>
    </xf>
    <xf numFmtId="0" fontId="14" fillId="0" borderId="3" xfId="0" applyFont="1" applyFill="1" applyBorder="1" applyAlignment="1">
      <alignment horizontal="justify" vertical="center" wrapText="1"/>
    </xf>
    <xf numFmtId="0" fontId="14" fillId="0" borderId="16" xfId="0" applyFont="1" applyFill="1" applyBorder="1" applyAlignment="1">
      <alignment horizontal="justify" vertical="center" wrapText="1"/>
    </xf>
    <xf numFmtId="0" fontId="14" fillId="0" borderId="4" xfId="0" applyFont="1" applyFill="1" applyBorder="1" applyAlignment="1">
      <alignment horizontal="justify" vertical="center" wrapText="1"/>
    </xf>
    <xf numFmtId="164" fontId="6" fillId="0" borderId="3" xfId="1" applyNumberFormat="1" applyFont="1" applyFill="1" applyBorder="1" applyAlignment="1">
      <alignment horizontal="center" vertical="center"/>
    </xf>
    <xf numFmtId="164" fontId="6" fillId="0" borderId="16" xfId="1" applyNumberFormat="1" applyFont="1" applyFill="1" applyBorder="1" applyAlignment="1">
      <alignment horizontal="center" vertical="center"/>
    </xf>
    <xf numFmtId="164" fontId="6" fillId="0" borderId="4" xfId="1" applyNumberFormat="1" applyFont="1" applyFill="1" applyBorder="1" applyAlignment="1">
      <alignment horizontal="center" vertical="center"/>
    </xf>
    <xf numFmtId="0" fontId="5" fillId="10" borderId="1" xfId="0" applyFont="1" applyFill="1" applyBorder="1" applyAlignment="1">
      <alignment horizontal="center" vertical="center"/>
    </xf>
    <xf numFmtId="0" fontId="5" fillId="8" borderId="1" xfId="0" applyFont="1" applyFill="1" applyBorder="1" applyAlignment="1">
      <alignment horizontal="center" vertical="center"/>
    </xf>
    <xf numFmtId="0" fontId="5" fillId="9" borderId="1" xfId="0" applyFont="1" applyFill="1" applyBorder="1" applyAlignment="1">
      <alignment horizontal="center" vertical="center"/>
    </xf>
    <xf numFmtId="0" fontId="6" fillId="0" borderId="37" xfId="0" applyFont="1" applyFill="1" applyBorder="1" applyAlignment="1">
      <alignment horizontal="justify" vertical="center" wrapText="1"/>
    </xf>
    <xf numFmtId="0" fontId="6" fillId="0" borderId="39" xfId="0" applyFont="1" applyFill="1" applyBorder="1" applyAlignment="1">
      <alignment horizontal="justify" vertical="center" wrapText="1"/>
    </xf>
    <xf numFmtId="0" fontId="6" fillId="2" borderId="3" xfId="0" applyFont="1" applyFill="1" applyBorder="1" applyAlignment="1">
      <alignment horizontal="justify" vertical="center" wrapText="1"/>
    </xf>
    <xf numFmtId="0" fontId="6" fillId="2" borderId="16" xfId="0" applyFont="1" applyFill="1" applyBorder="1" applyAlignment="1">
      <alignment horizontal="justify" vertical="center" wrapText="1"/>
    </xf>
    <xf numFmtId="0" fontId="6" fillId="2" borderId="16"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4" xfId="0" applyFont="1" applyFill="1" applyBorder="1" applyAlignment="1">
      <alignment horizontal="justify" vertical="center" wrapText="1"/>
    </xf>
    <xf numFmtId="0" fontId="6" fillId="0" borderId="3" xfId="0" applyFont="1" applyFill="1" applyBorder="1" applyAlignment="1">
      <alignment horizontal="justify" vertical="center" wrapText="1"/>
    </xf>
    <xf numFmtId="0" fontId="6" fillId="0" borderId="4" xfId="0" applyFont="1" applyFill="1" applyBorder="1" applyAlignment="1">
      <alignment horizontal="justify" vertical="center" wrapText="1"/>
    </xf>
    <xf numFmtId="165" fontId="6" fillId="2" borderId="2" xfId="0" applyNumberFormat="1" applyFont="1" applyFill="1" applyBorder="1" applyAlignment="1">
      <alignment horizontal="center" vertical="center" wrapText="1"/>
    </xf>
    <xf numFmtId="0" fontId="5" fillId="2" borderId="21" xfId="0" applyFont="1" applyFill="1" applyBorder="1" applyAlignment="1">
      <alignment horizontal="justify" vertical="center" wrapText="1"/>
    </xf>
    <xf numFmtId="0" fontId="5" fillId="2" borderId="2" xfId="0" applyFont="1" applyFill="1" applyBorder="1" applyAlignment="1">
      <alignment horizontal="justify" vertical="center" wrapText="1"/>
    </xf>
    <xf numFmtId="0" fontId="5" fillId="0" borderId="2" xfId="0" applyFont="1" applyFill="1" applyBorder="1" applyAlignment="1">
      <alignment horizontal="justify" vertical="center" wrapText="1"/>
    </xf>
    <xf numFmtId="0" fontId="5" fillId="2" borderId="2" xfId="0" applyFont="1" applyFill="1" applyBorder="1" applyAlignment="1">
      <alignment horizontal="center" vertical="center" wrapText="1"/>
    </xf>
    <xf numFmtId="165" fontId="5" fillId="2" borderId="2" xfId="0" applyNumberFormat="1" applyFont="1" applyFill="1" applyBorder="1" applyAlignment="1">
      <alignment horizontal="center" vertical="center" wrapText="1"/>
    </xf>
    <xf numFmtId="3" fontId="5" fillId="2" borderId="2" xfId="0" applyNumberFormat="1"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21" xfId="0" applyFont="1" applyFill="1" applyBorder="1" applyAlignment="1">
      <alignment horizontal="justify" vertical="center" wrapText="1"/>
    </xf>
    <xf numFmtId="165" fontId="5" fillId="2" borderId="3" xfId="0" applyNumberFormat="1" applyFont="1" applyFill="1" applyBorder="1" applyAlignment="1">
      <alignment horizontal="center" vertical="center" wrapText="1"/>
    </xf>
    <xf numFmtId="165" fontId="5" fillId="2" borderId="16" xfId="0" applyNumberFormat="1" applyFont="1" applyFill="1" applyBorder="1" applyAlignment="1">
      <alignment horizontal="center" vertical="center" wrapText="1"/>
    </xf>
    <xf numFmtId="165" fontId="5" fillId="2" borderId="4" xfId="0" applyNumberFormat="1"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16" xfId="0" applyFont="1" applyFill="1" applyBorder="1" applyAlignment="1">
      <alignment horizontal="center" vertical="center" wrapText="1"/>
    </xf>
    <xf numFmtId="0" fontId="5" fillId="0" borderId="4" xfId="0" applyFont="1" applyFill="1" applyBorder="1" applyAlignment="1">
      <alignment horizontal="center" vertical="center" wrapText="1"/>
    </xf>
    <xf numFmtId="165" fontId="5" fillId="0" borderId="2" xfId="0" applyNumberFormat="1" applyFont="1" applyFill="1" applyBorder="1" applyAlignment="1">
      <alignment horizontal="center" vertical="center" wrapText="1"/>
    </xf>
    <xf numFmtId="0" fontId="6" fillId="2" borderId="20" xfId="0" applyFont="1" applyFill="1" applyBorder="1" applyAlignment="1">
      <alignment horizontal="center" vertical="center" wrapText="1"/>
    </xf>
    <xf numFmtId="0" fontId="6" fillId="0" borderId="20" xfId="0" applyFont="1" applyFill="1" applyBorder="1" applyAlignment="1">
      <alignment horizontal="center" vertical="center" wrapText="1"/>
    </xf>
    <xf numFmtId="0" fontId="5" fillId="2" borderId="20" xfId="0" applyFont="1" applyFill="1" applyBorder="1" applyAlignment="1">
      <alignment horizontal="center" vertical="center" wrapText="1"/>
    </xf>
    <xf numFmtId="0" fontId="6" fillId="2" borderId="22" xfId="0" applyFont="1" applyFill="1" applyBorder="1" applyAlignment="1">
      <alignment horizontal="center" vertical="center" wrapText="1"/>
    </xf>
    <xf numFmtId="0" fontId="7" fillId="4" borderId="5" xfId="0" applyFont="1" applyFill="1" applyBorder="1" applyAlignment="1">
      <alignment horizontal="center" vertical="center"/>
    </xf>
    <xf numFmtId="0" fontId="7" fillId="4" borderId="6" xfId="0" applyFont="1" applyFill="1" applyBorder="1" applyAlignment="1">
      <alignment horizontal="center" vertical="center"/>
    </xf>
    <xf numFmtId="0" fontId="28" fillId="2" borderId="17" xfId="0" applyFont="1" applyFill="1" applyBorder="1" applyAlignment="1">
      <alignment horizontal="center" vertical="center" wrapText="1"/>
    </xf>
    <xf numFmtId="0" fontId="28" fillId="2" borderId="18" xfId="0" applyFont="1" applyFill="1" applyBorder="1" applyAlignment="1">
      <alignment horizontal="center" vertical="center" wrapText="1"/>
    </xf>
    <xf numFmtId="0" fontId="28" fillId="2" borderId="19" xfId="0" applyFont="1" applyFill="1" applyBorder="1" applyAlignment="1">
      <alignment horizontal="center" vertical="center" wrapText="1"/>
    </xf>
    <xf numFmtId="0" fontId="28" fillId="2" borderId="20" xfId="0" applyFont="1" applyFill="1" applyBorder="1" applyAlignment="1">
      <alignment horizontal="center" vertical="center" wrapText="1"/>
    </xf>
    <xf numFmtId="0" fontId="28" fillId="2" borderId="2" xfId="0" applyFont="1" applyFill="1" applyBorder="1" applyAlignment="1">
      <alignment horizontal="center" vertical="center" wrapText="1"/>
    </xf>
    <xf numFmtId="0" fontId="28" fillId="2" borderId="21" xfId="0" applyFont="1" applyFill="1" applyBorder="1" applyAlignment="1">
      <alignment horizontal="center" vertical="center" wrapText="1"/>
    </xf>
    <xf numFmtId="0" fontId="28" fillId="2" borderId="22" xfId="0" applyFont="1" applyFill="1" applyBorder="1" applyAlignment="1">
      <alignment horizontal="center" vertical="center" wrapText="1"/>
    </xf>
    <xf numFmtId="0" fontId="28" fillId="2" borderId="23" xfId="0" applyFont="1" applyFill="1" applyBorder="1" applyAlignment="1">
      <alignment horizontal="center" vertical="center" wrapText="1"/>
    </xf>
    <xf numFmtId="0" fontId="28" fillId="2" borderId="24"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3" fillId="3" borderId="22" xfId="0" applyFont="1" applyFill="1" applyBorder="1" applyAlignment="1">
      <alignment horizontal="center" vertical="center" wrapText="1"/>
    </xf>
    <xf numFmtId="0" fontId="6" fillId="2" borderId="17" xfId="0" applyFont="1" applyFill="1" applyBorder="1" applyAlignment="1">
      <alignment horizontal="center" vertical="center" wrapText="1"/>
    </xf>
    <xf numFmtId="0" fontId="6" fillId="2" borderId="2" xfId="0" applyFont="1" applyFill="1" applyBorder="1" applyAlignment="1">
      <alignment horizontal="center" vertical="center" wrapText="1"/>
    </xf>
    <xf numFmtId="9" fontId="5" fillId="0" borderId="2" xfId="11" applyFont="1" applyFill="1" applyBorder="1" applyAlignment="1">
      <alignment horizontal="center" vertical="center" wrapText="1"/>
    </xf>
    <xf numFmtId="17" fontId="5" fillId="0" borderId="20" xfId="0" applyNumberFormat="1" applyFont="1" applyFill="1" applyBorder="1" applyAlignment="1">
      <alignment horizontal="center" vertical="center" wrapText="1"/>
    </xf>
    <xf numFmtId="0" fontId="6" fillId="0" borderId="2" xfId="0" applyFont="1" applyFill="1" applyBorder="1" applyAlignment="1">
      <alignment horizontal="justify" vertical="center" wrapText="1"/>
    </xf>
    <xf numFmtId="0" fontId="6" fillId="0" borderId="2" xfId="0" applyFont="1" applyFill="1" applyBorder="1" applyAlignment="1">
      <alignment horizontal="center" vertical="center" wrapText="1"/>
    </xf>
    <xf numFmtId="9" fontId="5" fillId="0" borderId="2" xfId="11" applyNumberFormat="1" applyFont="1" applyFill="1" applyBorder="1" applyAlignment="1">
      <alignment horizontal="center" vertical="center" wrapText="1"/>
    </xf>
    <xf numFmtId="0" fontId="5" fillId="0" borderId="2" xfId="11" applyNumberFormat="1" applyFont="1" applyFill="1" applyBorder="1" applyAlignment="1">
      <alignment horizontal="center" vertical="center" wrapText="1"/>
    </xf>
    <xf numFmtId="0" fontId="6" fillId="0" borderId="21" xfId="0" applyFont="1" applyFill="1" applyBorder="1" applyAlignment="1">
      <alignment horizontal="justify" vertical="center" wrapText="1"/>
    </xf>
    <xf numFmtId="0" fontId="3" fillId="3" borderId="18"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6" fillId="2" borderId="18" xfId="0" applyFont="1" applyFill="1" applyBorder="1" applyAlignment="1">
      <alignment horizontal="center" vertical="center" wrapText="1"/>
    </xf>
    <xf numFmtId="17" fontId="6" fillId="0" borderId="2" xfId="0" applyNumberFormat="1" applyFont="1" applyFill="1" applyBorder="1" applyAlignment="1">
      <alignment horizontal="center" vertical="center" wrapText="1"/>
    </xf>
    <xf numFmtId="0" fontId="5" fillId="2" borderId="24" xfId="0" applyFont="1" applyFill="1" applyBorder="1" applyAlignment="1">
      <alignment horizontal="justify" vertical="center" wrapText="1"/>
    </xf>
    <xf numFmtId="0" fontId="6" fillId="2" borderId="23" xfId="0" applyFont="1" applyFill="1" applyBorder="1" applyAlignment="1">
      <alignment horizontal="center" vertical="center" wrapText="1"/>
    </xf>
    <xf numFmtId="0" fontId="2" fillId="12" borderId="19" xfId="0" applyFont="1" applyFill="1" applyBorder="1" applyAlignment="1">
      <alignment horizontal="center" vertical="center" wrapText="1"/>
    </xf>
    <xf numFmtId="0" fontId="2" fillId="12" borderId="24" xfId="0" applyFont="1" applyFill="1" applyBorder="1" applyAlignment="1">
      <alignment horizontal="center" vertical="center" wrapText="1"/>
    </xf>
    <xf numFmtId="0" fontId="5" fillId="0" borderId="19" xfId="0" applyFont="1" applyFill="1" applyBorder="1" applyAlignment="1">
      <alignment horizontal="justify" vertical="center" wrapText="1"/>
    </xf>
    <xf numFmtId="0" fontId="5" fillId="2" borderId="37" xfId="0" applyFont="1" applyFill="1" applyBorder="1" applyAlignment="1">
      <alignment horizontal="justify" vertical="center" wrapText="1"/>
    </xf>
    <xf numFmtId="0" fontId="5" fillId="2" borderId="38" xfId="0" applyFont="1" applyFill="1" applyBorder="1" applyAlignment="1">
      <alignment horizontal="justify" vertical="center" wrapText="1"/>
    </xf>
    <xf numFmtId="0" fontId="5" fillId="2" borderId="39" xfId="0" applyFont="1" applyFill="1" applyBorder="1" applyAlignment="1">
      <alignment horizontal="justify" vertical="center" wrapText="1"/>
    </xf>
    <xf numFmtId="0" fontId="5" fillId="2" borderId="2" xfId="0" applyFont="1" applyFill="1" applyBorder="1" applyAlignment="1">
      <alignment horizontal="left" vertical="center" wrapText="1"/>
    </xf>
    <xf numFmtId="3" fontId="5" fillId="2" borderId="2" xfId="0" applyNumberFormat="1" applyFont="1" applyFill="1" applyBorder="1" applyAlignment="1">
      <alignment horizontal="left" vertical="center" wrapText="1"/>
    </xf>
    <xf numFmtId="0" fontId="5" fillId="2" borderId="31" xfId="0" quotePrefix="1" applyFont="1" applyFill="1" applyBorder="1" applyAlignment="1">
      <alignment horizontal="center" vertical="center" wrapText="1"/>
    </xf>
    <xf numFmtId="0" fontId="5" fillId="2" borderId="34" xfId="0" applyFont="1" applyFill="1" applyBorder="1" applyAlignment="1">
      <alignment horizontal="center" vertical="center" wrapText="1"/>
    </xf>
    <xf numFmtId="0" fontId="5" fillId="2" borderId="25" xfId="0" applyFont="1" applyFill="1" applyBorder="1" applyAlignment="1">
      <alignment horizontal="center" vertical="center" wrapText="1"/>
    </xf>
    <xf numFmtId="9" fontId="5" fillId="2" borderId="3" xfId="11" applyFont="1" applyFill="1" applyBorder="1" applyAlignment="1">
      <alignment horizontal="center" vertical="center" wrapText="1"/>
    </xf>
    <xf numFmtId="9" fontId="5" fillId="2" borderId="16" xfId="11" applyFont="1" applyFill="1" applyBorder="1" applyAlignment="1">
      <alignment horizontal="center" vertical="center" wrapText="1"/>
    </xf>
    <xf numFmtId="9" fontId="5" fillId="2" borderId="4" xfId="11" applyFont="1" applyFill="1" applyBorder="1" applyAlignment="1">
      <alignment horizontal="center" vertical="center" wrapText="1"/>
    </xf>
    <xf numFmtId="3" fontId="6" fillId="0" borderId="2" xfId="0" applyNumberFormat="1" applyFont="1" applyFill="1" applyBorder="1" applyAlignment="1">
      <alignment horizontal="center" vertical="center" wrapText="1"/>
    </xf>
    <xf numFmtId="3" fontId="5" fillId="0" borderId="2" xfId="0" applyNumberFormat="1" applyFont="1" applyFill="1" applyBorder="1" applyAlignment="1">
      <alignment horizontal="center" vertical="center" wrapText="1"/>
    </xf>
    <xf numFmtId="0" fontId="5" fillId="2" borderId="3" xfId="0" applyFont="1" applyFill="1" applyBorder="1" applyAlignment="1">
      <alignment horizontal="justify" vertical="center" wrapText="1"/>
    </xf>
    <xf numFmtId="0" fontId="5" fillId="2" borderId="16" xfId="0" applyFont="1" applyFill="1" applyBorder="1" applyAlignment="1">
      <alignment horizontal="justify" vertical="center" wrapText="1"/>
    </xf>
    <xf numFmtId="0" fontId="5" fillId="2" borderId="4" xfId="0" applyFont="1" applyFill="1" applyBorder="1" applyAlignment="1">
      <alignment horizontal="justify" vertical="center" wrapText="1"/>
    </xf>
    <xf numFmtId="0" fontId="6" fillId="2" borderId="2" xfId="0" applyFont="1" applyFill="1" applyBorder="1" applyAlignment="1">
      <alignment horizontal="justify" vertical="center" wrapText="1"/>
    </xf>
    <xf numFmtId="3" fontId="6" fillId="2" borderId="2" xfId="0" applyNumberFormat="1" applyFont="1" applyFill="1" applyBorder="1" applyAlignment="1">
      <alignment horizontal="center" vertical="center" wrapText="1"/>
    </xf>
    <xf numFmtId="165" fontId="6" fillId="0" borderId="2" xfId="0" applyNumberFormat="1" applyFont="1" applyFill="1" applyBorder="1" applyAlignment="1">
      <alignment horizontal="center" vertical="center" wrapText="1"/>
    </xf>
    <xf numFmtId="165" fontId="6" fillId="2" borderId="3" xfId="0" applyNumberFormat="1" applyFont="1" applyFill="1" applyBorder="1" applyAlignment="1">
      <alignment horizontal="center" vertical="center" wrapText="1"/>
    </xf>
    <xf numFmtId="165" fontId="6" fillId="2" borderId="16" xfId="0" applyNumberFormat="1" applyFont="1" applyFill="1" applyBorder="1" applyAlignment="1">
      <alignment horizontal="center" vertical="center" wrapText="1"/>
    </xf>
    <xf numFmtId="165" fontId="6" fillId="2" borderId="4" xfId="0" applyNumberFormat="1" applyFont="1" applyFill="1" applyBorder="1" applyAlignment="1">
      <alignment horizontal="center" vertical="center" wrapText="1"/>
    </xf>
    <xf numFmtId="0" fontId="6" fillId="0" borderId="16" xfId="0" applyFont="1" applyFill="1" applyBorder="1" applyAlignment="1">
      <alignment horizontal="justify" vertical="center" wrapText="1"/>
    </xf>
    <xf numFmtId="164" fontId="24" fillId="12" borderId="40" xfId="1" applyNumberFormat="1" applyFont="1" applyFill="1" applyBorder="1" applyAlignment="1">
      <alignment horizontal="center" vertical="center"/>
    </xf>
    <xf numFmtId="164" fontId="24" fillId="12" borderId="35" xfId="1" applyNumberFormat="1" applyFont="1" applyFill="1" applyBorder="1" applyAlignment="1">
      <alignment horizontal="center" vertical="center"/>
    </xf>
    <xf numFmtId="164" fontId="24" fillId="12" borderId="36" xfId="1" applyNumberFormat="1" applyFont="1" applyFill="1" applyBorder="1" applyAlignment="1">
      <alignment horizontal="center" vertical="center"/>
    </xf>
    <xf numFmtId="165" fontId="5" fillId="0" borderId="18" xfId="0" applyNumberFormat="1" applyFont="1" applyFill="1" applyBorder="1" applyAlignment="1">
      <alignment horizontal="center" vertical="center" wrapText="1"/>
    </xf>
    <xf numFmtId="0" fontId="5" fillId="0" borderId="18" xfId="0" applyFont="1" applyFill="1" applyBorder="1" applyAlignment="1">
      <alignment horizontal="justify" vertical="center" wrapText="1"/>
    </xf>
    <xf numFmtId="0" fontId="5" fillId="2" borderId="23" xfId="0" applyFont="1" applyFill="1" applyBorder="1" applyAlignment="1">
      <alignment horizontal="justify" vertical="center" wrapText="1"/>
    </xf>
    <xf numFmtId="0" fontId="5" fillId="0" borderId="23" xfId="0" applyFont="1" applyFill="1" applyBorder="1" applyAlignment="1">
      <alignment horizontal="center" vertical="center" wrapText="1"/>
    </xf>
    <xf numFmtId="17" fontId="5" fillId="2" borderId="20" xfId="0" applyNumberFormat="1" applyFont="1" applyFill="1" applyBorder="1" applyAlignment="1">
      <alignment horizontal="center" vertical="center" wrapText="1"/>
    </xf>
    <xf numFmtId="0" fontId="2" fillId="12" borderId="18" xfId="0" applyFont="1" applyFill="1" applyBorder="1" applyAlignment="1">
      <alignment horizontal="center" vertical="center" wrapText="1"/>
    </xf>
    <xf numFmtId="0" fontId="2" fillId="12" borderId="17" xfId="0" applyFont="1" applyFill="1" applyBorder="1" applyAlignment="1">
      <alignment horizontal="center" vertical="center" wrapText="1"/>
    </xf>
    <xf numFmtId="0" fontId="2" fillId="12" borderId="22" xfId="0" applyFont="1" applyFill="1" applyBorder="1" applyAlignment="1">
      <alignment horizontal="center" vertical="center" wrapText="1"/>
    </xf>
    <xf numFmtId="0" fontId="3" fillId="3" borderId="26" xfId="0" applyFont="1" applyFill="1" applyBorder="1" applyAlignment="1">
      <alignment horizontal="center" vertical="center" wrapText="1"/>
    </xf>
    <xf numFmtId="0" fontId="3" fillId="3" borderId="27" xfId="0" applyFont="1" applyFill="1" applyBorder="1" applyAlignment="1">
      <alignment horizontal="center" vertical="center" wrapText="1"/>
    </xf>
    <xf numFmtId="0" fontId="2" fillId="12" borderId="23" xfId="0" applyFont="1" applyFill="1" applyBorder="1" applyAlignment="1">
      <alignment horizontal="center" vertical="center" wrapText="1"/>
    </xf>
    <xf numFmtId="17" fontId="5" fillId="0" borderId="17" xfId="0" applyNumberFormat="1" applyFont="1" applyFill="1" applyBorder="1" applyAlignment="1">
      <alignment horizontal="center" vertical="center" wrapText="1"/>
    </xf>
    <xf numFmtId="9" fontId="5" fillId="0" borderId="18" xfId="11" applyFont="1" applyFill="1" applyBorder="1" applyAlignment="1">
      <alignment horizontal="center" vertical="center" wrapText="1"/>
    </xf>
    <xf numFmtId="3" fontId="5" fillId="0" borderId="18" xfId="0" applyNumberFormat="1" applyFont="1" applyFill="1" applyBorder="1" applyAlignment="1">
      <alignment horizontal="center" vertical="center" wrapText="1"/>
    </xf>
    <xf numFmtId="0" fontId="5" fillId="2" borderId="18" xfId="0" applyFont="1" applyFill="1" applyBorder="1" applyAlignment="1">
      <alignment horizontal="justify" vertical="center" wrapText="1"/>
    </xf>
    <xf numFmtId="165" fontId="5" fillId="2" borderId="23" xfId="0" applyNumberFormat="1" applyFont="1" applyFill="1" applyBorder="1" applyAlignment="1">
      <alignment horizontal="center" vertical="center" wrapText="1"/>
    </xf>
    <xf numFmtId="17" fontId="5" fillId="2" borderId="2" xfId="0" applyNumberFormat="1" applyFont="1" applyFill="1" applyBorder="1" applyAlignment="1">
      <alignment horizontal="center" vertical="center" wrapText="1"/>
    </xf>
    <xf numFmtId="9" fontId="5" fillId="0" borderId="4" xfId="11" applyFont="1" applyFill="1" applyBorder="1" applyAlignment="1">
      <alignment horizontal="center" vertical="center" wrapText="1"/>
    </xf>
    <xf numFmtId="9" fontId="5" fillId="0" borderId="23" xfId="11" applyFont="1" applyFill="1" applyBorder="1" applyAlignment="1">
      <alignment horizontal="center" vertical="center" wrapText="1"/>
    </xf>
    <xf numFmtId="0" fontId="5" fillId="0" borderId="4" xfId="0" applyFont="1" applyFill="1" applyBorder="1" applyAlignment="1">
      <alignment horizontal="justify" vertical="center" wrapText="1"/>
    </xf>
    <xf numFmtId="0" fontId="5" fillId="0" borderId="23" xfId="0" applyFont="1" applyFill="1" applyBorder="1" applyAlignment="1">
      <alignment horizontal="justify" vertical="center" wrapText="1"/>
    </xf>
    <xf numFmtId="3" fontId="5" fillId="0" borderId="23" xfId="0" applyNumberFormat="1" applyFont="1" applyFill="1" applyBorder="1" applyAlignment="1">
      <alignment horizontal="center" vertical="center" wrapText="1"/>
    </xf>
    <xf numFmtId="0" fontId="5" fillId="2" borderId="23" xfId="0" applyFont="1" applyFill="1" applyBorder="1" applyAlignment="1">
      <alignment horizontal="center" vertical="center" wrapText="1"/>
    </xf>
    <xf numFmtId="165" fontId="5" fillId="0" borderId="23" xfId="0" applyNumberFormat="1" applyFont="1" applyFill="1" applyBorder="1" applyAlignment="1">
      <alignment horizontal="center" vertical="center" wrapText="1"/>
    </xf>
    <xf numFmtId="0" fontId="5" fillId="2" borderId="4" xfId="0" applyFont="1" applyFill="1" applyBorder="1" applyAlignment="1">
      <alignment horizontal="center" vertical="center" wrapText="1"/>
    </xf>
    <xf numFmtId="9" fontId="5" fillId="2" borderId="3" xfId="0" applyNumberFormat="1" applyFont="1" applyFill="1" applyBorder="1" applyAlignment="1">
      <alignment horizontal="center" vertical="center" wrapText="1"/>
    </xf>
    <xf numFmtId="9" fontId="5" fillId="2" borderId="16" xfId="0" applyNumberFormat="1" applyFont="1" applyFill="1" applyBorder="1" applyAlignment="1">
      <alignment horizontal="center" vertical="center" wrapText="1"/>
    </xf>
    <xf numFmtId="9" fontId="5" fillId="2" borderId="4" xfId="0" applyNumberFormat="1"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16" xfId="0" applyFont="1" applyFill="1" applyBorder="1" applyAlignment="1">
      <alignment horizontal="center" vertical="center" wrapText="1"/>
    </xf>
    <xf numFmtId="9" fontId="5" fillId="2" borderId="2" xfId="11" applyFont="1" applyFill="1" applyBorder="1" applyAlignment="1">
      <alignment horizontal="center" vertical="center" wrapText="1"/>
    </xf>
    <xf numFmtId="0" fontId="5" fillId="0" borderId="20" xfId="0" applyFont="1" applyFill="1" applyBorder="1" applyAlignment="1">
      <alignment horizontal="center" vertical="center" wrapText="1"/>
    </xf>
    <xf numFmtId="17" fontId="5" fillId="0" borderId="31" xfId="0" applyNumberFormat="1" applyFont="1" applyFill="1" applyBorder="1" applyAlignment="1">
      <alignment horizontal="center" vertical="center" wrapText="1"/>
    </xf>
    <xf numFmtId="17" fontId="5" fillId="0" borderId="34" xfId="0" applyNumberFormat="1" applyFont="1" applyFill="1" applyBorder="1" applyAlignment="1">
      <alignment horizontal="center" vertical="center" wrapText="1"/>
    </xf>
    <xf numFmtId="17" fontId="5" fillId="0" borderId="25" xfId="0" applyNumberFormat="1" applyFont="1" applyFill="1" applyBorder="1" applyAlignment="1">
      <alignment horizontal="center" vertical="center" wrapText="1"/>
    </xf>
    <xf numFmtId="0" fontId="6" fillId="2" borderId="21" xfId="0" applyFont="1" applyFill="1" applyBorder="1" applyAlignment="1">
      <alignment horizontal="justify" vertical="center" wrapText="1"/>
    </xf>
    <xf numFmtId="0" fontId="6" fillId="2" borderId="3" xfId="0" applyFont="1" applyFill="1" applyBorder="1" applyAlignment="1">
      <alignment horizontal="center" vertical="center" wrapText="1"/>
    </xf>
    <xf numFmtId="0" fontId="5" fillId="0" borderId="24" xfId="0" applyFont="1" applyFill="1" applyBorder="1" applyAlignment="1">
      <alignment horizontal="justify" vertical="center" wrapText="1"/>
    </xf>
    <xf numFmtId="17" fontId="5" fillId="2" borderId="41" xfId="0" applyNumberFormat="1" applyFont="1" applyFill="1" applyBorder="1" applyAlignment="1">
      <alignment horizontal="center" vertical="center" wrapText="1"/>
    </xf>
    <xf numFmtId="17" fontId="5" fillId="2" borderId="8" xfId="0" applyNumberFormat="1" applyFont="1" applyFill="1" applyBorder="1" applyAlignment="1">
      <alignment horizontal="center" vertical="center" wrapText="1"/>
    </xf>
    <xf numFmtId="17" fontId="5" fillId="2" borderId="10" xfId="0" applyNumberFormat="1" applyFont="1" applyFill="1" applyBorder="1" applyAlignment="1">
      <alignment horizontal="center" vertical="center" wrapText="1"/>
    </xf>
    <xf numFmtId="17" fontId="6" fillId="2" borderId="31" xfId="0" applyNumberFormat="1" applyFont="1" applyFill="1" applyBorder="1" applyAlignment="1">
      <alignment horizontal="justify" vertical="center" wrapText="1"/>
    </xf>
    <xf numFmtId="17" fontId="6" fillId="2" borderId="25" xfId="0" applyNumberFormat="1" applyFont="1" applyFill="1" applyBorder="1" applyAlignment="1">
      <alignment horizontal="justify" vertical="center" wrapText="1"/>
    </xf>
    <xf numFmtId="17" fontId="6" fillId="2" borderId="34" xfId="0" applyNumberFormat="1" applyFont="1" applyFill="1" applyBorder="1" applyAlignment="1">
      <alignment horizontal="justify" vertical="center" wrapText="1"/>
    </xf>
    <xf numFmtId="9" fontId="6" fillId="2" borderId="2" xfId="11" applyNumberFormat="1" applyFont="1" applyFill="1" applyBorder="1" applyAlignment="1">
      <alignment horizontal="center" vertical="center" wrapText="1"/>
    </xf>
    <xf numFmtId="0" fontId="6" fillId="2" borderId="2" xfId="11" applyNumberFormat="1" applyFont="1" applyFill="1" applyBorder="1" applyAlignment="1">
      <alignment horizontal="center" vertical="center" wrapText="1"/>
    </xf>
    <xf numFmtId="17" fontId="6" fillId="2" borderId="2" xfId="0" applyNumberFormat="1" applyFont="1" applyFill="1" applyBorder="1" applyAlignment="1">
      <alignment horizontal="center" vertical="center" wrapText="1"/>
    </xf>
    <xf numFmtId="9" fontId="5" fillId="0" borderId="3" xfId="11" applyFont="1" applyFill="1" applyBorder="1" applyAlignment="1">
      <alignment horizontal="center" vertical="center" wrapText="1"/>
    </xf>
    <xf numFmtId="9" fontId="5" fillId="0" borderId="16" xfId="11" applyFont="1" applyFill="1" applyBorder="1" applyAlignment="1">
      <alignment horizontal="center" vertical="center" wrapText="1"/>
    </xf>
    <xf numFmtId="0" fontId="5" fillId="0" borderId="3" xfId="0" applyFont="1" applyFill="1" applyBorder="1" applyAlignment="1">
      <alignment horizontal="justify" vertical="center" wrapText="1"/>
    </xf>
    <xf numFmtId="0" fontId="5" fillId="0" borderId="16" xfId="0" applyFont="1" applyFill="1" applyBorder="1" applyAlignment="1">
      <alignment horizontal="justify" vertical="center" wrapText="1"/>
    </xf>
    <xf numFmtId="0" fontId="5" fillId="2" borderId="21" xfId="0" applyFont="1" applyFill="1" applyBorder="1" applyAlignment="1">
      <alignment horizontal="left" vertical="center" wrapText="1"/>
    </xf>
    <xf numFmtId="0" fontId="6" fillId="2" borderId="2" xfId="0" applyFont="1" applyFill="1" applyBorder="1" applyAlignment="1">
      <alignment horizontal="left" vertical="center" wrapText="1"/>
    </xf>
    <xf numFmtId="0" fontId="23" fillId="2" borderId="2" xfId="0" applyFont="1" applyFill="1" applyBorder="1" applyAlignment="1">
      <alignment horizontal="center" vertical="center" wrapText="1"/>
    </xf>
    <xf numFmtId="0" fontId="27" fillId="0" borderId="2" xfId="0" applyFont="1" applyFill="1" applyBorder="1" applyAlignment="1">
      <alignment horizontal="center" vertical="center" wrapText="1"/>
    </xf>
    <xf numFmtId="0" fontId="27" fillId="0" borderId="2" xfId="0" applyFont="1" applyFill="1" applyBorder="1" applyAlignment="1">
      <alignment horizontal="justify" vertical="center" wrapText="1"/>
    </xf>
    <xf numFmtId="17" fontId="5" fillId="2" borderId="42" xfId="0" applyNumberFormat="1" applyFont="1" applyFill="1" applyBorder="1" applyAlignment="1">
      <alignment horizontal="center" vertical="center" wrapText="1"/>
    </xf>
    <xf numFmtId="0" fontId="6" fillId="2" borderId="18" xfId="0" applyFont="1" applyFill="1" applyBorder="1" applyAlignment="1">
      <alignment horizontal="justify" vertical="center" wrapText="1"/>
    </xf>
    <xf numFmtId="0" fontId="6" fillId="0" borderId="18" xfId="0" applyFont="1" applyFill="1" applyBorder="1" applyAlignment="1">
      <alignment horizontal="center" vertical="center" wrapText="1"/>
    </xf>
    <xf numFmtId="3" fontId="6" fillId="0" borderId="18" xfId="0" applyNumberFormat="1" applyFont="1" applyFill="1" applyBorder="1" applyAlignment="1">
      <alignment horizontal="center" vertical="center" wrapText="1"/>
    </xf>
    <xf numFmtId="0" fontId="6" fillId="0" borderId="18" xfId="0" applyFont="1" applyFill="1" applyBorder="1" applyAlignment="1">
      <alignment horizontal="justify" vertical="center" wrapText="1"/>
    </xf>
    <xf numFmtId="165" fontId="6" fillId="0" borderId="18" xfId="0" applyNumberFormat="1" applyFont="1" applyFill="1" applyBorder="1" applyAlignment="1">
      <alignment horizontal="center" vertical="center" wrapText="1"/>
    </xf>
    <xf numFmtId="0" fontId="6" fillId="0" borderId="19" xfId="0" applyFont="1" applyFill="1" applyBorder="1" applyAlignment="1">
      <alignment horizontal="justify" vertical="center" wrapText="1"/>
    </xf>
    <xf numFmtId="0" fontId="27" fillId="2" borderId="2" xfId="0" applyFont="1" applyFill="1" applyBorder="1" applyAlignment="1">
      <alignment horizontal="center" vertical="center" wrapText="1"/>
    </xf>
    <xf numFmtId="0" fontId="5" fillId="2" borderId="2" xfId="11" applyNumberFormat="1" applyFont="1" applyFill="1" applyBorder="1" applyAlignment="1">
      <alignment horizontal="center" vertical="center" wrapText="1"/>
    </xf>
    <xf numFmtId="0" fontId="4" fillId="2" borderId="44" xfId="0" applyFont="1" applyFill="1" applyBorder="1" applyAlignment="1">
      <alignment horizontal="center" vertical="center" wrapText="1"/>
    </xf>
    <xf numFmtId="0" fontId="4" fillId="2" borderId="45" xfId="0" applyFont="1" applyFill="1" applyBorder="1" applyAlignment="1">
      <alignment horizontal="center" vertical="center" wrapText="1"/>
    </xf>
    <xf numFmtId="0" fontId="7" fillId="3" borderId="2" xfId="0" applyFont="1" applyFill="1" applyBorder="1" applyAlignment="1">
      <alignment horizontal="center" vertical="center" wrapText="1"/>
    </xf>
    <xf numFmtId="0" fontId="31" fillId="0" borderId="32" xfId="0" applyFont="1" applyBorder="1" applyAlignment="1">
      <alignment horizontal="center" vertical="center" wrapText="1"/>
    </xf>
    <xf numFmtId="0" fontId="31" fillId="0" borderId="18" xfId="0" applyFont="1" applyBorder="1" applyAlignment="1">
      <alignment horizontal="center" vertical="center" wrapText="1"/>
    </xf>
    <xf numFmtId="0" fontId="31" fillId="0" borderId="15" xfId="0" applyFont="1" applyBorder="1" applyAlignment="1">
      <alignment horizontal="center" vertical="center" wrapText="1"/>
    </xf>
    <xf numFmtId="0" fontId="31" fillId="0" borderId="2" xfId="0" applyFont="1" applyBorder="1" applyAlignment="1">
      <alignment horizontal="center" vertical="center" wrapText="1"/>
    </xf>
    <xf numFmtId="0" fontId="31" fillId="0" borderId="33" xfId="0" applyFont="1" applyBorder="1" applyAlignment="1">
      <alignment horizontal="center" vertical="center" wrapText="1"/>
    </xf>
    <xf numFmtId="0" fontId="31" fillId="0" borderId="23" xfId="0" applyFont="1" applyBorder="1" applyAlignment="1">
      <alignment horizontal="center" vertical="center" wrapText="1"/>
    </xf>
  </cellXfs>
  <cellStyles count="22">
    <cellStyle name="Millares 2" xfId="5"/>
    <cellStyle name="Millares 2 2" xfId="6"/>
    <cellStyle name="Millares 2 2 2" xfId="17"/>
    <cellStyle name="Millares 2 3" xfId="16"/>
    <cellStyle name="Moneda" xfId="1" builtinId="4"/>
    <cellStyle name="Moneda [0]" xfId="2" builtinId="7"/>
    <cellStyle name="Moneda [0] 2" xfId="4"/>
    <cellStyle name="Moneda [0] 2 2" xfId="9"/>
    <cellStyle name="Moneda [0] 2 2 2" xfId="20"/>
    <cellStyle name="Moneda [0] 2 3" xfId="15"/>
    <cellStyle name="Moneda [0] 3" xfId="8"/>
    <cellStyle name="Moneda [0] 3 2" xfId="19"/>
    <cellStyle name="Moneda [0] 4" xfId="13"/>
    <cellStyle name="Moneda 2" xfId="3"/>
    <cellStyle name="Moneda 2 2" xfId="10"/>
    <cellStyle name="Moneda 2 2 2" xfId="21"/>
    <cellStyle name="Moneda 2 3" xfId="14"/>
    <cellStyle name="Moneda 3" xfId="7"/>
    <cellStyle name="Moneda 3 2" xfId="18"/>
    <cellStyle name="Moneda 4" xfId="12"/>
    <cellStyle name="Normal" xfId="0" builtinId="0"/>
    <cellStyle name="Porcentaje" xfId="11" builtinId="5"/>
  </cellStyles>
  <dxfs count="0"/>
  <tableStyles count="0" defaultTableStyle="TableStyleMedium2" defaultPivotStyle="PivotStyleLight16"/>
  <colors>
    <mruColors>
      <color rgb="FF00FF00"/>
      <color rgb="FFFFFFFF"/>
      <color rgb="FF008080"/>
      <color rgb="FF0000CC"/>
      <color rgb="FF00939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7" Type="http://schemas.openxmlformats.org/officeDocument/2006/relationships/image" Target="../media/image1.png"/><Relationship Id="rId2" Type="http://schemas.openxmlformats.org/officeDocument/2006/relationships/image" Target="../media/image3.png"/><Relationship Id="rId1" Type="http://schemas.openxmlformats.org/officeDocument/2006/relationships/image" Target="../media/image2.png"/><Relationship Id="rId6" Type="http://schemas.openxmlformats.org/officeDocument/2006/relationships/image" Target="../media/image7.png"/><Relationship Id="rId5" Type="http://schemas.openxmlformats.org/officeDocument/2006/relationships/image" Target="../media/image6.png"/><Relationship Id="rId4"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xdr:from>
      <xdr:col>9</xdr:col>
      <xdr:colOff>400050</xdr:colOff>
      <xdr:row>4</xdr:row>
      <xdr:rowOff>76200</xdr:rowOff>
    </xdr:from>
    <xdr:to>
      <xdr:col>9</xdr:col>
      <xdr:colOff>400050</xdr:colOff>
      <xdr:row>13</xdr:row>
      <xdr:rowOff>95250</xdr:rowOff>
    </xdr:to>
    <xdr:cxnSp macro="">
      <xdr:nvCxnSpPr>
        <xdr:cNvPr id="2" name="AutoShape 4">
          <a:extLst>
            <a:ext uri="{FF2B5EF4-FFF2-40B4-BE49-F238E27FC236}">
              <a16:creationId xmlns:a16="http://schemas.microsoft.com/office/drawing/2014/main" id="{00000000-0008-0000-0000-000002000000}"/>
            </a:ext>
          </a:extLst>
        </xdr:cNvPr>
        <xdr:cNvCxnSpPr>
          <a:cxnSpLocks noChangeShapeType="1"/>
        </xdr:cNvCxnSpPr>
      </xdr:nvCxnSpPr>
      <xdr:spPr bwMode="auto">
        <a:xfrm>
          <a:off x="5438775" y="847725"/>
          <a:ext cx="0" cy="1733550"/>
        </a:xfrm>
        <a:prstGeom prst="straightConnector1">
          <a:avLst/>
        </a:prstGeom>
        <a:noFill/>
        <a:ln w="9525">
          <a:solidFill>
            <a:srgbClr val="000000"/>
          </a:solidFill>
          <a:round/>
          <a:headEnd/>
          <a:tailEnd/>
        </a:ln>
      </xdr:spPr>
    </xdr:cxnSp>
    <xdr:clientData/>
  </xdr:twoCellAnchor>
  <xdr:oneCellAnchor>
    <xdr:from>
      <xdr:col>5</xdr:col>
      <xdr:colOff>695325</xdr:colOff>
      <xdr:row>43</xdr:row>
      <xdr:rowOff>133350</xdr:rowOff>
    </xdr:from>
    <xdr:ext cx="76200" cy="438150"/>
    <xdr:sp macro="" textlink="">
      <xdr:nvSpPr>
        <xdr:cNvPr id="3" name="Text Box 5">
          <a:extLst>
            <a:ext uri="{FF2B5EF4-FFF2-40B4-BE49-F238E27FC236}">
              <a16:creationId xmlns:a16="http://schemas.microsoft.com/office/drawing/2014/main" id="{00000000-0008-0000-0000-000003000000}"/>
            </a:ext>
          </a:extLst>
        </xdr:cNvPr>
        <xdr:cNvSpPr txBox="1">
          <a:spLocks noChangeArrowheads="1"/>
        </xdr:cNvSpPr>
      </xdr:nvSpPr>
      <xdr:spPr bwMode="auto">
        <a:xfrm>
          <a:off x="3009900" y="7724775"/>
          <a:ext cx="76200" cy="438150"/>
        </a:xfrm>
        <a:prstGeom prst="rect">
          <a:avLst/>
        </a:prstGeom>
        <a:solidFill>
          <a:srgbClr val="FFFFFF"/>
        </a:solidFill>
        <a:ln w="9525">
          <a:noFill/>
          <a:miter lim="800000"/>
          <a:headEnd/>
          <a:tailEnd/>
        </a:ln>
      </xdr:spPr>
      <xdr:txBody>
        <a:bodyPr wrap="none" lIns="91440" tIns="45720" rIns="91440" bIns="45720" anchor="t" upright="1">
          <a:spAutoFit/>
        </a:bodyPr>
        <a:lstStyle/>
        <a:p>
          <a:pPr algn="l" rtl="0">
            <a:defRPr sz="1000"/>
          </a:pPr>
          <a:endParaRPr lang="en-US" sz="1200" b="0" i="0" u="none" strike="noStrike" baseline="0">
            <a:solidFill>
              <a:srgbClr val="000000"/>
            </a:solidFill>
            <a:latin typeface="Times New Roman"/>
            <a:cs typeface="Times New Roman"/>
          </a:endParaRPr>
        </a:p>
        <a:p>
          <a:pPr algn="l" rtl="0">
            <a:defRPr sz="1000"/>
          </a:pPr>
          <a:endParaRPr lang="en-US" sz="1200" b="0" i="0" u="none" strike="noStrike" baseline="0">
            <a:solidFill>
              <a:srgbClr val="000000"/>
            </a:solidFill>
            <a:latin typeface="Times New Roman"/>
            <a:cs typeface="Times New Roman"/>
          </a:endParaRPr>
        </a:p>
      </xdr:txBody>
    </xdr:sp>
    <xdr:clientData/>
  </xdr:oneCellAnchor>
  <xdr:twoCellAnchor>
    <xdr:from>
      <xdr:col>7</xdr:col>
      <xdr:colOff>47063</xdr:colOff>
      <xdr:row>3</xdr:row>
      <xdr:rowOff>33056</xdr:rowOff>
    </xdr:from>
    <xdr:to>
      <xdr:col>9</xdr:col>
      <xdr:colOff>28015</xdr:colOff>
      <xdr:row>7</xdr:row>
      <xdr:rowOff>71156</xdr:rowOff>
    </xdr:to>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3723713" y="614081"/>
          <a:ext cx="1343027" cy="800100"/>
        </a:xfrm>
        <a:prstGeom prst="rect">
          <a:avLst/>
        </a:prstGeom>
        <a:solidFill>
          <a:srgbClr val="FFFFFF"/>
        </a:solidFill>
        <a:ln w="9525">
          <a:noFill/>
          <a:miter lim="800000"/>
          <a:headEnd/>
          <a:tailEnd/>
        </a:ln>
      </xdr:spPr>
      <xdr:txBody>
        <a:bodyPr vertOverflow="clip" wrap="square" lIns="91440" tIns="45720" rIns="91440" bIns="45720" anchor="t" upright="1"/>
        <a:lstStyle/>
        <a:p>
          <a:pPr algn="l" rtl="0">
            <a:defRPr sz="1000"/>
          </a:pPr>
          <a:r>
            <a:rPr lang="en-US" sz="3600" b="0" i="0" u="none" strike="noStrike" baseline="0">
              <a:solidFill>
                <a:sysClr val="windowText" lastClr="000000"/>
              </a:solidFill>
              <a:latin typeface="Arial Narrow" pitchFamily="34" charset="0"/>
              <a:cs typeface="Times New Roman"/>
            </a:rPr>
            <a:t>2018</a:t>
          </a:r>
        </a:p>
        <a:p>
          <a:pPr algn="l" rtl="0">
            <a:defRPr sz="1000"/>
          </a:pPr>
          <a:endParaRPr lang="en-US" sz="3600" b="0" i="0" u="none" strike="noStrike" baseline="0">
            <a:solidFill>
              <a:sysClr val="windowText" lastClr="000000"/>
            </a:solidFill>
            <a:latin typeface="Arial Narrow" pitchFamily="34" charset="0"/>
            <a:cs typeface="Times New Roman"/>
          </a:endParaRPr>
        </a:p>
      </xdr:txBody>
    </xdr:sp>
    <xdr:clientData/>
  </xdr:twoCellAnchor>
  <xdr:twoCellAnchor>
    <xdr:from>
      <xdr:col>1</xdr:col>
      <xdr:colOff>485775</xdr:colOff>
      <xdr:row>13</xdr:row>
      <xdr:rowOff>95250</xdr:rowOff>
    </xdr:from>
    <xdr:to>
      <xdr:col>9</xdr:col>
      <xdr:colOff>400050</xdr:colOff>
      <xdr:row>13</xdr:row>
      <xdr:rowOff>95250</xdr:rowOff>
    </xdr:to>
    <xdr:cxnSp macro="">
      <xdr:nvCxnSpPr>
        <xdr:cNvPr id="6" name="AutoShape 10">
          <a:extLst>
            <a:ext uri="{FF2B5EF4-FFF2-40B4-BE49-F238E27FC236}">
              <a16:creationId xmlns:a16="http://schemas.microsoft.com/office/drawing/2014/main" id="{00000000-0008-0000-0000-000006000000}"/>
            </a:ext>
          </a:extLst>
        </xdr:cNvPr>
        <xdr:cNvCxnSpPr>
          <a:cxnSpLocks noChangeShapeType="1"/>
        </xdr:cNvCxnSpPr>
      </xdr:nvCxnSpPr>
      <xdr:spPr bwMode="auto">
        <a:xfrm flipH="1">
          <a:off x="657225" y="2581275"/>
          <a:ext cx="4781550" cy="0"/>
        </a:xfrm>
        <a:prstGeom prst="straightConnector1">
          <a:avLst/>
        </a:prstGeom>
        <a:noFill/>
        <a:ln w="9525">
          <a:solidFill>
            <a:srgbClr val="000000"/>
          </a:solidFill>
          <a:round/>
          <a:headEnd/>
          <a:tailEnd/>
        </a:ln>
      </xdr:spPr>
    </xdr:cxnSp>
    <xdr:clientData/>
  </xdr:twoCellAnchor>
  <xdr:twoCellAnchor>
    <xdr:from>
      <xdr:col>1</xdr:col>
      <xdr:colOff>201706</xdr:colOff>
      <xdr:row>18</xdr:row>
      <xdr:rowOff>11206</xdr:rowOff>
    </xdr:from>
    <xdr:to>
      <xdr:col>9</xdr:col>
      <xdr:colOff>472329</xdr:colOff>
      <xdr:row>26</xdr:row>
      <xdr:rowOff>140634</xdr:rowOff>
    </xdr:to>
    <xdr:sp macro="" textlink="">
      <xdr:nvSpPr>
        <xdr:cNvPr id="7" name="Rectangle 11">
          <a:extLst>
            <a:ext uri="{FF2B5EF4-FFF2-40B4-BE49-F238E27FC236}">
              <a16:creationId xmlns:a16="http://schemas.microsoft.com/office/drawing/2014/main" id="{00000000-0008-0000-0000-000007000000}"/>
            </a:ext>
          </a:extLst>
        </xdr:cNvPr>
        <xdr:cNvSpPr>
          <a:spLocks noChangeArrowheads="1"/>
        </xdr:cNvSpPr>
      </xdr:nvSpPr>
      <xdr:spPr bwMode="auto">
        <a:xfrm>
          <a:off x="373156" y="3221131"/>
          <a:ext cx="5137898" cy="1653428"/>
        </a:xfrm>
        <a:prstGeom prst="rect">
          <a:avLst/>
        </a:prstGeom>
        <a:solidFill>
          <a:srgbClr val="00939B"/>
        </a:solidFill>
        <a:ln w="38100">
          <a:noFill/>
          <a:miter lim="800000"/>
          <a:headEnd/>
          <a:tailEnd/>
        </a:ln>
        <a:effectLst>
          <a:outerShdw dist="28398" dir="3806097" algn="ctr" rotWithShape="0">
            <a:srgbClr val="7F7F7F">
              <a:alpha val="50000"/>
            </a:srgbClr>
          </a:outerShdw>
        </a:effectLst>
      </xdr:spPr>
      <xdr:txBody>
        <a:bodyPr vertOverflow="clip" wrap="square" lIns="91440" tIns="45720" rIns="91440" bIns="45720" anchor="t" upright="1"/>
        <a:lstStyle/>
        <a:p>
          <a:pPr algn="ctr" rtl="0">
            <a:defRPr sz="1000"/>
          </a:pPr>
          <a:endParaRPr lang="en-US" sz="2400" b="0" i="0" u="none" strike="noStrike" baseline="0">
            <a:solidFill>
              <a:srgbClr val="FFFFFF"/>
            </a:solidFill>
            <a:latin typeface="Arial Narrow"/>
          </a:endParaRPr>
        </a:p>
        <a:p>
          <a:pPr algn="ctr" rtl="0">
            <a:defRPr sz="1000"/>
          </a:pPr>
          <a:r>
            <a:rPr lang="en-US" sz="2400" b="1" i="0" u="none" strike="noStrike" baseline="0">
              <a:solidFill>
                <a:srgbClr val="FFFFFF"/>
              </a:solidFill>
              <a:latin typeface="Arial Narrow"/>
            </a:rPr>
            <a:t>PLAN DE PARTICIPACIÓN CIUDADANA </a:t>
          </a:r>
        </a:p>
        <a:p>
          <a:pPr algn="ctr" rtl="0">
            <a:defRPr sz="1000"/>
          </a:pPr>
          <a:r>
            <a:rPr lang="en-US" sz="2400" b="1" i="0" u="none" strike="noStrike" baseline="0">
              <a:solidFill>
                <a:srgbClr val="FFFFFF"/>
              </a:solidFill>
              <a:latin typeface="Arial Narrow"/>
            </a:rPr>
            <a:t>Vigncia 2018</a:t>
          </a:r>
        </a:p>
        <a:p>
          <a:pPr algn="ctr" rtl="0">
            <a:defRPr sz="1000"/>
          </a:pPr>
          <a:endParaRPr lang="en-US" sz="2400" b="0" i="0" u="none" strike="noStrike" baseline="0">
            <a:solidFill>
              <a:srgbClr val="FFFFFF"/>
            </a:solidFill>
            <a:latin typeface="Arial Narrow"/>
          </a:endParaRPr>
        </a:p>
      </xdr:txBody>
    </xdr:sp>
    <xdr:clientData/>
  </xdr:twoCellAnchor>
  <xdr:twoCellAnchor>
    <xdr:from>
      <xdr:col>9</xdr:col>
      <xdr:colOff>400050</xdr:colOff>
      <xdr:row>32</xdr:row>
      <xdr:rowOff>66675</xdr:rowOff>
    </xdr:from>
    <xdr:to>
      <xdr:col>9</xdr:col>
      <xdr:colOff>400050</xdr:colOff>
      <xdr:row>42</xdr:row>
      <xdr:rowOff>104775</xdr:rowOff>
    </xdr:to>
    <xdr:cxnSp macro="">
      <xdr:nvCxnSpPr>
        <xdr:cNvPr id="8" name="AutoShape 12">
          <a:extLst>
            <a:ext uri="{FF2B5EF4-FFF2-40B4-BE49-F238E27FC236}">
              <a16:creationId xmlns:a16="http://schemas.microsoft.com/office/drawing/2014/main" id="{00000000-0008-0000-0000-000008000000}"/>
            </a:ext>
          </a:extLst>
        </xdr:cNvPr>
        <xdr:cNvCxnSpPr>
          <a:cxnSpLocks noChangeShapeType="1"/>
        </xdr:cNvCxnSpPr>
      </xdr:nvCxnSpPr>
      <xdr:spPr bwMode="auto">
        <a:xfrm>
          <a:off x="5438775" y="5753100"/>
          <a:ext cx="0" cy="1752600"/>
        </a:xfrm>
        <a:prstGeom prst="straightConnector1">
          <a:avLst/>
        </a:prstGeom>
        <a:noFill/>
        <a:ln w="9525">
          <a:solidFill>
            <a:srgbClr val="000000"/>
          </a:solidFill>
          <a:round/>
          <a:headEnd/>
          <a:tailEnd/>
        </a:ln>
      </xdr:spPr>
    </xdr:cxnSp>
    <xdr:clientData/>
  </xdr:twoCellAnchor>
  <xdr:twoCellAnchor>
    <xdr:from>
      <xdr:col>1</xdr:col>
      <xdr:colOff>485775</xdr:colOff>
      <xdr:row>29</xdr:row>
      <xdr:rowOff>43296</xdr:rowOff>
    </xdr:from>
    <xdr:to>
      <xdr:col>9</xdr:col>
      <xdr:colOff>400050</xdr:colOff>
      <xdr:row>29</xdr:row>
      <xdr:rowOff>43296</xdr:rowOff>
    </xdr:to>
    <xdr:cxnSp macro="">
      <xdr:nvCxnSpPr>
        <xdr:cNvPr id="9" name="AutoShape 13">
          <a:extLst>
            <a:ext uri="{FF2B5EF4-FFF2-40B4-BE49-F238E27FC236}">
              <a16:creationId xmlns:a16="http://schemas.microsoft.com/office/drawing/2014/main" id="{00000000-0008-0000-0000-000009000000}"/>
            </a:ext>
          </a:extLst>
        </xdr:cNvPr>
        <xdr:cNvCxnSpPr>
          <a:cxnSpLocks noChangeShapeType="1"/>
        </xdr:cNvCxnSpPr>
      </xdr:nvCxnSpPr>
      <xdr:spPr bwMode="auto">
        <a:xfrm flipH="1">
          <a:off x="658957" y="5160819"/>
          <a:ext cx="4789343" cy="0"/>
        </a:xfrm>
        <a:prstGeom prst="straightConnector1">
          <a:avLst/>
        </a:prstGeom>
        <a:noFill/>
        <a:ln w="9525">
          <a:solidFill>
            <a:srgbClr val="000000"/>
          </a:solidFill>
          <a:round/>
          <a:headEnd/>
          <a:tailEnd/>
        </a:ln>
      </xdr:spPr>
    </xdr:cxnSp>
    <xdr:clientData/>
  </xdr:twoCellAnchor>
  <xdr:twoCellAnchor>
    <xdr:from>
      <xdr:col>9</xdr:col>
      <xdr:colOff>400050</xdr:colOff>
      <xdr:row>29</xdr:row>
      <xdr:rowOff>95250</xdr:rowOff>
    </xdr:from>
    <xdr:to>
      <xdr:col>9</xdr:col>
      <xdr:colOff>400050</xdr:colOff>
      <xdr:row>42</xdr:row>
      <xdr:rowOff>104775</xdr:rowOff>
    </xdr:to>
    <xdr:cxnSp macro="">
      <xdr:nvCxnSpPr>
        <xdr:cNvPr id="10" name="AutoShape 14">
          <a:extLst>
            <a:ext uri="{FF2B5EF4-FFF2-40B4-BE49-F238E27FC236}">
              <a16:creationId xmlns:a16="http://schemas.microsoft.com/office/drawing/2014/main" id="{00000000-0008-0000-0000-00000A000000}"/>
            </a:ext>
          </a:extLst>
        </xdr:cNvPr>
        <xdr:cNvCxnSpPr>
          <a:cxnSpLocks noChangeShapeType="1"/>
        </xdr:cNvCxnSpPr>
      </xdr:nvCxnSpPr>
      <xdr:spPr bwMode="auto">
        <a:xfrm>
          <a:off x="5438775" y="5210175"/>
          <a:ext cx="0" cy="2295525"/>
        </a:xfrm>
        <a:prstGeom prst="straightConnector1">
          <a:avLst/>
        </a:prstGeom>
        <a:noFill/>
        <a:ln w="9525">
          <a:solidFill>
            <a:srgbClr val="000000"/>
          </a:solidFill>
          <a:round/>
          <a:headEnd/>
          <a:tailEnd/>
        </a:ln>
      </xdr:spPr>
    </xdr:cxnSp>
    <xdr:clientData/>
  </xdr:twoCellAnchor>
  <xdr:twoCellAnchor>
    <xdr:from>
      <xdr:col>2</xdr:col>
      <xdr:colOff>400050</xdr:colOff>
      <xdr:row>32</xdr:row>
      <xdr:rowOff>57150</xdr:rowOff>
    </xdr:from>
    <xdr:to>
      <xdr:col>8</xdr:col>
      <xdr:colOff>504825</xdr:colOff>
      <xdr:row>37</xdr:row>
      <xdr:rowOff>57150</xdr:rowOff>
    </xdr:to>
    <xdr:sp macro="" textlink="">
      <xdr:nvSpPr>
        <xdr:cNvPr id="5" name="CuadroTexto 4">
          <a:extLst>
            <a:ext uri="{FF2B5EF4-FFF2-40B4-BE49-F238E27FC236}">
              <a16:creationId xmlns:a16="http://schemas.microsoft.com/office/drawing/2014/main" id="{00000000-0008-0000-0000-000005000000}"/>
            </a:ext>
          </a:extLst>
        </xdr:cNvPr>
        <xdr:cNvSpPr txBox="1"/>
      </xdr:nvSpPr>
      <xdr:spPr>
        <a:xfrm>
          <a:off x="1114425" y="5743575"/>
          <a:ext cx="3667125" cy="952500"/>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lang="es-CO" sz="1100">
            <a:latin typeface="Arial Narrow" panose="020B0606020202030204" pitchFamily="34" charset="0"/>
          </a:endParaRPr>
        </a:p>
        <a:p>
          <a:pPr algn="ctr"/>
          <a:r>
            <a:rPr lang="es-CO" sz="1100">
              <a:latin typeface="Arial Narrow" panose="020B0606020202030204" pitchFamily="34" charset="0"/>
            </a:rPr>
            <a:t>Versión</a:t>
          </a:r>
          <a:r>
            <a:rPr lang="es-CO" sz="1100" baseline="0">
              <a:latin typeface="Arial Narrow" panose="020B0606020202030204" pitchFamily="34" charset="0"/>
            </a:rPr>
            <a:t> 01</a:t>
          </a:r>
        </a:p>
        <a:p>
          <a:pPr algn="ctr"/>
          <a:endParaRPr lang="es-CO" sz="1100" baseline="0">
            <a:latin typeface="Arial Narrow" panose="020B0606020202030204" pitchFamily="34" charset="0"/>
          </a:endParaRPr>
        </a:p>
        <a:p>
          <a:pPr algn="ctr"/>
          <a:r>
            <a:rPr lang="es-CO" sz="1100" baseline="0">
              <a:latin typeface="Arial Narrow" panose="020B0606020202030204" pitchFamily="34" charset="0"/>
            </a:rPr>
            <a:t>18 de Diciembre de 2018</a:t>
          </a:r>
          <a:endParaRPr lang="es-CO" sz="1100">
            <a:latin typeface="Arial Narrow" panose="020B0606020202030204" pitchFamily="34" charset="0"/>
          </a:endParaRPr>
        </a:p>
      </xdr:txBody>
    </xdr:sp>
    <xdr:clientData/>
  </xdr:twoCellAnchor>
  <xdr:twoCellAnchor editAs="oneCell">
    <xdr:from>
      <xdr:col>2</xdr:col>
      <xdr:colOff>309562</xdr:colOff>
      <xdr:row>40</xdr:row>
      <xdr:rowOff>134938</xdr:rowOff>
    </xdr:from>
    <xdr:to>
      <xdr:col>8</xdr:col>
      <xdr:colOff>355599</xdr:colOff>
      <xdr:row>44</xdr:row>
      <xdr:rowOff>46673</xdr:rowOff>
    </xdr:to>
    <xdr:pic>
      <xdr:nvPicPr>
        <xdr:cNvPr id="13" name="Imagen 12"/>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6937" y="7302501"/>
          <a:ext cx="3609975" cy="67373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1067594</xdr:colOff>
      <xdr:row>15</xdr:row>
      <xdr:rowOff>955677</xdr:rowOff>
    </xdr:from>
    <xdr:to>
      <xdr:col>3</xdr:col>
      <xdr:colOff>1009385</xdr:colOff>
      <xdr:row>15</xdr:row>
      <xdr:rowOff>1633010</xdr:rowOff>
    </xdr:to>
    <xdr:sp macro="" textlink="">
      <xdr:nvSpPr>
        <xdr:cNvPr id="2" name="Rectángulo 1">
          <a:extLst>
            <a:ext uri="{FF2B5EF4-FFF2-40B4-BE49-F238E27FC236}">
              <a16:creationId xmlns:a16="http://schemas.microsoft.com/office/drawing/2014/main" id="{00000000-0008-0000-0100-000002000000}"/>
            </a:ext>
          </a:extLst>
        </xdr:cNvPr>
        <xdr:cNvSpPr/>
      </xdr:nvSpPr>
      <xdr:spPr>
        <a:xfrm>
          <a:off x="3429794" y="8699502"/>
          <a:ext cx="1894416" cy="677333"/>
        </a:xfrm>
        <a:prstGeom prst="rect">
          <a:avLst/>
        </a:prstGeom>
        <a:solidFill>
          <a:schemeClr val="accent2"/>
        </a:solidFill>
      </xdr:spPr>
      <xdr:style>
        <a:lnRef idx="3">
          <a:schemeClr val="lt1"/>
        </a:lnRef>
        <a:fillRef idx="1">
          <a:schemeClr val="accent2"/>
        </a:fillRef>
        <a:effectRef idx="1">
          <a:schemeClr val="accent2"/>
        </a:effectRef>
        <a:fontRef idx="minor">
          <a:schemeClr val="lt1"/>
        </a:fontRef>
      </xdr:style>
      <xdr:txBody>
        <a:bodyPr vertOverflow="clip" horzOverflow="clip" rtlCol="0" anchor="ctr"/>
        <a:lstStyle/>
        <a:p>
          <a:pPr algn="r"/>
          <a:r>
            <a:rPr lang="es-CO" sz="1100" b="1">
              <a:latin typeface="Tahoma" panose="020B0604030504040204" pitchFamily="34" charset="0"/>
              <a:ea typeface="Tahoma" panose="020B0604030504040204" pitchFamily="34" charset="0"/>
              <a:cs typeface="Tahoma" panose="020B0604030504040204" pitchFamily="34" charset="0"/>
            </a:rPr>
            <a:t>Funcionarios</a:t>
          </a:r>
        </a:p>
      </xdr:txBody>
    </xdr:sp>
    <xdr:clientData/>
  </xdr:twoCellAnchor>
  <xdr:twoCellAnchor editAs="oneCell">
    <xdr:from>
      <xdr:col>1</xdr:col>
      <xdr:colOff>986896</xdr:colOff>
      <xdr:row>15</xdr:row>
      <xdr:rowOff>31294</xdr:rowOff>
    </xdr:from>
    <xdr:to>
      <xdr:col>2</xdr:col>
      <xdr:colOff>899296</xdr:colOff>
      <xdr:row>15</xdr:row>
      <xdr:rowOff>715294</xdr:rowOff>
    </xdr:to>
    <xdr:pic>
      <xdr:nvPicPr>
        <xdr:cNvPr id="4" name="Imagen 3">
          <a:extLst>
            <a:ext uri="{FF2B5EF4-FFF2-40B4-BE49-F238E27FC236}">
              <a16:creationId xmlns:a16="http://schemas.microsoft.com/office/drawing/2014/main" id="{00000000-0008-0000-0100-000004000000}"/>
            </a:ext>
          </a:extLst>
        </xdr:cNvPr>
        <xdr:cNvPicPr/>
      </xdr:nvPicPr>
      <xdr:blipFill rotWithShape="1">
        <a:blip xmlns:r="http://schemas.openxmlformats.org/officeDocument/2006/relationships" r:embed="rId1"/>
        <a:srcRect r="75724" b="3398"/>
        <a:stretch/>
      </xdr:blipFill>
      <xdr:spPr>
        <a:xfrm>
          <a:off x="1367896" y="7775119"/>
          <a:ext cx="1893600" cy="684000"/>
        </a:xfrm>
        <a:prstGeom prst="rect">
          <a:avLst/>
        </a:prstGeom>
      </xdr:spPr>
    </xdr:pic>
    <xdr:clientData/>
  </xdr:twoCellAnchor>
  <xdr:twoCellAnchor>
    <xdr:from>
      <xdr:col>1</xdr:col>
      <xdr:colOff>1017324</xdr:colOff>
      <xdr:row>15</xdr:row>
      <xdr:rowOff>951180</xdr:rowOff>
    </xdr:from>
    <xdr:to>
      <xdr:col>2</xdr:col>
      <xdr:colOff>878152</xdr:colOff>
      <xdr:row>15</xdr:row>
      <xdr:rowOff>1628513</xdr:rowOff>
    </xdr:to>
    <xdr:sp macro="" textlink="">
      <xdr:nvSpPr>
        <xdr:cNvPr id="5" name="Rectángulo 4">
          <a:extLst>
            <a:ext uri="{FF2B5EF4-FFF2-40B4-BE49-F238E27FC236}">
              <a16:creationId xmlns:a16="http://schemas.microsoft.com/office/drawing/2014/main" id="{00000000-0008-0000-0100-000005000000}"/>
            </a:ext>
          </a:extLst>
        </xdr:cNvPr>
        <xdr:cNvSpPr/>
      </xdr:nvSpPr>
      <xdr:spPr>
        <a:xfrm>
          <a:off x="1398324" y="8695005"/>
          <a:ext cx="1842028" cy="677333"/>
        </a:xfrm>
        <a:prstGeom prst="rect">
          <a:avLst/>
        </a:prstGeom>
      </xdr:spPr>
      <xdr:style>
        <a:lnRef idx="3">
          <a:schemeClr val="lt1"/>
        </a:lnRef>
        <a:fillRef idx="1">
          <a:schemeClr val="accent5"/>
        </a:fillRef>
        <a:effectRef idx="1">
          <a:schemeClr val="accent5"/>
        </a:effectRef>
        <a:fontRef idx="minor">
          <a:schemeClr val="lt1"/>
        </a:fontRef>
      </xdr:style>
      <xdr:txBody>
        <a:bodyPr vertOverflow="clip" horzOverflow="clip" rtlCol="0" anchor="ctr"/>
        <a:lstStyle/>
        <a:p>
          <a:pPr algn="r"/>
          <a:r>
            <a:rPr lang="es-CO" sz="1100" b="1">
              <a:latin typeface="Tahoma" panose="020B0604030504040204" pitchFamily="34" charset="0"/>
              <a:ea typeface="Tahoma" panose="020B0604030504040204" pitchFamily="34" charset="0"/>
              <a:cs typeface="Tahoma" panose="020B0604030504040204" pitchFamily="34" charset="0"/>
            </a:rPr>
            <a:t>Proveedores</a:t>
          </a:r>
        </a:p>
      </xdr:txBody>
    </xdr:sp>
    <xdr:clientData/>
  </xdr:twoCellAnchor>
  <xdr:twoCellAnchor>
    <xdr:from>
      <xdr:col>3</xdr:col>
      <xdr:colOff>1190622</xdr:colOff>
      <xdr:row>15</xdr:row>
      <xdr:rowOff>950386</xdr:rowOff>
    </xdr:from>
    <xdr:to>
      <xdr:col>4</xdr:col>
      <xdr:colOff>1142996</xdr:colOff>
      <xdr:row>15</xdr:row>
      <xdr:rowOff>1627719</xdr:rowOff>
    </xdr:to>
    <xdr:sp macro="" textlink="">
      <xdr:nvSpPr>
        <xdr:cNvPr id="6" name="Rectángulo 5">
          <a:extLst>
            <a:ext uri="{FF2B5EF4-FFF2-40B4-BE49-F238E27FC236}">
              <a16:creationId xmlns:a16="http://schemas.microsoft.com/office/drawing/2014/main" id="{00000000-0008-0000-0100-000006000000}"/>
            </a:ext>
          </a:extLst>
        </xdr:cNvPr>
        <xdr:cNvSpPr/>
      </xdr:nvSpPr>
      <xdr:spPr>
        <a:xfrm>
          <a:off x="5505447" y="8694211"/>
          <a:ext cx="1904999" cy="677333"/>
        </a:xfrm>
        <a:prstGeom prst="rect">
          <a:avLst/>
        </a:prstGeom>
      </xdr:spPr>
      <xdr:style>
        <a:lnRef idx="3">
          <a:schemeClr val="lt1"/>
        </a:lnRef>
        <a:fillRef idx="1">
          <a:schemeClr val="accent6"/>
        </a:fillRef>
        <a:effectRef idx="1">
          <a:schemeClr val="accent6"/>
        </a:effectRef>
        <a:fontRef idx="minor">
          <a:schemeClr val="lt1"/>
        </a:fontRef>
      </xdr:style>
      <xdr:txBody>
        <a:bodyPr vertOverflow="clip" horzOverflow="clip" rtlCol="0" anchor="ctr"/>
        <a:lstStyle/>
        <a:p>
          <a:pPr algn="r"/>
          <a:r>
            <a:rPr lang="es-CO" sz="1100" b="1">
              <a:latin typeface="Tahoma" panose="020B0604030504040204" pitchFamily="34" charset="0"/>
              <a:ea typeface="Tahoma" panose="020B0604030504040204" pitchFamily="34" charset="0"/>
              <a:cs typeface="Tahoma" panose="020B0604030504040204" pitchFamily="34" charset="0"/>
            </a:rPr>
            <a:t>Contratistas</a:t>
          </a:r>
        </a:p>
      </xdr:txBody>
    </xdr:sp>
    <xdr:clientData/>
  </xdr:twoCellAnchor>
  <xdr:twoCellAnchor>
    <xdr:from>
      <xdr:col>4</xdr:col>
      <xdr:colOff>1273967</xdr:colOff>
      <xdr:row>15</xdr:row>
      <xdr:rowOff>977636</xdr:rowOff>
    </xdr:from>
    <xdr:to>
      <xdr:col>5</xdr:col>
      <xdr:colOff>1236925</xdr:colOff>
      <xdr:row>15</xdr:row>
      <xdr:rowOff>1654969</xdr:rowOff>
    </xdr:to>
    <xdr:sp macro="" textlink="">
      <xdr:nvSpPr>
        <xdr:cNvPr id="7" name="Rectángulo 6">
          <a:extLst>
            <a:ext uri="{FF2B5EF4-FFF2-40B4-BE49-F238E27FC236}">
              <a16:creationId xmlns:a16="http://schemas.microsoft.com/office/drawing/2014/main" id="{00000000-0008-0000-0100-000007000000}"/>
            </a:ext>
          </a:extLst>
        </xdr:cNvPr>
        <xdr:cNvSpPr/>
      </xdr:nvSpPr>
      <xdr:spPr>
        <a:xfrm>
          <a:off x="7541417" y="8721461"/>
          <a:ext cx="1915583" cy="677333"/>
        </a:xfrm>
        <a:prstGeom prst="rect">
          <a:avLst/>
        </a:prstGeom>
        <a:solidFill>
          <a:srgbClr val="7030A0"/>
        </a:solidFill>
      </xdr:spPr>
      <xdr:style>
        <a:lnRef idx="3">
          <a:schemeClr val="lt1"/>
        </a:lnRef>
        <a:fillRef idx="1">
          <a:schemeClr val="accent2"/>
        </a:fillRef>
        <a:effectRef idx="1">
          <a:schemeClr val="accent2"/>
        </a:effectRef>
        <a:fontRef idx="minor">
          <a:schemeClr val="lt1"/>
        </a:fontRef>
      </xdr:style>
      <xdr:txBody>
        <a:bodyPr vertOverflow="clip" horzOverflow="clip" rtlCol="0" anchor="ctr"/>
        <a:lstStyle/>
        <a:p>
          <a:pPr algn="r"/>
          <a:r>
            <a:rPr lang="es-CO" sz="1100" b="1">
              <a:latin typeface="Tahoma" panose="020B0604030504040204" pitchFamily="34" charset="0"/>
              <a:ea typeface="Tahoma" panose="020B0604030504040204" pitchFamily="34" charset="0"/>
              <a:cs typeface="Tahoma" panose="020B0604030504040204" pitchFamily="34" charset="0"/>
            </a:rPr>
            <a:t>Organizaciones</a:t>
          </a:r>
        </a:p>
        <a:p>
          <a:pPr algn="r"/>
          <a:r>
            <a:rPr lang="es-CO" sz="1100" b="1">
              <a:latin typeface="Tahoma" panose="020B0604030504040204" pitchFamily="34" charset="0"/>
              <a:ea typeface="Tahoma" panose="020B0604030504040204" pitchFamily="34" charset="0"/>
              <a:cs typeface="Tahoma" panose="020B0604030504040204" pitchFamily="34" charset="0"/>
            </a:rPr>
            <a:t>No Gubernamentales</a:t>
          </a:r>
        </a:p>
      </xdr:txBody>
    </xdr:sp>
    <xdr:clientData/>
  </xdr:twoCellAnchor>
  <xdr:twoCellAnchor>
    <xdr:from>
      <xdr:col>1</xdr:col>
      <xdr:colOff>3060701</xdr:colOff>
      <xdr:row>15</xdr:row>
      <xdr:rowOff>1758951</xdr:rowOff>
    </xdr:from>
    <xdr:to>
      <xdr:col>1</xdr:col>
      <xdr:colOff>4955117</xdr:colOff>
      <xdr:row>16</xdr:row>
      <xdr:rowOff>129118</xdr:rowOff>
    </xdr:to>
    <xdr:sp macro="" textlink="">
      <xdr:nvSpPr>
        <xdr:cNvPr id="8" name="Rectángulo 7">
          <a:extLst>
            <a:ext uri="{FF2B5EF4-FFF2-40B4-BE49-F238E27FC236}">
              <a16:creationId xmlns:a16="http://schemas.microsoft.com/office/drawing/2014/main" id="{00000000-0008-0000-0100-000008000000}"/>
            </a:ext>
          </a:extLst>
        </xdr:cNvPr>
        <xdr:cNvSpPr/>
      </xdr:nvSpPr>
      <xdr:spPr>
        <a:xfrm>
          <a:off x="2365376" y="9502776"/>
          <a:ext cx="0" cy="675217"/>
        </a:xfrm>
        <a:prstGeom prst="rect">
          <a:avLst/>
        </a:prstGeom>
        <a:solidFill>
          <a:schemeClr val="accent2">
            <a:lumMod val="50000"/>
          </a:schemeClr>
        </a:solidFill>
      </xdr:spPr>
      <xdr:style>
        <a:lnRef idx="3">
          <a:schemeClr val="lt1"/>
        </a:lnRef>
        <a:fillRef idx="1">
          <a:schemeClr val="accent2"/>
        </a:fillRef>
        <a:effectRef idx="1">
          <a:schemeClr val="accent2"/>
        </a:effectRef>
        <a:fontRef idx="minor">
          <a:schemeClr val="lt1"/>
        </a:fontRef>
      </xdr:style>
      <xdr:txBody>
        <a:bodyPr vertOverflow="clip" horzOverflow="clip" rtlCol="0" anchor="ctr"/>
        <a:lstStyle/>
        <a:p>
          <a:pPr algn="r"/>
          <a:r>
            <a:rPr lang="es-CO" sz="1100" b="1">
              <a:latin typeface="Tahoma" panose="020B0604030504040204" pitchFamily="34" charset="0"/>
              <a:ea typeface="Tahoma" panose="020B0604030504040204" pitchFamily="34" charset="0"/>
              <a:cs typeface="Tahoma" panose="020B0604030504040204" pitchFamily="34" charset="0"/>
            </a:rPr>
            <a:t>Entidades</a:t>
          </a:r>
        </a:p>
        <a:p>
          <a:pPr algn="r"/>
          <a:r>
            <a:rPr lang="es-CO" sz="1100" b="1">
              <a:latin typeface="Tahoma" panose="020B0604030504040204" pitchFamily="34" charset="0"/>
              <a:ea typeface="Tahoma" panose="020B0604030504040204" pitchFamily="34" charset="0"/>
              <a:cs typeface="Tahoma" panose="020B0604030504040204" pitchFamily="34" charset="0"/>
            </a:rPr>
            <a:t> de Carácter </a:t>
          </a:r>
        </a:p>
        <a:p>
          <a:pPr algn="r"/>
          <a:r>
            <a:rPr lang="es-CO" sz="1100" b="1">
              <a:latin typeface="Tahoma" panose="020B0604030504040204" pitchFamily="34" charset="0"/>
              <a:ea typeface="Tahoma" panose="020B0604030504040204" pitchFamily="34" charset="0"/>
              <a:cs typeface="Tahoma" panose="020B0604030504040204" pitchFamily="34" charset="0"/>
            </a:rPr>
            <a:t>Especial</a:t>
          </a:r>
        </a:p>
      </xdr:txBody>
    </xdr:sp>
    <xdr:clientData/>
  </xdr:twoCellAnchor>
  <xdr:twoCellAnchor editAs="oneCell">
    <xdr:from>
      <xdr:col>1</xdr:col>
      <xdr:colOff>1083470</xdr:colOff>
      <xdr:row>15</xdr:row>
      <xdr:rowOff>1045107</xdr:rowOff>
    </xdr:from>
    <xdr:to>
      <xdr:col>1</xdr:col>
      <xdr:colOff>1654969</xdr:colOff>
      <xdr:row>15</xdr:row>
      <xdr:rowOff>1527772</xdr:rowOff>
    </xdr:to>
    <xdr:pic>
      <xdr:nvPicPr>
        <xdr:cNvPr id="9" name="Imagen 8">
          <a:extLst>
            <a:ext uri="{FF2B5EF4-FFF2-40B4-BE49-F238E27FC236}">
              <a16:creationId xmlns:a16="http://schemas.microsoft.com/office/drawing/2014/main" id="{00000000-0008-0000-0100-000009000000}"/>
            </a:ext>
          </a:extLst>
        </xdr:cNvPr>
        <xdr:cNvPicPr>
          <a:picLocks noChangeAspect="1"/>
        </xdr:cNvPicPr>
      </xdr:nvPicPr>
      <xdr:blipFill>
        <a:blip xmlns:r="http://schemas.openxmlformats.org/officeDocument/2006/relationships" r:embed="rId2"/>
        <a:stretch>
          <a:fillRect/>
        </a:stretch>
      </xdr:blipFill>
      <xdr:spPr>
        <a:xfrm>
          <a:off x="1464470" y="8788932"/>
          <a:ext cx="571499" cy="482665"/>
        </a:xfrm>
        <a:prstGeom prst="rect">
          <a:avLst/>
        </a:prstGeom>
      </xdr:spPr>
    </xdr:pic>
    <xdr:clientData/>
  </xdr:twoCellAnchor>
  <xdr:twoCellAnchor editAs="oneCell">
    <xdr:from>
      <xdr:col>2</xdr:col>
      <xdr:colOff>1341441</xdr:colOff>
      <xdr:row>15</xdr:row>
      <xdr:rowOff>994834</xdr:rowOff>
    </xdr:from>
    <xdr:to>
      <xdr:col>2</xdr:col>
      <xdr:colOff>1766363</xdr:colOff>
      <xdr:row>15</xdr:row>
      <xdr:rowOff>1594130</xdr:rowOff>
    </xdr:to>
    <xdr:pic>
      <xdr:nvPicPr>
        <xdr:cNvPr id="10" name="Imagen 9">
          <a:extLst>
            <a:ext uri="{FF2B5EF4-FFF2-40B4-BE49-F238E27FC236}">
              <a16:creationId xmlns:a16="http://schemas.microsoft.com/office/drawing/2014/main" id="{00000000-0008-0000-0100-00000A000000}"/>
            </a:ext>
          </a:extLst>
        </xdr:cNvPr>
        <xdr:cNvPicPr>
          <a:picLocks noChangeAspect="1"/>
        </xdr:cNvPicPr>
      </xdr:nvPicPr>
      <xdr:blipFill>
        <a:blip xmlns:r="http://schemas.openxmlformats.org/officeDocument/2006/relationships" r:embed="rId3"/>
        <a:stretch>
          <a:fillRect/>
        </a:stretch>
      </xdr:blipFill>
      <xdr:spPr>
        <a:xfrm>
          <a:off x="3703641" y="8738659"/>
          <a:ext cx="424922" cy="599296"/>
        </a:xfrm>
        <a:prstGeom prst="rect">
          <a:avLst/>
        </a:prstGeom>
      </xdr:spPr>
    </xdr:pic>
    <xdr:clientData/>
  </xdr:twoCellAnchor>
  <xdr:twoCellAnchor editAs="oneCell">
    <xdr:from>
      <xdr:col>3</xdr:col>
      <xdr:colOff>1258091</xdr:colOff>
      <xdr:row>15</xdr:row>
      <xdr:rowOff>1003303</xdr:rowOff>
    </xdr:from>
    <xdr:to>
      <xdr:col>3</xdr:col>
      <xdr:colOff>1932779</xdr:colOff>
      <xdr:row>15</xdr:row>
      <xdr:rowOff>1580195</xdr:rowOff>
    </xdr:to>
    <xdr:pic>
      <xdr:nvPicPr>
        <xdr:cNvPr id="11" name="Imagen 10">
          <a:extLst>
            <a:ext uri="{FF2B5EF4-FFF2-40B4-BE49-F238E27FC236}">
              <a16:creationId xmlns:a16="http://schemas.microsoft.com/office/drawing/2014/main" id="{00000000-0008-0000-0100-00000B000000}"/>
            </a:ext>
          </a:extLst>
        </xdr:cNvPr>
        <xdr:cNvPicPr>
          <a:picLocks noChangeAspect="1"/>
        </xdr:cNvPicPr>
      </xdr:nvPicPr>
      <xdr:blipFill>
        <a:blip xmlns:r="http://schemas.openxmlformats.org/officeDocument/2006/relationships" r:embed="rId4"/>
        <a:stretch>
          <a:fillRect/>
        </a:stretch>
      </xdr:blipFill>
      <xdr:spPr>
        <a:xfrm>
          <a:off x="5572916" y="8747128"/>
          <a:ext cx="674688" cy="576892"/>
        </a:xfrm>
        <a:prstGeom prst="rect">
          <a:avLst/>
        </a:prstGeom>
      </xdr:spPr>
    </xdr:pic>
    <xdr:clientData/>
  </xdr:twoCellAnchor>
  <xdr:twoCellAnchor editAs="oneCell">
    <xdr:from>
      <xdr:col>4</xdr:col>
      <xdr:colOff>1313657</xdr:colOff>
      <xdr:row>15</xdr:row>
      <xdr:rowOff>1009387</xdr:rowOff>
    </xdr:from>
    <xdr:to>
      <xdr:col>4</xdr:col>
      <xdr:colOff>1785614</xdr:colOff>
      <xdr:row>15</xdr:row>
      <xdr:rowOff>1348053</xdr:rowOff>
    </xdr:to>
    <xdr:pic>
      <xdr:nvPicPr>
        <xdr:cNvPr id="12" name="Imagen 11">
          <a:extLst>
            <a:ext uri="{FF2B5EF4-FFF2-40B4-BE49-F238E27FC236}">
              <a16:creationId xmlns:a16="http://schemas.microsoft.com/office/drawing/2014/main" id="{00000000-0008-0000-0100-00000C000000}"/>
            </a:ext>
          </a:extLst>
        </xdr:cNvPr>
        <xdr:cNvPicPr>
          <a:picLocks noChangeAspect="1"/>
        </xdr:cNvPicPr>
      </xdr:nvPicPr>
      <xdr:blipFill rotWithShape="1">
        <a:blip xmlns:r="http://schemas.openxmlformats.org/officeDocument/2006/relationships" r:embed="rId5"/>
        <a:srcRect b="4180"/>
        <a:stretch/>
      </xdr:blipFill>
      <xdr:spPr>
        <a:xfrm>
          <a:off x="7576345" y="8748450"/>
          <a:ext cx="471957" cy="338666"/>
        </a:xfrm>
        <a:prstGeom prst="rect">
          <a:avLst/>
        </a:prstGeom>
      </xdr:spPr>
    </xdr:pic>
    <xdr:clientData/>
  </xdr:twoCellAnchor>
  <xdr:twoCellAnchor editAs="oneCell">
    <xdr:from>
      <xdr:col>2</xdr:col>
      <xdr:colOff>1043782</xdr:colOff>
      <xdr:row>15</xdr:row>
      <xdr:rowOff>49817</xdr:rowOff>
    </xdr:from>
    <xdr:to>
      <xdr:col>3</xdr:col>
      <xdr:colOff>979995</xdr:colOff>
      <xdr:row>15</xdr:row>
      <xdr:rowOff>714374</xdr:rowOff>
    </xdr:to>
    <xdr:pic>
      <xdr:nvPicPr>
        <xdr:cNvPr id="13" name="Imagen 12">
          <a:extLst>
            <a:ext uri="{FF2B5EF4-FFF2-40B4-BE49-F238E27FC236}">
              <a16:creationId xmlns:a16="http://schemas.microsoft.com/office/drawing/2014/main" id="{00000000-0008-0000-0100-00000D000000}"/>
            </a:ext>
          </a:extLst>
        </xdr:cNvPr>
        <xdr:cNvPicPr/>
      </xdr:nvPicPr>
      <xdr:blipFill rotWithShape="1">
        <a:blip xmlns:r="http://schemas.openxmlformats.org/officeDocument/2006/relationships" r:embed="rId1"/>
        <a:srcRect l="24690" r="50345" b="3398"/>
        <a:stretch/>
      </xdr:blipFill>
      <xdr:spPr>
        <a:xfrm>
          <a:off x="3405982" y="7793642"/>
          <a:ext cx="1888838" cy="664557"/>
        </a:xfrm>
        <a:prstGeom prst="rect">
          <a:avLst/>
        </a:prstGeom>
      </xdr:spPr>
    </xdr:pic>
    <xdr:clientData/>
  </xdr:twoCellAnchor>
  <xdr:twoCellAnchor editAs="oneCell">
    <xdr:from>
      <xdr:col>3</xdr:col>
      <xdr:colOff>1181363</xdr:colOff>
      <xdr:row>15</xdr:row>
      <xdr:rowOff>36776</xdr:rowOff>
    </xdr:from>
    <xdr:to>
      <xdr:col>4</xdr:col>
      <xdr:colOff>1120751</xdr:colOff>
      <xdr:row>15</xdr:row>
      <xdr:rowOff>713576</xdr:rowOff>
    </xdr:to>
    <xdr:pic>
      <xdr:nvPicPr>
        <xdr:cNvPr id="14" name="Imagen 13">
          <a:extLst>
            <a:ext uri="{FF2B5EF4-FFF2-40B4-BE49-F238E27FC236}">
              <a16:creationId xmlns:a16="http://schemas.microsoft.com/office/drawing/2014/main" id="{00000000-0008-0000-0100-00000E000000}"/>
            </a:ext>
          </a:extLst>
        </xdr:cNvPr>
        <xdr:cNvPicPr/>
      </xdr:nvPicPr>
      <xdr:blipFill rotWithShape="1">
        <a:blip xmlns:r="http://schemas.openxmlformats.org/officeDocument/2006/relationships" r:embed="rId1"/>
        <a:srcRect l="49379" r="25242" b="3825"/>
        <a:stretch/>
      </xdr:blipFill>
      <xdr:spPr>
        <a:xfrm>
          <a:off x="5496188" y="7780601"/>
          <a:ext cx="1892013" cy="676800"/>
        </a:xfrm>
        <a:prstGeom prst="rect">
          <a:avLst/>
        </a:prstGeom>
      </xdr:spPr>
    </xdr:pic>
    <xdr:clientData/>
  </xdr:twoCellAnchor>
  <xdr:twoCellAnchor editAs="oneCell">
    <xdr:from>
      <xdr:col>4</xdr:col>
      <xdr:colOff>1267357</xdr:colOff>
      <xdr:row>15</xdr:row>
      <xdr:rowOff>23543</xdr:rowOff>
    </xdr:from>
    <xdr:to>
      <xdr:col>5</xdr:col>
      <xdr:colOff>1238250</xdr:colOff>
      <xdr:row>15</xdr:row>
      <xdr:rowOff>714374</xdr:rowOff>
    </xdr:to>
    <xdr:pic>
      <xdr:nvPicPr>
        <xdr:cNvPr id="15" name="Imagen 14">
          <a:extLst>
            <a:ext uri="{FF2B5EF4-FFF2-40B4-BE49-F238E27FC236}">
              <a16:creationId xmlns:a16="http://schemas.microsoft.com/office/drawing/2014/main" id="{00000000-0008-0000-0100-00000F000000}"/>
            </a:ext>
          </a:extLst>
        </xdr:cNvPr>
        <xdr:cNvPicPr/>
      </xdr:nvPicPr>
      <xdr:blipFill rotWithShape="1">
        <a:blip xmlns:r="http://schemas.openxmlformats.org/officeDocument/2006/relationships" r:embed="rId1"/>
        <a:srcRect l="74759" t="1" b="910"/>
        <a:stretch/>
      </xdr:blipFill>
      <xdr:spPr>
        <a:xfrm>
          <a:off x="7534807" y="7767368"/>
          <a:ext cx="1923518" cy="690831"/>
        </a:xfrm>
        <a:prstGeom prst="rect">
          <a:avLst/>
        </a:prstGeom>
      </xdr:spPr>
    </xdr:pic>
    <xdr:clientData/>
  </xdr:twoCellAnchor>
  <xdr:twoCellAnchor>
    <xdr:from>
      <xdr:col>3</xdr:col>
      <xdr:colOff>202406</xdr:colOff>
      <xdr:row>15</xdr:row>
      <xdr:rowOff>1797845</xdr:rowOff>
    </xdr:from>
    <xdr:to>
      <xdr:col>4</xdr:col>
      <xdr:colOff>144197</xdr:colOff>
      <xdr:row>16</xdr:row>
      <xdr:rowOff>161518</xdr:rowOff>
    </xdr:to>
    <xdr:sp macro="" textlink="">
      <xdr:nvSpPr>
        <xdr:cNvPr id="16" name="Rectángulo 15">
          <a:extLst>
            <a:ext uri="{FF2B5EF4-FFF2-40B4-BE49-F238E27FC236}">
              <a16:creationId xmlns:a16="http://schemas.microsoft.com/office/drawing/2014/main" id="{00000000-0008-0000-0100-000010000000}"/>
            </a:ext>
          </a:extLst>
        </xdr:cNvPr>
        <xdr:cNvSpPr/>
      </xdr:nvSpPr>
      <xdr:spPr>
        <a:xfrm>
          <a:off x="4517231" y="9541670"/>
          <a:ext cx="1894416" cy="668723"/>
        </a:xfrm>
        <a:prstGeom prst="rect">
          <a:avLst/>
        </a:prstGeom>
        <a:solidFill>
          <a:schemeClr val="accent2">
            <a:lumMod val="50000"/>
          </a:schemeClr>
        </a:solidFill>
      </xdr:spPr>
      <xdr:style>
        <a:lnRef idx="3">
          <a:schemeClr val="lt1"/>
        </a:lnRef>
        <a:fillRef idx="1">
          <a:schemeClr val="accent2"/>
        </a:fillRef>
        <a:effectRef idx="1">
          <a:schemeClr val="accent2"/>
        </a:effectRef>
        <a:fontRef idx="minor">
          <a:schemeClr val="lt1"/>
        </a:fontRef>
      </xdr:style>
      <xdr:txBody>
        <a:bodyPr vertOverflow="clip" horzOverflow="clip" rtlCol="0" anchor="ctr"/>
        <a:lstStyle/>
        <a:p>
          <a:pPr algn="r"/>
          <a:r>
            <a:rPr lang="es-CO" sz="1100" b="1">
              <a:latin typeface="Tahoma" panose="020B0604030504040204" pitchFamily="34" charset="0"/>
              <a:ea typeface="Tahoma" panose="020B0604030504040204" pitchFamily="34" charset="0"/>
              <a:cs typeface="Tahoma" panose="020B0604030504040204" pitchFamily="34" charset="0"/>
            </a:rPr>
            <a:t>Entidades</a:t>
          </a:r>
        </a:p>
        <a:p>
          <a:pPr algn="r"/>
          <a:r>
            <a:rPr lang="es-CO" sz="1100" b="1">
              <a:latin typeface="Tahoma" panose="020B0604030504040204" pitchFamily="34" charset="0"/>
              <a:ea typeface="Tahoma" panose="020B0604030504040204" pitchFamily="34" charset="0"/>
              <a:cs typeface="Tahoma" panose="020B0604030504040204" pitchFamily="34" charset="0"/>
            </a:rPr>
            <a:t> de Carácter </a:t>
          </a:r>
        </a:p>
        <a:p>
          <a:pPr algn="r"/>
          <a:r>
            <a:rPr lang="es-CO" sz="1100" b="1">
              <a:latin typeface="Tahoma" panose="020B0604030504040204" pitchFamily="34" charset="0"/>
              <a:ea typeface="Tahoma" panose="020B0604030504040204" pitchFamily="34" charset="0"/>
              <a:cs typeface="Tahoma" panose="020B0604030504040204" pitchFamily="34" charset="0"/>
            </a:rPr>
            <a:t>Especial</a:t>
          </a:r>
        </a:p>
      </xdr:txBody>
    </xdr:sp>
    <xdr:clientData/>
  </xdr:twoCellAnchor>
  <xdr:twoCellAnchor editAs="oneCell">
    <xdr:from>
      <xdr:col>3</xdr:col>
      <xdr:colOff>263526</xdr:colOff>
      <xdr:row>15</xdr:row>
      <xdr:rowOff>1971147</xdr:rowOff>
    </xdr:from>
    <xdr:to>
      <xdr:col>3</xdr:col>
      <xdr:colOff>1116014</xdr:colOff>
      <xdr:row>15</xdr:row>
      <xdr:rowOff>2297907</xdr:rowOff>
    </xdr:to>
    <xdr:pic>
      <xdr:nvPicPr>
        <xdr:cNvPr id="17" name="Imagen 16">
          <a:extLst>
            <a:ext uri="{FF2B5EF4-FFF2-40B4-BE49-F238E27FC236}">
              <a16:creationId xmlns:a16="http://schemas.microsoft.com/office/drawing/2014/main" id="{00000000-0008-0000-0100-000011000000}"/>
            </a:ext>
          </a:extLst>
        </xdr:cNvPr>
        <xdr:cNvPicPr>
          <a:picLocks noChangeAspect="1"/>
        </xdr:cNvPicPr>
      </xdr:nvPicPr>
      <xdr:blipFill>
        <a:blip xmlns:r="http://schemas.openxmlformats.org/officeDocument/2006/relationships" r:embed="rId6"/>
        <a:stretch>
          <a:fillRect/>
        </a:stretch>
      </xdr:blipFill>
      <xdr:spPr>
        <a:xfrm>
          <a:off x="4578351" y="9714972"/>
          <a:ext cx="852488" cy="326760"/>
        </a:xfrm>
        <a:prstGeom prst="rect">
          <a:avLst/>
        </a:prstGeom>
      </xdr:spPr>
    </xdr:pic>
    <xdr:clientData/>
  </xdr:twoCellAnchor>
  <xdr:twoCellAnchor editAs="oneCell">
    <xdr:from>
      <xdr:col>1</xdr:col>
      <xdr:colOff>23812</xdr:colOff>
      <xdr:row>1</xdr:row>
      <xdr:rowOff>47625</xdr:rowOff>
    </xdr:from>
    <xdr:to>
      <xdr:col>2</xdr:col>
      <xdr:colOff>1714499</xdr:colOff>
      <xdr:row>1</xdr:row>
      <xdr:rowOff>773906</xdr:rowOff>
    </xdr:to>
    <xdr:pic>
      <xdr:nvPicPr>
        <xdr:cNvPr id="18" name="Imagen 17"/>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404812" y="238125"/>
          <a:ext cx="3667125" cy="726281"/>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B1:M47"/>
  <sheetViews>
    <sheetView view="pageBreakPreview" zoomScale="120" zoomScaleNormal="90" zoomScaleSheetLayoutView="120" workbookViewId="0">
      <selection activeCell="M41" sqref="M41"/>
    </sheetView>
  </sheetViews>
  <sheetFormatPr baseColWidth="10" defaultColWidth="11.42578125" defaultRowHeight="15" x14ac:dyDescent="0.25"/>
  <cols>
    <col min="1" max="1" width="0.7109375" style="5" customWidth="1"/>
    <col min="2" max="2" width="8.140625" style="5" customWidth="1"/>
    <col min="3" max="5" width="8" style="5" customWidth="1"/>
    <col min="6" max="6" width="11.42578125" style="5"/>
    <col min="7" max="8" width="9" style="5" customWidth="1"/>
    <col min="9" max="16384" width="11.42578125" style="5"/>
  </cols>
  <sheetData>
    <row r="1" spans="2:10" ht="15.75" thickBot="1" x14ac:dyDescent="0.3">
      <c r="B1" s="4"/>
      <c r="C1" s="4"/>
      <c r="D1" s="4"/>
      <c r="E1" s="4"/>
      <c r="F1" s="4"/>
      <c r="G1" s="4"/>
      <c r="H1" s="4"/>
      <c r="I1" s="4"/>
      <c r="J1" s="4"/>
    </row>
    <row r="2" spans="2:10" x14ac:dyDescent="0.25">
      <c r="B2" s="6"/>
      <c r="C2" s="7"/>
      <c r="D2" s="7"/>
      <c r="E2" s="7"/>
      <c r="F2" s="7"/>
      <c r="G2" s="7"/>
      <c r="H2" s="7"/>
      <c r="I2" s="7"/>
      <c r="J2" s="8"/>
    </row>
    <row r="3" spans="2:10" ht="26.25" customHeight="1" x14ac:dyDescent="0.25">
      <c r="B3" s="9"/>
      <c r="C3" s="4"/>
      <c r="D3" s="4"/>
      <c r="E3" s="4"/>
      <c r="F3" s="4"/>
      <c r="G3" s="4"/>
      <c r="H3" s="4"/>
      <c r="I3" s="4"/>
      <c r="J3" s="10"/>
    </row>
    <row r="4" spans="2:10" x14ac:dyDescent="0.25">
      <c r="B4" s="9"/>
      <c r="C4" s="4"/>
      <c r="D4" s="4"/>
      <c r="E4" s="4"/>
      <c r="F4" s="4"/>
      <c r="G4" s="4"/>
      <c r="H4" s="4"/>
      <c r="I4" s="4"/>
      <c r="J4" s="10"/>
    </row>
    <row r="5" spans="2:10" x14ac:dyDescent="0.25">
      <c r="B5" s="9"/>
      <c r="C5" s="4"/>
      <c r="D5" s="4"/>
      <c r="E5" s="4"/>
      <c r="F5" s="4"/>
      <c r="G5" s="4"/>
      <c r="H5" s="4"/>
      <c r="I5" s="4"/>
      <c r="J5" s="10"/>
    </row>
    <row r="6" spans="2:10" x14ac:dyDescent="0.25">
      <c r="B6" s="9"/>
      <c r="C6" s="4"/>
      <c r="D6" s="4"/>
      <c r="E6" s="4"/>
      <c r="F6" s="4"/>
      <c r="G6" s="4"/>
      <c r="H6" s="4"/>
      <c r="I6" s="4"/>
      <c r="J6" s="10"/>
    </row>
    <row r="7" spans="2:10" x14ac:dyDescent="0.25">
      <c r="B7" s="9"/>
      <c r="C7" s="4"/>
      <c r="D7" s="4"/>
      <c r="E7" s="4"/>
      <c r="F7" s="4"/>
      <c r="G7" s="4"/>
      <c r="H7" s="4"/>
      <c r="I7" s="4"/>
      <c r="J7" s="10"/>
    </row>
    <row r="8" spans="2:10" x14ac:dyDescent="0.25">
      <c r="B8" s="9"/>
      <c r="C8" s="4"/>
      <c r="D8" s="4"/>
      <c r="E8" s="4"/>
      <c r="F8" s="4"/>
      <c r="G8" s="4"/>
      <c r="H8" s="4"/>
      <c r="I8" s="4"/>
      <c r="J8" s="10"/>
    </row>
    <row r="9" spans="2:10" x14ac:dyDescent="0.25">
      <c r="B9" s="9"/>
      <c r="C9" s="4"/>
      <c r="D9" s="4"/>
      <c r="E9" s="4"/>
      <c r="F9" s="4"/>
      <c r="G9" s="4"/>
      <c r="H9" s="4"/>
      <c r="I9" s="4"/>
      <c r="J9" s="10"/>
    </row>
    <row r="10" spans="2:10" x14ac:dyDescent="0.25">
      <c r="B10" s="9"/>
      <c r="C10" s="4"/>
      <c r="D10" s="4"/>
      <c r="E10" s="4"/>
      <c r="F10" s="4"/>
      <c r="G10" s="4"/>
      <c r="H10" s="4"/>
      <c r="I10" s="4"/>
      <c r="J10" s="10"/>
    </row>
    <row r="11" spans="2:10" x14ac:dyDescent="0.25">
      <c r="B11" s="9"/>
      <c r="C11" s="4"/>
      <c r="D11" s="4"/>
      <c r="E11" s="4"/>
      <c r="F11" s="4"/>
      <c r="G11" s="4"/>
      <c r="H11" s="4"/>
      <c r="I11" s="4"/>
      <c r="J11" s="10"/>
    </row>
    <row r="12" spans="2:10" x14ac:dyDescent="0.25">
      <c r="B12" s="9"/>
      <c r="C12" s="4"/>
      <c r="D12" s="4"/>
      <c r="E12" s="4"/>
      <c r="F12" s="4"/>
      <c r="G12" s="4"/>
      <c r="H12" s="4"/>
      <c r="I12" s="4"/>
      <c r="J12" s="10"/>
    </row>
    <row r="13" spans="2:10" x14ac:dyDescent="0.25">
      <c r="B13" s="9"/>
      <c r="C13" s="4"/>
      <c r="D13" s="4"/>
      <c r="E13" s="4"/>
      <c r="F13" s="4"/>
      <c r="G13" s="4"/>
      <c r="H13" s="4"/>
      <c r="I13" s="4"/>
      <c r="J13" s="10"/>
    </row>
    <row r="14" spans="2:10" x14ac:dyDescent="0.25">
      <c r="B14" s="9"/>
      <c r="C14" s="4"/>
      <c r="D14" s="4"/>
      <c r="E14" s="4"/>
      <c r="F14" s="4"/>
      <c r="G14" s="4"/>
      <c r="H14" s="4"/>
      <c r="I14" s="4"/>
      <c r="J14" s="10"/>
    </row>
    <row r="15" spans="2:10" ht="6" customHeight="1" x14ac:dyDescent="0.25">
      <c r="B15" s="9"/>
      <c r="C15" s="4"/>
      <c r="D15" s="4"/>
      <c r="E15" s="4"/>
      <c r="F15" s="4"/>
      <c r="G15" s="4"/>
      <c r="H15" s="4"/>
      <c r="I15" s="4"/>
      <c r="J15" s="10"/>
    </row>
    <row r="16" spans="2:10" ht="6" customHeight="1" x14ac:dyDescent="0.25">
      <c r="B16" s="9"/>
      <c r="C16" s="4"/>
      <c r="D16" s="4"/>
      <c r="E16" s="4"/>
      <c r="F16" s="4"/>
      <c r="G16" s="4"/>
      <c r="H16" s="4"/>
      <c r="I16" s="4"/>
      <c r="J16" s="10"/>
    </row>
    <row r="17" spans="2:10" x14ac:dyDescent="0.25">
      <c r="B17" s="9"/>
      <c r="C17" s="4"/>
      <c r="D17" s="4"/>
      <c r="E17" s="4"/>
      <c r="F17" s="4"/>
      <c r="G17" s="4"/>
      <c r="H17" s="4"/>
      <c r="I17" s="4"/>
      <c r="J17" s="10"/>
    </row>
    <row r="18" spans="2:10" x14ac:dyDescent="0.25">
      <c r="B18" s="9"/>
      <c r="C18" s="4"/>
      <c r="D18" s="4"/>
      <c r="E18" s="4"/>
      <c r="F18" s="4"/>
      <c r="G18" s="4"/>
      <c r="H18" s="4"/>
      <c r="I18" s="4"/>
      <c r="J18" s="10"/>
    </row>
    <row r="19" spans="2:10" x14ac:dyDescent="0.25">
      <c r="B19" s="9"/>
      <c r="C19" s="4"/>
      <c r="D19" s="4"/>
      <c r="E19" s="4"/>
      <c r="F19" s="4"/>
      <c r="G19" s="4"/>
      <c r="H19" s="4"/>
      <c r="I19" s="4"/>
      <c r="J19" s="10"/>
    </row>
    <row r="20" spans="2:10" x14ac:dyDescent="0.25">
      <c r="B20" s="9"/>
      <c r="C20" s="4"/>
      <c r="D20" s="4"/>
      <c r="E20" s="4"/>
      <c r="F20" s="4"/>
      <c r="G20" s="4"/>
      <c r="H20" s="4"/>
      <c r="I20" s="4"/>
      <c r="J20" s="10"/>
    </row>
    <row r="21" spans="2:10" x14ac:dyDescent="0.25">
      <c r="B21" s="9"/>
      <c r="C21" s="4"/>
      <c r="D21" s="4"/>
      <c r="E21" s="4"/>
      <c r="F21" s="4"/>
      <c r="G21" s="4"/>
      <c r="H21" s="4"/>
      <c r="I21" s="4"/>
      <c r="J21" s="10"/>
    </row>
    <row r="22" spans="2:10" x14ac:dyDescent="0.25">
      <c r="B22" s="9"/>
      <c r="C22" s="4"/>
      <c r="D22" s="4"/>
      <c r="E22" s="4"/>
      <c r="F22" s="4"/>
      <c r="G22" s="4"/>
      <c r="H22" s="4"/>
      <c r="I22" s="4"/>
      <c r="J22" s="10"/>
    </row>
    <row r="23" spans="2:10" x14ac:dyDescent="0.25">
      <c r="B23" s="9"/>
      <c r="C23" s="4"/>
      <c r="D23" s="4"/>
      <c r="E23" s="4"/>
      <c r="F23" s="4"/>
      <c r="G23" s="4"/>
      <c r="H23" s="4"/>
      <c r="I23" s="4"/>
      <c r="J23" s="10"/>
    </row>
    <row r="24" spans="2:10" x14ac:dyDescent="0.25">
      <c r="B24" s="9"/>
      <c r="C24" s="4"/>
      <c r="D24" s="4"/>
      <c r="E24" s="4"/>
      <c r="F24" s="4"/>
      <c r="G24" s="4"/>
      <c r="H24" s="4"/>
      <c r="I24" s="4"/>
      <c r="J24" s="10"/>
    </row>
    <row r="25" spans="2:10" x14ac:dyDescent="0.25">
      <c r="B25" s="9"/>
      <c r="C25" s="4"/>
      <c r="D25" s="4"/>
      <c r="E25" s="4"/>
      <c r="F25" s="4"/>
      <c r="G25" s="4"/>
      <c r="H25" s="4"/>
      <c r="I25" s="4"/>
      <c r="J25" s="10"/>
    </row>
    <row r="26" spans="2:10" x14ac:dyDescent="0.25">
      <c r="B26" s="9"/>
      <c r="C26" s="4"/>
      <c r="D26" s="4"/>
      <c r="E26" s="4"/>
      <c r="F26" s="4"/>
      <c r="G26" s="4"/>
      <c r="H26" s="4"/>
      <c r="I26" s="4"/>
      <c r="J26" s="10"/>
    </row>
    <row r="27" spans="2:10" x14ac:dyDescent="0.25">
      <c r="B27" s="9"/>
      <c r="C27" s="4"/>
      <c r="D27" s="4"/>
      <c r="E27" s="4"/>
      <c r="F27" s="4"/>
      <c r="G27" s="4"/>
      <c r="H27" s="4"/>
      <c r="I27" s="4"/>
      <c r="J27" s="10"/>
    </row>
    <row r="28" spans="2:10" ht="7.5" customHeight="1" x14ac:dyDescent="0.25">
      <c r="B28" s="9"/>
      <c r="C28" s="4"/>
      <c r="D28" s="4"/>
      <c r="E28" s="4"/>
      <c r="F28" s="4"/>
      <c r="G28" s="4"/>
      <c r="H28" s="4"/>
      <c r="I28" s="4"/>
      <c r="J28" s="10"/>
    </row>
    <row r="29" spans="2:10" ht="7.5" customHeight="1" x14ac:dyDescent="0.25">
      <c r="B29" s="9"/>
      <c r="C29" s="4"/>
      <c r="D29" s="4"/>
      <c r="E29" s="4"/>
      <c r="F29" s="4"/>
      <c r="G29" s="4"/>
      <c r="H29" s="4"/>
      <c r="I29" s="4"/>
      <c r="J29" s="10"/>
    </row>
    <row r="30" spans="2:10" x14ac:dyDescent="0.25">
      <c r="B30" s="9"/>
      <c r="C30" s="4"/>
      <c r="D30" s="4"/>
      <c r="E30" s="4"/>
      <c r="F30" s="4"/>
      <c r="G30" s="4"/>
      <c r="H30" s="4"/>
      <c r="I30" s="4"/>
      <c r="J30" s="10"/>
    </row>
    <row r="31" spans="2:10" x14ac:dyDescent="0.25">
      <c r="B31" s="9"/>
      <c r="C31" s="4"/>
      <c r="D31" s="4"/>
      <c r="E31" s="4"/>
      <c r="F31" s="4"/>
      <c r="G31" s="4"/>
      <c r="H31" s="4"/>
      <c r="I31" s="4"/>
      <c r="J31" s="10"/>
    </row>
    <row r="32" spans="2:10" x14ac:dyDescent="0.25">
      <c r="B32" s="9"/>
      <c r="C32" s="4"/>
      <c r="D32" s="4"/>
      <c r="E32" s="4"/>
      <c r="F32" s="4"/>
      <c r="G32" s="4"/>
      <c r="H32" s="4"/>
      <c r="I32" s="4"/>
      <c r="J32" s="10"/>
    </row>
    <row r="33" spans="2:13" x14ac:dyDescent="0.25">
      <c r="B33" s="9"/>
      <c r="C33" s="4"/>
      <c r="D33" s="4"/>
      <c r="E33" s="4"/>
      <c r="F33" s="4"/>
      <c r="G33" s="4"/>
      <c r="H33" s="4"/>
      <c r="I33" s="4"/>
      <c r="J33" s="10"/>
    </row>
    <row r="34" spans="2:13" x14ac:dyDescent="0.25">
      <c r="B34" s="9"/>
      <c r="C34" s="4"/>
      <c r="D34" s="4"/>
      <c r="E34" s="4"/>
      <c r="F34" s="4"/>
      <c r="G34" s="4"/>
      <c r="H34" s="4"/>
      <c r="I34" s="4"/>
      <c r="J34" s="10"/>
    </row>
    <row r="35" spans="2:13" x14ac:dyDescent="0.25">
      <c r="B35" s="9"/>
      <c r="C35" s="4"/>
      <c r="D35" s="4"/>
      <c r="E35" s="4"/>
      <c r="F35" s="4"/>
      <c r="G35" s="4"/>
      <c r="H35" s="4"/>
      <c r="I35" s="4"/>
      <c r="J35" s="10"/>
    </row>
    <row r="36" spans="2:13" x14ac:dyDescent="0.25">
      <c r="B36" s="9"/>
      <c r="C36" s="4"/>
      <c r="D36" s="4"/>
      <c r="E36" s="4"/>
      <c r="F36" s="4"/>
      <c r="G36" s="4"/>
      <c r="H36" s="4"/>
      <c r="I36" s="4"/>
      <c r="J36" s="10"/>
    </row>
    <row r="37" spans="2:13" x14ac:dyDescent="0.25">
      <c r="B37" s="9"/>
      <c r="C37" s="4"/>
      <c r="D37" s="4"/>
      <c r="E37" s="4"/>
      <c r="F37" s="4"/>
      <c r="G37" s="4"/>
      <c r="H37" s="4"/>
      <c r="I37" s="4"/>
      <c r="J37" s="10"/>
    </row>
    <row r="38" spans="2:13" x14ac:dyDescent="0.25">
      <c r="B38" s="9"/>
      <c r="C38" s="4"/>
      <c r="D38" s="4"/>
      <c r="E38" s="4"/>
      <c r="F38" s="4"/>
      <c r="G38" s="4"/>
      <c r="H38" s="4"/>
      <c r="I38" s="4"/>
      <c r="J38" s="10"/>
    </row>
    <row r="39" spans="2:13" ht="7.5" customHeight="1" x14ac:dyDescent="0.25">
      <c r="B39" s="9"/>
      <c r="C39" s="4"/>
      <c r="D39" s="4"/>
      <c r="E39" s="4"/>
      <c r="F39" s="4"/>
      <c r="G39" s="4"/>
      <c r="H39" s="4"/>
      <c r="I39" s="4"/>
      <c r="J39" s="10"/>
    </row>
    <row r="40" spans="2:13" ht="7.5" customHeight="1" x14ac:dyDescent="0.25">
      <c r="B40" s="9"/>
      <c r="C40" s="4"/>
      <c r="D40" s="4"/>
      <c r="E40" s="4"/>
      <c r="F40" s="4"/>
      <c r="G40" s="4"/>
      <c r="H40" s="4"/>
      <c r="I40" s="4"/>
      <c r="J40" s="10"/>
    </row>
    <row r="41" spans="2:13" x14ac:dyDescent="0.25">
      <c r="B41" s="9"/>
      <c r="C41" s="4"/>
      <c r="D41" s="4"/>
      <c r="E41" s="4"/>
      <c r="F41" s="4"/>
      <c r="G41" s="4"/>
      <c r="H41" s="4"/>
      <c r="I41" s="4"/>
      <c r="J41" s="10"/>
    </row>
    <row r="42" spans="2:13" x14ac:dyDescent="0.25">
      <c r="B42" s="9"/>
      <c r="C42" s="4"/>
      <c r="D42" s="4"/>
      <c r="E42" s="4"/>
      <c r="F42" s="4"/>
      <c r="G42" s="4"/>
      <c r="H42" s="4"/>
      <c r="I42" s="4"/>
      <c r="J42" s="10"/>
    </row>
    <row r="43" spans="2:13" x14ac:dyDescent="0.25">
      <c r="B43" s="9"/>
      <c r="C43" s="4"/>
      <c r="D43" s="4"/>
      <c r="E43" s="4"/>
      <c r="F43" s="4"/>
      <c r="G43" s="4"/>
      <c r="H43" s="4"/>
      <c r="I43" s="4"/>
      <c r="J43" s="10"/>
    </row>
    <row r="44" spans="2:13" x14ac:dyDescent="0.25">
      <c r="B44" s="9"/>
      <c r="C44" s="4"/>
      <c r="D44" s="4"/>
      <c r="E44" s="4"/>
      <c r="F44" s="4"/>
      <c r="G44" s="4"/>
      <c r="H44" s="4"/>
      <c r="I44" s="4"/>
      <c r="J44" s="10"/>
    </row>
    <row r="45" spans="2:13" x14ac:dyDescent="0.25">
      <c r="B45" s="9"/>
      <c r="C45" s="4"/>
      <c r="D45" s="4"/>
      <c r="E45" s="4"/>
      <c r="F45" s="4"/>
      <c r="G45" s="4"/>
      <c r="H45" s="4"/>
      <c r="I45" s="4"/>
      <c r="J45" s="10"/>
    </row>
    <row r="46" spans="2:13" x14ac:dyDescent="0.25">
      <c r="B46" s="9"/>
      <c r="C46" s="4"/>
      <c r="D46" s="4"/>
      <c r="E46" s="4"/>
      <c r="F46" s="4"/>
      <c r="G46" s="4"/>
      <c r="H46" s="4"/>
      <c r="I46" s="4"/>
      <c r="J46" s="10"/>
    </row>
    <row r="47" spans="2:13" ht="27" customHeight="1" thickBot="1" x14ac:dyDescent="0.3">
      <c r="B47" s="111" t="s">
        <v>821</v>
      </c>
      <c r="C47" s="112"/>
      <c r="D47" s="11"/>
      <c r="E47" s="11"/>
      <c r="F47" s="11"/>
      <c r="G47" s="11"/>
      <c r="H47" s="11"/>
      <c r="I47" s="11"/>
      <c r="J47" s="12"/>
      <c r="M47"/>
    </row>
  </sheetData>
  <mergeCells count="1">
    <mergeCell ref="B47:C47"/>
  </mergeCells>
  <printOptions horizontalCentered="1" verticalCentered="1"/>
  <pageMargins left="0.31496062992125984" right="0.31496062992125984" top="0.35433070866141736" bottom="0.55118110236220474" header="0.31496062992125984" footer="0.31496062992125984"/>
  <pageSetup scale="105" orientation="portrait" r:id="rId1"/>
  <headerFooter differentFirst="1">
    <oddFooter>&amp;R&amp;"Arial,Negrita"&amp;12 Página &amp;P  de  &amp;N</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dimension ref="A2:R22"/>
  <sheetViews>
    <sheetView topLeftCell="A15" zoomScale="80" zoomScaleNormal="80" workbookViewId="0">
      <pane xSplit="2" topLeftCell="C1" activePane="topRight" state="frozen"/>
      <selection pane="topRight" activeCell="C19" sqref="C19"/>
    </sheetView>
  </sheetViews>
  <sheetFormatPr baseColWidth="10" defaultColWidth="11.42578125" defaultRowHeight="14.25" x14ac:dyDescent="0.2"/>
  <cols>
    <col min="1" max="1" width="3.140625" style="18" customWidth="1"/>
    <col min="2" max="2" width="42.7109375" style="18" customWidth="1"/>
    <col min="3" max="7" width="20.7109375" style="18" customWidth="1"/>
    <col min="8" max="8" width="24.28515625" style="18" customWidth="1"/>
    <col min="9" max="13" width="20.7109375" style="18" customWidth="1"/>
    <col min="14" max="14" width="21.140625" style="18" customWidth="1"/>
    <col min="15" max="15" width="3.140625" style="35" customWidth="1"/>
    <col min="16" max="16" width="31.28515625" style="18" customWidth="1"/>
    <col min="17" max="17" width="16.28515625" style="18" customWidth="1"/>
    <col min="18" max="18" width="3.140625" style="35" customWidth="1"/>
    <col min="19" max="19" width="6.85546875" style="18" customWidth="1"/>
    <col min="20" max="16384" width="11.42578125" style="18"/>
  </cols>
  <sheetData>
    <row r="2" spans="2:18" ht="36" customHeight="1" x14ac:dyDescent="0.2">
      <c r="B2" s="61" t="s">
        <v>337</v>
      </c>
      <c r="C2" s="120" t="s">
        <v>336</v>
      </c>
      <c r="D2" s="120"/>
      <c r="E2" s="120"/>
      <c r="F2" s="120"/>
      <c r="G2" s="120"/>
      <c r="H2" s="120"/>
      <c r="I2" s="120"/>
      <c r="J2" s="120"/>
      <c r="K2" s="120"/>
      <c r="L2" s="120"/>
      <c r="M2" s="120"/>
      <c r="N2" s="120"/>
      <c r="O2" s="17"/>
      <c r="R2" s="17"/>
    </row>
    <row r="3" spans="2:18" x14ac:dyDescent="0.2">
      <c r="C3" s="19"/>
      <c r="D3" s="19"/>
      <c r="E3" s="19"/>
      <c r="F3" s="19"/>
      <c r="G3" s="19"/>
      <c r="H3" s="19"/>
      <c r="I3" s="19"/>
      <c r="J3" s="19"/>
      <c r="K3" s="19"/>
      <c r="L3" s="19"/>
      <c r="M3" s="19"/>
      <c r="N3" s="19"/>
      <c r="O3" s="20"/>
      <c r="R3" s="20"/>
    </row>
    <row r="4" spans="2:18" ht="29.25" customHeight="1" x14ac:dyDescent="0.2">
      <c r="B4" s="61" t="s">
        <v>338</v>
      </c>
      <c r="C4" s="120" t="s">
        <v>139</v>
      </c>
      <c r="D4" s="120"/>
      <c r="E4" s="120"/>
      <c r="F4" s="120"/>
      <c r="G4" s="120"/>
      <c r="H4" s="120"/>
      <c r="I4" s="120"/>
      <c r="J4" s="120"/>
      <c r="K4" s="120"/>
      <c r="L4" s="120"/>
      <c r="M4" s="120"/>
      <c r="N4" s="120"/>
      <c r="O4" s="17"/>
      <c r="R4" s="17"/>
    </row>
    <row r="5" spans="2:18" ht="15" customHeight="1" x14ac:dyDescent="0.2">
      <c r="B5" s="21"/>
      <c r="C5" s="22"/>
      <c r="D5" s="22"/>
      <c r="E5" s="22"/>
      <c r="F5" s="22"/>
      <c r="G5" s="22"/>
      <c r="H5" s="22"/>
      <c r="I5" s="22"/>
      <c r="J5" s="22"/>
      <c r="K5" s="22"/>
      <c r="L5" s="22"/>
      <c r="M5" s="22"/>
      <c r="N5" s="22"/>
      <c r="O5" s="22"/>
      <c r="R5" s="22"/>
    </row>
    <row r="6" spans="2:18" ht="16.5" customHeight="1" x14ac:dyDescent="0.2">
      <c r="B6" s="121" t="s">
        <v>0</v>
      </c>
      <c r="C6" s="122" t="s">
        <v>13</v>
      </c>
      <c r="D6" s="123"/>
      <c r="E6" s="123"/>
      <c r="F6" s="124"/>
      <c r="G6" s="122" t="s">
        <v>2</v>
      </c>
      <c r="H6" s="123"/>
      <c r="I6" s="123"/>
      <c r="J6" s="123"/>
      <c r="K6" s="123"/>
      <c r="L6" s="123"/>
      <c r="M6" s="124"/>
      <c r="N6" s="125" t="s">
        <v>3</v>
      </c>
      <c r="O6" s="24"/>
      <c r="P6" s="119" t="s">
        <v>11</v>
      </c>
      <c r="Q6" s="119"/>
      <c r="R6" s="24"/>
    </row>
    <row r="7" spans="2:18" ht="31.5" customHeight="1" x14ac:dyDescent="0.2">
      <c r="B7" s="121"/>
      <c r="C7" s="38" t="s">
        <v>9</v>
      </c>
      <c r="D7" s="38" t="s">
        <v>10</v>
      </c>
      <c r="E7" s="38" t="s">
        <v>1</v>
      </c>
      <c r="F7" s="38" t="s">
        <v>16</v>
      </c>
      <c r="G7" s="38" t="s">
        <v>14</v>
      </c>
      <c r="H7" s="42" t="s">
        <v>15</v>
      </c>
      <c r="I7" s="38" t="s">
        <v>18</v>
      </c>
      <c r="J7" s="42" t="s">
        <v>17</v>
      </c>
      <c r="K7" s="38" t="s">
        <v>19</v>
      </c>
      <c r="L7" s="42" t="s">
        <v>20</v>
      </c>
      <c r="M7" s="38" t="s">
        <v>4</v>
      </c>
      <c r="N7" s="125"/>
      <c r="O7" s="24"/>
      <c r="P7" s="60" t="s">
        <v>26</v>
      </c>
      <c r="Q7" s="60" t="s">
        <v>5</v>
      </c>
      <c r="R7" s="24"/>
    </row>
    <row r="8" spans="2:18" ht="57" x14ac:dyDescent="0.2">
      <c r="B8" s="138" t="s">
        <v>339</v>
      </c>
      <c r="C8" s="129">
        <v>1750000000</v>
      </c>
      <c r="D8" s="132">
        <v>0</v>
      </c>
      <c r="E8" s="132">
        <v>0</v>
      </c>
      <c r="F8" s="135">
        <f>+C8+D8+E8</f>
        <v>1750000000</v>
      </c>
      <c r="G8" s="129">
        <v>3150000000</v>
      </c>
      <c r="H8" s="129"/>
      <c r="I8" s="132">
        <v>0</v>
      </c>
      <c r="J8" s="132"/>
      <c r="K8" s="132">
        <v>5000000000</v>
      </c>
      <c r="L8" s="132" t="s">
        <v>30</v>
      </c>
      <c r="M8" s="132">
        <f>+G8+I8+K8</f>
        <v>8150000000</v>
      </c>
      <c r="N8" s="141">
        <f>+F8+M8</f>
        <v>9900000000</v>
      </c>
      <c r="O8" s="28"/>
      <c r="P8" s="29" t="s">
        <v>341</v>
      </c>
      <c r="Q8" s="53">
        <v>22000</v>
      </c>
      <c r="R8" s="28"/>
    </row>
    <row r="9" spans="2:18" ht="15" x14ac:dyDescent="0.2">
      <c r="B9" s="140"/>
      <c r="C9" s="131"/>
      <c r="D9" s="134"/>
      <c r="E9" s="134"/>
      <c r="F9" s="137"/>
      <c r="G9" s="131"/>
      <c r="H9" s="131"/>
      <c r="I9" s="134"/>
      <c r="J9" s="134"/>
      <c r="K9" s="134"/>
      <c r="L9" s="134"/>
      <c r="M9" s="134"/>
      <c r="N9" s="143"/>
      <c r="O9" s="28"/>
      <c r="P9" s="29" t="s">
        <v>340</v>
      </c>
      <c r="Q9" s="53">
        <v>11</v>
      </c>
      <c r="R9" s="28"/>
    </row>
    <row r="10" spans="2:18" ht="57" x14ac:dyDescent="0.2">
      <c r="B10" s="39" t="s">
        <v>342</v>
      </c>
      <c r="C10" s="47">
        <v>500000000</v>
      </c>
      <c r="D10" s="26">
        <v>0</v>
      </c>
      <c r="E10" s="26">
        <v>0</v>
      </c>
      <c r="F10" s="46">
        <f t="shared" ref="F10:F15" si="0">+C10+D10+E10</f>
        <v>500000000</v>
      </c>
      <c r="G10" s="47">
        <v>500000000</v>
      </c>
      <c r="H10" s="47"/>
      <c r="I10" s="26">
        <v>0</v>
      </c>
      <c r="J10" s="26"/>
      <c r="K10" s="26">
        <v>0</v>
      </c>
      <c r="L10" s="26"/>
      <c r="M10" s="26">
        <f t="shared" ref="M10:M15" si="1">+G10+I10+K10</f>
        <v>500000000</v>
      </c>
      <c r="N10" s="49">
        <f t="shared" ref="N10:N15" si="2">+F10+M10</f>
        <v>1000000000</v>
      </c>
      <c r="O10" s="28"/>
      <c r="P10" s="29" t="s">
        <v>341</v>
      </c>
      <c r="Q10" s="53">
        <v>460000</v>
      </c>
      <c r="R10" s="28"/>
    </row>
    <row r="11" spans="2:18" ht="15" x14ac:dyDescent="0.2">
      <c r="B11" s="39" t="s">
        <v>343</v>
      </c>
      <c r="C11" s="47">
        <v>700000000</v>
      </c>
      <c r="D11" s="26">
        <v>0</v>
      </c>
      <c r="E11" s="26">
        <v>0</v>
      </c>
      <c r="F11" s="46">
        <f t="shared" si="0"/>
        <v>700000000</v>
      </c>
      <c r="G11" s="47">
        <v>500000000</v>
      </c>
      <c r="H11" s="47"/>
      <c r="I11" s="26">
        <v>0</v>
      </c>
      <c r="J11" s="26"/>
      <c r="K11" s="26">
        <v>0</v>
      </c>
      <c r="L11" s="26"/>
      <c r="M11" s="26">
        <f t="shared" si="1"/>
        <v>500000000</v>
      </c>
      <c r="N11" s="49">
        <f t="shared" si="2"/>
        <v>1200000000</v>
      </c>
      <c r="O11" s="28"/>
      <c r="P11" s="29"/>
      <c r="Q11" s="53"/>
      <c r="R11" s="28"/>
    </row>
    <row r="12" spans="2:18" ht="15" x14ac:dyDescent="0.2">
      <c r="B12" s="39" t="s">
        <v>344</v>
      </c>
      <c r="C12" s="26">
        <v>0</v>
      </c>
      <c r="D12" s="26">
        <v>0</v>
      </c>
      <c r="E12" s="26">
        <v>0</v>
      </c>
      <c r="F12" s="46">
        <f t="shared" si="0"/>
        <v>0</v>
      </c>
      <c r="G12" s="47">
        <v>100000000</v>
      </c>
      <c r="H12" s="47" t="s">
        <v>345</v>
      </c>
      <c r="I12" s="26">
        <v>0</v>
      </c>
      <c r="J12" s="26"/>
      <c r="K12" s="26">
        <v>0</v>
      </c>
      <c r="L12" s="26"/>
      <c r="M12" s="26">
        <f t="shared" si="1"/>
        <v>100000000</v>
      </c>
      <c r="N12" s="49">
        <f t="shared" si="2"/>
        <v>100000000</v>
      </c>
      <c r="O12" s="28"/>
      <c r="P12" s="29"/>
      <c r="Q12" s="53"/>
      <c r="R12" s="28"/>
    </row>
    <row r="13" spans="2:18" ht="15" x14ac:dyDescent="0.2">
      <c r="B13" s="39" t="s">
        <v>346</v>
      </c>
      <c r="C13" s="26">
        <v>0</v>
      </c>
      <c r="D13" s="26">
        <v>0</v>
      </c>
      <c r="E13" s="26">
        <v>0</v>
      </c>
      <c r="F13" s="46">
        <f t="shared" si="0"/>
        <v>0</v>
      </c>
      <c r="G13" s="26">
        <v>0</v>
      </c>
      <c r="H13" s="26"/>
      <c r="I13" s="26">
        <v>0</v>
      </c>
      <c r="J13" s="26"/>
      <c r="K13" s="26">
        <v>4000000000</v>
      </c>
      <c r="L13" s="26" t="s">
        <v>30</v>
      </c>
      <c r="M13" s="26">
        <f t="shared" si="1"/>
        <v>4000000000</v>
      </c>
      <c r="N13" s="49">
        <f t="shared" si="2"/>
        <v>4000000000</v>
      </c>
      <c r="O13" s="28"/>
      <c r="P13" s="29"/>
      <c r="Q13" s="53"/>
      <c r="R13" s="28"/>
    </row>
    <row r="14" spans="2:18" ht="15" x14ac:dyDescent="0.2">
      <c r="B14" s="39" t="s">
        <v>347</v>
      </c>
      <c r="C14" s="26">
        <v>0</v>
      </c>
      <c r="D14" s="26">
        <v>0</v>
      </c>
      <c r="E14" s="26">
        <v>0</v>
      </c>
      <c r="F14" s="46">
        <f t="shared" si="0"/>
        <v>0</v>
      </c>
      <c r="G14" s="26">
        <v>0</v>
      </c>
      <c r="H14" s="26"/>
      <c r="I14" s="26">
        <v>0</v>
      </c>
      <c r="J14" s="26"/>
      <c r="K14" s="26">
        <v>28000000000</v>
      </c>
      <c r="L14" s="26" t="s">
        <v>30</v>
      </c>
      <c r="M14" s="26">
        <f t="shared" si="1"/>
        <v>28000000000</v>
      </c>
      <c r="N14" s="49">
        <f t="shared" si="2"/>
        <v>28000000000</v>
      </c>
      <c r="O14" s="28"/>
      <c r="P14" s="29"/>
      <c r="Q14" s="53"/>
      <c r="R14" s="28"/>
    </row>
    <row r="15" spans="2:18" ht="28.5" x14ac:dyDescent="0.2">
      <c r="B15" s="39" t="s">
        <v>348</v>
      </c>
      <c r="C15" s="26">
        <v>0</v>
      </c>
      <c r="D15" s="26">
        <v>0</v>
      </c>
      <c r="E15" s="26">
        <v>0</v>
      </c>
      <c r="F15" s="46">
        <f t="shared" si="0"/>
        <v>0</v>
      </c>
      <c r="G15" s="26">
        <v>0</v>
      </c>
      <c r="H15" s="26"/>
      <c r="I15" s="26">
        <v>0</v>
      </c>
      <c r="J15" s="26"/>
      <c r="K15" s="26">
        <v>4000000000</v>
      </c>
      <c r="L15" s="26" t="s">
        <v>30</v>
      </c>
      <c r="M15" s="26">
        <f t="shared" si="1"/>
        <v>4000000000</v>
      </c>
      <c r="N15" s="49">
        <f t="shared" si="2"/>
        <v>4000000000</v>
      </c>
      <c r="O15" s="28"/>
      <c r="P15" s="29" t="s">
        <v>62</v>
      </c>
      <c r="Q15" s="53">
        <v>15</v>
      </c>
      <c r="R15" s="28"/>
    </row>
    <row r="16" spans="2:18" ht="75" x14ac:dyDescent="0.2">
      <c r="B16" s="31" t="s">
        <v>6</v>
      </c>
      <c r="C16" s="32">
        <f>SUM(C8:C15)</f>
        <v>2950000000</v>
      </c>
      <c r="D16" s="32">
        <f>SUM(D8:D15)</f>
        <v>0</v>
      </c>
      <c r="E16" s="32">
        <f>SUM(E8:E15)</f>
        <v>0</v>
      </c>
      <c r="F16" s="32">
        <f>SUM(F8:F15)</f>
        <v>2950000000</v>
      </c>
      <c r="G16" s="32">
        <f>SUM(G8:G15)</f>
        <v>4250000000</v>
      </c>
      <c r="I16" s="32">
        <f>SUM(I8:I15)</f>
        <v>0</v>
      </c>
      <c r="K16" s="32">
        <f>SUM(K8:K15)</f>
        <v>41000000000</v>
      </c>
      <c r="M16" s="50">
        <f>SUM(M8:M15)</f>
        <v>45250000000</v>
      </c>
      <c r="N16" s="50">
        <f>SUM(N8:N15)</f>
        <v>48200000000</v>
      </c>
      <c r="O16" s="33"/>
      <c r="P16" s="66" t="s">
        <v>341</v>
      </c>
      <c r="Q16" s="63">
        <f>+Q8+Q10</f>
        <v>482000</v>
      </c>
      <c r="R16" s="33"/>
    </row>
    <row r="17" spans="1:17" ht="15" x14ac:dyDescent="0.2">
      <c r="P17" s="66" t="s">
        <v>340</v>
      </c>
      <c r="Q17" s="63">
        <f>+Q9</f>
        <v>11</v>
      </c>
    </row>
    <row r="18" spans="1:17" ht="30" x14ac:dyDescent="0.2">
      <c r="B18" s="31" t="s">
        <v>12</v>
      </c>
      <c r="C18" s="69">
        <f>F16</f>
        <v>2950000000</v>
      </c>
      <c r="D18" s="40"/>
      <c r="P18" s="66" t="s">
        <v>62</v>
      </c>
      <c r="Q18" s="63">
        <f>+Q15</f>
        <v>15</v>
      </c>
    </row>
    <row r="19" spans="1:17" ht="15.75" x14ac:dyDescent="0.2">
      <c r="B19" s="31" t="s">
        <v>7</v>
      </c>
      <c r="C19" s="34">
        <f>+M16</f>
        <v>45250000000</v>
      </c>
      <c r="D19" s="40"/>
    </row>
    <row r="20" spans="1:17" ht="15.75" x14ac:dyDescent="0.25">
      <c r="B20" s="31" t="s">
        <v>3</v>
      </c>
      <c r="C20" s="36">
        <f>+C18+C19</f>
        <v>48200000000</v>
      </c>
      <c r="D20" s="41"/>
    </row>
    <row r="22" spans="1:17" x14ac:dyDescent="0.2">
      <c r="A22" s="43"/>
      <c r="B22" s="43"/>
      <c r="C22" s="43"/>
      <c r="D22" s="43"/>
      <c r="E22" s="43"/>
      <c r="F22" s="43"/>
      <c r="G22" s="43"/>
      <c r="H22" s="43"/>
      <c r="I22" s="43"/>
      <c r="J22" s="43"/>
      <c r="K22" s="43"/>
      <c r="L22" s="43"/>
      <c r="M22" s="43"/>
      <c r="N22" s="43"/>
      <c r="O22" s="44"/>
      <c r="P22" s="43"/>
      <c r="Q22" s="43"/>
    </row>
  </sheetData>
  <mergeCells count="20">
    <mergeCell ref="B6:B7"/>
    <mergeCell ref="C6:F6"/>
    <mergeCell ref="G6:M6"/>
    <mergeCell ref="N6:N7"/>
    <mergeCell ref="G8:G9"/>
    <mergeCell ref="B8:B9"/>
    <mergeCell ref="C8:C9"/>
    <mergeCell ref="D8:D9"/>
    <mergeCell ref="E8:E9"/>
    <mergeCell ref="F8:F9"/>
    <mergeCell ref="H8:H9"/>
    <mergeCell ref="I8:I9"/>
    <mergeCell ref="J8:J9"/>
    <mergeCell ref="P6:Q6"/>
    <mergeCell ref="C2:N2"/>
    <mergeCell ref="C4:N4"/>
    <mergeCell ref="K8:K9"/>
    <mergeCell ref="L8:L9"/>
    <mergeCell ref="M8:M9"/>
    <mergeCell ref="N8:N9"/>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dimension ref="A1:AF217"/>
  <sheetViews>
    <sheetView showGridLines="0" tabSelected="1" zoomScale="60" zoomScaleNormal="60" workbookViewId="0">
      <selection activeCell="F9" sqref="F9:F12"/>
    </sheetView>
  </sheetViews>
  <sheetFormatPr baseColWidth="10" defaultColWidth="11.5703125" defaultRowHeight="14.25" x14ac:dyDescent="0.2"/>
  <cols>
    <col min="1" max="1" width="8.5703125" style="3" customWidth="1"/>
    <col min="2" max="2" width="27" style="3" customWidth="1"/>
    <col min="3" max="3" width="16" style="71" customWidth="1"/>
    <col min="4" max="4" width="28.42578125" style="3" customWidth="1"/>
    <col min="5" max="5" width="24" style="71" customWidth="1"/>
    <col min="6" max="6" width="18.42578125" style="71" customWidth="1"/>
    <col min="7" max="7" width="14.85546875" style="71" customWidth="1"/>
    <col min="8" max="8" width="23.140625" style="71" customWidth="1"/>
    <col min="9" max="9" width="20.28515625" style="71" customWidth="1"/>
    <col min="10" max="10" width="23" style="3" customWidth="1"/>
    <col min="11" max="11" width="25.28515625" style="3" customWidth="1"/>
    <col min="12" max="12" width="15.85546875" style="3" customWidth="1"/>
    <col min="13" max="13" width="35.42578125" style="3" customWidth="1"/>
    <col min="14" max="14" width="20.140625" style="3" customWidth="1"/>
    <col min="15" max="15" width="34.5703125" style="3" customWidth="1"/>
    <col min="16" max="16" width="33.140625" style="3" customWidth="1"/>
    <col min="17" max="17" width="20.42578125" style="3" customWidth="1"/>
    <col min="18" max="18" width="21.85546875" style="3" customWidth="1"/>
    <col min="19" max="19" width="42.7109375" style="3" customWidth="1"/>
    <col min="20" max="20" width="37.7109375" style="3" customWidth="1"/>
    <col min="21" max="21" width="15.42578125" style="3" customWidth="1"/>
    <col min="22" max="22" width="17.42578125" style="3" customWidth="1"/>
    <col min="23" max="23" width="46.42578125" style="3" customWidth="1"/>
    <col min="24" max="24" width="14.140625" style="3" customWidth="1"/>
    <col min="25" max="25" width="21.140625" style="3" customWidth="1"/>
    <col min="26" max="26" width="22" style="3" customWidth="1"/>
    <col min="27" max="27" width="16.140625" style="3" customWidth="1"/>
    <col min="28" max="28" width="49.42578125" style="3" customWidth="1"/>
    <col min="29" max="29" width="21.42578125" style="3" customWidth="1"/>
    <col min="30" max="30" width="47.7109375" style="3" customWidth="1"/>
    <col min="31" max="31" width="49" style="3" customWidth="1"/>
    <col min="32" max="32" width="61.28515625" style="3" customWidth="1"/>
    <col min="33" max="16384" width="11.5703125" style="3"/>
  </cols>
  <sheetData>
    <row r="1" spans="1:32" ht="23.25" customHeight="1" x14ac:dyDescent="0.2">
      <c r="A1" s="178" t="s">
        <v>804</v>
      </c>
      <c r="B1" s="179"/>
      <c r="C1" s="179"/>
      <c r="D1" s="180"/>
      <c r="E1" s="301" t="s">
        <v>352</v>
      </c>
      <c r="F1" s="302"/>
      <c r="G1" s="302"/>
      <c r="H1" s="302"/>
      <c r="I1" s="302"/>
      <c r="J1" s="302"/>
      <c r="K1" s="302"/>
      <c r="L1" s="302"/>
      <c r="M1" s="302"/>
      <c r="N1" s="302"/>
      <c r="O1" s="302"/>
      <c r="P1" s="302"/>
      <c r="Q1" s="302"/>
      <c r="R1" s="302"/>
      <c r="S1" s="302"/>
      <c r="T1" s="302"/>
      <c r="U1" s="302"/>
      <c r="V1" s="302"/>
      <c r="W1" s="302"/>
      <c r="X1" s="302"/>
      <c r="Y1" s="302"/>
      <c r="Z1" s="302"/>
      <c r="AA1" s="302"/>
      <c r="AB1" s="302"/>
      <c r="AC1" s="302"/>
      <c r="AD1" s="302"/>
      <c r="AE1" s="302"/>
      <c r="AF1" s="74" t="s">
        <v>491</v>
      </c>
    </row>
    <row r="2" spans="1:32" ht="23.25" customHeight="1" x14ac:dyDescent="0.2">
      <c r="A2" s="181"/>
      <c r="B2" s="182"/>
      <c r="C2" s="182"/>
      <c r="D2" s="183"/>
      <c r="E2" s="303"/>
      <c r="F2" s="304"/>
      <c r="G2" s="304"/>
      <c r="H2" s="304"/>
      <c r="I2" s="304"/>
      <c r="J2" s="304"/>
      <c r="K2" s="304"/>
      <c r="L2" s="304"/>
      <c r="M2" s="304"/>
      <c r="N2" s="304"/>
      <c r="O2" s="304"/>
      <c r="P2" s="304"/>
      <c r="Q2" s="304"/>
      <c r="R2" s="304"/>
      <c r="S2" s="304"/>
      <c r="T2" s="304"/>
      <c r="U2" s="304"/>
      <c r="V2" s="304"/>
      <c r="W2" s="304"/>
      <c r="X2" s="304"/>
      <c r="Y2" s="304"/>
      <c r="Z2" s="304"/>
      <c r="AA2" s="304"/>
      <c r="AB2" s="304"/>
      <c r="AC2" s="304"/>
      <c r="AD2" s="304"/>
      <c r="AE2" s="304"/>
      <c r="AF2" s="75" t="s">
        <v>787</v>
      </c>
    </row>
    <row r="3" spans="1:32" ht="24" customHeight="1" thickBot="1" x14ac:dyDescent="0.25">
      <c r="A3" s="184"/>
      <c r="B3" s="185"/>
      <c r="C3" s="185"/>
      <c r="D3" s="186"/>
      <c r="E3" s="305"/>
      <c r="F3" s="306"/>
      <c r="G3" s="306"/>
      <c r="H3" s="306"/>
      <c r="I3" s="306"/>
      <c r="J3" s="306"/>
      <c r="K3" s="306"/>
      <c r="L3" s="306"/>
      <c r="M3" s="306"/>
      <c r="N3" s="306"/>
      <c r="O3" s="306"/>
      <c r="P3" s="306"/>
      <c r="Q3" s="306"/>
      <c r="R3" s="306"/>
      <c r="S3" s="306"/>
      <c r="T3" s="306"/>
      <c r="U3" s="306"/>
      <c r="V3" s="306"/>
      <c r="W3" s="306"/>
      <c r="X3" s="306"/>
      <c r="Y3" s="306"/>
      <c r="Z3" s="306"/>
      <c r="AA3" s="306"/>
      <c r="AB3" s="306"/>
      <c r="AC3" s="306"/>
      <c r="AD3" s="306"/>
      <c r="AE3" s="306"/>
      <c r="AF3" s="87" t="s">
        <v>820</v>
      </c>
    </row>
    <row r="5" spans="1:32" ht="16.5" thickBot="1" x14ac:dyDescent="0.25">
      <c r="C5" s="1"/>
      <c r="E5" s="1"/>
      <c r="F5" s="1"/>
      <c r="G5" s="1"/>
      <c r="H5" s="1"/>
      <c r="I5" s="1"/>
      <c r="J5" s="1"/>
      <c r="K5" s="2"/>
      <c r="L5" s="2"/>
      <c r="M5" s="2"/>
      <c r="N5" s="2"/>
      <c r="O5" s="2"/>
      <c r="P5" s="2"/>
      <c r="Q5" s="2"/>
      <c r="R5" s="2"/>
      <c r="S5" s="2"/>
      <c r="T5" s="2"/>
      <c r="U5" s="2"/>
      <c r="V5" s="2"/>
      <c r="W5" s="2"/>
      <c r="X5" s="2"/>
      <c r="Y5" s="2"/>
      <c r="Z5" s="2"/>
      <c r="AA5" s="2"/>
      <c r="AB5" s="2"/>
      <c r="AC5" s="2"/>
      <c r="AD5" s="2"/>
      <c r="AE5" s="2"/>
      <c r="AF5" s="2"/>
    </row>
    <row r="6" spans="1:32" ht="34.5" customHeight="1" thickBot="1" x14ac:dyDescent="0.25">
      <c r="A6" s="176" t="s">
        <v>352</v>
      </c>
      <c r="B6" s="177"/>
      <c r="C6" s="177"/>
      <c r="D6" s="177"/>
      <c r="E6" s="177"/>
      <c r="F6" s="177"/>
      <c r="G6" s="177"/>
      <c r="H6" s="177"/>
      <c r="I6" s="177"/>
      <c r="J6" s="177"/>
      <c r="K6" s="177"/>
      <c r="L6" s="177"/>
      <c r="M6" s="177"/>
      <c r="N6" s="177"/>
      <c r="O6" s="177"/>
      <c r="P6" s="177"/>
      <c r="Q6" s="177"/>
      <c r="R6" s="177"/>
      <c r="S6" s="177"/>
      <c r="T6" s="177"/>
      <c r="U6" s="230" t="s">
        <v>407</v>
      </c>
      <c r="V6" s="231"/>
      <c r="W6" s="231"/>
      <c r="X6" s="231"/>
      <c r="Y6" s="231"/>
      <c r="Z6" s="231"/>
      <c r="AA6" s="231"/>
      <c r="AB6" s="231"/>
      <c r="AC6" s="231"/>
      <c r="AD6" s="231"/>
      <c r="AE6" s="231"/>
      <c r="AF6" s="232"/>
    </row>
    <row r="7" spans="1:32" ht="52.5" customHeight="1" x14ac:dyDescent="0.2">
      <c r="A7" s="187" t="s">
        <v>814</v>
      </c>
      <c r="B7" s="198" t="s">
        <v>359</v>
      </c>
      <c r="C7" s="198" t="s">
        <v>786</v>
      </c>
      <c r="D7" s="198" t="s">
        <v>790</v>
      </c>
      <c r="E7" s="198" t="s">
        <v>377</v>
      </c>
      <c r="F7" s="198" t="s">
        <v>451</v>
      </c>
      <c r="G7" s="198" t="s">
        <v>360</v>
      </c>
      <c r="H7" s="198" t="s">
        <v>361</v>
      </c>
      <c r="I7" s="198" t="s">
        <v>381</v>
      </c>
      <c r="J7" s="198" t="s">
        <v>382</v>
      </c>
      <c r="K7" s="198" t="s">
        <v>694</v>
      </c>
      <c r="L7" s="198" t="s">
        <v>375</v>
      </c>
      <c r="M7" s="198" t="s">
        <v>356</v>
      </c>
      <c r="N7" s="198" t="s">
        <v>395</v>
      </c>
      <c r="O7" s="198"/>
      <c r="P7" s="198" t="s">
        <v>350</v>
      </c>
      <c r="Q7" s="198" t="s">
        <v>351</v>
      </c>
      <c r="R7" s="198" t="s">
        <v>357</v>
      </c>
      <c r="S7" s="198"/>
      <c r="T7" s="241" t="s">
        <v>358</v>
      </c>
      <c r="U7" s="239" t="s">
        <v>364</v>
      </c>
      <c r="V7" s="238" t="s">
        <v>441</v>
      </c>
      <c r="W7" s="238"/>
      <c r="X7" s="238" t="s">
        <v>376</v>
      </c>
      <c r="Y7" s="238"/>
      <c r="Z7" s="238"/>
      <c r="AA7" s="238" t="s">
        <v>374</v>
      </c>
      <c r="AB7" s="238"/>
      <c r="AC7" s="238" t="s">
        <v>367</v>
      </c>
      <c r="AD7" s="238"/>
      <c r="AE7" s="238" t="s">
        <v>365</v>
      </c>
      <c r="AF7" s="204" t="s">
        <v>369</v>
      </c>
    </row>
    <row r="8" spans="1:32" ht="96.75" customHeight="1" thickBot="1" x14ac:dyDescent="0.25">
      <c r="A8" s="188" t="s">
        <v>359</v>
      </c>
      <c r="B8" s="199" t="s">
        <v>359</v>
      </c>
      <c r="C8" s="199" t="s">
        <v>360</v>
      </c>
      <c r="D8" s="199" t="s">
        <v>359</v>
      </c>
      <c r="E8" s="199" t="s">
        <v>360</v>
      </c>
      <c r="F8" s="199" t="s">
        <v>360</v>
      </c>
      <c r="G8" s="199" t="s">
        <v>360</v>
      </c>
      <c r="H8" s="199" t="s">
        <v>361</v>
      </c>
      <c r="I8" s="199" t="s">
        <v>362</v>
      </c>
      <c r="J8" s="199" t="s">
        <v>355</v>
      </c>
      <c r="K8" s="199" t="s">
        <v>363</v>
      </c>
      <c r="L8" s="199" t="s">
        <v>356</v>
      </c>
      <c r="M8" s="199" t="s">
        <v>356</v>
      </c>
      <c r="N8" s="86" t="s">
        <v>371</v>
      </c>
      <c r="O8" s="86" t="s">
        <v>370</v>
      </c>
      <c r="P8" s="199" t="s">
        <v>350</v>
      </c>
      <c r="Q8" s="199" t="s">
        <v>351</v>
      </c>
      <c r="R8" s="86" t="s">
        <v>366</v>
      </c>
      <c r="S8" s="86" t="s">
        <v>442</v>
      </c>
      <c r="T8" s="242"/>
      <c r="U8" s="240"/>
      <c r="V8" s="90" t="s">
        <v>399</v>
      </c>
      <c r="W8" s="90" t="s">
        <v>695</v>
      </c>
      <c r="X8" s="90" t="s">
        <v>409</v>
      </c>
      <c r="Y8" s="90" t="s">
        <v>408</v>
      </c>
      <c r="Z8" s="90" t="s">
        <v>401</v>
      </c>
      <c r="AA8" s="90" t="s">
        <v>815</v>
      </c>
      <c r="AB8" s="90" t="s">
        <v>404</v>
      </c>
      <c r="AC8" s="90" t="s">
        <v>368</v>
      </c>
      <c r="AD8" s="90" t="s">
        <v>373</v>
      </c>
      <c r="AE8" s="243"/>
      <c r="AF8" s="205" t="s">
        <v>365</v>
      </c>
    </row>
    <row r="9" spans="1:32" s="80" customFormat="1" ht="65.25" customHeight="1" x14ac:dyDescent="0.2">
      <c r="A9" s="189">
        <v>1</v>
      </c>
      <c r="B9" s="290" t="s">
        <v>769</v>
      </c>
      <c r="C9" s="200" t="s">
        <v>789</v>
      </c>
      <c r="D9" s="200" t="s">
        <v>798</v>
      </c>
      <c r="E9" s="291" t="s">
        <v>783</v>
      </c>
      <c r="F9" s="291" t="s">
        <v>387</v>
      </c>
      <c r="G9" s="291" t="s">
        <v>770</v>
      </c>
      <c r="H9" s="291" t="s">
        <v>816</v>
      </c>
      <c r="I9" s="291" t="s">
        <v>380</v>
      </c>
      <c r="J9" s="291" t="s">
        <v>384</v>
      </c>
      <c r="K9" s="291" t="s">
        <v>385</v>
      </c>
      <c r="L9" s="292">
        <v>1000000000</v>
      </c>
      <c r="M9" s="293" t="s">
        <v>817</v>
      </c>
      <c r="N9" s="291" t="s">
        <v>472</v>
      </c>
      <c r="O9" s="293" t="s">
        <v>784</v>
      </c>
      <c r="P9" s="291" t="s">
        <v>461</v>
      </c>
      <c r="Q9" s="291" t="s">
        <v>771</v>
      </c>
      <c r="R9" s="294">
        <v>300000000</v>
      </c>
      <c r="S9" s="293" t="s">
        <v>772</v>
      </c>
      <c r="T9" s="295" t="s">
        <v>939</v>
      </c>
      <c r="U9" s="244" t="s">
        <v>773</v>
      </c>
      <c r="V9" s="245" t="s">
        <v>774</v>
      </c>
      <c r="W9" s="234" t="s">
        <v>818</v>
      </c>
      <c r="X9" s="246">
        <v>475007</v>
      </c>
      <c r="Y9" s="109">
        <v>17994</v>
      </c>
      <c r="Z9" s="91" t="s">
        <v>349</v>
      </c>
      <c r="AA9" s="246">
        <v>475007</v>
      </c>
      <c r="AB9" s="247" t="s">
        <v>819</v>
      </c>
      <c r="AC9" s="233">
        <v>300000000</v>
      </c>
      <c r="AD9" s="108" t="s">
        <v>778</v>
      </c>
      <c r="AE9" s="234" t="s">
        <v>775</v>
      </c>
      <c r="AF9" s="206" t="s">
        <v>776</v>
      </c>
    </row>
    <row r="10" spans="1:32" s="80" customFormat="1" ht="65.25" customHeight="1" x14ac:dyDescent="0.2">
      <c r="A10" s="172"/>
      <c r="B10" s="223"/>
      <c r="C10" s="190"/>
      <c r="D10" s="190"/>
      <c r="E10" s="194"/>
      <c r="F10" s="194" t="s">
        <v>387</v>
      </c>
      <c r="G10" s="194" t="s">
        <v>388</v>
      </c>
      <c r="H10" s="194" t="s">
        <v>379</v>
      </c>
      <c r="I10" s="194" t="s">
        <v>380</v>
      </c>
      <c r="J10" s="194" t="s">
        <v>384</v>
      </c>
      <c r="K10" s="194" t="s">
        <v>385</v>
      </c>
      <c r="L10" s="218"/>
      <c r="M10" s="193"/>
      <c r="N10" s="194"/>
      <c r="O10" s="193" t="s">
        <v>393</v>
      </c>
      <c r="P10" s="194"/>
      <c r="Q10" s="194"/>
      <c r="R10" s="225"/>
      <c r="S10" s="193"/>
      <c r="T10" s="197"/>
      <c r="U10" s="192"/>
      <c r="V10" s="191"/>
      <c r="W10" s="159"/>
      <c r="X10" s="219"/>
      <c r="Y10" s="101">
        <v>18104</v>
      </c>
      <c r="Z10" s="95" t="s">
        <v>403</v>
      </c>
      <c r="AA10" s="219"/>
      <c r="AB10" s="158"/>
      <c r="AC10" s="171"/>
      <c r="AD10" s="99" t="s">
        <v>779</v>
      </c>
      <c r="AE10" s="159"/>
      <c r="AF10" s="164"/>
    </row>
    <row r="11" spans="1:32" s="80" customFormat="1" ht="65.25" customHeight="1" x14ac:dyDescent="0.2">
      <c r="A11" s="172"/>
      <c r="B11" s="223"/>
      <c r="C11" s="190"/>
      <c r="D11" s="190"/>
      <c r="E11" s="194"/>
      <c r="F11" s="194"/>
      <c r="G11" s="194"/>
      <c r="H11" s="194"/>
      <c r="I11" s="194"/>
      <c r="J11" s="194"/>
      <c r="K11" s="194"/>
      <c r="L11" s="218"/>
      <c r="M11" s="193"/>
      <c r="N11" s="194"/>
      <c r="O11" s="193"/>
      <c r="P11" s="194"/>
      <c r="Q11" s="194"/>
      <c r="R11" s="225"/>
      <c r="S11" s="193"/>
      <c r="T11" s="197"/>
      <c r="U11" s="192"/>
      <c r="V11" s="191"/>
      <c r="W11" s="159"/>
      <c r="X11" s="219"/>
      <c r="Y11" s="101">
        <v>438909</v>
      </c>
      <c r="Z11" s="95" t="s">
        <v>402</v>
      </c>
      <c r="AA11" s="219"/>
      <c r="AB11" s="158"/>
      <c r="AC11" s="171"/>
      <c r="AD11" s="99" t="s">
        <v>777</v>
      </c>
      <c r="AE11" s="159"/>
      <c r="AF11" s="164"/>
    </row>
    <row r="12" spans="1:32" s="80" customFormat="1" ht="65.25" customHeight="1" x14ac:dyDescent="0.2">
      <c r="A12" s="172"/>
      <c r="B12" s="223"/>
      <c r="C12" s="190"/>
      <c r="D12" s="269"/>
      <c r="E12" s="194"/>
      <c r="F12" s="194" t="s">
        <v>387</v>
      </c>
      <c r="G12" s="194" t="s">
        <v>388</v>
      </c>
      <c r="H12" s="194" t="s">
        <v>379</v>
      </c>
      <c r="I12" s="194" t="s">
        <v>380</v>
      </c>
      <c r="J12" s="194" t="s">
        <v>384</v>
      </c>
      <c r="K12" s="194" t="s">
        <v>385</v>
      </c>
      <c r="L12" s="218"/>
      <c r="M12" s="193"/>
      <c r="N12" s="194"/>
      <c r="O12" s="193" t="s">
        <v>393</v>
      </c>
      <c r="P12" s="194"/>
      <c r="Q12" s="194"/>
      <c r="R12" s="225"/>
      <c r="S12" s="193"/>
      <c r="T12" s="197"/>
      <c r="U12" s="192"/>
      <c r="V12" s="191"/>
      <c r="W12" s="159"/>
      <c r="X12" s="219"/>
      <c r="Y12" s="100"/>
      <c r="Z12" s="100"/>
      <c r="AA12" s="219"/>
      <c r="AB12" s="158"/>
      <c r="AC12" s="171"/>
      <c r="AD12" s="99" t="s">
        <v>937</v>
      </c>
      <c r="AE12" s="159"/>
      <c r="AF12" s="164"/>
    </row>
    <row r="13" spans="1:32" s="70" customFormat="1" ht="54" customHeight="1" x14ac:dyDescent="0.2">
      <c r="A13" s="173">
        <v>2</v>
      </c>
      <c r="B13" s="158" t="s">
        <v>666</v>
      </c>
      <c r="C13" s="190" t="s">
        <v>791</v>
      </c>
      <c r="D13" s="190" t="s">
        <v>798</v>
      </c>
      <c r="E13" s="163" t="s">
        <v>389</v>
      </c>
      <c r="F13" s="163" t="s">
        <v>387</v>
      </c>
      <c r="G13" s="163" t="s">
        <v>388</v>
      </c>
      <c r="H13" s="163" t="s">
        <v>506</v>
      </c>
      <c r="I13" s="163" t="s">
        <v>380</v>
      </c>
      <c r="J13" s="163" t="s">
        <v>384</v>
      </c>
      <c r="K13" s="163" t="s">
        <v>385</v>
      </c>
      <c r="L13" s="219">
        <v>100</v>
      </c>
      <c r="M13" s="159" t="s">
        <v>391</v>
      </c>
      <c r="N13" s="163" t="s">
        <v>386</v>
      </c>
      <c r="O13" s="159" t="s">
        <v>393</v>
      </c>
      <c r="P13" s="163" t="s">
        <v>394</v>
      </c>
      <c r="Q13" s="163" t="s">
        <v>431</v>
      </c>
      <c r="R13" s="171">
        <v>0</v>
      </c>
      <c r="S13" s="159" t="s">
        <v>447</v>
      </c>
      <c r="T13" s="164" t="s">
        <v>398</v>
      </c>
      <c r="U13" s="192" t="s">
        <v>392</v>
      </c>
      <c r="V13" s="191">
        <f>15/15</f>
        <v>1</v>
      </c>
      <c r="W13" s="159" t="s">
        <v>400</v>
      </c>
      <c r="X13" s="163">
        <f>SUM(Y13:Y16)</f>
        <v>15</v>
      </c>
      <c r="Y13" s="100">
        <v>10</v>
      </c>
      <c r="Z13" s="95" t="s">
        <v>402</v>
      </c>
      <c r="AA13" s="163">
        <v>274</v>
      </c>
      <c r="AB13" s="158" t="s">
        <v>696</v>
      </c>
      <c r="AC13" s="171">
        <v>0</v>
      </c>
      <c r="AD13" s="99" t="s">
        <v>450</v>
      </c>
      <c r="AE13" s="159" t="s">
        <v>697</v>
      </c>
      <c r="AF13" s="164" t="s">
        <v>435</v>
      </c>
    </row>
    <row r="14" spans="1:32" s="70" customFormat="1" ht="74.25" customHeight="1" x14ac:dyDescent="0.2">
      <c r="A14" s="173"/>
      <c r="B14" s="158"/>
      <c r="C14" s="190"/>
      <c r="D14" s="190"/>
      <c r="E14" s="163"/>
      <c r="F14" s="163" t="s">
        <v>387</v>
      </c>
      <c r="G14" s="163" t="s">
        <v>388</v>
      </c>
      <c r="H14" s="163" t="s">
        <v>379</v>
      </c>
      <c r="I14" s="163" t="s">
        <v>380</v>
      </c>
      <c r="J14" s="163" t="s">
        <v>384</v>
      </c>
      <c r="K14" s="163" t="s">
        <v>385</v>
      </c>
      <c r="L14" s="219">
        <v>100</v>
      </c>
      <c r="M14" s="159"/>
      <c r="N14" s="163"/>
      <c r="O14" s="159" t="s">
        <v>393</v>
      </c>
      <c r="P14" s="163" t="s">
        <v>394</v>
      </c>
      <c r="Q14" s="163" t="s">
        <v>396</v>
      </c>
      <c r="R14" s="171"/>
      <c r="S14" s="159" t="s">
        <v>397</v>
      </c>
      <c r="T14" s="164" t="s">
        <v>398</v>
      </c>
      <c r="U14" s="192"/>
      <c r="V14" s="191"/>
      <c r="W14" s="159" t="s">
        <v>400</v>
      </c>
      <c r="X14" s="163"/>
      <c r="Y14" s="100">
        <v>3</v>
      </c>
      <c r="Z14" s="95" t="s">
        <v>403</v>
      </c>
      <c r="AA14" s="163"/>
      <c r="AB14" s="158" t="s">
        <v>400</v>
      </c>
      <c r="AC14" s="171"/>
      <c r="AD14" s="99" t="s">
        <v>405</v>
      </c>
      <c r="AE14" s="159"/>
      <c r="AF14" s="164"/>
    </row>
    <row r="15" spans="1:32" s="70" customFormat="1" ht="54" customHeight="1" x14ac:dyDescent="0.2">
      <c r="A15" s="173"/>
      <c r="B15" s="158"/>
      <c r="C15" s="190"/>
      <c r="D15" s="190"/>
      <c r="E15" s="163"/>
      <c r="F15" s="163"/>
      <c r="G15" s="163"/>
      <c r="H15" s="163"/>
      <c r="I15" s="163"/>
      <c r="J15" s="163"/>
      <c r="K15" s="163"/>
      <c r="L15" s="219"/>
      <c r="M15" s="159"/>
      <c r="N15" s="163"/>
      <c r="O15" s="159"/>
      <c r="P15" s="163"/>
      <c r="Q15" s="163"/>
      <c r="R15" s="171"/>
      <c r="S15" s="159"/>
      <c r="T15" s="164"/>
      <c r="U15" s="192"/>
      <c r="V15" s="191"/>
      <c r="W15" s="159"/>
      <c r="X15" s="163"/>
      <c r="Y15" s="100">
        <v>2</v>
      </c>
      <c r="Z15" s="95" t="s">
        <v>349</v>
      </c>
      <c r="AA15" s="163"/>
      <c r="AB15" s="158"/>
      <c r="AC15" s="171"/>
      <c r="AD15" s="99" t="s">
        <v>433</v>
      </c>
      <c r="AE15" s="159"/>
      <c r="AF15" s="164"/>
    </row>
    <row r="16" spans="1:32" s="70" customFormat="1" ht="54" customHeight="1" x14ac:dyDescent="0.2">
      <c r="A16" s="173"/>
      <c r="B16" s="158"/>
      <c r="C16" s="190"/>
      <c r="D16" s="190"/>
      <c r="E16" s="163"/>
      <c r="F16" s="163" t="s">
        <v>387</v>
      </c>
      <c r="G16" s="163" t="s">
        <v>388</v>
      </c>
      <c r="H16" s="163" t="s">
        <v>379</v>
      </c>
      <c r="I16" s="163" t="s">
        <v>380</v>
      </c>
      <c r="J16" s="163" t="s">
        <v>384</v>
      </c>
      <c r="K16" s="163" t="s">
        <v>385</v>
      </c>
      <c r="L16" s="219">
        <v>100</v>
      </c>
      <c r="M16" s="159"/>
      <c r="N16" s="163"/>
      <c r="O16" s="159" t="s">
        <v>393</v>
      </c>
      <c r="P16" s="163" t="s">
        <v>394</v>
      </c>
      <c r="Q16" s="163" t="s">
        <v>396</v>
      </c>
      <c r="R16" s="171"/>
      <c r="S16" s="159" t="s">
        <v>397</v>
      </c>
      <c r="T16" s="164" t="s">
        <v>398</v>
      </c>
      <c r="U16" s="192"/>
      <c r="V16" s="191"/>
      <c r="W16" s="159" t="s">
        <v>400</v>
      </c>
      <c r="X16" s="163"/>
      <c r="Y16" s="100"/>
      <c r="Z16" s="100"/>
      <c r="AA16" s="163"/>
      <c r="AB16" s="158" t="s">
        <v>400</v>
      </c>
      <c r="AC16" s="171"/>
      <c r="AD16" s="99" t="s">
        <v>443</v>
      </c>
      <c r="AE16" s="159"/>
      <c r="AF16" s="164"/>
    </row>
    <row r="17" spans="1:32" s="70" customFormat="1" ht="57" customHeight="1" x14ac:dyDescent="0.2">
      <c r="A17" s="174">
        <v>3</v>
      </c>
      <c r="B17" s="158" t="s">
        <v>428</v>
      </c>
      <c r="C17" s="190" t="s">
        <v>791</v>
      </c>
      <c r="D17" s="269" t="s">
        <v>799</v>
      </c>
      <c r="E17" s="163" t="s">
        <v>389</v>
      </c>
      <c r="F17" s="163" t="s">
        <v>387</v>
      </c>
      <c r="G17" s="163" t="s">
        <v>427</v>
      </c>
      <c r="H17" s="163" t="s">
        <v>506</v>
      </c>
      <c r="I17" s="163" t="s">
        <v>380</v>
      </c>
      <c r="J17" s="163" t="s">
        <v>384</v>
      </c>
      <c r="K17" s="163" t="s">
        <v>385</v>
      </c>
      <c r="L17" s="219">
        <v>100</v>
      </c>
      <c r="M17" s="159" t="s">
        <v>429</v>
      </c>
      <c r="N17" s="163" t="s">
        <v>386</v>
      </c>
      <c r="O17" s="159" t="s">
        <v>430</v>
      </c>
      <c r="P17" s="163" t="s">
        <v>394</v>
      </c>
      <c r="Q17" s="163" t="s">
        <v>431</v>
      </c>
      <c r="R17" s="171">
        <v>0</v>
      </c>
      <c r="S17" s="159" t="s">
        <v>448</v>
      </c>
      <c r="T17" s="164" t="s">
        <v>398</v>
      </c>
      <c r="U17" s="192" t="s">
        <v>421</v>
      </c>
      <c r="V17" s="191">
        <f>15/15</f>
        <v>1</v>
      </c>
      <c r="W17" s="159" t="s">
        <v>422</v>
      </c>
      <c r="X17" s="163">
        <f>SUM(Y17:Y20)</f>
        <v>2</v>
      </c>
      <c r="Y17" s="100">
        <v>1</v>
      </c>
      <c r="Z17" s="95" t="s">
        <v>349</v>
      </c>
      <c r="AA17" s="163">
        <v>16</v>
      </c>
      <c r="AB17" s="158" t="s">
        <v>445</v>
      </c>
      <c r="AC17" s="171">
        <v>0</v>
      </c>
      <c r="AD17" s="99" t="s">
        <v>406</v>
      </c>
      <c r="AE17" s="159" t="s">
        <v>434</v>
      </c>
      <c r="AF17" s="164" t="s">
        <v>435</v>
      </c>
    </row>
    <row r="18" spans="1:32" s="70" customFormat="1" ht="77.25" customHeight="1" x14ac:dyDescent="0.2">
      <c r="A18" s="174"/>
      <c r="B18" s="158"/>
      <c r="C18" s="190"/>
      <c r="D18" s="151"/>
      <c r="E18" s="163"/>
      <c r="F18" s="163" t="s">
        <v>387</v>
      </c>
      <c r="G18" s="163" t="s">
        <v>388</v>
      </c>
      <c r="H18" s="163" t="s">
        <v>379</v>
      </c>
      <c r="I18" s="163" t="s">
        <v>380</v>
      </c>
      <c r="J18" s="163" t="s">
        <v>384</v>
      </c>
      <c r="K18" s="163" t="s">
        <v>385</v>
      </c>
      <c r="L18" s="219">
        <v>100</v>
      </c>
      <c r="M18" s="159"/>
      <c r="N18" s="163"/>
      <c r="O18" s="159" t="s">
        <v>393</v>
      </c>
      <c r="P18" s="163" t="s">
        <v>394</v>
      </c>
      <c r="Q18" s="163" t="s">
        <v>396</v>
      </c>
      <c r="R18" s="171"/>
      <c r="S18" s="159" t="s">
        <v>397</v>
      </c>
      <c r="T18" s="164" t="s">
        <v>398</v>
      </c>
      <c r="U18" s="192"/>
      <c r="V18" s="191"/>
      <c r="W18" s="159" t="s">
        <v>400</v>
      </c>
      <c r="X18" s="163"/>
      <c r="Y18" s="100">
        <v>1</v>
      </c>
      <c r="Z18" s="95" t="s">
        <v>403</v>
      </c>
      <c r="AA18" s="163"/>
      <c r="AB18" s="158" t="s">
        <v>400</v>
      </c>
      <c r="AC18" s="171"/>
      <c r="AD18" s="99" t="s">
        <v>432</v>
      </c>
      <c r="AE18" s="159"/>
      <c r="AF18" s="164"/>
    </row>
    <row r="19" spans="1:32" s="70" customFormat="1" ht="57" customHeight="1" x14ac:dyDescent="0.2">
      <c r="A19" s="174"/>
      <c r="B19" s="158"/>
      <c r="C19" s="190"/>
      <c r="D19" s="151"/>
      <c r="E19" s="163"/>
      <c r="F19" s="163"/>
      <c r="G19" s="163"/>
      <c r="H19" s="163"/>
      <c r="I19" s="163"/>
      <c r="J19" s="163"/>
      <c r="K19" s="163"/>
      <c r="L19" s="219"/>
      <c r="M19" s="159"/>
      <c r="N19" s="163"/>
      <c r="O19" s="159"/>
      <c r="P19" s="163"/>
      <c r="Q19" s="163"/>
      <c r="R19" s="171"/>
      <c r="S19" s="159"/>
      <c r="T19" s="164"/>
      <c r="U19" s="192"/>
      <c r="V19" s="191"/>
      <c r="W19" s="159"/>
      <c r="X19" s="163"/>
      <c r="Y19" s="100"/>
      <c r="Z19" s="95"/>
      <c r="AA19" s="163"/>
      <c r="AB19" s="158"/>
      <c r="AC19" s="171"/>
      <c r="AD19" s="99" t="s">
        <v>444</v>
      </c>
      <c r="AE19" s="159"/>
      <c r="AF19" s="164"/>
    </row>
    <row r="20" spans="1:32" s="70" customFormat="1" ht="57" customHeight="1" x14ac:dyDescent="0.2">
      <c r="A20" s="174"/>
      <c r="B20" s="158"/>
      <c r="C20" s="190"/>
      <c r="D20" s="152"/>
      <c r="E20" s="163"/>
      <c r="F20" s="163" t="s">
        <v>387</v>
      </c>
      <c r="G20" s="163" t="s">
        <v>388</v>
      </c>
      <c r="H20" s="163" t="s">
        <v>379</v>
      </c>
      <c r="I20" s="163" t="s">
        <v>380</v>
      </c>
      <c r="J20" s="163" t="s">
        <v>384</v>
      </c>
      <c r="K20" s="163" t="s">
        <v>385</v>
      </c>
      <c r="L20" s="219">
        <v>100</v>
      </c>
      <c r="M20" s="159"/>
      <c r="N20" s="163"/>
      <c r="O20" s="159" t="s">
        <v>393</v>
      </c>
      <c r="P20" s="163" t="s">
        <v>394</v>
      </c>
      <c r="Q20" s="163" t="s">
        <v>396</v>
      </c>
      <c r="R20" s="171"/>
      <c r="S20" s="159" t="s">
        <v>397</v>
      </c>
      <c r="T20" s="164" t="s">
        <v>398</v>
      </c>
      <c r="U20" s="192"/>
      <c r="V20" s="191"/>
      <c r="W20" s="159" t="s">
        <v>400</v>
      </c>
      <c r="X20" s="163"/>
      <c r="Y20" s="100"/>
      <c r="Z20" s="95"/>
      <c r="AA20" s="163"/>
      <c r="AB20" s="158" t="s">
        <v>400</v>
      </c>
      <c r="AC20" s="171"/>
      <c r="AD20" s="99" t="s">
        <v>446</v>
      </c>
      <c r="AE20" s="159"/>
      <c r="AF20" s="164"/>
    </row>
    <row r="21" spans="1:32" s="70" customFormat="1" ht="105.75" customHeight="1" x14ac:dyDescent="0.2">
      <c r="A21" s="172">
        <v>4</v>
      </c>
      <c r="B21" s="158" t="s">
        <v>420</v>
      </c>
      <c r="C21" s="190" t="s">
        <v>792</v>
      </c>
      <c r="D21" s="190" t="s">
        <v>799</v>
      </c>
      <c r="E21" s="163" t="s">
        <v>389</v>
      </c>
      <c r="F21" s="163" t="s">
        <v>387</v>
      </c>
      <c r="G21" s="163" t="s">
        <v>383</v>
      </c>
      <c r="H21" s="163" t="s">
        <v>506</v>
      </c>
      <c r="I21" s="163" t="s">
        <v>380</v>
      </c>
      <c r="J21" s="163" t="s">
        <v>384</v>
      </c>
      <c r="K21" s="163" t="s">
        <v>385</v>
      </c>
      <c r="L21" s="219">
        <v>1000</v>
      </c>
      <c r="M21" s="159" t="s">
        <v>416</v>
      </c>
      <c r="N21" s="163" t="s">
        <v>386</v>
      </c>
      <c r="O21" s="159" t="s">
        <v>698</v>
      </c>
      <c r="P21" s="163" t="s">
        <v>394</v>
      </c>
      <c r="Q21" s="163" t="s">
        <v>417</v>
      </c>
      <c r="R21" s="171">
        <v>0</v>
      </c>
      <c r="S21" s="159" t="s">
        <v>449</v>
      </c>
      <c r="T21" s="164" t="s">
        <v>398</v>
      </c>
      <c r="U21" s="192" t="s">
        <v>856</v>
      </c>
      <c r="V21" s="191">
        <v>1</v>
      </c>
      <c r="W21" s="159" t="s">
        <v>859</v>
      </c>
      <c r="X21" s="219">
        <f>SUM(Y21:Y23)</f>
        <v>1391664</v>
      </c>
      <c r="Y21" s="101">
        <v>444</v>
      </c>
      <c r="Z21" s="89" t="s">
        <v>853</v>
      </c>
      <c r="AA21" s="219">
        <f>X21</f>
        <v>1391664</v>
      </c>
      <c r="AB21" s="159" t="s">
        <v>872</v>
      </c>
      <c r="AC21" s="171">
        <v>0</v>
      </c>
      <c r="AD21" s="99" t="s">
        <v>854</v>
      </c>
      <c r="AE21" s="158" t="s">
        <v>860</v>
      </c>
      <c r="AF21" s="164" t="s">
        <v>861</v>
      </c>
    </row>
    <row r="22" spans="1:32" s="70" customFormat="1" ht="91.5" customHeight="1" x14ac:dyDescent="0.2">
      <c r="A22" s="172"/>
      <c r="B22" s="158"/>
      <c r="C22" s="190"/>
      <c r="D22" s="190"/>
      <c r="E22" s="163"/>
      <c r="F22" s="163"/>
      <c r="G22" s="163"/>
      <c r="H22" s="163"/>
      <c r="I22" s="163"/>
      <c r="J22" s="163"/>
      <c r="K22" s="163"/>
      <c r="L22" s="219"/>
      <c r="M22" s="159"/>
      <c r="N22" s="163"/>
      <c r="O22" s="159"/>
      <c r="P22" s="163"/>
      <c r="Q22" s="163"/>
      <c r="R22" s="171"/>
      <c r="S22" s="159"/>
      <c r="T22" s="164"/>
      <c r="U22" s="192"/>
      <c r="V22" s="191"/>
      <c r="W22" s="159"/>
      <c r="X22" s="163"/>
      <c r="Y22" s="101">
        <v>91220</v>
      </c>
      <c r="Z22" s="89" t="s">
        <v>857</v>
      </c>
      <c r="AA22" s="163"/>
      <c r="AB22" s="159"/>
      <c r="AC22" s="171"/>
      <c r="AD22" s="99" t="s">
        <v>858</v>
      </c>
      <c r="AE22" s="158"/>
      <c r="AF22" s="164"/>
    </row>
    <row r="23" spans="1:32" s="70" customFormat="1" ht="69" customHeight="1" x14ac:dyDescent="0.2">
      <c r="A23" s="172"/>
      <c r="B23" s="158"/>
      <c r="C23" s="190"/>
      <c r="D23" s="190"/>
      <c r="E23" s="163"/>
      <c r="F23" s="163" t="s">
        <v>387</v>
      </c>
      <c r="G23" s="163" t="s">
        <v>388</v>
      </c>
      <c r="H23" s="163" t="s">
        <v>379</v>
      </c>
      <c r="I23" s="163" t="s">
        <v>380</v>
      </c>
      <c r="J23" s="163" t="s">
        <v>384</v>
      </c>
      <c r="K23" s="163" t="s">
        <v>385</v>
      </c>
      <c r="L23" s="219">
        <v>100</v>
      </c>
      <c r="M23" s="159"/>
      <c r="N23" s="163"/>
      <c r="O23" s="159" t="s">
        <v>393</v>
      </c>
      <c r="P23" s="163" t="s">
        <v>394</v>
      </c>
      <c r="Q23" s="163" t="s">
        <v>396</v>
      </c>
      <c r="R23" s="171"/>
      <c r="S23" s="159" t="s">
        <v>397</v>
      </c>
      <c r="T23" s="164" t="s">
        <v>398</v>
      </c>
      <c r="U23" s="192"/>
      <c r="V23" s="191"/>
      <c r="W23" s="159"/>
      <c r="X23" s="163"/>
      <c r="Y23" s="101">
        <v>1300000</v>
      </c>
      <c r="Z23" s="89" t="s">
        <v>873</v>
      </c>
      <c r="AA23" s="163"/>
      <c r="AB23" s="159"/>
      <c r="AC23" s="171"/>
      <c r="AD23" s="99" t="s">
        <v>855</v>
      </c>
      <c r="AE23" s="158"/>
      <c r="AF23" s="164"/>
    </row>
    <row r="24" spans="1:32" s="70" customFormat="1" ht="71.25" customHeight="1" x14ac:dyDescent="0.2">
      <c r="A24" s="172"/>
      <c r="B24" s="158"/>
      <c r="C24" s="190"/>
      <c r="D24" s="190"/>
      <c r="E24" s="163"/>
      <c r="F24" s="163" t="s">
        <v>387</v>
      </c>
      <c r="G24" s="163" t="s">
        <v>388</v>
      </c>
      <c r="H24" s="163" t="s">
        <v>379</v>
      </c>
      <c r="I24" s="163" t="s">
        <v>380</v>
      </c>
      <c r="J24" s="163" t="s">
        <v>384</v>
      </c>
      <c r="K24" s="163" t="s">
        <v>385</v>
      </c>
      <c r="L24" s="219">
        <v>100</v>
      </c>
      <c r="M24" s="159"/>
      <c r="N24" s="163"/>
      <c r="O24" s="159" t="s">
        <v>393</v>
      </c>
      <c r="P24" s="163" t="s">
        <v>394</v>
      </c>
      <c r="Q24" s="163" t="s">
        <v>396</v>
      </c>
      <c r="R24" s="171"/>
      <c r="S24" s="159" t="s">
        <v>397</v>
      </c>
      <c r="T24" s="164" t="s">
        <v>398</v>
      </c>
      <c r="U24" s="192"/>
      <c r="V24" s="191"/>
      <c r="W24" s="159"/>
      <c r="X24" s="163"/>
      <c r="Y24" s="101"/>
      <c r="Z24" s="89"/>
      <c r="AA24" s="163"/>
      <c r="AB24" s="159"/>
      <c r="AC24" s="171"/>
      <c r="AD24" s="99"/>
      <c r="AE24" s="158"/>
      <c r="AF24" s="164"/>
    </row>
    <row r="25" spans="1:32" s="70" customFormat="1" ht="76.5" customHeight="1" x14ac:dyDescent="0.2">
      <c r="A25" s="173">
        <v>5</v>
      </c>
      <c r="B25" s="158" t="s">
        <v>419</v>
      </c>
      <c r="C25" s="190" t="s">
        <v>792</v>
      </c>
      <c r="D25" s="269" t="s">
        <v>799</v>
      </c>
      <c r="E25" s="163" t="s">
        <v>413</v>
      </c>
      <c r="F25" s="163" t="s">
        <v>387</v>
      </c>
      <c r="G25" s="163" t="s">
        <v>383</v>
      </c>
      <c r="H25" s="163" t="s">
        <v>506</v>
      </c>
      <c r="I25" s="163" t="s">
        <v>380</v>
      </c>
      <c r="J25" s="163" t="s">
        <v>384</v>
      </c>
      <c r="K25" s="163" t="s">
        <v>414</v>
      </c>
      <c r="L25" s="219">
        <v>100</v>
      </c>
      <c r="M25" s="159" t="s">
        <v>415</v>
      </c>
      <c r="N25" s="163" t="s">
        <v>386</v>
      </c>
      <c r="O25" s="159" t="s">
        <v>418</v>
      </c>
      <c r="P25" s="163" t="s">
        <v>394</v>
      </c>
      <c r="Q25" s="163" t="s">
        <v>439</v>
      </c>
      <c r="R25" s="171">
        <v>0</v>
      </c>
      <c r="S25" s="159" t="s">
        <v>436</v>
      </c>
      <c r="T25" s="164" t="s">
        <v>398</v>
      </c>
      <c r="U25" s="192" t="s">
        <v>856</v>
      </c>
      <c r="V25" s="191">
        <v>1</v>
      </c>
      <c r="W25" s="159" t="s">
        <v>874</v>
      </c>
      <c r="X25" s="163">
        <v>11</v>
      </c>
      <c r="Y25" s="100">
        <v>11</v>
      </c>
      <c r="Z25" s="95" t="s">
        <v>380</v>
      </c>
      <c r="AA25" s="163">
        <v>444</v>
      </c>
      <c r="AB25" s="159" t="s">
        <v>862</v>
      </c>
      <c r="AC25" s="171">
        <v>0</v>
      </c>
      <c r="AD25" s="99" t="s">
        <v>863</v>
      </c>
      <c r="AE25" s="159" t="s">
        <v>865</v>
      </c>
      <c r="AF25" s="164" t="s">
        <v>866</v>
      </c>
    </row>
    <row r="26" spans="1:32" s="70" customFormat="1" ht="72.75" customHeight="1" x14ac:dyDescent="0.2">
      <c r="A26" s="173"/>
      <c r="B26" s="158"/>
      <c r="C26" s="190"/>
      <c r="D26" s="151"/>
      <c r="E26" s="163"/>
      <c r="F26" s="163"/>
      <c r="G26" s="163"/>
      <c r="H26" s="163"/>
      <c r="I26" s="163"/>
      <c r="J26" s="163"/>
      <c r="K26" s="163"/>
      <c r="L26" s="219"/>
      <c r="M26" s="159"/>
      <c r="N26" s="163"/>
      <c r="O26" s="159"/>
      <c r="P26" s="163"/>
      <c r="Q26" s="163"/>
      <c r="R26" s="171"/>
      <c r="S26" s="159"/>
      <c r="T26" s="164"/>
      <c r="U26" s="192"/>
      <c r="V26" s="191"/>
      <c r="W26" s="159"/>
      <c r="X26" s="163"/>
      <c r="Y26" s="100"/>
      <c r="Z26" s="95"/>
      <c r="AA26" s="163"/>
      <c r="AB26" s="159"/>
      <c r="AC26" s="171"/>
      <c r="AD26" s="99" t="s">
        <v>864</v>
      </c>
      <c r="AE26" s="159"/>
      <c r="AF26" s="164"/>
    </row>
    <row r="27" spans="1:32" s="70" customFormat="1" ht="102" customHeight="1" x14ac:dyDescent="0.2">
      <c r="A27" s="173"/>
      <c r="B27" s="158"/>
      <c r="C27" s="190"/>
      <c r="D27" s="151"/>
      <c r="E27" s="163"/>
      <c r="F27" s="163" t="s">
        <v>387</v>
      </c>
      <c r="G27" s="163" t="s">
        <v>388</v>
      </c>
      <c r="H27" s="163" t="s">
        <v>379</v>
      </c>
      <c r="I27" s="163" t="s">
        <v>380</v>
      </c>
      <c r="J27" s="163" t="s">
        <v>384</v>
      </c>
      <c r="K27" s="163" t="s">
        <v>385</v>
      </c>
      <c r="L27" s="219">
        <v>100</v>
      </c>
      <c r="M27" s="159"/>
      <c r="N27" s="163"/>
      <c r="O27" s="159" t="s">
        <v>393</v>
      </c>
      <c r="P27" s="163" t="s">
        <v>394</v>
      </c>
      <c r="Q27" s="163" t="s">
        <v>396</v>
      </c>
      <c r="R27" s="171"/>
      <c r="S27" s="159" t="s">
        <v>397</v>
      </c>
      <c r="T27" s="164" t="s">
        <v>398</v>
      </c>
      <c r="U27" s="192"/>
      <c r="V27" s="191"/>
      <c r="W27" s="159"/>
      <c r="X27" s="163"/>
      <c r="Y27" s="100"/>
      <c r="Z27" s="95"/>
      <c r="AA27" s="163"/>
      <c r="AB27" s="159"/>
      <c r="AC27" s="171"/>
      <c r="AD27" s="99"/>
      <c r="AE27" s="159"/>
      <c r="AF27" s="164"/>
    </row>
    <row r="28" spans="1:32" s="70" customFormat="1" ht="81" customHeight="1" x14ac:dyDescent="0.2">
      <c r="A28" s="173"/>
      <c r="B28" s="158"/>
      <c r="C28" s="190"/>
      <c r="D28" s="152"/>
      <c r="E28" s="163"/>
      <c r="F28" s="163" t="s">
        <v>387</v>
      </c>
      <c r="G28" s="163" t="s">
        <v>388</v>
      </c>
      <c r="H28" s="163" t="s">
        <v>379</v>
      </c>
      <c r="I28" s="163" t="s">
        <v>380</v>
      </c>
      <c r="J28" s="163" t="s">
        <v>384</v>
      </c>
      <c r="K28" s="163" t="s">
        <v>385</v>
      </c>
      <c r="L28" s="219">
        <v>100</v>
      </c>
      <c r="M28" s="159"/>
      <c r="N28" s="163"/>
      <c r="O28" s="159" t="s">
        <v>393</v>
      </c>
      <c r="P28" s="163" t="s">
        <v>394</v>
      </c>
      <c r="Q28" s="163" t="s">
        <v>396</v>
      </c>
      <c r="R28" s="171"/>
      <c r="S28" s="159" t="s">
        <v>397</v>
      </c>
      <c r="T28" s="164" t="s">
        <v>398</v>
      </c>
      <c r="U28" s="192"/>
      <c r="V28" s="191"/>
      <c r="W28" s="159"/>
      <c r="X28" s="163"/>
      <c r="Y28" s="100"/>
      <c r="Z28" s="95"/>
      <c r="AA28" s="163"/>
      <c r="AB28" s="159"/>
      <c r="AC28" s="171"/>
      <c r="AD28" s="99"/>
      <c r="AE28" s="159"/>
      <c r="AF28" s="164"/>
    </row>
    <row r="29" spans="1:32" s="70" customFormat="1" ht="92.25" customHeight="1" x14ac:dyDescent="0.2">
      <c r="A29" s="174">
        <v>6</v>
      </c>
      <c r="B29" s="158" t="s">
        <v>378</v>
      </c>
      <c r="C29" s="190" t="s">
        <v>792</v>
      </c>
      <c r="D29" s="269" t="s">
        <v>799</v>
      </c>
      <c r="E29" s="163" t="s">
        <v>389</v>
      </c>
      <c r="F29" s="163" t="s">
        <v>387</v>
      </c>
      <c r="G29" s="163" t="s">
        <v>383</v>
      </c>
      <c r="H29" s="163" t="s">
        <v>506</v>
      </c>
      <c r="I29" s="163" t="s">
        <v>380</v>
      </c>
      <c r="J29" s="163" t="s">
        <v>437</v>
      </c>
      <c r="K29" s="163" t="s">
        <v>390</v>
      </c>
      <c r="L29" s="219">
        <v>200</v>
      </c>
      <c r="M29" s="159" t="s">
        <v>699</v>
      </c>
      <c r="N29" s="163" t="s">
        <v>372</v>
      </c>
      <c r="O29" s="159" t="s">
        <v>438</v>
      </c>
      <c r="P29" s="163" t="s">
        <v>394</v>
      </c>
      <c r="Q29" s="163" t="s">
        <v>439</v>
      </c>
      <c r="R29" s="171">
        <v>0</v>
      </c>
      <c r="S29" s="159" t="s">
        <v>440</v>
      </c>
      <c r="T29" s="164" t="s">
        <v>398</v>
      </c>
      <c r="U29" s="192" t="s">
        <v>852</v>
      </c>
      <c r="V29" s="191">
        <v>1</v>
      </c>
      <c r="W29" s="159" t="s">
        <v>1007</v>
      </c>
      <c r="X29" s="163">
        <f>SUM(Y29:Y34)</f>
        <v>115</v>
      </c>
      <c r="Y29" s="95">
        <v>3</v>
      </c>
      <c r="Z29" s="95" t="s">
        <v>403</v>
      </c>
      <c r="AA29" s="163">
        <v>444</v>
      </c>
      <c r="AB29" s="159" t="s">
        <v>869</v>
      </c>
      <c r="AC29" s="171">
        <v>0</v>
      </c>
      <c r="AD29" s="99" t="s">
        <v>854</v>
      </c>
      <c r="AE29" s="159" t="s">
        <v>871</v>
      </c>
      <c r="AF29" s="164" t="s">
        <v>866</v>
      </c>
    </row>
    <row r="30" spans="1:32" s="70" customFormat="1" ht="84.75" customHeight="1" x14ac:dyDescent="0.2">
      <c r="A30" s="174"/>
      <c r="B30" s="158"/>
      <c r="C30" s="190"/>
      <c r="D30" s="151"/>
      <c r="E30" s="163"/>
      <c r="F30" s="163"/>
      <c r="G30" s="163"/>
      <c r="H30" s="163"/>
      <c r="I30" s="163"/>
      <c r="J30" s="163"/>
      <c r="K30" s="163"/>
      <c r="L30" s="219"/>
      <c r="M30" s="159"/>
      <c r="N30" s="163"/>
      <c r="O30" s="159"/>
      <c r="P30" s="163"/>
      <c r="Q30" s="163"/>
      <c r="R30" s="171"/>
      <c r="S30" s="159"/>
      <c r="T30" s="164"/>
      <c r="U30" s="192"/>
      <c r="V30" s="191"/>
      <c r="W30" s="159"/>
      <c r="X30" s="163"/>
      <c r="Y30" s="100">
        <v>2</v>
      </c>
      <c r="Z30" s="95" t="s">
        <v>510</v>
      </c>
      <c r="AA30" s="163"/>
      <c r="AB30" s="159"/>
      <c r="AC30" s="171"/>
      <c r="AD30" s="99" t="s">
        <v>858</v>
      </c>
      <c r="AE30" s="159"/>
      <c r="AF30" s="164"/>
    </row>
    <row r="31" spans="1:32" s="70" customFormat="1" ht="57" customHeight="1" x14ac:dyDescent="0.2">
      <c r="A31" s="174"/>
      <c r="B31" s="158"/>
      <c r="C31" s="190"/>
      <c r="D31" s="151"/>
      <c r="E31" s="163"/>
      <c r="F31" s="163"/>
      <c r="G31" s="163"/>
      <c r="H31" s="163"/>
      <c r="I31" s="163"/>
      <c r="J31" s="163"/>
      <c r="K31" s="163"/>
      <c r="L31" s="219"/>
      <c r="M31" s="159"/>
      <c r="N31" s="163"/>
      <c r="O31" s="159"/>
      <c r="P31" s="163"/>
      <c r="Q31" s="163"/>
      <c r="R31" s="171"/>
      <c r="S31" s="159"/>
      <c r="T31" s="164"/>
      <c r="U31" s="192"/>
      <c r="V31" s="191"/>
      <c r="W31" s="159"/>
      <c r="X31" s="163"/>
      <c r="Y31" s="100">
        <v>1</v>
      </c>
      <c r="Z31" s="95" t="s">
        <v>867</v>
      </c>
      <c r="AA31" s="163"/>
      <c r="AB31" s="159"/>
      <c r="AC31" s="171"/>
      <c r="AD31" s="99" t="s">
        <v>855</v>
      </c>
      <c r="AE31" s="159"/>
      <c r="AF31" s="164"/>
    </row>
    <row r="32" spans="1:32" s="70" customFormat="1" ht="52.5" customHeight="1" x14ac:dyDescent="0.2">
      <c r="A32" s="174"/>
      <c r="B32" s="158"/>
      <c r="C32" s="190"/>
      <c r="D32" s="151"/>
      <c r="E32" s="163"/>
      <c r="F32" s="163"/>
      <c r="G32" s="163"/>
      <c r="H32" s="163"/>
      <c r="I32" s="163"/>
      <c r="J32" s="163"/>
      <c r="K32" s="163"/>
      <c r="L32" s="219"/>
      <c r="M32" s="159"/>
      <c r="N32" s="163"/>
      <c r="O32" s="159"/>
      <c r="P32" s="163"/>
      <c r="Q32" s="163"/>
      <c r="R32" s="171"/>
      <c r="S32" s="159"/>
      <c r="T32" s="164"/>
      <c r="U32" s="192"/>
      <c r="V32" s="191"/>
      <c r="W32" s="159"/>
      <c r="X32" s="163"/>
      <c r="Y32" s="100">
        <v>26</v>
      </c>
      <c r="Z32" s="95" t="s">
        <v>868</v>
      </c>
      <c r="AA32" s="163"/>
      <c r="AB32" s="159"/>
      <c r="AC32" s="171"/>
      <c r="AD32" s="99" t="s">
        <v>870</v>
      </c>
      <c r="AE32" s="159"/>
      <c r="AF32" s="164"/>
    </row>
    <row r="33" spans="1:32" s="70" customFormat="1" ht="49.5" customHeight="1" x14ac:dyDescent="0.2">
      <c r="A33" s="174"/>
      <c r="B33" s="158"/>
      <c r="C33" s="190"/>
      <c r="D33" s="151"/>
      <c r="E33" s="163"/>
      <c r="F33" s="163" t="s">
        <v>387</v>
      </c>
      <c r="G33" s="163" t="s">
        <v>388</v>
      </c>
      <c r="H33" s="163" t="s">
        <v>379</v>
      </c>
      <c r="I33" s="163" t="s">
        <v>380</v>
      </c>
      <c r="J33" s="163" t="s">
        <v>384</v>
      </c>
      <c r="K33" s="163" t="s">
        <v>385</v>
      </c>
      <c r="L33" s="219">
        <v>100</v>
      </c>
      <c r="M33" s="159"/>
      <c r="N33" s="163"/>
      <c r="O33" s="159" t="s">
        <v>393</v>
      </c>
      <c r="P33" s="163" t="s">
        <v>394</v>
      </c>
      <c r="Q33" s="163" t="s">
        <v>396</v>
      </c>
      <c r="R33" s="171"/>
      <c r="S33" s="159" t="s">
        <v>397</v>
      </c>
      <c r="T33" s="164" t="s">
        <v>398</v>
      </c>
      <c r="U33" s="192"/>
      <c r="V33" s="191"/>
      <c r="W33" s="159"/>
      <c r="X33" s="163"/>
      <c r="Y33" s="100">
        <f>10+7+4+8+3</f>
        <v>32</v>
      </c>
      <c r="Z33" s="95" t="s">
        <v>616</v>
      </c>
      <c r="AA33" s="163"/>
      <c r="AB33" s="159"/>
      <c r="AC33" s="171"/>
      <c r="AD33" s="99"/>
      <c r="AE33" s="159"/>
      <c r="AF33" s="164"/>
    </row>
    <row r="34" spans="1:32" s="70" customFormat="1" ht="49.5" customHeight="1" x14ac:dyDescent="0.2">
      <c r="A34" s="174"/>
      <c r="B34" s="158"/>
      <c r="C34" s="190"/>
      <c r="D34" s="152"/>
      <c r="E34" s="163"/>
      <c r="F34" s="163" t="s">
        <v>387</v>
      </c>
      <c r="G34" s="163" t="s">
        <v>388</v>
      </c>
      <c r="H34" s="163" t="s">
        <v>379</v>
      </c>
      <c r="I34" s="163" t="s">
        <v>380</v>
      </c>
      <c r="J34" s="163" t="s">
        <v>384</v>
      </c>
      <c r="K34" s="163" t="s">
        <v>385</v>
      </c>
      <c r="L34" s="219">
        <v>100</v>
      </c>
      <c r="M34" s="159"/>
      <c r="N34" s="163"/>
      <c r="O34" s="159" t="s">
        <v>393</v>
      </c>
      <c r="P34" s="163" t="s">
        <v>394</v>
      </c>
      <c r="Q34" s="163" t="s">
        <v>396</v>
      </c>
      <c r="R34" s="171"/>
      <c r="S34" s="159" t="s">
        <v>397</v>
      </c>
      <c r="T34" s="164" t="s">
        <v>398</v>
      </c>
      <c r="U34" s="192"/>
      <c r="V34" s="191"/>
      <c r="W34" s="159"/>
      <c r="X34" s="163"/>
      <c r="Y34" s="100">
        <f>7+11+11+12+10</f>
        <v>51</v>
      </c>
      <c r="Z34" s="95" t="s">
        <v>615</v>
      </c>
      <c r="AA34" s="163"/>
      <c r="AB34" s="159"/>
      <c r="AC34" s="171"/>
      <c r="AD34" s="99"/>
      <c r="AE34" s="159"/>
      <c r="AF34" s="164"/>
    </row>
    <row r="35" spans="1:32" s="80" customFormat="1" ht="111" customHeight="1" x14ac:dyDescent="0.2">
      <c r="A35" s="172">
        <v>7</v>
      </c>
      <c r="B35" s="223" t="s">
        <v>782</v>
      </c>
      <c r="C35" s="190" t="s">
        <v>789</v>
      </c>
      <c r="D35" s="190" t="s">
        <v>798</v>
      </c>
      <c r="E35" s="194" t="s">
        <v>783</v>
      </c>
      <c r="F35" s="194" t="s">
        <v>467</v>
      </c>
      <c r="G35" s="194" t="s">
        <v>781</v>
      </c>
      <c r="H35" s="194" t="s">
        <v>496</v>
      </c>
      <c r="I35" s="194" t="s">
        <v>380</v>
      </c>
      <c r="J35" s="194" t="s">
        <v>384</v>
      </c>
      <c r="K35" s="194" t="s">
        <v>385</v>
      </c>
      <c r="L35" s="218">
        <v>1000000</v>
      </c>
      <c r="M35" s="193" t="s">
        <v>800</v>
      </c>
      <c r="N35" s="194" t="s">
        <v>386</v>
      </c>
      <c r="O35" s="193" t="s">
        <v>785</v>
      </c>
      <c r="P35" s="194" t="s">
        <v>461</v>
      </c>
      <c r="Q35" s="194" t="s">
        <v>439</v>
      </c>
      <c r="R35" s="226">
        <v>294644000</v>
      </c>
      <c r="S35" s="154" t="s">
        <v>945</v>
      </c>
      <c r="T35" s="148" t="s">
        <v>780</v>
      </c>
      <c r="U35" s="212" t="s">
        <v>935</v>
      </c>
      <c r="V35" s="215">
        <v>1</v>
      </c>
      <c r="W35" s="158" t="s">
        <v>940</v>
      </c>
      <c r="X35" s="162">
        <f>134+9+1175</f>
        <v>1318</v>
      </c>
      <c r="Y35" s="261" t="s">
        <v>942</v>
      </c>
      <c r="Z35" s="95" t="s">
        <v>349</v>
      </c>
      <c r="AA35" s="162">
        <f>134+9+1175</f>
        <v>1318</v>
      </c>
      <c r="AB35" s="220" t="s">
        <v>1008</v>
      </c>
      <c r="AC35" s="165">
        <v>294644000</v>
      </c>
      <c r="AD35" s="93" t="s">
        <v>957</v>
      </c>
      <c r="AE35" s="220" t="s">
        <v>946</v>
      </c>
      <c r="AF35" s="207" t="s">
        <v>943</v>
      </c>
    </row>
    <row r="36" spans="1:32" s="80" customFormat="1" ht="111" customHeight="1" x14ac:dyDescent="0.2">
      <c r="A36" s="172"/>
      <c r="B36" s="223"/>
      <c r="C36" s="190"/>
      <c r="D36" s="190"/>
      <c r="E36" s="194"/>
      <c r="F36" s="194"/>
      <c r="G36" s="194"/>
      <c r="H36" s="194"/>
      <c r="I36" s="194" t="s">
        <v>380</v>
      </c>
      <c r="J36" s="194" t="s">
        <v>384</v>
      </c>
      <c r="K36" s="194" t="s">
        <v>385</v>
      </c>
      <c r="L36" s="218"/>
      <c r="M36" s="193"/>
      <c r="N36" s="194"/>
      <c r="O36" s="193"/>
      <c r="P36" s="194"/>
      <c r="Q36" s="194"/>
      <c r="R36" s="227"/>
      <c r="S36" s="229"/>
      <c r="T36" s="197"/>
      <c r="U36" s="213"/>
      <c r="V36" s="216"/>
      <c r="W36" s="158"/>
      <c r="X36" s="160"/>
      <c r="Y36" s="262"/>
      <c r="Z36" s="95" t="s">
        <v>402</v>
      </c>
      <c r="AA36" s="160"/>
      <c r="AB36" s="221"/>
      <c r="AC36" s="166"/>
      <c r="AD36" s="93" t="s">
        <v>938</v>
      </c>
      <c r="AE36" s="221"/>
      <c r="AF36" s="208"/>
    </row>
    <row r="37" spans="1:32" s="80" customFormat="1" ht="108.75" customHeight="1" x14ac:dyDescent="0.2">
      <c r="A37" s="172"/>
      <c r="B37" s="223"/>
      <c r="C37" s="190"/>
      <c r="D37" s="190"/>
      <c r="E37" s="194"/>
      <c r="F37" s="194"/>
      <c r="G37" s="194"/>
      <c r="H37" s="194"/>
      <c r="I37" s="194"/>
      <c r="J37" s="194"/>
      <c r="K37" s="194"/>
      <c r="L37" s="218"/>
      <c r="M37" s="193"/>
      <c r="N37" s="194"/>
      <c r="O37" s="193"/>
      <c r="P37" s="194"/>
      <c r="Q37" s="194"/>
      <c r="R37" s="227"/>
      <c r="S37" s="229"/>
      <c r="T37" s="197"/>
      <c r="U37" s="213"/>
      <c r="V37" s="216"/>
      <c r="W37" s="158"/>
      <c r="X37" s="160"/>
      <c r="Y37" s="262"/>
      <c r="Z37" s="95" t="s">
        <v>403</v>
      </c>
      <c r="AA37" s="160"/>
      <c r="AB37" s="221"/>
      <c r="AC37" s="166"/>
      <c r="AD37" s="99" t="s">
        <v>941</v>
      </c>
      <c r="AE37" s="221"/>
      <c r="AF37" s="208"/>
    </row>
    <row r="38" spans="1:32" s="80" customFormat="1" ht="122.25" customHeight="1" x14ac:dyDescent="0.2">
      <c r="A38" s="172"/>
      <c r="B38" s="223"/>
      <c r="C38" s="190"/>
      <c r="D38" s="190"/>
      <c r="E38" s="194"/>
      <c r="F38" s="194"/>
      <c r="G38" s="194"/>
      <c r="H38" s="194"/>
      <c r="I38" s="194"/>
      <c r="J38" s="194"/>
      <c r="K38" s="194"/>
      <c r="L38" s="218"/>
      <c r="M38" s="193"/>
      <c r="N38" s="194"/>
      <c r="O38" s="193"/>
      <c r="P38" s="194"/>
      <c r="Q38" s="194"/>
      <c r="R38" s="228"/>
      <c r="S38" s="155"/>
      <c r="T38" s="197"/>
      <c r="U38" s="213"/>
      <c r="V38" s="216"/>
      <c r="W38" s="158"/>
      <c r="X38" s="160"/>
      <c r="Y38" s="262"/>
      <c r="Z38" s="95" t="s">
        <v>936</v>
      </c>
      <c r="AA38" s="160"/>
      <c r="AB38" s="221"/>
      <c r="AC38" s="167"/>
      <c r="AD38" s="99" t="s">
        <v>779</v>
      </c>
      <c r="AE38" s="221"/>
      <c r="AF38" s="208"/>
    </row>
    <row r="39" spans="1:32" s="80" customFormat="1" ht="138.75" customHeight="1" x14ac:dyDescent="0.2">
      <c r="A39" s="172"/>
      <c r="B39" s="223"/>
      <c r="C39" s="190"/>
      <c r="D39" s="190"/>
      <c r="E39" s="194"/>
      <c r="F39" s="194"/>
      <c r="G39" s="194"/>
      <c r="H39" s="194"/>
      <c r="I39" s="194" t="s">
        <v>380</v>
      </c>
      <c r="J39" s="194" t="s">
        <v>384</v>
      </c>
      <c r="K39" s="194" t="s">
        <v>385</v>
      </c>
      <c r="L39" s="218"/>
      <c r="M39" s="193"/>
      <c r="N39" s="194"/>
      <c r="O39" s="193"/>
      <c r="P39" s="194"/>
      <c r="Q39" s="194"/>
      <c r="R39" s="102">
        <v>23686793</v>
      </c>
      <c r="S39" s="98" t="s">
        <v>958</v>
      </c>
      <c r="T39" s="197"/>
      <c r="U39" s="214"/>
      <c r="V39" s="217"/>
      <c r="W39" s="158"/>
      <c r="X39" s="160"/>
      <c r="Y39" s="257"/>
      <c r="Z39" s="95" t="s">
        <v>936</v>
      </c>
      <c r="AA39" s="160"/>
      <c r="AB39" s="222"/>
      <c r="AC39" s="96">
        <v>23686793</v>
      </c>
      <c r="AD39" s="99" t="s">
        <v>958</v>
      </c>
      <c r="AE39" s="222"/>
      <c r="AF39" s="209"/>
    </row>
    <row r="40" spans="1:32" s="80" customFormat="1" ht="57" customHeight="1" x14ac:dyDescent="0.2">
      <c r="A40" s="173">
        <v>8</v>
      </c>
      <c r="B40" s="223" t="s">
        <v>554</v>
      </c>
      <c r="C40" s="190" t="s">
        <v>794</v>
      </c>
      <c r="D40" s="190" t="s">
        <v>798</v>
      </c>
      <c r="E40" s="194" t="s">
        <v>630</v>
      </c>
      <c r="F40" s="194" t="s">
        <v>387</v>
      </c>
      <c r="G40" s="194" t="s">
        <v>427</v>
      </c>
      <c r="H40" s="194" t="s">
        <v>496</v>
      </c>
      <c r="I40" s="194" t="s">
        <v>700</v>
      </c>
      <c r="J40" s="194" t="s">
        <v>497</v>
      </c>
      <c r="K40" s="194" t="s">
        <v>498</v>
      </c>
      <c r="L40" s="218">
        <v>40</v>
      </c>
      <c r="M40" s="193" t="s">
        <v>701</v>
      </c>
      <c r="N40" s="194" t="s">
        <v>386</v>
      </c>
      <c r="O40" s="193" t="s">
        <v>702</v>
      </c>
      <c r="P40" s="194" t="s">
        <v>540</v>
      </c>
      <c r="Q40" s="194" t="s">
        <v>431</v>
      </c>
      <c r="R40" s="225">
        <v>1263757</v>
      </c>
      <c r="S40" s="193" t="s">
        <v>499</v>
      </c>
      <c r="T40" s="197" t="s">
        <v>398</v>
      </c>
      <c r="U40" s="264" t="s">
        <v>427</v>
      </c>
      <c r="V40" s="191">
        <v>1</v>
      </c>
      <c r="W40" s="159" t="s">
        <v>500</v>
      </c>
      <c r="X40" s="163">
        <v>40</v>
      </c>
      <c r="Y40" s="163">
        <v>40</v>
      </c>
      <c r="Z40" s="163" t="s">
        <v>403</v>
      </c>
      <c r="AA40" s="163">
        <v>50</v>
      </c>
      <c r="AB40" s="158" t="s">
        <v>501</v>
      </c>
      <c r="AC40" s="171">
        <v>1263757</v>
      </c>
      <c r="AD40" s="159" t="s">
        <v>499</v>
      </c>
      <c r="AE40" s="159" t="s">
        <v>502</v>
      </c>
      <c r="AF40" s="164" t="s">
        <v>503</v>
      </c>
    </row>
    <row r="41" spans="1:32" s="80" customFormat="1" ht="49.5" customHeight="1" x14ac:dyDescent="0.2">
      <c r="A41" s="173"/>
      <c r="B41" s="223"/>
      <c r="C41" s="190"/>
      <c r="D41" s="190"/>
      <c r="E41" s="194"/>
      <c r="F41" s="194"/>
      <c r="G41" s="194"/>
      <c r="H41" s="194"/>
      <c r="I41" s="194"/>
      <c r="J41" s="194"/>
      <c r="K41" s="194"/>
      <c r="L41" s="218"/>
      <c r="M41" s="193"/>
      <c r="N41" s="194"/>
      <c r="O41" s="193"/>
      <c r="P41" s="194"/>
      <c r="Q41" s="194"/>
      <c r="R41" s="225"/>
      <c r="S41" s="193"/>
      <c r="T41" s="197"/>
      <c r="U41" s="264"/>
      <c r="V41" s="191"/>
      <c r="W41" s="159"/>
      <c r="X41" s="163"/>
      <c r="Y41" s="163"/>
      <c r="Z41" s="163"/>
      <c r="AA41" s="163"/>
      <c r="AB41" s="158"/>
      <c r="AC41" s="171"/>
      <c r="AD41" s="159"/>
      <c r="AE41" s="159"/>
      <c r="AF41" s="164"/>
    </row>
    <row r="42" spans="1:32" s="80" customFormat="1" ht="69" customHeight="1" x14ac:dyDescent="0.2">
      <c r="A42" s="173"/>
      <c r="B42" s="223"/>
      <c r="C42" s="190"/>
      <c r="D42" s="190"/>
      <c r="E42" s="194"/>
      <c r="F42" s="194" t="s">
        <v>387</v>
      </c>
      <c r="G42" s="194"/>
      <c r="H42" s="194" t="s">
        <v>379</v>
      </c>
      <c r="I42" s="194"/>
      <c r="J42" s="194"/>
      <c r="K42" s="194"/>
      <c r="L42" s="218"/>
      <c r="M42" s="193"/>
      <c r="N42" s="194"/>
      <c r="O42" s="193"/>
      <c r="P42" s="194"/>
      <c r="Q42" s="194"/>
      <c r="R42" s="225"/>
      <c r="S42" s="193"/>
      <c r="T42" s="197"/>
      <c r="U42" s="264"/>
      <c r="V42" s="191"/>
      <c r="W42" s="159"/>
      <c r="X42" s="163"/>
      <c r="Y42" s="163"/>
      <c r="Z42" s="163"/>
      <c r="AA42" s="163"/>
      <c r="AB42" s="158"/>
      <c r="AC42" s="171"/>
      <c r="AD42" s="159"/>
      <c r="AE42" s="159"/>
      <c r="AF42" s="164"/>
    </row>
    <row r="43" spans="1:32" s="80" customFormat="1" ht="33" customHeight="1" x14ac:dyDescent="0.2">
      <c r="A43" s="173"/>
      <c r="B43" s="223"/>
      <c r="C43" s="190"/>
      <c r="D43" s="190"/>
      <c r="E43" s="194"/>
      <c r="F43" s="194" t="s">
        <v>387</v>
      </c>
      <c r="G43" s="194"/>
      <c r="H43" s="194" t="s">
        <v>379</v>
      </c>
      <c r="I43" s="194"/>
      <c r="J43" s="194"/>
      <c r="K43" s="194"/>
      <c r="L43" s="218"/>
      <c r="M43" s="193"/>
      <c r="N43" s="194"/>
      <c r="O43" s="193"/>
      <c r="P43" s="194"/>
      <c r="Q43" s="194"/>
      <c r="R43" s="225"/>
      <c r="S43" s="193"/>
      <c r="T43" s="197"/>
      <c r="U43" s="264"/>
      <c r="V43" s="191"/>
      <c r="W43" s="159"/>
      <c r="X43" s="163"/>
      <c r="Y43" s="163"/>
      <c r="Z43" s="163"/>
      <c r="AA43" s="163"/>
      <c r="AB43" s="158"/>
      <c r="AC43" s="171"/>
      <c r="AD43" s="159"/>
      <c r="AE43" s="159"/>
      <c r="AF43" s="164"/>
    </row>
    <row r="44" spans="1:32" s="80" customFormat="1" ht="57" customHeight="1" x14ac:dyDescent="0.2">
      <c r="A44" s="174">
        <v>9</v>
      </c>
      <c r="B44" s="223" t="s">
        <v>555</v>
      </c>
      <c r="C44" s="190" t="s">
        <v>794</v>
      </c>
      <c r="D44" s="190" t="s">
        <v>797</v>
      </c>
      <c r="E44" s="194" t="s">
        <v>631</v>
      </c>
      <c r="F44" s="194" t="s">
        <v>504</v>
      </c>
      <c r="G44" s="194" t="s">
        <v>505</v>
      </c>
      <c r="H44" s="194" t="s">
        <v>506</v>
      </c>
      <c r="I44" s="194" t="s">
        <v>507</v>
      </c>
      <c r="J44" s="194" t="s">
        <v>497</v>
      </c>
      <c r="K44" s="194" t="s">
        <v>498</v>
      </c>
      <c r="L44" s="218">
        <v>4</v>
      </c>
      <c r="M44" s="193" t="s">
        <v>556</v>
      </c>
      <c r="N44" s="194" t="s">
        <v>386</v>
      </c>
      <c r="O44" s="193" t="s">
        <v>703</v>
      </c>
      <c r="P44" s="194" t="s">
        <v>540</v>
      </c>
      <c r="Q44" s="194" t="s">
        <v>431</v>
      </c>
      <c r="R44" s="225">
        <v>0</v>
      </c>
      <c r="S44" s="193" t="s">
        <v>508</v>
      </c>
      <c r="T44" s="197" t="s">
        <v>509</v>
      </c>
      <c r="U44" s="237" t="s">
        <v>931</v>
      </c>
      <c r="V44" s="263">
        <v>1</v>
      </c>
      <c r="W44" s="158" t="s">
        <v>932</v>
      </c>
      <c r="X44" s="160">
        <v>4</v>
      </c>
      <c r="Y44" s="160">
        <v>4</v>
      </c>
      <c r="Z44" s="160" t="s">
        <v>510</v>
      </c>
      <c r="AA44" s="160">
        <v>4</v>
      </c>
      <c r="AB44" s="158" t="s">
        <v>511</v>
      </c>
      <c r="AC44" s="161">
        <v>0</v>
      </c>
      <c r="AD44" s="158" t="s">
        <v>508</v>
      </c>
      <c r="AE44" s="158" t="s">
        <v>934</v>
      </c>
      <c r="AF44" s="157" t="s">
        <v>933</v>
      </c>
    </row>
    <row r="45" spans="1:32" s="80" customFormat="1" ht="69.75" customHeight="1" x14ac:dyDescent="0.2">
      <c r="A45" s="174"/>
      <c r="B45" s="223"/>
      <c r="C45" s="190"/>
      <c r="D45" s="190"/>
      <c r="E45" s="194"/>
      <c r="F45" s="194"/>
      <c r="G45" s="194"/>
      <c r="H45" s="194"/>
      <c r="I45" s="194"/>
      <c r="J45" s="194"/>
      <c r="K45" s="194"/>
      <c r="L45" s="218"/>
      <c r="M45" s="193"/>
      <c r="N45" s="194"/>
      <c r="O45" s="193"/>
      <c r="P45" s="194"/>
      <c r="Q45" s="194"/>
      <c r="R45" s="225"/>
      <c r="S45" s="193"/>
      <c r="T45" s="197"/>
      <c r="U45" s="237"/>
      <c r="V45" s="263"/>
      <c r="W45" s="158"/>
      <c r="X45" s="160"/>
      <c r="Y45" s="160"/>
      <c r="Z45" s="160"/>
      <c r="AA45" s="160"/>
      <c r="AB45" s="158"/>
      <c r="AC45" s="161"/>
      <c r="AD45" s="158"/>
      <c r="AE45" s="158"/>
      <c r="AF45" s="157"/>
    </row>
    <row r="46" spans="1:32" s="80" customFormat="1" ht="47.25" customHeight="1" x14ac:dyDescent="0.2">
      <c r="A46" s="174"/>
      <c r="B46" s="223"/>
      <c r="C46" s="190"/>
      <c r="D46" s="190"/>
      <c r="E46" s="194"/>
      <c r="F46" s="194"/>
      <c r="G46" s="194"/>
      <c r="H46" s="194" t="s">
        <v>379</v>
      </c>
      <c r="I46" s="194"/>
      <c r="J46" s="194"/>
      <c r="K46" s="194"/>
      <c r="L46" s="218"/>
      <c r="M46" s="193"/>
      <c r="N46" s="194"/>
      <c r="O46" s="193"/>
      <c r="P46" s="194"/>
      <c r="Q46" s="194"/>
      <c r="R46" s="225"/>
      <c r="S46" s="193"/>
      <c r="T46" s="197"/>
      <c r="U46" s="237"/>
      <c r="V46" s="263"/>
      <c r="W46" s="158"/>
      <c r="X46" s="160"/>
      <c r="Y46" s="160"/>
      <c r="Z46" s="160"/>
      <c r="AA46" s="160"/>
      <c r="AB46" s="158"/>
      <c r="AC46" s="161"/>
      <c r="AD46" s="158"/>
      <c r="AE46" s="158"/>
      <c r="AF46" s="157"/>
    </row>
    <row r="47" spans="1:32" s="80" customFormat="1" ht="52.5" customHeight="1" x14ac:dyDescent="0.2">
      <c r="A47" s="174"/>
      <c r="B47" s="223"/>
      <c r="C47" s="190"/>
      <c r="D47" s="190"/>
      <c r="E47" s="194"/>
      <c r="F47" s="194"/>
      <c r="G47" s="194"/>
      <c r="H47" s="194" t="s">
        <v>379</v>
      </c>
      <c r="I47" s="194"/>
      <c r="J47" s="194"/>
      <c r="K47" s="194"/>
      <c r="L47" s="218"/>
      <c r="M47" s="193"/>
      <c r="N47" s="194"/>
      <c r="O47" s="193"/>
      <c r="P47" s="194"/>
      <c r="Q47" s="194"/>
      <c r="R47" s="225"/>
      <c r="S47" s="193"/>
      <c r="T47" s="197"/>
      <c r="U47" s="237"/>
      <c r="V47" s="263"/>
      <c r="W47" s="158"/>
      <c r="X47" s="160"/>
      <c r="Y47" s="160"/>
      <c r="Z47" s="160"/>
      <c r="AA47" s="160"/>
      <c r="AB47" s="158"/>
      <c r="AC47" s="161"/>
      <c r="AD47" s="158"/>
      <c r="AE47" s="158"/>
      <c r="AF47" s="157"/>
    </row>
    <row r="48" spans="1:32" s="80" customFormat="1" ht="44.25" customHeight="1" x14ac:dyDescent="0.2">
      <c r="A48" s="172">
        <v>10</v>
      </c>
      <c r="B48" s="223" t="s">
        <v>557</v>
      </c>
      <c r="C48" s="190" t="s">
        <v>794</v>
      </c>
      <c r="D48" s="190" t="s">
        <v>797</v>
      </c>
      <c r="E48" s="194" t="s">
        <v>704</v>
      </c>
      <c r="F48" s="194" t="s">
        <v>705</v>
      </c>
      <c r="G48" s="201">
        <v>43101</v>
      </c>
      <c r="H48" s="194" t="s">
        <v>512</v>
      </c>
      <c r="I48" s="194" t="s">
        <v>513</v>
      </c>
      <c r="J48" s="194" t="s">
        <v>384</v>
      </c>
      <c r="K48" s="194" t="s">
        <v>384</v>
      </c>
      <c r="L48" s="218">
        <v>5</v>
      </c>
      <c r="M48" s="193" t="s">
        <v>558</v>
      </c>
      <c r="N48" s="194" t="s">
        <v>386</v>
      </c>
      <c r="O48" s="193" t="s">
        <v>706</v>
      </c>
      <c r="P48" s="194" t="s">
        <v>540</v>
      </c>
      <c r="Q48" s="194" t="s">
        <v>431</v>
      </c>
      <c r="R48" s="225">
        <v>0</v>
      </c>
      <c r="S48" s="193" t="s">
        <v>707</v>
      </c>
      <c r="T48" s="197" t="s">
        <v>514</v>
      </c>
      <c r="U48" s="192">
        <v>43133</v>
      </c>
      <c r="V48" s="191">
        <v>1</v>
      </c>
      <c r="W48" s="159" t="s">
        <v>515</v>
      </c>
      <c r="X48" s="163">
        <v>5</v>
      </c>
      <c r="Y48" s="163">
        <v>5</v>
      </c>
      <c r="Z48" s="163" t="s">
        <v>510</v>
      </c>
      <c r="AA48" s="163">
        <v>5</v>
      </c>
      <c r="AB48" s="158" t="s">
        <v>516</v>
      </c>
      <c r="AC48" s="171">
        <v>0</v>
      </c>
      <c r="AD48" s="159" t="s">
        <v>517</v>
      </c>
      <c r="AE48" s="159" t="s">
        <v>518</v>
      </c>
      <c r="AF48" s="164" t="s">
        <v>519</v>
      </c>
    </row>
    <row r="49" spans="1:32" s="80" customFormat="1" ht="44.25" customHeight="1" x14ac:dyDescent="0.2">
      <c r="A49" s="172"/>
      <c r="B49" s="223"/>
      <c r="C49" s="190"/>
      <c r="D49" s="190"/>
      <c r="E49" s="194"/>
      <c r="F49" s="194"/>
      <c r="G49" s="194"/>
      <c r="H49" s="194"/>
      <c r="I49" s="194"/>
      <c r="J49" s="194"/>
      <c r="K49" s="194"/>
      <c r="L49" s="218"/>
      <c r="M49" s="193"/>
      <c r="N49" s="194"/>
      <c r="O49" s="193"/>
      <c r="P49" s="194"/>
      <c r="Q49" s="194"/>
      <c r="R49" s="225"/>
      <c r="S49" s="193"/>
      <c r="T49" s="197"/>
      <c r="U49" s="192"/>
      <c r="V49" s="191"/>
      <c r="W49" s="159"/>
      <c r="X49" s="163"/>
      <c r="Y49" s="163"/>
      <c r="Z49" s="163"/>
      <c r="AA49" s="163"/>
      <c r="AB49" s="158"/>
      <c r="AC49" s="171"/>
      <c r="AD49" s="159"/>
      <c r="AE49" s="159"/>
      <c r="AF49" s="164"/>
    </row>
    <row r="50" spans="1:32" s="80" customFormat="1" ht="44.25" customHeight="1" x14ac:dyDescent="0.2">
      <c r="A50" s="172"/>
      <c r="B50" s="223"/>
      <c r="C50" s="190"/>
      <c r="D50" s="190"/>
      <c r="E50" s="194"/>
      <c r="F50" s="194"/>
      <c r="G50" s="194"/>
      <c r="H50" s="194" t="s">
        <v>379</v>
      </c>
      <c r="I50" s="194"/>
      <c r="J50" s="194"/>
      <c r="K50" s="194"/>
      <c r="L50" s="218"/>
      <c r="M50" s="193"/>
      <c r="N50" s="194"/>
      <c r="O50" s="193"/>
      <c r="P50" s="194"/>
      <c r="Q50" s="194"/>
      <c r="R50" s="225"/>
      <c r="S50" s="193"/>
      <c r="T50" s="197"/>
      <c r="U50" s="192"/>
      <c r="V50" s="191"/>
      <c r="W50" s="159"/>
      <c r="X50" s="163"/>
      <c r="Y50" s="163"/>
      <c r="Z50" s="163"/>
      <c r="AA50" s="163"/>
      <c r="AB50" s="158"/>
      <c r="AC50" s="171"/>
      <c r="AD50" s="159"/>
      <c r="AE50" s="159"/>
      <c r="AF50" s="164"/>
    </row>
    <row r="51" spans="1:32" s="80" customFormat="1" ht="44.25" customHeight="1" x14ac:dyDescent="0.2">
      <c r="A51" s="172"/>
      <c r="B51" s="223"/>
      <c r="C51" s="190"/>
      <c r="D51" s="190"/>
      <c r="E51" s="194"/>
      <c r="F51" s="194"/>
      <c r="G51" s="194"/>
      <c r="H51" s="194" t="s">
        <v>379</v>
      </c>
      <c r="I51" s="194"/>
      <c r="J51" s="194"/>
      <c r="K51" s="194"/>
      <c r="L51" s="218"/>
      <c r="M51" s="193"/>
      <c r="N51" s="194"/>
      <c r="O51" s="193"/>
      <c r="P51" s="194"/>
      <c r="Q51" s="194"/>
      <c r="R51" s="225"/>
      <c r="S51" s="193"/>
      <c r="T51" s="197"/>
      <c r="U51" s="192"/>
      <c r="V51" s="191"/>
      <c r="W51" s="159"/>
      <c r="X51" s="163"/>
      <c r="Y51" s="163"/>
      <c r="Z51" s="163"/>
      <c r="AA51" s="163"/>
      <c r="AB51" s="158"/>
      <c r="AC51" s="171"/>
      <c r="AD51" s="159"/>
      <c r="AE51" s="159"/>
      <c r="AF51" s="164"/>
    </row>
    <row r="52" spans="1:32" s="80" customFormat="1" ht="39.75" customHeight="1" x14ac:dyDescent="0.2">
      <c r="A52" s="173">
        <v>11</v>
      </c>
      <c r="B52" s="223" t="s">
        <v>559</v>
      </c>
      <c r="C52" s="190" t="s">
        <v>794</v>
      </c>
      <c r="D52" s="190" t="s">
        <v>801</v>
      </c>
      <c r="E52" s="194" t="s">
        <v>704</v>
      </c>
      <c r="F52" s="194" t="s">
        <v>705</v>
      </c>
      <c r="G52" s="201">
        <v>43132</v>
      </c>
      <c r="H52" s="194" t="s">
        <v>520</v>
      </c>
      <c r="I52" s="194" t="s">
        <v>513</v>
      </c>
      <c r="J52" s="194" t="s">
        <v>384</v>
      </c>
      <c r="K52" s="194" t="s">
        <v>384</v>
      </c>
      <c r="L52" s="218">
        <v>5</v>
      </c>
      <c r="M52" s="193" t="s">
        <v>521</v>
      </c>
      <c r="N52" s="194" t="s">
        <v>386</v>
      </c>
      <c r="O52" s="193" t="s">
        <v>560</v>
      </c>
      <c r="P52" s="194" t="s">
        <v>540</v>
      </c>
      <c r="Q52" s="194" t="s">
        <v>431</v>
      </c>
      <c r="R52" s="225">
        <v>0</v>
      </c>
      <c r="S52" s="193" t="s">
        <v>561</v>
      </c>
      <c r="T52" s="197" t="s">
        <v>514</v>
      </c>
      <c r="U52" s="192">
        <v>43132</v>
      </c>
      <c r="V52" s="191">
        <v>1</v>
      </c>
      <c r="W52" s="159" t="s">
        <v>562</v>
      </c>
      <c r="X52" s="163">
        <v>5</v>
      </c>
      <c r="Y52" s="163">
        <v>5</v>
      </c>
      <c r="Z52" s="163" t="s">
        <v>510</v>
      </c>
      <c r="AA52" s="163">
        <v>5</v>
      </c>
      <c r="AB52" s="158" t="s">
        <v>522</v>
      </c>
      <c r="AC52" s="171">
        <v>0</v>
      </c>
      <c r="AD52" s="159" t="s">
        <v>523</v>
      </c>
      <c r="AE52" s="159" t="s">
        <v>524</v>
      </c>
      <c r="AF52" s="164" t="s">
        <v>525</v>
      </c>
    </row>
    <row r="53" spans="1:32" s="80" customFormat="1" ht="39.75" customHeight="1" x14ac:dyDescent="0.2">
      <c r="A53" s="173"/>
      <c r="B53" s="223"/>
      <c r="C53" s="190"/>
      <c r="D53" s="190"/>
      <c r="E53" s="194"/>
      <c r="F53" s="194"/>
      <c r="G53" s="194"/>
      <c r="H53" s="194"/>
      <c r="I53" s="194"/>
      <c r="J53" s="194"/>
      <c r="K53" s="194"/>
      <c r="L53" s="218"/>
      <c r="M53" s="193"/>
      <c r="N53" s="194"/>
      <c r="O53" s="193"/>
      <c r="P53" s="194"/>
      <c r="Q53" s="194"/>
      <c r="R53" s="225"/>
      <c r="S53" s="193"/>
      <c r="T53" s="197"/>
      <c r="U53" s="192"/>
      <c r="V53" s="191"/>
      <c r="W53" s="159"/>
      <c r="X53" s="163"/>
      <c r="Y53" s="163"/>
      <c r="Z53" s="163"/>
      <c r="AA53" s="163"/>
      <c r="AB53" s="158"/>
      <c r="AC53" s="171"/>
      <c r="AD53" s="159"/>
      <c r="AE53" s="159"/>
      <c r="AF53" s="164"/>
    </row>
    <row r="54" spans="1:32" s="80" customFormat="1" ht="39.75" customHeight="1" x14ac:dyDescent="0.2">
      <c r="A54" s="173"/>
      <c r="B54" s="223"/>
      <c r="C54" s="190"/>
      <c r="D54" s="190"/>
      <c r="E54" s="194"/>
      <c r="F54" s="194"/>
      <c r="G54" s="194"/>
      <c r="H54" s="194" t="s">
        <v>379</v>
      </c>
      <c r="I54" s="194"/>
      <c r="J54" s="194"/>
      <c r="K54" s="194"/>
      <c r="L54" s="218"/>
      <c r="M54" s="193"/>
      <c r="N54" s="194"/>
      <c r="O54" s="193"/>
      <c r="P54" s="194"/>
      <c r="Q54" s="194"/>
      <c r="R54" s="225"/>
      <c r="S54" s="193"/>
      <c r="T54" s="197"/>
      <c r="U54" s="192"/>
      <c r="V54" s="191"/>
      <c r="W54" s="159"/>
      <c r="X54" s="163"/>
      <c r="Y54" s="163"/>
      <c r="Z54" s="163"/>
      <c r="AA54" s="163"/>
      <c r="AB54" s="158"/>
      <c r="AC54" s="171"/>
      <c r="AD54" s="159"/>
      <c r="AE54" s="159"/>
      <c r="AF54" s="164"/>
    </row>
    <row r="55" spans="1:32" s="80" customFormat="1" ht="39.75" customHeight="1" x14ac:dyDescent="0.2">
      <c r="A55" s="173"/>
      <c r="B55" s="223"/>
      <c r="C55" s="190"/>
      <c r="D55" s="190"/>
      <c r="E55" s="194"/>
      <c r="F55" s="194"/>
      <c r="G55" s="194"/>
      <c r="H55" s="194" t="s">
        <v>379</v>
      </c>
      <c r="I55" s="194"/>
      <c r="J55" s="194"/>
      <c r="K55" s="194"/>
      <c r="L55" s="218"/>
      <c r="M55" s="193"/>
      <c r="N55" s="194"/>
      <c r="O55" s="193"/>
      <c r="P55" s="194"/>
      <c r="Q55" s="194"/>
      <c r="R55" s="225"/>
      <c r="S55" s="193"/>
      <c r="T55" s="197"/>
      <c r="U55" s="192"/>
      <c r="V55" s="191"/>
      <c r="W55" s="159"/>
      <c r="X55" s="163"/>
      <c r="Y55" s="163"/>
      <c r="Z55" s="163"/>
      <c r="AA55" s="163"/>
      <c r="AB55" s="158"/>
      <c r="AC55" s="171"/>
      <c r="AD55" s="159"/>
      <c r="AE55" s="159"/>
      <c r="AF55" s="164"/>
    </row>
    <row r="56" spans="1:32" s="80" customFormat="1" ht="53.25" customHeight="1" x14ac:dyDescent="0.2">
      <c r="A56" s="174">
        <v>12</v>
      </c>
      <c r="B56" s="223" t="s">
        <v>563</v>
      </c>
      <c r="C56" s="190" t="s">
        <v>794</v>
      </c>
      <c r="D56" s="190" t="s">
        <v>801</v>
      </c>
      <c r="E56" s="194" t="s">
        <v>708</v>
      </c>
      <c r="F56" s="194" t="s">
        <v>709</v>
      </c>
      <c r="G56" s="201">
        <v>43160</v>
      </c>
      <c r="H56" s="194" t="s">
        <v>520</v>
      </c>
      <c r="I56" s="194" t="s">
        <v>526</v>
      </c>
      <c r="J56" s="194" t="s">
        <v>384</v>
      </c>
      <c r="K56" s="194" t="s">
        <v>384</v>
      </c>
      <c r="L56" s="218">
        <v>6</v>
      </c>
      <c r="M56" s="193" t="s">
        <v>710</v>
      </c>
      <c r="N56" s="194" t="s">
        <v>386</v>
      </c>
      <c r="O56" s="193" t="s">
        <v>527</v>
      </c>
      <c r="P56" s="194" t="s">
        <v>540</v>
      </c>
      <c r="Q56" s="194" t="s">
        <v>431</v>
      </c>
      <c r="R56" s="225">
        <v>0</v>
      </c>
      <c r="S56" s="193" t="s">
        <v>711</v>
      </c>
      <c r="T56" s="197" t="s">
        <v>528</v>
      </c>
      <c r="U56" s="192">
        <v>43160</v>
      </c>
      <c r="V56" s="191">
        <v>1</v>
      </c>
      <c r="W56" s="159" t="s">
        <v>529</v>
      </c>
      <c r="X56" s="163">
        <v>6</v>
      </c>
      <c r="Y56" s="163">
        <v>6</v>
      </c>
      <c r="Z56" s="163" t="s">
        <v>510</v>
      </c>
      <c r="AA56" s="163">
        <v>6</v>
      </c>
      <c r="AB56" s="158" t="s">
        <v>522</v>
      </c>
      <c r="AC56" s="171">
        <v>0</v>
      </c>
      <c r="AD56" s="159" t="s">
        <v>711</v>
      </c>
      <c r="AE56" s="159" t="s">
        <v>530</v>
      </c>
      <c r="AF56" s="164" t="s">
        <v>712</v>
      </c>
    </row>
    <row r="57" spans="1:32" s="80" customFormat="1" ht="53.25" customHeight="1" x14ac:dyDescent="0.2">
      <c r="A57" s="174"/>
      <c r="B57" s="223"/>
      <c r="C57" s="190"/>
      <c r="D57" s="190"/>
      <c r="E57" s="194"/>
      <c r="F57" s="194"/>
      <c r="G57" s="194"/>
      <c r="H57" s="194"/>
      <c r="I57" s="194"/>
      <c r="J57" s="194"/>
      <c r="K57" s="194"/>
      <c r="L57" s="218"/>
      <c r="M57" s="193"/>
      <c r="N57" s="194"/>
      <c r="O57" s="193"/>
      <c r="P57" s="194"/>
      <c r="Q57" s="194"/>
      <c r="R57" s="225"/>
      <c r="S57" s="193"/>
      <c r="T57" s="197"/>
      <c r="U57" s="192"/>
      <c r="V57" s="191"/>
      <c r="W57" s="159"/>
      <c r="X57" s="163"/>
      <c r="Y57" s="163"/>
      <c r="Z57" s="163"/>
      <c r="AA57" s="163"/>
      <c r="AB57" s="158"/>
      <c r="AC57" s="171"/>
      <c r="AD57" s="159"/>
      <c r="AE57" s="159"/>
      <c r="AF57" s="164"/>
    </row>
    <row r="58" spans="1:32" s="80" customFormat="1" ht="53.25" customHeight="1" x14ac:dyDescent="0.2">
      <c r="A58" s="174"/>
      <c r="B58" s="223"/>
      <c r="C58" s="190"/>
      <c r="D58" s="190"/>
      <c r="E58" s="194"/>
      <c r="F58" s="194"/>
      <c r="G58" s="194"/>
      <c r="H58" s="194" t="s">
        <v>379</v>
      </c>
      <c r="I58" s="194"/>
      <c r="J58" s="194"/>
      <c r="K58" s="194"/>
      <c r="L58" s="218"/>
      <c r="M58" s="193"/>
      <c r="N58" s="194"/>
      <c r="O58" s="193"/>
      <c r="P58" s="194"/>
      <c r="Q58" s="194"/>
      <c r="R58" s="225"/>
      <c r="S58" s="193"/>
      <c r="T58" s="197"/>
      <c r="U58" s="192"/>
      <c r="V58" s="191"/>
      <c r="W58" s="159"/>
      <c r="X58" s="163"/>
      <c r="Y58" s="163"/>
      <c r="Z58" s="163"/>
      <c r="AA58" s="163"/>
      <c r="AB58" s="158"/>
      <c r="AC58" s="171"/>
      <c r="AD58" s="159"/>
      <c r="AE58" s="159"/>
      <c r="AF58" s="164"/>
    </row>
    <row r="59" spans="1:32" s="80" customFormat="1" ht="21.75" customHeight="1" x14ac:dyDescent="0.2">
      <c r="A59" s="174"/>
      <c r="B59" s="223"/>
      <c r="C59" s="190"/>
      <c r="D59" s="190"/>
      <c r="E59" s="194"/>
      <c r="F59" s="194"/>
      <c r="G59" s="194"/>
      <c r="H59" s="194" t="s">
        <v>379</v>
      </c>
      <c r="I59" s="194"/>
      <c r="J59" s="194"/>
      <c r="K59" s="194"/>
      <c r="L59" s="218"/>
      <c r="M59" s="193"/>
      <c r="N59" s="194"/>
      <c r="O59" s="193"/>
      <c r="P59" s="194"/>
      <c r="Q59" s="194"/>
      <c r="R59" s="225"/>
      <c r="S59" s="193"/>
      <c r="T59" s="197"/>
      <c r="U59" s="192"/>
      <c r="V59" s="191"/>
      <c r="W59" s="159"/>
      <c r="X59" s="163"/>
      <c r="Y59" s="163"/>
      <c r="Z59" s="163"/>
      <c r="AA59" s="163"/>
      <c r="AB59" s="158"/>
      <c r="AC59" s="171"/>
      <c r="AD59" s="159"/>
      <c r="AE59" s="159"/>
      <c r="AF59" s="164"/>
    </row>
    <row r="60" spans="1:32" s="80" customFormat="1" ht="37.5" customHeight="1" x14ac:dyDescent="0.2">
      <c r="A60" s="172">
        <v>13</v>
      </c>
      <c r="B60" s="223" t="s">
        <v>564</v>
      </c>
      <c r="C60" s="190" t="s">
        <v>794</v>
      </c>
      <c r="D60" s="190" t="s">
        <v>801</v>
      </c>
      <c r="E60" s="194" t="s">
        <v>713</v>
      </c>
      <c r="F60" s="194" t="s">
        <v>714</v>
      </c>
      <c r="G60" s="194" t="s">
        <v>531</v>
      </c>
      <c r="H60" s="194" t="s">
        <v>506</v>
      </c>
      <c r="I60" s="194" t="s">
        <v>532</v>
      </c>
      <c r="J60" s="194" t="s">
        <v>497</v>
      </c>
      <c r="K60" s="194" t="s">
        <v>498</v>
      </c>
      <c r="L60" s="218">
        <v>10</v>
      </c>
      <c r="M60" s="193" t="s">
        <v>715</v>
      </c>
      <c r="N60" s="194" t="s">
        <v>386</v>
      </c>
      <c r="O60" s="193" t="s">
        <v>533</v>
      </c>
      <c r="P60" s="194" t="s">
        <v>540</v>
      </c>
      <c r="Q60" s="194" t="s">
        <v>431</v>
      </c>
      <c r="R60" s="225">
        <v>0</v>
      </c>
      <c r="S60" s="193" t="s">
        <v>565</v>
      </c>
      <c r="T60" s="197" t="s">
        <v>398</v>
      </c>
      <c r="U60" s="264" t="s">
        <v>531</v>
      </c>
      <c r="V60" s="191">
        <v>1</v>
      </c>
      <c r="W60" s="159" t="s">
        <v>890</v>
      </c>
      <c r="X60" s="163">
        <v>10</v>
      </c>
      <c r="Y60" s="163">
        <v>10</v>
      </c>
      <c r="Z60" s="163" t="s">
        <v>510</v>
      </c>
      <c r="AA60" s="163">
        <v>10</v>
      </c>
      <c r="AB60" s="158" t="s">
        <v>534</v>
      </c>
      <c r="AC60" s="171">
        <v>0</v>
      </c>
      <c r="AD60" s="159" t="s">
        <v>565</v>
      </c>
      <c r="AE60" s="159" t="s">
        <v>535</v>
      </c>
      <c r="AF60" s="164"/>
    </row>
    <row r="61" spans="1:32" s="80" customFormat="1" ht="37.5" customHeight="1" x14ac:dyDescent="0.2">
      <c r="A61" s="172"/>
      <c r="B61" s="223"/>
      <c r="C61" s="190"/>
      <c r="D61" s="190"/>
      <c r="E61" s="194"/>
      <c r="F61" s="194"/>
      <c r="G61" s="194"/>
      <c r="H61" s="194"/>
      <c r="I61" s="194"/>
      <c r="J61" s="194"/>
      <c r="K61" s="194"/>
      <c r="L61" s="218"/>
      <c r="M61" s="193"/>
      <c r="N61" s="194"/>
      <c r="O61" s="193"/>
      <c r="P61" s="194"/>
      <c r="Q61" s="194"/>
      <c r="R61" s="225"/>
      <c r="S61" s="193"/>
      <c r="T61" s="197"/>
      <c r="U61" s="264"/>
      <c r="V61" s="191"/>
      <c r="W61" s="159"/>
      <c r="X61" s="163"/>
      <c r="Y61" s="163"/>
      <c r="Z61" s="163"/>
      <c r="AA61" s="163"/>
      <c r="AB61" s="158"/>
      <c r="AC61" s="171"/>
      <c r="AD61" s="159"/>
      <c r="AE61" s="159"/>
      <c r="AF61" s="164"/>
    </row>
    <row r="62" spans="1:32" s="80" customFormat="1" ht="37.5" customHeight="1" x14ac:dyDescent="0.2">
      <c r="A62" s="172"/>
      <c r="B62" s="223"/>
      <c r="C62" s="190"/>
      <c r="D62" s="190"/>
      <c r="E62" s="194"/>
      <c r="F62" s="194"/>
      <c r="G62" s="194"/>
      <c r="H62" s="194" t="s">
        <v>379</v>
      </c>
      <c r="I62" s="194"/>
      <c r="J62" s="194"/>
      <c r="K62" s="194"/>
      <c r="L62" s="218"/>
      <c r="M62" s="193"/>
      <c r="N62" s="194"/>
      <c r="O62" s="193"/>
      <c r="P62" s="194"/>
      <c r="Q62" s="194"/>
      <c r="R62" s="225"/>
      <c r="S62" s="193"/>
      <c r="T62" s="197"/>
      <c r="U62" s="264"/>
      <c r="V62" s="191"/>
      <c r="W62" s="159"/>
      <c r="X62" s="163"/>
      <c r="Y62" s="163"/>
      <c r="Z62" s="163"/>
      <c r="AA62" s="163"/>
      <c r="AB62" s="158"/>
      <c r="AC62" s="171"/>
      <c r="AD62" s="159"/>
      <c r="AE62" s="159"/>
      <c r="AF62" s="164"/>
    </row>
    <row r="63" spans="1:32" s="80" customFormat="1" ht="37.5" customHeight="1" x14ac:dyDescent="0.2">
      <c r="A63" s="172"/>
      <c r="B63" s="223"/>
      <c r="C63" s="190"/>
      <c r="D63" s="190"/>
      <c r="E63" s="194"/>
      <c r="F63" s="194"/>
      <c r="G63" s="194"/>
      <c r="H63" s="194" t="s">
        <v>379</v>
      </c>
      <c r="I63" s="194"/>
      <c r="J63" s="194"/>
      <c r="K63" s="194"/>
      <c r="L63" s="218"/>
      <c r="M63" s="193"/>
      <c r="N63" s="194"/>
      <c r="O63" s="193"/>
      <c r="P63" s="194"/>
      <c r="Q63" s="194"/>
      <c r="R63" s="225"/>
      <c r="S63" s="193"/>
      <c r="T63" s="197"/>
      <c r="U63" s="264"/>
      <c r="V63" s="191"/>
      <c r="W63" s="159"/>
      <c r="X63" s="163"/>
      <c r="Y63" s="163"/>
      <c r="Z63" s="163"/>
      <c r="AA63" s="163"/>
      <c r="AB63" s="158"/>
      <c r="AC63" s="171"/>
      <c r="AD63" s="159"/>
      <c r="AE63" s="159"/>
      <c r="AF63" s="164"/>
    </row>
    <row r="64" spans="1:32" s="80" customFormat="1" ht="60.75" customHeight="1" x14ac:dyDescent="0.2">
      <c r="A64" s="173">
        <v>14</v>
      </c>
      <c r="B64" s="223" t="s">
        <v>566</v>
      </c>
      <c r="C64" s="190" t="s">
        <v>794</v>
      </c>
      <c r="D64" s="190" t="s">
        <v>798</v>
      </c>
      <c r="E64" s="194" t="s">
        <v>632</v>
      </c>
      <c r="F64" s="194" t="s">
        <v>387</v>
      </c>
      <c r="G64" s="201" t="s">
        <v>536</v>
      </c>
      <c r="H64" s="194" t="s">
        <v>506</v>
      </c>
      <c r="I64" s="194" t="s">
        <v>486</v>
      </c>
      <c r="J64" s="194" t="s">
        <v>437</v>
      </c>
      <c r="K64" s="194" t="s">
        <v>537</v>
      </c>
      <c r="L64" s="218">
        <v>100</v>
      </c>
      <c r="M64" s="193" t="s">
        <v>538</v>
      </c>
      <c r="N64" s="194" t="s">
        <v>460</v>
      </c>
      <c r="O64" s="193" t="s">
        <v>539</v>
      </c>
      <c r="P64" s="194" t="s">
        <v>540</v>
      </c>
      <c r="Q64" s="194" t="s">
        <v>431</v>
      </c>
      <c r="R64" s="225">
        <v>0</v>
      </c>
      <c r="S64" s="193" t="s">
        <v>541</v>
      </c>
      <c r="T64" s="197" t="s">
        <v>542</v>
      </c>
      <c r="U64" s="192">
        <v>43357</v>
      </c>
      <c r="V64" s="195">
        <v>1</v>
      </c>
      <c r="W64" s="159" t="s">
        <v>839</v>
      </c>
      <c r="X64" s="163">
        <v>186</v>
      </c>
      <c r="Y64" s="100">
        <v>22</v>
      </c>
      <c r="Z64" s="100" t="s">
        <v>402</v>
      </c>
      <c r="AA64" s="163">
        <f>+SUM(Y64:Y67)</f>
        <v>186</v>
      </c>
      <c r="AB64" s="159" t="s">
        <v>840</v>
      </c>
      <c r="AC64" s="171">
        <v>0</v>
      </c>
      <c r="AD64" s="99" t="s">
        <v>891</v>
      </c>
      <c r="AE64" s="159" t="s">
        <v>841</v>
      </c>
      <c r="AF64" s="164" t="s">
        <v>895</v>
      </c>
    </row>
    <row r="65" spans="1:32" s="80" customFormat="1" ht="60" customHeight="1" x14ac:dyDescent="0.2">
      <c r="A65" s="173"/>
      <c r="B65" s="223"/>
      <c r="C65" s="190"/>
      <c r="D65" s="190"/>
      <c r="E65" s="194"/>
      <c r="F65" s="194"/>
      <c r="G65" s="194"/>
      <c r="H65" s="194"/>
      <c r="I65" s="194"/>
      <c r="J65" s="194"/>
      <c r="K65" s="194"/>
      <c r="L65" s="218"/>
      <c r="M65" s="193"/>
      <c r="N65" s="194"/>
      <c r="O65" s="193"/>
      <c r="P65" s="194" t="s">
        <v>394</v>
      </c>
      <c r="Q65" s="194"/>
      <c r="R65" s="225"/>
      <c r="S65" s="193"/>
      <c r="T65" s="197"/>
      <c r="U65" s="192"/>
      <c r="V65" s="196"/>
      <c r="W65" s="159"/>
      <c r="X65" s="163"/>
      <c r="Y65" s="100">
        <v>7</v>
      </c>
      <c r="Z65" s="100" t="s">
        <v>402</v>
      </c>
      <c r="AA65" s="163"/>
      <c r="AB65" s="159"/>
      <c r="AC65" s="171"/>
      <c r="AD65" s="99" t="s">
        <v>892</v>
      </c>
      <c r="AE65" s="159"/>
      <c r="AF65" s="164"/>
    </row>
    <row r="66" spans="1:32" s="80" customFormat="1" ht="45.75" customHeight="1" x14ac:dyDescent="0.2">
      <c r="A66" s="173"/>
      <c r="B66" s="223"/>
      <c r="C66" s="190"/>
      <c r="D66" s="190"/>
      <c r="E66" s="194"/>
      <c r="F66" s="194" t="s">
        <v>387</v>
      </c>
      <c r="G66" s="194"/>
      <c r="H66" s="194" t="s">
        <v>379</v>
      </c>
      <c r="I66" s="194"/>
      <c r="J66" s="194" t="s">
        <v>384</v>
      </c>
      <c r="K66" s="194"/>
      <c r="L66" s="218"/>
      <c r="M66" s="193"/>
      <c r="N66" s="194"/>
      <c r="O66" s="193"/>
      <c r="P66" s="194"/>
      <c r="Q66" s="194"/>
      <c r="R66" s="225"/>
      <c r="S66" s="193"/>
      <c r="T66" s="197"/>
      <c r="U66" s="192"/>
      <c r="V66" s="196"/>
      <c r="W66" s="159"/>
      <c r="X66" s="163"/>
      <c r="Y66" s="100">
        <v>122</v>
      </c>
      <c r="Z66" s="100" t="s">
        <v>402</v>
      </c>
      <c r="AA66" s="163"/>
      <c r="AB66" s="159"/>
      <c r="AC66" s="171"/>
      <c r="AD66" s="99" t="s">
        <v>893</v>
      </c>
      <c r="AE66" s="159"/>
      <c r="AF66" s="164"/>
    </row>
    <row r="67" spans="1:32" s="80" customFormat="1" ht="45.75" customHeight="1" x14ac:dyDescent="0.2">
      <c r="A67" s="173"/>
      <c r="B67" s="223"/>
      <c r="C67" s="190"/>
      <c r="D67" s="190"/>
      <c r="E67" s="194"/>
      <c r="F67" s="194" t="s">
        <v>387</v>
      </c>
      <c r="G67" s="194"/>
      <c r="H67" s="194" t="s">
        <v>379</v>
      </c>
      <c r="I67" s="194"/>
      <c r="J67" s="194" t="s">
        <v>384</v>
      </c>
      <c r="K67" s="194"/>
      <c r="L67" s="218"/>
      <c r="M67" s="193"/>
      <c r="N67" s="194"/>
      <c r="O67" s="193"/>
      <c r="P67" s="194" t="s">
        <v>394</v>
      </c>
      <c r="Q67" s="194"/>
      <c r="R67" s="225"/>
      <c r="S67" s="193"/>
      <c r="T67" s="197"/>
      <c r="U67" s="192"/>
      <c r="V67" s="196"/>
      <c r="W67" s="159"/>
      <c r="X67" s="163"/>
      <c r="Y67" s="100">
        <v>35</v>
      </c>
      <c r="Z67" s="100" t="s">
        <v>402</v>
      </c>
      <c r="AA67" s="163"/>
      <c r="AB67" s="159"/>
      <c r="AC67" s="171"/>
      <c r="AD67" s="99"/>
      <c r="AE67" s="159"/>
      <c r="AF67" s="164"/>
    </row>
    <row r="68" spans="1:32" s="80" customFormat="1" ht="72" customHeight="1" x14ac:dyDescent="0.2">
      <c r="A68" s="174">
        <v>15</v>
      </c>
      <c r="B68" s="223" t="s">
        <v>1013</v>
      </c>
      <c r="C68" s="190" t="s">
        <v>794</v>
      </c>
      <c r="D68" s="190" t="s">
        <v>798</v>
      </c>
      <c r="E68" s="190" t="s">
        <v>632</v>
      </c>
      <c r="F68" s="190" t="s">
        <v>387</v>
      </c>
      <c r="G68" s="279" t="s">
        <v>536</v>
      </c>
      <c r="H68" s="190" t="s">
        <v>1014</v>
      </c>
      <c r="I68" s="190" t="s">
        <v>486</v>
      </c>
      <c r="J68" s="190" t="s">
        <v>437</v>
      </c>
      <c r="K68" s="190" t="s">
        <v>537</v>
      </c>
      <c r="L68" s="224">
        <v>100</v>
      </c>
      <c r="M68" s="223" t="s">
        <v>1015</v>
      </c>
      <c r="N68" s="190" t="s">
        <v>460</v>
      </c>
      <c r="O68" s="223" t="s">
        <v>539</v>
      </c>
      <c r="P68" s="190" t="s">
        <v>540</v>
      </c>
      <c r="Q68" s="190" t="s">
        <v>431</v>
      </c>
      <c r="R68" s="156">
        <v>0</v>
      </c>
      <c r="S68" s="223" t="s">
        <v>1016</v>
      </c>
      <c r="T68" s="268" t="s">
        <v>1017</v>
      </c>
      <c r="U68" s="274" t="s">
        <v>1018</v>
      </c>
      <c r="V68" s="277">
        <v>1</v>
      </c>
      <c r="W68" s="149" t="s">
        <v>1019</v>
      </c>
      <c r="X68" s="269">
        <v>42</v>
      </c>
      <c r="Y68" s="269">
        <f>X68+X70</f>
        <v>96</v>
      </c>
      <c r="Z68" s="269" t="s">
        <v>403</v>
      </c>
      <c r="AA68" s="190">
        <v>96</v>
      </c>
      <c r="AB68" s="149" t="s">
        <v>1020</v>
      </c>
      <c r="AC68" s="226">
        <v>0</v>
      </c>
      <c r="AD68" s="97" t="s">
        <v>1021</v>
      </c>
      <c r="AE68" s="154" t="s">
        <v>1030</v>
      </c>
      <c r="AF68" s="147" t="s">
        <v>1022</v>
      </c>
    </row>
    <row r="69" spans="1:32" s="80" customFormat="1" ht="61.5" customHeight="1" x14ac:dyDescent="0.2">
      <c r="A69" s="174"/>
      <c r="B69" s="223"/>
      <c r="C69" s="190"/>
      <c r="D69" s="190"/>
      <c r="E69" s="190"/>
      <c r="F69" s="190"/>
      <c r="G69" s="190"/>
      <c r="H69" s="190"/>
      <c r="I69" s="190"/>
      <c r="J69" s="190"/>
      <c r="K69" s="190"/>
      <c r="L69" s="224"/>
      <c r="M69" s="223"/>
      <c r="N69" s="190"/>
      <c r="O69" s="223"/>
      <c r="P69" s="190" t="s">
        <v>394</v>
      </c>
      <c r="Q69" s="190"/>
      <c r="R69" s="156"/>
      <c r="S69" s="223"/>
      <c r="T69" s="268"/>
      <c r="U69" s="275"/>
      <c r="V69" s="278"/>
      <c r="W69" s="150"/>
      <c r="X69" s="152"/>
      <c r="Y69" s="151"/>
      <c r="Z69" s="151"/>
      <c r="AA69" s="190"/>
      <c r="AB69" s="153"/>
      <c r="AC69" s="227"/>
      <c r="AD69" s="97" t="s">
        <v>1023</v>
      </c>
      <c r="AE69" s="155"/>
      <c r="AF69" s="148"/>
    </row>
    <row r="70" spans="1:32" s="80" customFormat="1" ht="68.25" customHeight="1" x14ac:dyDescent="0.2">
      <c r="A70" s="174"/>
      <c r="B70" s="223"/>
      <c r="C70" s="190"/>
      <c r="D70" s="190"/>
      <c r="E70" s="190"/>
      <c r="F70" s="190" t="s">
        <v>387</v>
      </c>
      <c r="G70" s="190"/>
      <c r="H70" s="190" t="s">
        <v>379</v>
      </c>
      <c r="I70" s="190"/>
      <c r="J70" s="190" t="s">
        <v>384</v>
      </c>
      <c r="K70" s="190"/>
      <c r="L70" s="224"/>
      <c r="M70" s="223"/>
      <c r="N70" s="190"/>
      <c r="O70" s="223"/>
      <c r="P70" s="190"/>
      <c r="Q70" s="190"/>
      <c r="R70" s="156"/>
      <c r="S70" s="223"/>
      <c r="T70" s="268"/>
      <c r="U70" s="276" t="s">
        <v>1024</v>
      </c>
      <c r="V70" s="278"/>
      <c r="W70" s="149" t="s">
        <v>1025</v>
      </c>
      <c r="X70" s="151">
        <v>54</v>
      </c>
      <c r="Y70" s="151"/>
      <c r="Z70" s="151"/>
      <c r="AA70" s="190"/>
      <c r="AB70" s="149" t="s">
        <v>1026</v>
      </c>
      <c r="AC70" s="227"/>
      <c r="AD70" s="98" t="s">
        <v>1027</v>
      </c>
      <c r="AE70" s="154" t="s">
        <v>1028</v>
      </c>
      <c r="AF70" s="147" t="s">
        <v>1029</v>
      </c>
    </row>
    <row r="71" spans="1:32" s="80" customFormat="1" ht="57" customHeight="1" x14ac:dyDescent="0.2">
      <c r="A71" s="174"/>
      <c r="B71" s="223"/>
      <c r="C71" s="190"/>
      <c r="D71" s="190"/>
      <c r="E71" s="190"/>
      <c r="F71" s="190" t="s">
        <v>387</v>
      </c>
      <c r="G71" s="190"/>
      <c r="H71" s="190" t="s">
        <v>379</v>
      </c>
      <c r="I71" s="190"/>
      <c r="J71" s="190" t="s">
        <v>384</v>
      </c>
      <c r="K71" s="190"/>
      <c r="L71" s="224"/>
      <c r="M71" s="223"/>
      <c r="N71" s="190"/>
      <c r="O71" s="223"/>
      <c r="P71" s="190" t="s">
        <v>394</v>
      </c>
      <c r="Q71" s="190"/>
      <c r="R71" s="156"/>
      <c r="S71" s="223"/>
      <c r="T71" s="268"/>
      <c r="U71" s="275"/>
      <c r="V71" s="278"/>
      <c r="W71" s="150"/>
      <c r="X71" s="152"/>
      <c r="Y71" s="152"/>
      <c r="Z71" s="152"/>
      <c r="AA71" s="190"/>
      <c r="AB71" s="153"/>
      <c r="AC71" s="228"/>
      <c r="AD71" s="98"/>
      <c r="AE71" s="155"/>
      <c r="AF71" s="148"/>
    </row>
    <row r="72" spans="1:32" s="80" customFormat="1" ht="70.5" customHeight="1" x14ac:dyDescent="0.2">
      <c r="A72" s="172">
        <v>16</v>
      </c>
      <c r="B72" s="223" t="s">
        <v>716</v>
      </c>
      <c r="C72" s="190" t="s">
        <v>794</v>
      </c>
      <c r="D72" s="190" t="s">
        <v>798</v>
      </c>
      <c r="E72" s="194" t="s">
        <v>717</v>
      </c>
      <c r="F72" s="194" t="s">
        <v>387</v>
      </c>
      <c r="G72" s="201" t="s">
        <v>543</v>
      </c>
      <c r="H72" s="194" t="s">
        <v>506</v>
      </c>
      <c r="I72" s="194" t="s">
        <v>544</v>
      </c>
      <c r="J72" s="194" t="s">
        <v>437</v>
      </c>
      <c r="K72" s="194" t="s">
        <v>537</v>
      </c>
      <c r="L72" s="218">
        <v>100</v>
      </c>
      <c r="M72" s="193" t="s">
        <v>718</v>
      </c>
      <c r="N72" s="194" t="s">
        <v>460</v>
      </c>
      <c r="O72" s="193" t="s">
        <v>539</v>
      </c>
      <c r="P72" s="194" t="s">
        <v>540</v>
      </c>
      <c r="Q72" s="194" t="s">
        <v>431</v>
      </c>
      <c r="R72" s="225">
        <v>0</v>
      </c>
      <c r="S72" s="193" t="s">
        <v>545</v>
      </c>
      <c r="T72" s="197" t="s">
        <v>897</v>
      </c>
      <c r="U72" s="192">
        <v>43280</v>
      </c>
      <c r="V72" s="195">
        <v>1</v>
      </c>
      <c r="W72" s="159" t="s">
        <v>842</v>
      </c>
      <c r="X72" s="163">
        <v>36</v>
      </c>
      <c r="Y72" s="168">
        <v>36</v>
      </c>
      <c r="Z72" s="168" t="s">
        <v>403</v>
      </c>
      <c r="AA72" s="163">
        <v>36</v>
      </c>
      <c r="AB72" s="159" t="s">
        <v>894</v>
      </c>
      <c r="AC72" s="171">
        <v>0</v>
      </c>
      <c r="AD72" s="99" t="s">
        <v>891</v>
      </c>
      <c r="AE72" s="159" t="s">
        <v>843</v>
      </c>
      <c r="AF72" s="164" t="s">
        <v>948</v>
      </c>
    </row>
    <row r="73" spans="1:32" s="80" customFormat="1" ht="57" customHeight="1" x14ac:dyDescent="0.2">
      <c r="A73" s="172"/>
      <c r="B73" s="223"/>
      <c r="C73" s="190"/>
      <c r="D73" s="190"/>
      <c r="E73" s="194"/>
      <c r="F73" s="194"/>
      <c r="G73" s="194"/>
      <c r="H73" s="194"/>
      <c r="I73" s="194"/>
      <c r="J73" s="194"/>
      <c r="K73" s="194"/>
      <c r="L73" s="218"/>
      <c r="M73" s="193"/>
      <c r="N73" s="194"/>
      <c r="O73" s="193"/>
      <c r="P73" s="194" t="s">
        <v>394</v>
      </c>
      <c r="Q73" s="194"/>
      <c r="R73" s="225"/>
      <c r="S73" s="193"/>
      <c r="T73" s="197"/>
      <c r="U73" s="192"/>
      <c r="V73" s="196"/>
      <c r="W73" s="159"/>
      <c r="X73" s="163"/>
      <c r="Y73" s="169"/>
      <c r="Z73" s="169"/>
      <c r="AA73" s="163"/>
      <c r="AB73" s="159"/>
      <c r="AC73" s="171"/>
      <c r="AD73" s="99" t="s">
        <v>892</v>
      </c>
      <c r="AE73" s="159"/>
      <c r="AF73" s="164"/>
    </row>
    <row r="74" spans="1:32" s="80" customFormat="1" ht="60" customHeight="1" x14ac:dyDescent="0.2">
      <c r="A74" s="172"/>
      <c r="B74" s="223"/>
      <c r="C74" s="190"/>
      <c r="D74" s="190"/>
      <c r="E74" s="194"/>
      <c r="F74" s="194" t="s">
        <v>387</v>
      </c>
      <c r="G74" s="194"/>
      <c r="H74" s="194" t="s">
        <v>379</v>
      </c>
      <c r="I74" s="194"/>
      <c r="J74" s="194" t="s">
        <v>384</v>
      </c>
      <c r="K74" s="194"/>
      <c r="L74" s="218"/>
      <c r="M74" s="193"/>
      <c r="N74" s="194"/>
      <c r="O74" s="193"/>
      <c r="P74" s="194"/>
      <c r="Q74" s="194"/>
      <c r="R74" s="225"/>
      <c r="S74" s="193"/>
      <c r="T74" s="197"/>
      <c r="U74" s="192"/>
      <c r="V74" s="196"/>
      <c r="W74" s="159"/>
      <c r="X74" s="163"/>
      <c r="Y74" s="169"/>
      <c r="Z74" s="169"/>
      <c r="AA74" s="163"/>
      <c r="AB74" s="159"/>
      <c r="AC74" s="171"/>
      <c r="AD74" s="99" t="s">
        <v>896</v>
      </c>
      <c r="AE74" s="159"/>
      <c r="AF74" s="164"/>
    </row>
    <row r="75" spans="1:32" s="80" customFormat="1" ht="57" customHeight="1" x14ac:dyDescent="0.2">
      <c r="A75" s="172"/>
      <c r="B75" s="223"/>
      <c r="C75" s="190"/>
      <c r="D75" s="190"/>
      <c r="E75" s="194"/>
      <c r="F75" s="194" t="s">
        <v>387</v>
      </c>
      <c r="G75" s="194"/>
      <c r="H75" s="194" t="s">
        <v>379</v>
      </c>
      <c r="I75" s="194"/>
      <c r="J75" s="194" t="s">
        <v>384</v>
      </c>
      <c r="K75" s="194"/>
      <c r="L75" s="218"/>
      <c r="M75" s="193"/>
      <c r="N75" s="194"/>
      <c r="O75" s="193"/>
      <c r="P75" s="194" t="s">
        <v>394</v>
      </c>
      <c r="Q75" s="194"/>
      <c r="R75" s="225"/>
      <c r="S75" s="193"/>
      <c r="T75" s="197"/>
      <c r="U75" s="192"/>
      <c r="V75" s="196"/>
      <c r="W75" s="159"/>
      <c r="X75" s="163"/>
      <c r="Y75" s="170"/>
      <c r="Z75" s="170"/>
      <c r="AA75" s="163"/>
      <c r="AB75" s="159"/>
      <c r="AC75" s="171"/>
      <c r="AD75" s="99"/>
      <c r="AE75" s="159"/>
      <c r="AF75" s="164"/>
    </row>
    <row r="76" spans="1:32" s="80" customFormat="1" ht="64.5" customHeight="1" x14ac:dyDescent="0.2">
      <c r="A76" s="173">
        <v>17</v>
      </c>
      <c r="B76" s="223" t="s">
        <v>567</v>
      </c>
      <c r="C76" s="190" t="s">
        <v>794</v>
      </c>
      <c r="D76" s="190" t="s">
        <v>798</v>
      </c>
      <c r="E76" s="194" t="s">
        <v>633</v>
      </c>
      <c r="F76" s="194" t="s">
        <v>387</v>
      </c>
      <c r="G76" s="201" t="s">
        <v>546</v>
      </c>
      <c r="H76" s="194" t="s">
        <v>506</v>
      </c>
      <c r="I76" s="193" t="s">
        <v>547</v>
      </c>
      <c r="J76" s="194" t="s">
        <v>437</v>
      </c>
      <c r="K76" s="194" t="s">
        <v>537</v>
      </c>
      <c r="L76" s="218">
        <v>100</v>
      </c>
      <c r="M76" s="193" t="s">
        <v>548</v>
      </c>
      <c r="N76" s="194" t="s">
        <v>460</v>
      </c>
      <c r="O76" s="193" t="s">
        <v>539</v>
      </c>
      <c r="P76" s="194" t="s">
        <v>540</v>
      </c>
      <c r="Q76" s="194" t="s">
        <v>431</v>
      </c>
      <c r="R76" s="225">
        <v>0</v>
      </c>
      <c r="S76" s="193" t="s">
        <v>541</v>
      </c>
      <c r="T76" s="197" t="s">
        <v>924</v>
      </c>
      <c r="U76" s="192">
        <v>43287</v>
      </c>
      <c r="V76" s="195">
        <v>1</v>
      </c>
      <c r="W76" s="159" t="s">
        <v>844</v>
      </c>
      <c r="X76" s="163">
        <v>42</v>
      </c>
      <c r="Y76" s="168">
        <v>42</v>
      </c>
      <c r="Z76" s="168" t="s">
        <v>403</v>
      </c>
      <c r="AA76" s="163">
        <v>42</v>
      </c>
      <c r="AB76" s="159" t="s">
        <v>845</v>
      </c>
      <c r="AC76" s="171">
        <v>0</v>
      </c>
      <c r="AD76" s="99" t="s">
        <v>891</v>
      </c>
      <c r="AE76" s="159" t="s">
        <v>846</v>
      </c>
      <c r="AF76" s="164" t="s">
        <v>949</v>
      </c>
    </row>
    <row r="77" spans="1:32" s="80" customFormat="1" ht="62.25" customHeight="1" x14ac:dyDescent="0.2">
      <c r="A77" s="173"/>
      <c r="B77" s="223"/>
      <c r="C77" s="190"/>
      <c r="D77" s="190"/>
      <c r="E77" s="194"/>
      <c r="F77" s="194"/>
      <c r="G77" s="194"/>
      <c r="H77" s="194"/>
      <c r="I77" s="193"/>
      <c r="J77" s="194"/>
      <c r="K77" s="194"/>
      <c r="L77" s="218"/>
      <c r="M77" s="193"/>
      <c r="N77" s="194"/>
      <c r="O77" s="193"/>
      <c r="P77" s="194" t="s">
        <v>394</v>
      </c>
      <c r="Q77" s="194"/>
      <c r="R77" s="225"/>
      <c r="S77" s="193"/>
      <c r="T77" s="197"/>
      <c r="U77" s="192"/>
      <c r="V77" s="196"/>
      <c r="W77" s="159"/>
      <c r="X77" s="163"/>
      <c r="Y77" s="169"/>
      <c r="Z77" s="169"/>
      <c r="AA77" s="163"/>
      <c r="AB77" s="159"/>
      <c r="AC77" s="171"/>
      <c r="AD77" s="99" t="s">
        <v>892</v>
      </c>
      <c r="AE77" s="159"/>
      <c r="AF77" s="164"/>
    </row>
    <row r="78" spans="1:32" s="80" customFormat="1" ht="57" customHeight="1" x14ac:dyDescent="0.2">
      <c r="A78" s="173"/>
      <c r="B78" s="223"/>
      <c r="C78" s="190"/>
      <c r="D78" s="190"/>
      <c r="E78" s="194"/>
      <c r="F78" s="194" t="s">
        <v>387</v>
      </c>
      <c r="G78" s="194"/>
      <c r="H78" s="194" t="s">
        <v>379</v>
      </c>
      <c r="I78" s="193"/>
      <c r="J78" s="194" t="s">
        <v>384</v>
      </c>
      <c r="K78" s="194"/>
      <c r="L78" s="218"/>
      <c r="M78" s="193"/>
      <c r="N78" s="194"/>
      <c r="O78" s="193"/>
      <c r="P78" s="194"/>
      <c r="Q78" s="194"/>
      <c r="R78" s="225"/>
      <c r="S78" s="193"/>
      <c r="T78" s="197"/>
      <c r="U78" s="192"/>
      <c r="V78" s="196"/>
      <c r="W78" s="159"/>
      <c r="X78" s="163"/>
      <c r="Y78" s="169"/>
      <c r="Z78" s="169"/>
      <c r="AA78" s="163"/>
      <c r="AB78" s="159"/>
      <c r="AC78" s="171"/>
      <c r="AD78" s="99" t="s">
        <v>896</v>
      </c>
      <c r="AE78" s="159"/>
      <c r="AF78" s="164"/>
    </row>
    <row r="79" spans="1:32" s="80" customFormat="1" ht="57" customHeight="1" x14ac:dyDescent="0.2">
      <c r="A79" s="173"/>
      <c r="B79" s="223"/>
      <c r="C79" s="190"/>
      <c r="D79" s="190"/>
      <c r="E79" s="194"/>
      <c r="F79" s="194" t="s">
        <v>387</v>
      </c>
      <c r="G79" s="194"/>
      <c r="H79" s="194" t="s">
        <v>379</v>
      </c>
      <c r="I79" s="193"/>
      <c r="J79" s="194" t="s">
        <v>384</v>
      </c>
      <c r="K79" s="194"/>
      <c r="L79" s="218"/>
      <c r="M79" s="193"/>
      <c r="N79" s="194"/>
      <c r="O79" s="193"/>
      <c r="P79" s="194" t="s">
        <v>394</v>
      </c>
      <c r="Q79" s="194"/>
      <c r="R79" s="225"/>
      <c r="S79" s="193"/>
      <c r="T79" s="197"/>
      <c r="U79" s="192"/>
      <c r="V79" s="196"/>
      <c r="W79" s="159"/>
      <c r="X79" s="163"/>
      <c r="Y79" s="170"/>
      <c r="Z79" s="170"/>
      <c r="AA79" s="163"/>
      <c r="AB79" s="159"/>
      <c r="AC79" s="171"/>
      <c r="AD79" s="99"/>
      <c r="AE79" s="159"/>
      <c r="AF79" s="164"/>
    </row>
    <row r="80" spans="1:32" s="80" customFormat="1" ht="57" customHeight="1" x14ac:dyDescent="0.2">
      <c r="A80" s="174">
        <v>18</v>
      </c>
      <c r="B80" s="223" t="s">
        <v>568</v>
      </c>
      <c r="C80" s="190" t="s">
        <v>794</v>
      </c>
      <c r="D80" s="190" t="s">
        <v>798</v>
      </c>
      <c r="E80" s="194" t="s">
        <v>634</v>
      </c>
      <c r="F80" s="194" t="s">
        <v>387</v>
      </c>
      <c r="G80" s="201" t="s">
        <v>549</v>
      </c>
      <c r="H80" s="194" t="s">
        <v>506</v>
      </c>
      <c r="I80" s="193" t="s">
        <v>547</v>
      </c>
      <c r="J80" s="194" t="s">
        <v>437</v>
      </c>
      <c r="K80" s="194" t="s">
        <v>537</v>
      </c>
      <c r="L80" s="218">
        <v>100</v>
      </c>
      <c r="M80" s="193" t="s">
        <v>550</v>
      </c>
      <c r="N80" s="194" t="s">
        <v>460</v>
      </c>
      <c r="O80" s="193" t="s">
        <v>665</v>
      </c>
      <c r="P80" s="194" t="s">
        <v>540</v>
      </c>
      <c r="Q80" s="194" t="s">
        <v>431</v>
      </c>
      <c r="R80" s="225">
        <v>0</v>
      </c>
      <c r="S80" s="193" t="s">
        <v>541</v>
      </c>
      <c r="T80" s="197" t="s">
        <v>398</v>
      </c>
      <c r="U80" s="192">
        <v>43378</v>
      </c>
      <c r="V80" s="195">
        <v>1</v>
      </c>
      <c r="W80" s="159" t="s">
        <v>847</v>
      </c>
      <c r="X80" s="163">
        <f>SUM(Y80:Y82)</f>
        <v>550</v>
      </c>
      <c r="Y80" s="100">
        <v>113</v>
      </c>
      <c r="Z80" s="100" t="s">
        <v>403</v>
      </c>
      <c r="AA80" s="163">
        <f>+SUM(Y80:Y82)</f>
        <v>550</v>
      </c>
      <c r="AB80" s="159" t="s">
        <v>848</v>
      </c>
      <c r="AC80" s="171">
        <v>0</v>
      </c>
      <c r="AD80" s="99" t="s">
        <v>891</v>
      </c>
      <c r="AE80" s="159" t="s">
        <v>848</v>
      </c>
      <c r="AF80" s="164" t="s">
        <v>950</v>
      </c>
    </row>
    <row r="81" spans="1:32" s="80" customFormat="1" ht="57" customHeight="1" x14ac:dyDescent="0.2">
      <c r="A81" s="174"/>
      <c r="B81" s="223"/>
      <c r="C81" s="190"/>
      <c r="D81" s="190"/>
      <c r="E81" s="194"/>
      <c r="F81" s="194"/>
      <c r="G81" s="194"/>
      <c r="H81" s="194"/>
      <c r="I81" s="193"/>
      <c r="J81" s="194"/>
      <c r="K81" s="194"/>
      <c r="L81" s="218"/>
      <c r="M81" s="193"/>
      <c r="N81" s="194"/>
      <c r="O81" s="193"/>
      <c r="P81" s="194" t="s">
        <v>394</v>
      </c>
      <c r="Q81" s="194"/>
      <c r="R81" s="225"/>
      <c r="S81" s="193"/>
      <c r="T81" s="197"/>
      <c r="U81" s="192"/>
      <c r="V81" s="196"/>
      <c r="W81" s="159"/>
      <c r="X81" s="163"/>
      <c r="Y81" s="100">
        <v>228</v>
      </c>
      <c r="Z81" s="100" t="s">
        <v>403</v>
      </c>
      <c r="AA81" s="163"/>
      <c r="AB81" s="159"/>
      <c r="AC81" s="171"/>
      <c r="AD81" s="99" t="s">
        <v>892</v>
      </c>
      <c r="AE81" s="159"/>
      <c r="AF81" s="164"/>
    </row>
    <row r="82" spans="1:32" s="80" customFormat="1" ht="57" customHeight="1" x14ac:dyDescent="0.2">
      <c r="A82" s="174"/>
      <c r="B82" s="223"/>
      <c r="C82" s="190"/>
      <c r="D82" s="190"/>
      <c r="E82" s="194"/>
      <c r="F82" s="194" t="s">
        <v>387</v>
      </c>
      <c r="G82" s="194"/>
      <c r="H82" s="194" t="s">
        <v>379</v>
      </c>
      <c r="I82" s="193"/>
      <c r="J82" s="194" t="s">
        <v>384</v>
      </c>
      <c r="K82" s="194"/>
      <c r="L82" s="218"/>
      <c r="M82" s="193"/>
      <c r="N82" s="194"/>
      <c r="O82" s="193"/>
      <c r="P82" s="194" t="s">
        <v>394</v>
      </c>
      <c r="Q82" s="194"/>
      <c r="R82" s="225"/>
      <c r="S82" s="193"/>
      <c r="T82" s="197"/>
      <c r="U82" s="192"/>
      <c r="V82" s="196"/>
      <c r="W82" s="159"/>
      <c r="X82" s="163"/>
      <c r="Y82" s="100">
        <v>209</v>
      </c>
      <c r="Z82" s="100" t="s">
        <v>403</v>
      </c>
      <c r="AA82" s="163"/>
      <c r="AB82" s="159"/>
      <c r="AC82" s="171"/>
      <c r="AD82" s="99" t="s">
        <v>896</v>
      </c>
      <c r="AE82" s="159"/>
      <c r="AF82" s="164"/>
    </row>
    <row r="83" spans="1:32" s="80" customFormat="1" ht="57" customHeight="1" x14ac:dyDescent="0.2">
      <c r="A83" s="172">
        <v>19</v>
      </c>
      <c r="B83" s="223" t="s">
        <v>569</v>
      </c>
      <c r="C83" s="190" t="s">
        <v>794</v>
      </c>
      <c r="D83" s="190" t="s">
        <v>798</v>
      </c>
      <c r="E83" s="194" t="s">
        <v>635</v>
      </c>
      <c r="F83" s="194" t="s">
        <v>387</v>
      </c>
      <c r="G83" s="201" t="s">
        <v>536</v>
      </c>
      <c r="H83" s="194" t="s">
        <v>506</v>
      </c>
      <c r="I83" s="193" t="s">
        <v>547</v>
      </c>
      <c r="J83" s="194" t="s">
        <v>437</v>
      </c>
      <c r="K83" s="194" t="s">
        <v>537</v>
      </c>
      <c r="L83" s="218">
        <v>100</v>
      </c>
      <c r="M83" s="193" t="s">
        <v>551</v>
      </c>
      <c r="N83" s="194" t="s">
        <v>460</v>
      </c>
      <c r="O83" s="193" t="s">
        <v>665</v>
      </c>
      <c r="P83" s="194" t="s">
        <v>540</v>
      </c>
      <c r="Q83" s="194" t="s">
        <v>431</v>
      </c>
      <c r="R83" s="225">
        <v>0</v>
      </c>
      <c r="S83" s="193" t="s">
        <v>541</v>
      </c>
      <c r="T83" s="197" t="s">
        <v>398</v>
      </c>
      <c r="U83" s="192">
        <v>43361</v>
      </c>
      <c r="V83" s="195">
        <v>1</v>
      </c>
      <c r="W83" s="159" t="s">
        <v>898</v>
      </c>
      <c r="X83" s="163">
        <v>467</v>
      </c>
      <c r="Y83" s="168">
        <v>467</v>
      </c>
      <c r="Z83" s="168" t="s">
        <v>403</v>
      </c>
      <c r="AA83" s="163">
        <v>467</v>
      </c>
      <c r="AB83" s="158" t="s">
        <v>849</v>
      </c>
      <c r="AC83" s="171">
        <v>0</v>
      </c>
      <c r="AD83" s="99" t="s">
        <v>891</v>
      </c>
      <c r="AE83" s="158" t="s">
        <v>849</v>
      </c>
      <c r="AF83" s="164" t="s">
        <v>951</v>
      </c>
    </row>
    <row r="84" spans="1:32" s="80" customFormat="1" ht="57" customHeight="1" x14ac:dyDescent="0.2">
      <c r="A84" s="172"/>
      <c r="B84" s="223"/>
      <c r="C84" s="190"/>
      <c r="D84" s="190"/>
      <c r="E84" s="194"/>
      <c r="F84" s="194"/>
      <c r="G84" s="194"/>
      <c r="H84" s="194"/>
      <c r="I84" s="193"/>
      <c r="J84" s="194"/>
      <c r="K84" s="194"/>
      <c r="L84" s="218"/>
      <c r="M84" s="193"/>
      <c r="N84" s="194"/>
      <c r="O84" s="193"/>
      <c r="P84" s="194" t="s">
        <v>394</v>
      </c>
      <c r="Q84" s="194"/>
      <c r="R84" s="225"/>
      <c r="S84" s="193"/>
      <c r="T84" s="197"/>
      <c r="U84" s="192"/>
      <c r="V84" s="196"/>
      <c r="W84" s="159"/>
      <c r="X84" s="163"/>
      <c r="Y84" s="169"/>
      <c r="Z84" s="169"/>
      <c r="AA84" s="163"/>
      <c r="AB84" s="158"/>
      <c r="AC84" s="171"/>
      <c r="AD84" s="99" t="s">
        <v>892</v>
      </c>
      <c r="AE84" s="158"/>
      <c r="AF84" s="164"/>
    </row>
    <row r="85" spans="1:32" s="80" customFormat="1" ht="57" customHeight="1" x14ac:dyDescent="0.2">
      <c r="A85" s="172"/>
      <c r="B85" s="223"/>
      <c r="C85" s="190"/>
      <c r="D85" s="190"/>
      <c r="E85" s="194"/>
      <c r="F85" s="194" t="s">
        <v>387</v>
      </c>
      <c r="G85" s="194"/>
      <c r="H85" s="194" t="s">
        <v>379</v>
      </c>
      <c r="I85" s="193"/>
      <c r="J85" s="194" t="s">
        <v>384</v>
      </c>
      <c r="K85" s="194"/>
      <c r="L85" s="218"/>
      <c r="M85" s="193"/>
      <c r="N85" s="194"/>
      <c r="O85" s="193"/>
      <c r="P85" s="194"/>
      <c r="Q85" s="194"/>
      <c r="R85" s="225"/>
      <c r="S85" s="193"/>
      <c r="T85" s="197"/>
      <c r="U85" s="192"/>
      <c r="V85" s="196"/>
      <c r="W85" s="159"/>
      <c r="X85" s="163"/>
      <c r="Y85" s="169"/>
      <c r="Z85" s="169"/>
      <c r="AA85" s="163"/>
      <c r="AB85" s="158"/>
      <c r="AC85" s="171"/>
      <c r="AD85" s="99" t="s">
        <v>896</v>
      </c>
      <c r="AE85" s="158"/>
      <c r="AF85" s="164"/>
    </row>
    <row r="86" spans="1:32" s="80" customFormat="1" ht="57" customHeight="1" x14ac:dyDescent="0.2">
      <c r="A86" s="172"/>
      <c r="B86" s="223"/>
      <c r="C86" s="190"/>
      <c r="D86" s="190"/>
      <c r="E86" s="194"/>
      <c r="F86" s="194" t="s">
        <v>387</v>
      </c>
      <c r="G86" s="194"/>
      <c r="H86" s="194" t="s">
        <v>379</v>
      </c>
      <c r="I86" s="193"/>
      <c r="J86" s="194" t="s">
        <v>384</v>
      </c>
      <c r="K86" s="194"/>
      <c r="L86" s="218"/>
      <c r="M86" s="193"/>
      <c r="N86" s="194"/>
      <c r="O86" s="193"/>
      <c r="P86" s="194" t="s">
        <v>394</v>
      </c>
      <c r="Q86" s="194"/>
      <c r="R86" s="225"/>
      <c r="S86" s="193"/>
      <c r="T86" s="197"/>
      <c r="U86" s="192"/>
      <c r="V86" s="196"/>
      <c r="W86" s="159"/>
      <c r="X86" s="163"/>
      <c r="Y86" s="170"/>
      <c r="Z86" s="170"/>
      <c r="AA86" s="163"/>
      <c r="AB86" s="158"/>
      <c r="AC86" s="171"/>
      <c r="AD86" s="99"/>
      <c r="AE86" s="158"/>
      <c r="AF86" s="164"/>
    </row>
    <row r="87" spans="1:32" s="80" customFormat="1" ht="57" customHeight="1" x14ac:dyDescent="0.2">
      <c r="A87" s="173">
        <v>20</v>
      </c>
      <c r="B87" s="223" t="s">
        <v>570</v>
      </c>
      <c r="C87" s="190" t="s">
        <v>794</v>
      </c>
      <c r="D87" s="190" t="s">
        <v>798</v>
      </c>
      <c r="E87" s="194" t="s">
        <v>632</v>
      </c>
      <c r="F87" s="194" t="s">
        <v>387</v>
      </c>
      <c r="G87" s="201" t="s">
        <v>536</v>
      </c>
      <c r="H87" s="194" t="s">
        <v>506</v>
      </c>
      <c r="I87" s="194" t="s">
        <v>552</v>
      </c>
      <c r="J87" s="194" t="s">
        <v>437</v>
      </c>
      <c r="K87" s="194" t="s">
        <v>537</v>
      </c>
      <c r="L87" s="218">
        <v>100</v>
      </c>
      <c r="M87" s="193" t="s">
        <v>553</v>
      </c>
      <c r="N87" s="194" t="s">
        <v>460</v>
      </c>
      <c r="O87" s="193" t="s">
        <v>539</v>
      </c>
      <c r="P87" s="194" t="s">
        <v>540</v>
      </c>
      <c r="Q87" s="194" t="s">
        <v>431</v>
      </c>
      <c r="R87" s="225">
        <v>0</v>
      </c>
      <c r="S87" s="193" t="s">
        <v>541</v>
      </c>
      <c r="T87" s="197" t="s">
        <v>398</v>
      </c>
      <c r="U87" s="192">
        <v>43280</v>
      </c>
      <c r="V87" s="195">
        <v>1</v>
      </c>
      <c r="W87" s="159" t="s">
        <v>850</v>
      </c>
      <c r="X87" s="163">
        <v>332</v>
      </c>
      <c r="Y87" s="168">
        <v>332</v>
      </c>
      <c r="Z87" s="168" t="s">
        <v>349</v>
      </c>
      <c r="AA87" s="163">
        <v>332</v>
      </c>
      <c r="AB87" s="158" t="s">
        <v>851</v>
      </c>
      <c r="AC87" s="171">
        <v>0</v>
      </c>
      <c r="AD87" s="99" t="s">
        <v>891</v>
      </c>
      <c r="AE87" s="158" t="s">
        <v>851</v>
      </c>
      <c r="AF87" s="164" t="s">
        <v>952</v>
      </c>
    </row>
    <row r="88" spans="1:32" s="80" customFormat="1" ht="57" customHeight="1" x14ac:dyDescent="0.2">
      <c r="A88" s="173"/>
      <c r="B88" s="223"/>
      <c r="C88" s="190"/>
      <c r="D88" s="190"/>
      <c r="E88" s="194"/>
      <c r="F88" s="194"/>
      <c r="G88" s="194"/>
      <c r="H88" s="194"/>
      <c r="I88" s="194"/>
      <c r="J88" s="194"/>
      <c r="K88" s="194"/>
      <c r="L88" s="218"/>
      <c r="M88" s="193"/>
      <c r="N88" s="194"/>
      <c r="O88" s="193"/>
      <c r="P88" s="194" t="s">
        <v>394</v>
      </c>
      <c r="Q88" s="194"/>
      <c r="R88" s="225"/>
      <c r="S88" s="193"/>
      <c r="T88" s="197"/>
      <c r="U88" s="192"/>
      <c r="V88" s="196"/>
      <c r="W88" s="159"/>
      <c r="X88" s="163"/>
      <c r="Y88" s="169"/>
      <c r="Z88" s="169"/>
      <c r="AA88" s="163"/>
      <c r="AB88" s="158"/>
      <c r="AC88" s="171"/>
      <c r="AD88" s="99" t="s">
        <v>892</v>
      </c>
      <c r="AE88" s="158"/>
      <c r="AF88" s="164"/>
    </row>
    <row r="89" spans="1:32" s="80" customFormat="1" ht="57" customHeight="1" x14ac:dyDescent="0.2">
      <c r="A89" s="173"/>
      <c r="B89" s="223"/>
      <c r="C89" s="190"/>
      <c r="D89" s="190"/>
      <c r="E89" s="194"/>
      <c r="F89" s="194" t="s">
        <v>387</v>
      </c>
      <c r="G89" s="194"/>
      <c r="H89" s="194" t="s">
        <v>379</v>
      </c>
      <c r="I89" s="194"/>
      <c r="J89" s="194" t="s">
        <v>384</v>
      </c>
      <c r="K89" s="194"/>
      <c r="L89" s="218"/>
      <c r="M89" s="193"/>
      <c r="N89" s="194"/>
      <c r="O89" s="193"/>
      <c r="P89" s="194"/>
      <c r="Q89" s="194"/>
      <c r="R89" s="225"/>
      <c r="S89" s="193"/>
      <c r="T89" s="197"/>
      <c r="U89" s="192"/>
      <c r="V89" s="196"/>
      <c r="W89" s="159"/>
      <c r="X89" s="163"/>
      <c r="Y89" s="169"/>
      <c r="Z89" s="169"/>
      <c r="AA89" s="163"/>
      <c r="AB89" s="158"/>
      <c r="AC89" s="171"/>
      <c r="AD89" s="99" t="s">
        <v>896</v>
      </c>
      <c r="AE89" s="158"/>
      <c r="AF89" s="164"/>
    </row>
    <row r="90" spans="1:32" s="80" customFormat="1" ht="69" customHeight="1" x14ac:dyDescent="0.2">
      <c r="A90" s="173"/>
      <c r="B90" s="223"/>
      <c r="C90" s="190"/>
      <c r="D90" s="190"/>
      <c r="E90" s="194"/>
      <c r="F90" s="194" t="s">
        <v>387</v>
      </c>
      <c r="G90" s="194"/>
      <c r="H90" s="194" t="s">
        <v>379</v>
      </c>
      <c r="I90" s="194"/>
      <c r="J90" s="194" t="s">
        <v>384</v>
      </c>
      <c r="K90" s="194"/>
      <c r="L90" s="218"/>
      <c r="M90" s="193"/>
      <c r="N90" s="194"/>
      <c r="O90" s="193"/>
      <c r="P90" s="194" t="s">
        <v>394</v>
      </c>
      <c r="Q90" s="194"/>
      <c r="R90" s="225"/>
      <c r="S90" s="193"/>
      <c r="T90" s="197"/>
      <c r="U90" s="192"/>
      <c r="V90" s="196"/>
      <c r="W90" s="159"/>
      <c r="X90" s="163"/>
      <c r="Y90" s="170"/>
      <c r="Z90" s="170"/>
      <c r="AA90" s="163"/>
      <c r="AB90" s="158"/>
      <c r="AC90" s="171"/>
      <c r="AD90" s="99"/>
      <c r="AE90" s="158"/>
      <c r="AF90" s="164"/>
    </row>
    <row r="91" spans="1:32" ht="93.75" customHeight="1" x14ac:dyDescent="0.2">
      <c r="A91" s="174">
        <v>21</v>
      </c>
      <c r="B91" s="158" t="s">
        <v>719</v>
      </c>
      <c r="C91" s="190" t="s">
        <v>794</v>
      </c>
      <c r="D91" s="190" t="s">
        <v>798</v>
      </c>
      <c r="E91" s="160" t="s">
        <v>571</v>
      </c>
      <c r="F91" s="210" t="s">
        <v>387</v>
      </c>
      <c r="G91" s="160" t="s">
        <v>572</v>
      </c>
      <c r="H91" s="210" t="s">
        <v>720</v>
      </c>
      <c r="I91" s="158" t="s">
        <v>573</v>
      </c>
      <c r="J91" s="210" t="s">
        <v>384</v>
      </c>
      <c r="K91" s="210" t="s">
        <v>574</v>
      </c>
      <c r="L91" s="211">
        <v>30</v>
      </c>
      <c r="M91" s="158" t="s">
        <v>721</v>
      </c>
      <c r="N91" s="210" t="s">
        <v>460</v>
      </c>
      <c r="O91" s="158" t="s">
        <v>722</v>
      </c>
      <c r="P91" s="210" t="s">
        <v>394</v>
      </c>
      <c r="Q91" s="160" t="s">
        <v>575</v>
      </c>
      <c r="R91" s="161">
        <v>0</v>
      </c>
      <c r="S91" s="210" t="s">
        <v>900</v>
      </c>
      <c r="T91" s="157" t="s">
        <v>576</v>
      </c>
      <c r="U91" s="237" t="s">
        <v>834</v>
      </c>
      <c r="V91" s="263">
        <v>1</v>
      </c>
      <c r="W91" s="158" t="s">
        <v>899</v>
      </c>
      <c r="X91" s="160">
        <v>0</v>
      </c>
      <c r="Y91" s="95">
        <v>0</v>
      </c>
      <c r="Z91" s="104" t="s">
        <v>720</v>
      </c>
      <c r="AA91" s="160">
        <v>31</v>
      </c>
      <c r="AB91" s="158" t="s">
        <v>1009</v>
      </c>
      <c r="AC91" s="161">
        <v>0</v>
      </c>
      <c r="AD91" s="93" t="s">
        <v>901</v>
      </c>
      <c r="AE91" s="158" t="s">
        <v>835</v>
      </c>
      <c r="AF91" s="157" t="s">
        <v>836</v>
      </c>
    </row>
    <row r="92" spans="1:32" ht="93.75" customHeight="1" x14ac:dyDescent="0.2">
      <c r="A92" s="174"/>
      <c r="B92" s="158"/>
      <c r="C92" s="190"/>
      <c r="D92" s="190"/>
      <c r="E92" s="160"/>
      <c r="F92" s="210"/>
      <c r="G92" s="160"/>
      <c r="H92" s="210" t="s">
        <v>379</v>
      </c>
      <c r="I92" s="158"/>
      <c r="J92" s="210"/>
      <c r="K92" s="210"/>
      <c r="L92" s="211"/>
      <c r="M92" s="158"/>
      <c r="N92" s="210"/>
      <c r="O92" s="158"/>
      <c r="P92" s="210"/>
      <c r="Q92" s="160"/>
      <c r="R92" s="161"/>
      <c r="S92" s="210"/>
      <c r="T92" s="157"/>
      <c r="U92" s="237"/>
      <c r="V92" s="263"/>
      <c r="W92" s="158"/>
      <c r="X92" s="160"/>
      <c r="Y92" s="95"/>
      <c r="Z92" s="95"/>
      <c r="AA92" s="160"/>
      <c r="AB92" s="158"/>
      <c r="AC92" s="161"/>
      <c r="AD92" s="93" t="s">
        <v>902</v>
      </c>
      <c r="AE92" s="158"/>
      <c r="AF92" s="157"/>
    </row>
    <row r="93" spans="1:32" ht="93.75" customHeight="1" x14ac:dyDescent="0.2">
      <c r="A93" s="174"/>
      <c r="B93" s="158"/>
      <c r="C93" s="190"/>
      <c r="D93" s="190"/>
      <c r="E93" s="160"/>
      <c r="F93" s="210"/>
      <c r="G93" s="160"/>
      <c r="H93" s="210"/>
      <c r="I93" s="158"/>
      <c r="J93" s="210"/>
      <c r="K93" s="210"/>
      <c r="L93" s="211"/>
      <c r="M93" s="158"/>
      <c r="N93" s="210"/>
      <c r="O93" s="158"/>
      <c r="P93" s="210" t="s">
        <v>394</v>
      </c>
      <c r="Q93" s="160"/>
      <c r="R93" s="161"/>
      <c r="S93" s="210"/>
      <c r="T93" s="157"/>
      <c r="U93" s="237"/>
      <c r="V93" s="263"/>
      <c r="W93" s="158"/>
      <c r="X93" s="160"/>
      <c r="Y93" s="95"/>
      <c r="Z93" s="95"/>
      <c r="AA93" s="160"/>
      <c r="AB93" s="158"/>
      <c r="AC93" s="161"/>
      <c r="AD93" s="93" t="s">
        <v>896</v>
      </c>
      <c r="AE93" s="158"/>
      <c r="AF93" s="157"/>
    </row>
    <row r="94" spans="1:32" ht="93.75" customHeight="1" x14ac:dyDescent="0.2">
      <c r="A94" s="174"/>
      <c r="B94" s="158"/>
      <c r="C94" s="190"/>
      <c r="D94" s="190"/>
      <c r="E94" s="160"/>
      <c r="F94" s="210"/>
      <c r="G94" s="160"/>
      <c r="H94" s="210" t="s">
        <v>379</v>
      </c>
      <c r="I94" s="158"/>
      <c r="J94" s="210"/>
      <c r="K94" s="210"/>
      <c r="L94" s="211"/>
      <c r="M94" s="158"/>
      <c r="N94" s="210"/>
      <c r="O94" s="158"/>
      <c r="P94" s="210" t="s">
        <v>394</v>
      </c>
      <c r="Q94" s="160"/>
      <c r="R94" s="161"/>
      <c r="S94" s="210"/>
      <c r="T94" s="157"/>
      <c r="U94" s="237"/>
      <c r="V94" s="263"/>
      <c r="W94" s="158"/>
      <c r="X94" s="160"/>
      <c r="Y94" s="95"/>
      <c r="Z94" s="95"/>
      <c r="AA94" s="160"/>
      <c r="AB94" s="158"/>
      <c r="AC94" s="161"/>
      <c r="AD94" s="93"/>
      <c r="AE94" s="158"/>
      <c r="AF94" s="157"/>
    </row>
    <row r="95" spans="1:32" ht="83.25" customHeight="1" x14ac:dyDescent="0.2">
      <c r="A95" s="172">
        <v>22</v>
      </c>
      <c r="B95" s="158" t="s">
        <v>723</v>
      </c>
      <c r="C95" s="190" t="s">
        <v>793</v>
      </c>
      <c r="D95" s="190" t="s">
        <v>798</v>
      </c>
      <c r="E95" s="160" t="s">
        <v>577</v>
      </c>
      <c r="F95" s="210" t="s">
        <v>387</v>
      </c>
      <c r="G95" s="249">
        <v>43221</v>
      </c>
      <c r="H95" s="210" t="s">
        <v>578</v>
      </c>
      <c r="I95" s="158" t="s">
        <v>724</v>
      </c>
      <c r="J95" s="210" t="s">
        <v>579</v>
      </c>
      <c r="K95" s="210" t="s">
        <v>580</v>
      </c>
      <c r="L95" s="211">
        <v>40</v>
      </c>
      <c r="M95" s="158" t="s">
        <v>581</v>
      </c>
      <c r="N95" s="210" t="s">
        <v>460</v>
      </c>
      <c r="O95" s="158" t="s">
        <v>582</v>
      </c>
      <c r="P95" s="210" t="s">
        <v>461</v>
      </c>
      <c r="Q95" s="160" t="s">
        <v>583</v>
      </c>
      <c r="R95" s="161" t="s">
        <v>584</v>
      </c>
      <c r="S95" s="210" t="s">
        <v>585</v>
      </c>
      <c r="T95" s="284" t="s">
        <v>398</v>
      </c>
      <c r="U95" s="237" t="s">
        <v>837</v>
      </c>
      <c r="V95" s="263">
        <v>1</v>
      </c>
      <c r="W95" s="158" t="s">
        <v>838</v>
      </c>
      <c r="X95" s="160">
        <f>SUM(Y95:Y98)</f>
        <v>53</v>
      </c>
      <c r="Y95" s="95">
        <v>4</v>
      </c>
      <c r="Z95" s="95" t="s">
        <v>944</v>
      </c>
      <c r="AA95" s="160">
        <v>60</v>
      </c>
      <c r="AB95" s="158" t="s">
        <v>930</v>
      </c>
      <c r="AC95" s="161" t="s">
        <v>584</v>
      </c>
      <c r="AD95" s="93" t="s">
        <v>929</v>
      </c>
      <c r="AE95" s="158" t="s">
        <v>953</v>
      </c>
      <c r="AF95" s="157" t="s">
        <v>875</v>
      </c>
    </row>
    <row r="96" spans="1:32" ht="91.5" customHeight="1" x14ac:dyDescent="0.2">
      <c r="A96" s="172"/>
      <c r="B96" s="158"/>
      <c r="C96" s="190"/>
      <c r="D96" s="190"/>
      <c r="E96" s="160"/>
      <c r="F96" s="210"/>
      <c r="G96" s="160"/>
      <c r="H96" s="210"/>
      <c r="I96" s="158"/>
      <c r="J96" s="210"/>
      <c r="K96" s="210"/>
      <c r="L96" s="211"/>
      <c r="M96" s="158"/>
      <c r="N96" s="210"/>
      <c r="O96" s="158"/>
      <c r="P96" s="210"/>
      <c r="Q96" s="160"/>
      <c r="R96" s="161"/>
      <c r="S96" s="210"/>
      <c r="T96" s="284"/>
      <c r="U96" s="237"/>
      <c r="V96" s="263"/>
      <c r="W96" s="221"/>
      <c r="X96" s="160"/>
      <c r="Y96" s="95">
        <v>13</v>
      </c>
      <c r="Z96" s="95" t="s">
        <v>403</v>
      </c>
      <c r="AA96" s="160"/>
      <c r="AB96" s="158"/>
      <c r="AC96" s="161"/>
      <c r="AD96" s="93" t="s">
        <v>904</v>
      </c>
      <c r="AE96" s="158"/>
      <c r="AF96" s="157"/>
    </row>
    <row r="97" spans="1:32" ht="69" customHeight="1" x14ac:dyDescent="0.2">
      <c r="A97" s="172"/>
      <c r="B97" s="158"/>
      <c r="C97" s="190"/>
      <c r="D97" s="190"/>
      <c r="E97" s="160"/>
      <c r="F97" s="210"/>
      <c r="G97" s="160"/>
      <c r="H97" s="210"/>
      <c r="I97" s="158"/>
      <c r="J97" s="210"/>
      <c r="K97" s="210"/>
      <c r="L97" s="211"/>
      <c r="M97" s="158"/>
      <c r="N97" s="210"/>
      <c r="O97" s="158"/>
      <c r="P97" s="210"/>
      <c r="Q97" s="160"/>
      <c r="R97" s="161"/>
      <c r="S97" s="210"/>
      <c r="T97" s="284"/>
      <c r="U97" s="237"/>
      <c r="V97" s="263"/>
      <c r="W97" s="221"/>
      <c r="X97" s="160"/>
      <c r="Y97" s="95">
        <v>7</v>
      </c>
      <c r="Z97" s="95" t="s">
        <v>510</v>
      </c>
      <c r="AA97" s="160"/>
      <c r="AB97" s="158"/>
      <c r="AC97" s="161"/>
      <c r="AD97" s="93" t="s">
        <v>927</v>
      </c>
      <c r="AE97" s="158"/>
      <c r="AF97" s="157"/>
    </row>
    <row r="98" spans="1:32" ht="104.25" customHeight="1" x14ac:dyDescent="0.2">
      <c r="A98" s="172"/>
      <c r="B98" s="158"/>
      <c r="C98" s="190"/>
      <c r="D98" s="190"/>
      <c r="E98" s="160"/>
      <c r="F98" s="210"/>
      <c r="G98" s="160"/>
      <c r="H98" s="210"/>
      <c r="I98" s="158"/>
      <c r="J98" s="210"/>
      <c r="K98" s="210"/>
      <c r="L98" s="211"/>
      <c r="M98" s="158"/>
      <c r="N98" s="210"/>
      <c r="O98" s="158"/>
      <c r="P98" s="210"/>
      <c r="Q98" s="160"/>
      <c r="R98" s="161"/>
      <c r="S98" s="210"/>
      <c r="T98" s="284"/>
      <c r="U98" s="237"/>
      <c r="V98" s="263"/>
      <c r="W98" s="222"/>
      <c r="X98" s="160"/>
      <c r="Y98" s="95">
        <v>29</v>
      </c>
      <c r="Z98" s="95" t="s">
        <v>402</v>
      </c>
      <c r="AA98" s="160"/>
      <c r="AB98" s="158"/>
      <c r="AC98" s="161"/>
      <c r="AD98" s="93" t="s">
        <v>928</v>
      </c>
      <c r="AE98" s="158"/>
      <c r="AF98" s="157"/>
    </row>
    <row r="99" spans="1:32" s="70" customFormat="1" ht="57" customHeight="1" x14ac:dyDescent="0.2">
      <c r="A99" s="172">
        <v>23</v>
      </c>
      <c r="B99" s="158" t="s">
        <v>725</v>
      </c>
      <c r="C99" s="190" t="s">
        <v>794</v>
      </c>
      <c r="D99" s="190" t="s">
        <v>798</v>
      </c>
      <c r="E99" s="163" t="s">
        <v>726</v>
      </c>
      <c r="F99" s="163" t="s">
        <v>452</v>
      </c>
      <c r="G99" s="163" t="s">
        <v>903</v>
      </c>
      <c r="H99" s="163" t="s">
        <v>454</v>
      </c>
      <c r="I99" s="163" t="s">
        <v>455</v>
      </c>
      <c r="J99" s="163" t="s">
        <v>437</v>
      </c>
      <c r="K99" s="163" t="s">
        <v>727</v>
      </c>
      <c r="L99" s="219">
        <v>9</v>
      </c>
      <c r="M99" s="163" t="s">
        <v>456</v>
      </c>
      <c r="N99" s="163" t="s">
        <v>386</v>
      </c>
      <c r="O99" s="159" t="s">
        <v>728</v>
      </c>
      <c r="P99" s="163" t="s">
        <v>461</v>
      </c>
      <c r="Q99" s="163" t="s">
        <v>729</v>
      </c>
      <c r="R99" s="171">
        <v>0</v>
      </c>
      <c r="S99" s="159" t="s">
        <v>464</v>
      </c>
      <c r="T99" s="164" t="s">
        <v>465</v>
      </c>
      <c r="U99" s="265" t="s">
        <v>876</v>
      </c>
      <c r="V99" s="280" t="s">
        <v>822</v>
      </c>
      <c r="W99" s="282" t="s">
        <v>877</v>
      </c>
      <c r="X99" s="168">
        <v>12</v>
      </c>
      <c r="Y99" s="100">
        <v>7</v>
      </c>
      <c r="Z99" s="100" t="s">
        <v>510</v>
      </c>
      <c r="AA99" s="163">
        <v>122</v>
      </c>
      <c r="AB99" s="158" t="s">
        <v>954</v>
      </c>
      <c r="AC99" s="171">
        <v>0</v>
      </c>
      <c r="AD99" s="99" t="s">
        <v>905</v>
      </c>
      <c r="AE99" s="159" t="s">
        <v>823</v>
      </c>
      <c r="AF99" s="164" t="s">
        <v>955</v>
      </c>
    </row>
    <row r="100" spans="1:32" s="70" customFormat="1" ht="57" customHeight="1" x14ac:dyDescent="0.2">
      <c r="A100" s="172"/>
      <c r="B100" s="158"/>
      <c r="C100" s="190"/>
      <c r="D100" s="190"/>
      <c r="E100" s="163"/>
      <c r="F100" s="163"/>
      <c r="G100" s="163"/>
      <c r="H100" s="163"/>
      <c r="I100" s="163"/>
      <c r="J100" s="163"/>
      <c r="K100" s="163"/>
      <c r="L100" s="219"/>
      <c r="M100" s="163"/>
      <c r="N100" s="163"/>
      <c r="O100" s="159" t="s">
        <v>393</v>
      </c>
      <c r="P100" s="163"/>
      <c r="Q100" s="163" t="s">
        <v>396</v>
      </c>
      <c r="R100" s="171"/>
      <c r="S100" s="159"/>
      <c r="T100" s="164"/>
      <c r="U100" s="266"/>
      <c r="V100" s="281"/>
      <c r="W100" s="283"/>
      <c r="X100" s="169"/>
      <c r="Y100" s="100">
        <v>3</v>
      </c>
      <c r="Z100" s="100" t="s">
        <v>616</v>
      </c>
      <c r="AA100" s="163"/>
      <c r="AB100" s="158"/>
      <c r="AC100" s="171"/>
      <c r="AD100" s="99" t="s">
        <v>907</v>
      </c>
      <c r="AE100" s="159"/>
      <c r="AF100" s="164"/>
    </row>
    <row r="101" spans="1:32" s="70" customFormat="1" ht="57" customHeight="1" x14ac:dyDescent="0.2">
      <c r="A101" s="172"/>
      <c r="B101" s="158"/>
      <c r="C101" s="190"/>
      <c r="D101" s="190"/>
      <c r="E101" s="163"/>
      <c r="F101" s="163"/>
      <c r="G101" s="163"/>
      <c r="H101" s="163" t="s">
        <v>379</v>
      </c>
      <c r="I101" s="163"/>
      <c r="J101" s="163" t="s">
        <v>384</v>
      </c>
      <c r="K101" s="163"/>
      <c r="L101" s="219"/>
      <c r="M101" s="163"/>
      <c r="N101" s="163"/>
      <c r="O101" s="159"/>
      <c r="P101" s="163"/>
      <c r="Q101" s="163"/>
      <c r="R101" s="171"/>
      <c r="S101" s="159" t="s">
        <v>397</v>
      </c>
      <c r="T101" s="164"/>
      <c r="U101" s="266"/>
      <c r="V101" s="281"/>
      <c r="W101" s="283"/>
      <c r="X101" s="169"/>
      <c r="Y101" s="100">
        <v>2</v>
      </c>
      <c r="Z101" s="100" t="s">
        <v>615</v>
      </c>
      <c r="AA101" s="163"/>
      <c r="AB101" s="158"/>
      <c r="AC101" s="171"/>
      <c r="AD101" s="99" t="s">
        <v>906</v>
      </c>
      <c r="AE101" s="159"/>
      <c r="AF101" s="164"/>
    </row>
    <row r="102" spans="1:32" s="70" customFormat="1" ht="57" customHeight="1" x14ac:dyDescent="0.2">
      <c r="A102" s="172"/>
      <c r="B102" s="158"/>
      <c r="C102" s="190"/>
      <c r="D102" s="190"/>
      <c r="E102" s="163"/>
      <c r="F102" s="163"/>
      <c r="G102" s="163"/>
      <c r="H102" s="163" t="s">
        <v>379</v>
      </c>
      <c r="I102" s="163"/>
      <c r="J102" s="163" t="s">
        <v>384</v>
      </c>
      <c r="K102" s="163"/>
      <c r="L102" s="219"/>
      <c r="M102" s="163"/>
      <c r="N102" s="163"/>
      <c r="O102" s="159" t="s">
        <v>393</v>
      </c>
      <c r="P102" s="163"/>
      <c r="Q102" s="163" t="s">
        <v>396</v>
      </c>
      <c r="R102" s="171"/>
      <c r="S102" s="159" t="s">
        <v>397</v>
      </c>
      <c r="T102" s="164"/>
      <c r="U102" s="267"/>
      <c r="V102" s="250"/>
      <c r="W102" s="252"/>
      <c r="X102" s="170"/>
      <c r="Y102" s="100"/>
      <c r="Z102" s="100"/>
      <c r="AA102" s="163"/>
      <c r="AB102" s="158"/>
      <c r="AC102" s="171"/>
      <c r="AD102" s="99"/>
      <c r="AE102" s="159"/>
      <c r="AF102" s="164"/>
    </row>
    <row r="103" spans="1:32" s="70" customFormat="1" ht="57" customHeight="1" x14ac:dyDescent="0.2">
      <c r="A103" s="174">
        <v>24</v>
      </c>
      <c r="B103" s="158" t="s">
        <v>730</v>
      </c>
      <c r="C103" s="190" t="s">
        <v>794</v>
      </c>
      <c r="D103" s="190" t="s">
        <v>798</v>
      </c>
      <c r="E103" s="163" t="s">
        <v>726</v>
      </c>
      <c r="F103" s="163" t="s">
        <v>452</v>
      </c>
      <c r="G103" s="163" t="s">
        <v>457</v>
      </c>
      <c r="H103" s="163" t="s">
        <v>458</v>
      </c>
      <c r="I103" s="163" t="s">
        <v>731</v>
      </c>
      <c r="J103" s="163" t="s">
        <v>384</v>
      </c>
      <c r="K103" s="163" t="s">
        <v>732</v>
      </c>
      <c r="L103" s="219">
        <v>15</v>
      </c>
      <c r="M103" s="159" t="s">
        <v>459</v>
      </c>
      <c r="N103" s="163" t="s">
        <v>460</v>
      </c>
      <c r="O103" s="159" t="s">
        <v>462</v>
      </c>
      <c r="P103" s="163" t="s">
        <v>461</v>
      </c>
      <c r="Q103" s="163" t="s">
        <v>463</v>
      </c>
      <c r="R103" s="171">
        <v>0</v>
      </c>
      <c r="S103" s="159" t="s">
        <v>733</v>
      </c>
      <c r="T103" s="164" t="s">
        <v>398</v>
      </c>
      <c r="U103" s="192" t="s">
        <v>824</v>
      </c>
      <c r="V103" s="191" t="s">
        <v>463</v>
      </c>
      <c r="W103" s="159" t="s">
        <v>878</v>
      </c>
      <c r="X103" s="163">
        <v>25</v>
      </c>
      <c r="Y103" s="100">
        <v>25</v>
      </c>
      <c r="Z103" s="100" t="s">
        <v>349</v>
      </c>
      <c r="AA103" s="160"/>
      <c r="AB103" s="158"/>
      <c r="AC103" s="171">
        <v>0</v>
      </c>
      <c r="AD103" s="99" t="s">
        <v>891</v>
      </c>
      <c r="AE103" s="158" t="s">
        <v>947</v>
      </c>
      <c r="AF103" s="164" t="s">
        <v>956</v>
      </c>
    </row>
    <row r="104" spans="1:32" s="70" customFormat="1" ht="57" customHeight="1" x14ac:dyDescent="0.2">
      <c r="A104" s="174"/>
      <c r="B104" s="158"/>
      <c r="C104" s="190"/>
      <c r="D104" s="190"/>
      <c r="E104" s="163"/>
      <c r="F104" s="163"/>
      <c r="G104" s="163"/>
      <c r="H104" s="163"/>
      <c r="I104" s="163"/>
      <c r="J104" s="163"/>
      <c r="K104" s="163"/>
      <c r="L104" s="219"/>
      <c r="M104" s="159"/>
      <c r="N104" s="163"/>
      <c r="O104" s="159" t="s">
        <v>393</v>
      </c>
      <c r="P104" s="163"/>
      <c r="Q104" s="163" t="s">
        <v>396</v>
      </c>
      <c r="R104" s="171"/>
      <c r="S104" s="159"/>
      <c r="T104" s="164"/>
      <c r="U104" s="192"/>
      <c r="V104" s="191"/>
      <c r="W104" s="159"/>
      <c r="X104" s="163"/>
      <c r="Y104" s="100"/>
      <c r="Z104" s="100"/>
      <c r="AA104" s="160"/>
      <c r="AB104" s="158"/>
      <c r="AC104" s="171"/>
      <c r="AD104" s="99" t="s">
        <v>892</v>
      </c>
      <c r="AE104" s="158"/>
      <c r="AF104" s="164"/>
    </row>
    <row r="105" spans="1:32" s="70" customFormat="1" ht="57" customHeight="1" x14ac:dyDescent="0.2">
      <c r="A105" s="174"/>
      <c r="B105" s="158"/>
      <c r="C105" s="190"/>
      <c r="D105" s="190"/>
      <c r="E105" s="163"/>
      <c r="F105" s="163"/>
      <c r="G105" s="163"/>
      <c r="H105" s="163"/>
      <c r="I105" s="163"/>
      <c r="J105" s="163"/>
      <c r="K105" s="163"/>
      <c r="L105" s="219"/>
      <c r="M105" s="159"/>
      <c r="N105" s="163"/>
      <c r="O105" s="159"/>
      <c r="P105" s="163"/>
      <c r="Q105" s="163"/>
      <c r="R105" s="171"/>
      <c r="S105" s="159"/>
      <c r="T105" s="164"/>
      <c r="U105" s="192"/>
      <c r="V105" s="191"/>
      <c r="W105" s="159"/>
      <c r="X105" s="163"/>
      <c r="Y105" s="100"/>
      <c r="Z105" s="100"/>
      <c r="AA105" s="160"/>
      <c r="AB105" s="158"/>
      <c r="AC105" s="171"/>
      <c r="AD105" s="99" t="s">
        <v>896</v>
      </c>
      <c r="AE105" s="158"/>
      <c r="AF105" s="164"/>
    </row>
    <row r="106" spans="1:32" s="70" customFormat="1" ht="57" customHeight="1" x14ac:dyDescent="0.2">
      <c r="A106" s="174"/>
      <c r="B106" s="158"/>
      <c r="C106" s="190"/>
      <c r="D106" s="190"/>
      <c r="E106" s="163"/>
      <c r="F106" s="163"/>
      <c r="G106" s="163"/>
      <c r="H106" s="163"/>
      <c r="I106" s="163"/>
      <c r="J106" s="163"/>
      <c r="K106" s="163"/>
      <c r="L106" s="219"/>
      <c r="M106" s="159"/>
      <c r="N106" s="163"/>
      <c r="O106" s="159" t="s">
        <v>393</v>
      </c>
      <c r="P106" s="163"/>
      <c r="Q106" s="163" t="s">
        <v>396</v>
      </c>
      <c r="R106" s="171"/>
      <c r="S106" s="159"/>
      <c r="T106" s="164"/>
      <c r="U106" s="192"/>
      <c r="V106" s="191"/>
      <c r="W106" s="159"/>
      <c r="X106" s="163"/>
      <c r="Y106" s="100"/>
      <c r="Z106" s="100"/>
      <c r="AA106" s="160"/>
      <c r="AB106" s="158"/>
      <c r="AC106" s="171"/>
      <c r="AD106" s="99"/>
      <c r="AE106" s="158"/>
      <c r="AF106" s="164"/>
    </row>
    <row r="107" spans="1:32" s="80" customFormat="1" ht="92.25" customHeight="1" x14ac:dyDescent="0.2">
      <c r="A107" s="172">
        <v>25</v>
      </c>
      <c r="B107" s="223" t="s">
        <v>802</v>
      </c>
      <c r="C107" s="190" t="s">
        <v>795</v>
      </c>
      <c r="D107" s="190" t="s">
        <v>798</v>
      </c>
      <c r="E107" s="190" t="s">
        <v>726</v>
      </c>
      <c r="F107" s="190" t="s">
        <v>452</v>
      </c>
      <c r="G107" s="190" t="s">
        <v>763</v>
      </c>
      <c r="H107" s="190" t="s">
        <v>587</v>
      </c>
      <c r="I107" s="190" t="s">
        <v>587</v>
      </c>
      <c r="J107" s="190" t="s">
        <v>588</v>
      </c>
      <c r="K107" s="190" t="s">
        <v>734</v>
      </c>
      <c r="L107" s="224">
        <v>25</v>
      </c>
      <c r="M107" s="190" t="s">
        <v>589</v>
      </c>
      <c r="N107" s="190" t="s">
        <v>386</v>
      </c>
      <c r="O107" s="223" t="s">
        <v>735</v>
      </c>
      <c r="P107" s="190" t="s">
        <v>461</v>
      </c>
      <c r="Q107" s="190" t="s">
        <v>590</v>
      </c>
      <c r="R107" s="156">
        <v>0</v>
      </c>
      <c r="S107" s="223" t="s">
        <v>759</v>
      </c>
      <c r="T107" s="268" t="s">
        <v>398</v>
      </c>
      <c r="U107" s="192" t="s">
        <v>760</v>
      </c>
      <c r="V107" s="191" t="s">
        <v>762</v>
      </c>
      <c r="W107" s="159" t="s">
        <v>761</v>
      </c>
      <c r="X107" s="163">
        <f>SUM(Y107:Y110)</f>
        <v>7</v>
      </c>
      <c r="Y107" s="100">
        <v>5</v>
      </c>
      <c r="Z107" s="100" t="s">
        <v>349</v>
      </c>
      <c r="AA107" s="160">
        <v>5</v>
      </c>
      <c r="AB107" s="158" t="s">
        <v>908</v>
      </c>
      <c r="AC107" s="161">
        <v>0</v>
      </c>
      <c r="AD107" s="93" t="s">
        <v>768</v>
      </c>
      <c r="AE107" s="159" t="s">
        <v>808</v>
      </c>
      <c r="AF107" s="164" t="s">
        <v>909</v>
      </c>
    </row>
    <row r="108" spans="1:32" s="80" customFormat="1" ht="77.25" customHeight="1" x14ac:dyDescent="0.2">
      <c r="A108" s="172"/>
      <c r="B108" s="223"/>
      <c r="C108" s="190"/>
      <c r="D108" s="190"/>
      <c r="E108" s="190"/>
      <c r="F108" s="190"/>
      <c r="G108" s="190"/>
      <c r="H108" s="190"/>
      <c r="I108" s="190"/>
      <c r="J108" s="190"/>
      <c r="K108" s="190"/>
      <c r="L108" s="224"/>
      <c r="M108" s="190"/>
      <c r="N108" s="190"/>
      <c r="O108" s="223"/>
      <c r="P108" s="190"/>
      <c r="Q108" s="190" t="s">
        <v>396</v>
      </c>
      <c r="R108" s="156"/>
      <c r="S108" s="223"/>
      <c r="T108" s="268"/>
      <c r="U108" s="192"/>
      <c r="V108" s="191"/>
      <c r="W108" s="159"/>
      <c r="X108" s="163"/>
      <c r="Y108" s="100">
        <v>2</v>
      </c>
      <c r="Z108" s="100" t="s">
        <v>616</v>
      </c>
      <c r="AA108" s="160"/>
      <c r="AB108" s="158"/>
      <c r="AC108" s="161"/>
      <c r="AD108" s="93" t="s">
        <v>809</v>
      </c>
      <c r="AE108" s="159"/>
      <c r="AF108" s="164"/>
    </row>
    <row r="109" spans="1:32" s="80" customFormat="1" ht="77.25" customHeight="1" x14ac:dyDescent="0.2">
      <c r="A109" s="172"/>
      <c r="B109" s="223"/>
      <c r="C109" s="190"/>
      <c r="D109" s="190"/>
      <c r="E109" s="190"/>
      <c r="F109" s="190"/>
      <c r="G109" s="190"/>
      <c r="H109" s="190"/>
      <c r="I109" s="190"/>
      <c r="J109" s="190"/>
      <c r="K109" s="190"/>
      <c r="L109" s="224"/>
      <c r="M109" s="190"/>
      <c r="N109" s="190"/>
      <c r="O109" s="223"/>
      <c r="P109" s="190"/>
      <c r="Q109" s="190"/>
      <c r="R109" s="156"/>
      <c r="S109" s="223"/>
      <c r="T109" s="268"/>
      <c r="U109" s="192"/>
      <c r="V109" s="191"/>
      <c r="W109" s="159"/>
      <c r="X109" s="163"/>
      <c r="Y109" s="100"/>
      <c r="Z109" s="100"/>
      <c r="AA109" s="160"/>
      <c r="AB109" s="158"/>
      <c r="AC109" s="161"/>
      <c r="AD109" s="93" t="s">
        <v>765</v>
      </c>
      <c r="AE109" s="159"/>
      <c r="AF109" s="164"/>
    </row>
    <row r="110" spans="1:32" s="80" customFormat="1" ht="81.75" customHeight="1" x14ac:dyDescent="0.2">
      <c r="A110" s="172"/>
      <c r="B110" s="223"/>
      <c r="C110" s="190"/>
      <c r="D110" s="190"/>
      <c r="E110" s="190"/>
      <c r="F110" s="190"/>
      <c r="G110" s="190"/>
      <c r="H110" s="190"/>
      <c r="I110" s="190"/>
      <c r="J110" s="190"/>
      <c r="K110" s="190"/>
      <c r="L110" s="224"/>
      <c r="M110" s="190"/>
      <c r="N110" s="190"/>
      <c r="O110" s="223"/>
      <c r="P110" s="190"/>
      <c r="Q110" s="190" t="s">
        <v>396</v>
      </c>
      <c r="R110" s="156"/>
      <c r="S110" s="223"/>
      <c r="T110" s="268"/>
      <c r="U110" s="192"/>
      <c r="V110" s="191"/>
      <c r="W110" s="159"/>
      <c r="X110" s="163"/>
      <c r="Y110" s="100"/>
      <c r="Z110" s="100"/>
      <c r="AA110" s="160"/>
      <c r="AB110" s="158"/>
      <c r="AC110" s="161"/>
      <c r="AD110" s="93" t="s">
        <v>766</v>
      </c>
      <c r="AE110" s="159"/>
      <c r="AF110" s="164"/>
    </row>
    <row r="111" spans="1:32" s="70" customFormat="1" ht="74.25" customHeight="1" x14ac:dyDescent="0.2">
      <c r="A111" s="172">
        <v>26</v>
      </c>
      <c r="B111" s="223" t="s">
        <v>803</v>
      </c>
      <c r="C111" s="190" t="s">
        <v>795</v>
      </c>
      <c r="D111" s="190" t="s">
        <v>798</v>
      </c>
      <c r="E111" s="160" t="s">
        <v>726</v>
      </c>
      <c r="F111" s="160" t="s">
        <v>452</v>
      </c>
      <c r="G111" s="160" t="s">
        <v>586</v>
      </c>
      <c r="H111" s="160" t="s">
        <v>587</v>
      </c>
      <c r="I111" s="160" t="s">
        <v>587</v>
      </c>
      <c r="J111" s="160" t="s">
        <v>588</v>
      </c>
      <c r="K111" s="160" t="s">
        <v>734</v>
      </c>
      <c r="L111" s="162">
        <v>25</v>
      </c>
      <c r="M111" s="160" t="s">
        <v>589</v>
      </c>
      <c r="N111" s="160" t="s">
        <v>386</v>
      </c>
      <c r="O111" s="158" t="s">
        <v>735</v>
      </c>
      <c r="P111" s="160" t="s">
        <v>461</v>
      </c>
      <c r="Q111" s="160" t="s">
        <v>590</v>
      </c>
      <c r="R111" s="161">
        <v>0</v>
      </c>
      <c r="S111" s="158" t="s">
        <v>759</v>
      </c>
      <c r="T111" s="157" t="s">
        <v>398</v>
      </c>
      <c r="U111" s="192" t="s">
        <v>764</v>
      </c>
      <c r="V111" s="191" t="s">
        <v>762</v>
      </c>
      <c r="W111" s="159" t="s">
        <v>810</v>
      </c>
      <c r="X111" s="163">
        <f>SUM(Y111:Y113)</f>
        <v>26</v>
      </c>
      <c r="Y111" s="100">
        <v>22</v>
      </c>
      <c r="Z111" s="100" t="s">
        <v>403</v>
      </c>
      <c r="AA111" s="160">
        <f>Y111</f>
        <v>22</v>
      </c>
      <c r="AB111" s="158" t="s">
        <v>807</v>
      </c>
      <c r="AC111" s="161">
        <v>0</v>
      </c>
      <c r="AD111" s="93" t="s">
        <v>767</v>
      </c>
      <c r="AE111" s="159" t="s">
        <v>811</v>
      </c>
      <c r="AF111" s="164" t="s">
        <v>910</v>
      </c>
    </row>
    <row r="112" spans="1:32" s="70" customFormat="1" ht="63.75" customHeight="1" x14ac:dyDescent="0.2">
      <c r="A112" s="172"/>
      <c r="B112" s="223"/>
      <c r="C112" s="190"/>
      <c r="D112" s="190"/>
      <c r="E112" s="160"/>
      <c r="F112" s="160"/>
      <c r="G112" s="160"/>
      <c r="H112" s="160"/>
      <c r="I112" s="160"/>
      <c r="J112" s="160"/>
      <c r="K112" s="160"/>
      <c r="L112" s="162"/>
      <c r="M112" s="160"/>
      <c r="N112" s="160"/>
      <c r="O112" s="158"/>
      <c r="P112" s="160"/>
      <c r="Q112" s="160" t="s">
        <v>396</v>
      </c>
      <c r="R112" s="161"/>
      <c r="S112" s="158"/>
      <c r="T112" s="157"/>
      <c r="U112" s="192"/>
      <c r="V112" s="191"/>
      <c r="W112" s="159"/>
      <c r="X112" s="163"/>
      <c r="Y112" s="100">
        <v>3</v>
      </c>
      <c r="Z112" s="100" t="s">
        <v>616</v>
      </c>
      <c r="AA112" s="160"/>
      <c r="AB112" s="158"/>
      <c r="AC112" s="161"/>
      <c r="AD112" s="93" t="s">
        <v>809</v>
      </c>
      <c r="AE112" s="159"/>
      <c r="AF112" s="164"/>
    </row>
    <row r="113" spans="1:32" s="70" customFormat="1" ht="71.25" customHeight="1" x14ac:dyDescent="0.2">
      <c r="A113" s="172"/>
      <c r="B113" s="223"/>
      <c r="C113" s="190"/>
      <c r="D113" s="190"/>
      <c r="E113" s="160"/>
      <c r="F113" s="160"/>
      <c r="G113" s="160"/>
      <c r="H113" s="160"/>
      <c r="I113" s="160"/>
      <c r="J113" s="160"/>
      <c r="K113" s="160"/>
      <c r="L113" s="162"/>
      <c r="M113" s="160"/>
      <c r="N113" s="160"/>
      <c r="O113" s="158"/>
      <c r="P113" s="160"/>
      <c r="Q113" s="160"/>
      <c r="R113" s="161"/>
      <c r="S113" s="158"/>
      <c r="T113" s="157"/>
      <c r="U113" s="192"/>
      <c r="V113" s="191"/>
      <c r="W113" s="159"/>
      <c r="X113" s="163"/>
      <c r="Y113" s="100">
        <v>1</v>
      </c>
      <c r="Z113" s="100" t="s">
        <v>615</v>
      </c>
      <c r="AA113" s="160"/>
      <c r="AB113" s="158"/>
      <c r="AC113" s="161"/>
      <c r="AD113" s="93" t="s">
        <v>765</v>
      </c>
      <c r="AE113" s="159"/>
      <c r="AF113" s="164"/>
    </row>
    <row r="114" spans="1:32" s="70" customFormat="1" ht="77.25" customHeight="1" x14ac:dyDescent="0.2">
      <c r="A114" s="172"/>
      <c r="B114" s="223"/>
      <c r="C114" s="190"/>
      <c r="D114" s="190"/>
      <c r="E114" s="160"/>
      <c r="F114" s="160"/>
      <c r="G114" s="160"/>
      <c r="H114" s="160"/>
      <c r="I114" s="160"/>
      <c r="J114" s="160"/>
      <c r="K114" s="160"/>
      <c r="L114" s="162"/>
      <c r="M114" s="160"/>
      <c r="N114" s="160"/>
      <c r="O114" s="158"/>
      <c r="P114" s="160"/>
      <c r="Q114" s="160" t="s">
        <v>396</v>
      </c>
      <c r="R114" s="161"/>
      <c r="S114" s="158"/>
      <c r="T114" s="157"/>
      <c r="U114" s="192"/>
      <c r="V114" s="191"/>
      <c r="W114" s="159"/>
      <c r="X114" s="163"/>
      <c r="Y114" s="100"/>
      <c r="Z114" s="100"/>
      <c r="AA114" s="160"/>
      <c r="AB114" s="158"/>
      <c r="AC114" s="161"/>
      <c r="AD114" s="93" t="s">
        <v>766</v>
      </c>
      <c r="AE114" s="159"/>
      <c r="AF114" s="164"/>
    </row>
    <row r="115" spans="1:32" s="70" customFormat="1" ht="84" customHeight="1" x14ac:dyDescent="0.2">
      <c r="A115" s="174">
        <v>27</v>
      </c>
      <c r="B115" s="158" t="s">
        <v>591</v>
      </c>
      <c r="C115" s="190" t="s">
        <v>794</v>
      </c>
      <c r="D115" s="190" t="s">
        <v>798</v>
      </c>
      <c r="E115" s="163" t="s">
        <v>726</v>
      </c>
      <c r="F115" s="163" t="s">
        <v>592</v>
      </c>
      <c r="G115" s="163" t="s">
        <v>593</v>
      </c>
      <c r="H115" s="163" t="s">
        <v>458</v>
      </c>
      <c r="I115" s="163" t="s">
        <v>594</v>
      </c>
      <c r="J115" s="163" t="s">
        <v>384</v>
      </c>
      <c r="K115" s="163" t="s">
        <v>736</v>
      </c>
      <c r="L115" s="219">
        <v>20</v>
      </c>
      <c r="M115" s="159" t="s">
        <v>459</v>
      </c>
      <c r="N115" s="163" t="s">
        <v>460</v>
      </c>
      <c r="O115" s="159" t="s">
        <v>462</v>
      </c>
      <c r="P115" s="163" t="s">
        <v>461</v>
      </c>
      <c r="Q115" s="163" t="s">
        <v>463</v>
      </c>
      <c r="R115" s="171">
        <v>0</v>
      </c>
      <c r="S115" s="159" t="s">
        <v>733</v>
      </c>
      <c r="T115" s="164" t="s">
        <v>398</v>
      </c>
      <c r="U115" s="237" t="s">
        <v>829</v>
      </c>
      <c r="V115" s="263">
        <v>1</v>
      </c>
      <c r="W115" s="158" t="s">
        <v>959</v>
      </c>
      <c r="X115" s="160">
        <f>Y115+Y116+Y117</f>
        <v>262</v>
      </c>
      <c r="Y115" s="95">
        <v>60</v>
      </c>
      <c r="Z115" s="95" t="s">
        <v>349</v>
      </c>
      <c r="AA115" s="160">
        <v>345</v>
      </c>
      <c r="AB115" s="158" t="s">
        <v>960</v>
      </c>
      <c r="AC115" s="161">
        <v>0</v>
      </c>
      <c r="AD115" s="93" t="s">
        <v>891</v>
      </c>
      <c r="AE115" s="158" t="s">
        <v>961</v>
      </c>
      <c r="AF115" s="157" t="s">
        <v>962</v>
      </c>
    </row>
    <row r="116" spans="1:32" s="70" customFormat="1" ht="84.75" customHeight="1" x14ac:dyDescent="0.2">
      <c r="A116" s="174"/>
      <c r="B116" s="158"/>
      <c r="C116" s="190"/>
      <c r="D116" s="190"/>
      <c r="E116" s="163"/>
      <c r="F116" s="163"/>
      <c r="G116" s="163"/>
      <c r="H116" s="163"/>
      <c r="I116" s="163"/>
      <c r="J116" s="163"/>
      <c r="K116" s="163"/>
      <c r="L116" s="219"/>
      <c r="M116" s="159"/>
      <c r="N116" s="163"/>
      <c r="O116" s="159" t="s">
        <v>393</v>
      </c>
      <c r="P116" s="163"/>
      <c r="Q116" s="163" t="s">
        <v>396</v>
      </c>
      <c r="R116" s="171"/>
      <c r="S116" s="159"/>
      <c r="T116" s="164"/>
      <c r="U116" s="237"/>
      <c r="V116" s="263"/>
      <c r="W116" s="158"/>
      <c r="X116" s="160"/>
      <c r="Y116" s="95">
        <v>98</v>
      </c>
      <c r="Z116" s="95" t="s">
        <v>402</v>
      </c>
      <c r="AA116" s="160"/>
      <c r="AB116" s="158"/>
      <c r="AC116" s="161"/>
      <c r="AD116" s="93" t="s">
        <v>892</v>
      </c>
      <c r="AE116" s="158"/>
      <c r="AF116" s="157"/>
    </row>
    <row r="117" spans="1:32" s="70" customFormat="1" ht="72.75" customHeight="1" x14ac:dyDescent="0.2">
      <c r="A117" s="174"/>
      <c r="B117" s="158"/>
      <c r="C117" s="190"/>
      <c r="D117" s="190"/>
      <c r="E117" s="163"/>
      <c r="F117" s="163"/>
      <c r="G117" s="163"/>
      <c r="H117" s="163"/>
      <c r="I117" s="163"/>
      <c r="J117" s="163"/>
      <c r="K117" s="163"/>
      <c r="L117" s="219"/>
      <c r="M117" s="159"/>
      <c r="N117" s="163"/>
      <c r="O117" s="159"/>
      <c r="P117" s="163"/>
      <c r="Q117" s="163"/>
      <c r="R117" s="171"/>
      <c r="S117" s="159"/>
      <c r="T117" s="164"/>
      <c r="U117" s="237"/>
      <c r="V117" s="263"/>
      <c r="W117" s="158"/>
      <c r="X117" s="160"/>
      <c r="Y117" s="95">
        <v>104</v>
      </c>
      <c r="Z117" s="95" t="s">
        <v>403</v>
      </c>
      <c r="AA117" s="160"/>
      <c r="AB117" s="158"/>
      <c r="AC117" s="161"/>
      <c r="AD117" s="93" t="s">
        <v>896</v>
      </c>
      <c r="AE117" s="158"/>
      <c r="AF117" s="157"/>
    </row>
    <row r="118" spans="1:32" s="70" customFormat="1" ht="57" customHeight="1" x14ac:dyDescent="0.2">
      <c r="A118" s="174"/>
      <c r="B118" s="158"/>
      <c r="C118" s="190"/>
      <c r="D118" s="190"/>
      <c r="E118" s="163"/>
      <c r="F118" s="163"/>
      <c r="G118" s="163"/>
      <c r="H118" s="163"/>
      <c r="I118" s="163"/>
      <c r="J118" s="163"/>
      <c r="K118" s="163"/>
      <c r="L118" s="219"/>
      <c r="M118" s="159"/>
      <c r="N118" s="163"/>
      <c r="O118" s="159" t="s">
        <v>393</v>
      </c>
      <c r="P118" s="163"/>
      <c r="Q118" s="163" t="s">
        <v>396</v>
      </c>
      <c r="R118" s="171"/>
      <c r="S118" s="159"/>
      <c r="T118" s="164"/>
      <c r="U118" s="237"/>
      <c r="V118" s="263"/>
      <c r="W118" s="158"/>
      <c r="X118" s="160"/>
      <c r="Y118" s="95"/>
      <c r="Z118" s="95"/>
      <c r="AA118" s="160"/>
      <c r="AB118" s="158"/>
      <c r="AC118" s="161"/>
      <c r="AD118" s="93"/>
      <c r="AE118" s="158"/>
      <c r="AF118" s="157"/>
    </row>
    <row r="119" spans="1:32" s="70" customFormat="1" ht="57" customHeight="1" x14ac:dyDescent="0.2">
      <c r="A119" s="172">
        <v>28</v>
      </c>
      <c r="B119" s="158" t="s">
        <v>595</v>
      </c>
      <c r="C119" s="190" t="s">
        <v>794</v>
      </c>
      <c r="D119" s="190" t="s">
        <v>798</v>
      </c>
      <c r="E119" s="163" t="s">
        <v>726</v>
      </c>
      <c r="F119" s="163" t="s">
        <v>592</v>
      </c>
      <c r="G119" s="163" t="s">
        <v>453</v>
      </c>
      <c r="H119" s="163" t="s">
        <v>454</v>
      </c>
      <c r="I119" s="163" t="s">
        <v>596</v>
      </c>
      <c r="J119" s="163" t="s">
        <v>437</v>
      </c>
      <c r="K119" s="163" t="s">
        <v>737</v>
      </c>
      <c r="L119" s="219">
        <v>3</v>
      </c>
      <c r="M119" s="163" t="s">
        <v>456</v>
      </c>
      <c r="N119" s="163" t="s">
        <v>386</v>
      </c>
      <c r="O119" s="159" t="s">
        <v>597</v>
      </c>
      <c r="P119" s="163" t="s">
        <v>461</v>
      </c>
      <c r="Q119" s="163" t="s">
        <v>598</v>
      </c>
      <c r="R119" s="171">
        <v>0</v>
      </c>
      <c r="S119" s="159" t="s">
        <v>464</v>
      </c>
      <c r="T119" s="164" t="s">
        <v>599</v>
      </c>
      <c r="U119" s="237" t="s">
        <v>830</v>
      </c>
      <c r="V119" s="263">
        <v>1</v>
      </c>
      <c r="W119" s="158" t="s">
        <v>464</v>
      </c>
      <c r="X119" s="160">
        <v>6</v>
      </c>
      <c r="Y119" s="95" t="s">
        <v>963</v>
      </c>
      <c r="Z119" s="95" t="s">
        <v>510</v>
      </c>
      <c r="AA119" s="160">
        <v>8</v>
      </c>
      <c r="AB119" s="158" t="s">
        <v>965</v>
      </c>
      <c r="AC119" s="161">
        <v>0</v>
      </c>
      <c r="AD119" s="93" t="s">
        <v>905</v>
      </c>
      <c r="AE119" s="158" t="s">
        <v>966</v>
      </c>
      <c r="AF119" s="157" t="s">
        <v>879</v>
      </c>
    </row>
    <row r="120" spans="1:32" s="70" customFormat="1" ht="57" customHeight="1" x14ac:dyDescent="0.2">
      <c r="A120" s="172"/>
      <c r="B120" s="158"/>
      <c r="C120" s="190"/>
      <c r="D120" s="190"/>
      <c r="E120" s="163"/>
      <c r="F120" s="163"/>
      <c r="G120" s="163"/>
      <c r="H120" s="163"/>
      <c r="I120" s="163"/>
      <c r="J120" s="163"/>
      <c r="K120" s="163"/>
      <c r="L120" s="219"/>
      <c r="M120" s="163"/>
      <c r="N120" s="163"/>
      <c r="O120" s="159" t="s">
        <v>393</v>
      </c>
      <c r="P120" s="163"/>
      <c r="Q120" s="163" t="s">
        <v>396</v>
      </c>
      <c r="R120" s="171"/>
      <c r="S120" s="159"/>
      <c r="T120" s="164"/>
      <c r="U120" s="237"/>
      <c r="V120" s="263"/>
      <c r="W120" s="158"/>
      <c r="X120" s="160"/>
      <c r="Y120" s="95" t="s">
        <v>964</v>
      </c>
      <c r="Z120" s="95" t="s">
        <v>510</v>
      </c>
      <c r="AA120" s="160"/>
      <c r="AB120" s="158"/>
      <c r="AC120" s="161"/>
      <c r="AD120" s="93" t="s">
        <v>907</v>
      </c>
      <c r="AE120" s="158"/>
      <c r="AF120" s="157"/>
    </row>
    <row r="121" spans="1:32" s="70" customFormat="1" ht="57" customHeight="1" x14ac:dyDescent="0.2">
      <c r="A121" s="172"/>
      <c r="B121" s="158"/>
      <c r="C121" s="190"/>
      <c r="D121" s="190"/>
      <c r="E121" s="163"/>
      <c r="F121" s="163"/>
      <c r="G121" s="163"/>
      <c r="H121" s="163" t="s">
        <v>379</v>
      </c>
      <c r="I121" s="163"/>
      <c r="J121" s="163" t="s">
        <v>384</v>
      </c>
      <c r="K121" s="163"/>
      <c r="L121" s="219"/>
      <c r="M121" s="163"/>
      <c r="N121" s="163"/>
      <c r="O121" s="159"/>
      <c r="P121" s="163"/>
      <c r="Q121" s="163"/>
      <c r="R121" s="171"/>
      <c r="S121" s="159" t="s">
        <v>397</v>
      </c>
      <c r="T121" s="164"/>
      <c r="U121" s="237"/>
      <c r="V121" s="263"/>
      <c r="W121" s="158"/>
      <c r="X121" s="160"/>
      <c r="Y121" s="95"/>
      <c r="Z121" s="95"/>
      <c r="AA121" s="160"/>
      <c r="AB121" s="158"/>
      <c r="AC121" s="161"/>
      <c r="AD121" s="93"/>
      <c r="AE121" s="158"/>
      <c r="AF121" s="157"/>
    </row>
    <row r="122" spans="1:32" s="70" customFormat="1" ht="57" customHeight="1" x14ac:dyDescent="0.2">
      <c r="A122" s="172"/>
      <c r="B122" s="158"/>
      <c r="C122" s="190"/>
      <c r="D122" s="190"/>
      <c r="E122" s="163"/>
      <c r="F122" s="163"/>
      <c r="G122" s="163"/>
      <c r="H122" s="163" t="s">
        <v>379</v>
      </c>
      <c r="I122" s="163"/>
      <c r="J122" s="163" t="s">
        <v>384</v>
      </c>
      <c r="K122" s="163"/>
      <c r="L122" s="219"/>
      <c r="M122" s="163"/>
      <c r="N122" s="163"/>
      <c r="O122" s="159" t="s">
        <v>393</v>
      </c>
      <c r="P122" s="163"/>
      <c r="Q122" s="163" t="s">
        <v>396</v>
      </c>
      <c r="R122" s="171"/>
      <c r="S122" s="159" t="s">
        <v>397</v>
      </c>
      <c r="T122" s="164"/>
      <c r="U122" s="237"/>
      <c r="V122" s="263"/>
      <c r="W122" s="158"/>
      <c r="X122" s="160"/>
      <c r="Y122" s="95"/>
      <c r="Z122" s="95"/>
      <c r="AA122" s="160"/>
      <c r="AB122" s="158"/>
      <c r="AC122" s="161"/>
      <c r="AD122" s="93"/>
      <c r="AE122" s="158"/>
      <c r="AF122" s="157"/>
    </row>
    <row r="123" spans="1:32" s="70" customFormat="1" ht="79.5" customHeight="1" x14ac:dyDescent="0.2">
      <c r="A123" s="173">
        <v>29</v>
      </c>
      <c r="B123" s="158" t="s">
        <v>600</v>
      </c>
      <c r="C123" s="190" t="s">
        <v>794</v>
      </c>
      <c r="D123" s="190" t="s">
        <v>798</v>
      </c>
      <c r="E123" s="163" t="s">
        <v>726</v>
      </c>
      <c r="F123" s="163" t="s">
        <v>592</v>
      </c>
      <c r="G123" s="163" t="s">
        <v>457</v>
      </c>
      <c r="H123" s="163" t="s">
        <v>458</v>
      </c>
      <c r="I123" s="163" t="s">
        <v>594</v>
      </c>
      <c r="J123" s="163" t="s">
        <v>384</v>
      </c>
      <c r="K123" s="163" t="s">
        <v>736</v>
      </c>
      <c r="L123" s="219">
        <v>10</v>
      </c>
      <c r="M123" s="159" t="s">
        <v>459</v>
      </c>
      <c r="N123" s="163" t="s">
        <v>460</v>
      </c>
      <c r="O123" s="159" t="s">
        <v>462</v>
      </c>
      <c r="P123" s="163" t="s">
        <v>461</v>
      </c>
      <c r="Q123" s="163" t="s">
        <v>463</v>
      </c>
      <c r="R123" s="171">
        <v>0</v>
      </c>
      <c r="S123" s="159" t="s">
        <v>733</v>
      </c>
      <c r="T123" s="164" t="s">
        <v>599</v>
      </c>
      <c r="U123" s="192">
        <v>43344</v>
      </c>
      <c r="V123" s="191">
        <v>1</v>
      </c>
      <c r="W123" s="158" t="s">
        <v>967</v>
      </c>
      <c r="X123" s="163">
        <f>Y123+Y124+Y125</f>
        <v>24</v>
      </c>
      <c r="Y123" s="95">
        <v>9</v>
      </c>
      <c r="Z123" s="100" t="s">
        <v>349</v>
      </c>
      <c r="AA123" s="163">
        <v>63</v>
      </c>
      <c r="AB123" s="158" t="s">
        <v>968</v>
      </c>
      <c r="AC123" s="171">
        <v>0</v>
      </c>
      <c r="AD123" s="99" t="s">
        <v>905</v>
      </c>
      <c r="AE123" s="159" t="s">
        <v>970</v>
      </c>
      <c r="AF123" s="164" t="s">
        <v>969</v>
      </c>
    </row>
    <row r="124" spans="1:32" s="70" customFormat="1" ht="75.75" customHeight="1" x14ac:dyDescent="0.2">
      <c r="A124" s="173"/>
      <c r="B124" s="158"/>
      <c r="C124" s="190"/>
      <c r="D124" s="190"/>
      <c r="E124" s="163"/>
      <c r="F124" s="163"/>
      <c r="G124" s="163"/>
      <c r="H124" s="163"/>
      <c r="I124" s="163"/>
      <c r="J124" s="163"/>
      <c r="K124" s="163"/>
      <c r="L124" s="219"/>
      <c r="M124" s="159"/>
      <c r="N124" s="163"/>
      <c r="O124" s="159" t="s">
        <v>393</v>
      </c>
      <c r="P124" s="163"/>
      <c r="Q124" s="163" t="s">
        <v>396</v>
      </c>
      <c r="R124" s="171"/>
      <c r="S124" s="159"/>
      <c r="T124" s="164"/>
      <c r="U124" s="192"/>
      <c r="V124" s="191"/>
      <c r="W124" s="158"/>
      <c r="X124" s="163"/>
      <c r="Y124" s="95">
        <v>6</v>
      </c>
      <c r="Z124" s="100" t="s">
        <v>402</v>
      </c>
      <c r="AA124" s="163"/>
      <c r="AB124" s="158"/>
      <c r="AC124" s="171"/>
      <c r="AD124" s="99" t="s">
        <v>907</v>
      </c>
      <c r="AE124" s="159"/>
      <c r="AF124" s="164"/>
    </row>
    <row r="125" spans="1:32" s="70" customFormat="1" ht="57" customHeight="1" x14ac:dyDescent="0.2">
      <c r="A125" s="173"/>
      <c r="B125" s="158"/>
      <c r="C125" s="190"/>
      <c r="D125" s="190"/>
      <c r="E125" s="163"/>
      <c r="F125" s="163"/>
      <c r="G125" s="163"/>
      <c r="H125" s="163"/>
      <c r="I125" s="163"/>
      <c r="J125" s="163"/>
      <c r="K125" s="163"/>
      <c r="L125" s="219"/>
      <c r="M125" s="159"/>
      <c r="N125" s="163"/>
      <c r="O125" s="159"/>
      <c r="P125" s="163"/>
      <c r="Q125" s="163"/>
      <c r="R125" s="171"/>
      <c r="S125" s="159"/>
      <c r="T125" s="164"/>
      <c r="U125" s="192"/>
      <c r="V125" s="191"/>
      <c r="W125" s="158"/>
      <c r="X125" s="163"/>
      <c r="Y125" s="95">
        <v>9</v>
      </c>
      <c r="Z125" s="100" t="s">
        <v>403</v>
      </c>
      <c r="AA125" s="163"/>
      <c r="AB125" s="158"/>
      <c r="AC125" s="171"/>
      <c r="AD125" s="99"/>
      <c r="AE125" s="159"/>
      <c r="AF125" s="164"/>
    </row>
    <row r="126" spans="1:32" s="70" customFormat="1" ht="57" customHeight="1" x14ac:dyDescent="0.2">
      <c r="A126" s="173"/>
      <c r="B126" s="158"/>
      <c r="C126" s="190"/>
      <c r="D126" s="190"/>
      <c r="E126" s="163"/>
      <c r="F126" s="163"/>
      <c r="G126" s="163"/>
      <c r="H126" s="163"/>
      <c r="I126" s="163"/>
      <c r="J126" s="163"/>
      <c r="K126" s="163"/>
      <c r="L126" s="219"/>
      <c r="M126" s="159"/>
      <c r="N126" s="163"/>
      <c r="O126" s="159" t="s">
        <v>393</v>
      </c>
      <c r="P126" s="163"/>
      <c r="Q126" s="163" t="s">
        <v>396</v>
      </c>
      <c r="R126" s="171"/>
      <c r="S126" s="159"/>
      <c r="T126" s="164"/>
      <c r="U126" s="192"/>
      <c r="V126" s="191"/>
      <c r="W126" s="158"/>
      <c r="X126" s="163"/>
      <c r="Y126" s="100"/>
      <c r="Z126" s="100"/>
      <c r="AA126" s="163"/>
      <c r="AB126" s="158"/>
      <c r="AC126" s="171"/>
      <c r="AD126" s="99"/>
      <c r="AE126" s="159"/>
      <c r="AF126" s="164"/>
    </row>
    <row r="127" spans="1:32" s="70" customFormat="1" ht="57" customHeight="1" x14ac:dyDescent="0.2">
      <c r="A127" s="174">
        <v>30</v>
      </c>
      <c r="B127" s="158" t="s">
        <v>637</v>
      </c>
      <c r="C127" s="190" t="s">
        <v>794</v>
      </c>
      <c r="D127" s="190" t="s">
        <v>798</v>
      </c>
      <c r="E127" s="163" t="s">
        <v>601</v>
      </c>
      <c r="F127" s="163" t="s">
        <v>602</v>
      </c>
      <c r="G127" s="163" t="s">
        <v>603</v>
      </c>
      <c r="H127" s="163" t="s">
        <v>604</v>
      </c>
      <c r="I127" s="163" t="s">
        <v>605</v>
      </c>
      <c r="J127" s="163" t="s">
        <v>606</v>
      </c>
      <c r="K127" s="163" t="s">
        <v>607</v>
      </c>
      <c r="L127" s="219">
        <v>15</v>
      </c>
      <c r="M127" s="163" t="s">
        <v>456</v>
      </c>
      <c r="N127" s="163" t="s">
        <v>386</v>
      </c>
      <c r="O127" s="159" t="s">
        <v>608</v>
      </c>
      <c r="P127" s="163" t="s">
        <v>461</v>
      </c>
      <c r="Q127" s="163" t="s">
        <v>609</v>
      </c>
      <c r="R127" s="171">
        <v>0</v>
      </c>
      <c r="S127" s="159" t="s">
        <v>610</v>
      </c>
      <c r="T127" s="164" t="s">
        <v>398</v>
      </c>
      <c r="U127" s="192">
        <v>43405</v>
      </c>
      <c r="V127" s="191">
        <v>1</v>
      </c>
      <c r="W127" s="159" t="s">
        <v>911</v>
      </c>
      <c r="X127" s="163">
        <f>SUM(Y127:Y128)</f>
        <v>19</v>
      </c>
      <c r="Y127" s="100">
        <v>15</v>
      </c>
      <c r="Z127" s="100" t="s">
        <v>510</v>
      </c>
      <c r="AA127" s="163">
        <v>19</v>
      </c>
      <c r="AB127" s="159" t="s">
        <v>912</v>
      </c>
      <c r="AC127" s="171">
        <v>0</v>
      </c>
      <c r="AD127" s="99" t="s">
        <v>880</v>
      </c>
      <c r="AE127" s="159" t="s">
        <v>881</v>
      </c>
      <c r="AF127" s="164" t="s">
        <v>1010</v>
      </c>
    </row>
    <row r="128" spans="1:32" s="70" customFormat="1" ht="57" customHeight="1" x14ac:dyDescent="0.2">
      <c r="A128" s="174"/>
      <c r="B128" s="158"/>
      <c r="C128" s="190"/>
      <c r="D128" s="190"/>
      <c r="E128" s="163"/>
      <c r="F128" s="163"/>
      <c r="G128" s="163"/>
      <c r="H128" s="163"/>
      <c r="I128" s="163"/>
      <c r="J128" s="163"/>
      <c r="K128" s="163"/>
      <c r="L128" s="219"/>
      <c r="M128" s="163"/>
      <c r="N128" s="163"/>
      <c r="O128" s="159"/>
      <c r="P128" s="163"/>
      <c r="Q128" s="163"/>
      <c r="R128" s="171"/>
      <c r="S128" s="159"/>
      <c r="T128" s="164"/>
      <c r="U128" s="192"/>
      <c r="V128" s="191"/>
      <c r="W128" s="159"/>
      <c r="X128" s="163"/>
      <c r="Y128" s="100">
        <v>4</v>
      </c>
      <c r="Z128" s="100" t="s">
        <v>402</v>
      </c>
      <c r="AA128" s="163"/>
      <c r="AB128" s="159"/>
      <c r="AC128" s="171"/>
      <c r="AD128" s="99" t="s">
        <v>882</v>
      </c>
      <c r="AE128" s="159"/>
      <c r="AF128" s="164"/>
    </row>
    <row r="129" spans="1:32" s="70" customFormat="1" ht="57" customHeight="1" x14ac:dyDescent="0.2">
      <c r="A129" s="174"/>
      <c r="B129" s="158"/>
      <c r="C129" s="190"/>
      <c r="D129" s="190"/>
      <c r="E129" s="163"/>
      <c r="F129" s="163"/>
      <c r="G129" s="163"/>
      <c r="H129" s="163"/>
      <c r="I129" s="163"/>
      <c r="J129" s="163"/>
      <c r="K129" s="163"/>
      <c r="L129" s="219"/>
      <c r="M129" s="163"/>
      <c r="N129" s="163"/>
      <c r="O129" s="159"/>
      <c r="P129" s="163"/>
      <c r="Q129" s="163"/>
      <c r="R129" s="171"/>
      <c r="S129" s="159"/>
      <c r="T129" s="164"/>
      <c r="U129" s="192"/>
      <c r="V129" s="191"/>
      <c r="W129" s="159"/>
      <c r="X129" s="163"/>
      <c r="Y129" s="100"/>
      <c r="Z129" s="100"/>
      <c r="AA129" s="163"/>
      <c r="AB129" s="159"/>
      <c r="AC129" s="171"/>
      <c r="AD129" s="99"/>
      <c r="AE129" s="159"/>
      <c r="AF129" s="164"/>
    </row>
    <row r="130" spans="1:32" s="70" customFormat="1" ht="57" customHeight="1" x14ac:dyDescent="0.2">
      <c r="A130" s="174"/>
      <c r="B130" s="158"/>
      <c r="C130" s="190"/>
      <c r="D130" s="190"/>
      <c r="E130" s="163"/>
      <c r="F130" s="163"/>
      <c r="G130" s="163"/>
      <c r="H130" s="163"/>
      <c r="I130" s="163"/>
      <c r="J130" s="163"/>
      <c r="K130" s="163"/>
      <c r="L130" s="219"/>
      <c r="M130" s="163"/>
      <c r="N130" s="163"/>
      <c r="O130" s="159"/>
      <c r="P130" s="163"/>
      <c r="Q130" s="163"/>
      <c r="R130" s="171"/>
      <c r="S130" s="159"/>
      <c r="T130" s="164"/>
      <c r="U130" s="192"/>
      <c r="V130" s="191"/>
      <c r="W130" s="159"/>
      <c r="X130" s="163"/>
      <c r="Y130" s="100"/>
      <c r="Z130" s="100"/>
      <c r="AA130" s="163"/>
      <c r="AB130" s="159"/>
      <c r="AC130" s="171"/>
      <c r="AD130" s="99"/>
      <c r="AE130" s="159"/>
      <c r="AF130" s="164"/>
    </row>
    <row r="131" spans="1:32" s="70" customFormat="1" ht="82.5" customHeight="1" x14ac:dyDescent="0.2">
      <c r="A131" s="172">
        <v>31</v>
      </c>
      <c r="B131" s="158" t="s">
        <v>466</v>
      </c>
      <c r="C131" s="190" t="s">
        <v>794</v>
      </c>
      <c r="D131" s="190" t="s">
        <v>798</v>
      </c>
      <c r="E131" s="163" t="s">
        <v>636</v>
      </c>
      <c r="F131" s="163" t="s">
        <v>467</v>
      </c>
      <c r="G131" s="163" t="s">
        <v>468</v>
      </c>
      <c r="H131" s="163" t="s">
        <v>611</v>
      </c>
      <c r="I131" s="163" t="s">
        <v>469</v>
      </c>
      <c r="J131" s="163" t="s">
        <v>437</v>
      </c>
      <c r="K131" s="163" t="s">
        <v>470</v>
      </c>
      <c r="L131" s="219">
        <v>15</v>
      </c>
      <c r="M131" s="159" t="s">
        <v>471</v>
      </c>
      <c r="N131" s="163" t="s">
        <v>472</v>
      </c>
      <c r="O131" s="159" t="s">
        <v>738</v>
      </c>
      <c r="P131" s="163" t="s">
        <v>461</v>
      </c>
      <c r="Q131" s="163" t="s">
        <v>473</v>
      </c>
      <c r="R131" s="171" t="s">
        <v>474</v>
      </c>
      <c r="S131" s="159" t="s">
        <v>739</v>
      </c>
      <c r="T131" s="164" t="s">
        <v>475</v>
      </c>
      <c r="U131" s="192" t="s">
        <v>612</v>
      </c>
      <c r="V131" s="191">
        <v>1</v>
      </c>
      <c r="W131" s="159" t="s">
        <v>740</v>
      </c>
      <c r="X131" s="163">
        <f>SUM(Y131:Y133)</f>
        <v>15</v>
      </c>
      <c r="Y131" s="100">
        <v>10</v>
      </c>
      <c r="Z131" s="100" t="s">
        <v>510</v>
      </c>
      <c r="AA131" s="163">
        <v>15</v>
      </c>
      <c r="AB131" s="159" t="s">
        <v>1011</v>
      </c>
      <c r="AC131" s="171" t="s">
        <v>474</v>
      </c>
      <c r="AD131" s="99" t="s">
        <v>613</v>
      </c>
      <c r="AE131" s="159" t="s">
        <v>614</v>
      </c>
      <c r="AF131" s="164" t="s">
        <v>741</v>
      </c>
    </row>
    <row r="132" spans="1:32" s="70" customFormat="1" ht="57" customHeight="1" x14ac:dyDescent="0.2">
      <c r="A132" s="172"/>
      <c r="B132" s="158"/>
      <c r="C132" s="190"/>
      <c r="D132" s="190"/>
      <c r="E132" s="163"/>
      <c r="F132" s="163"/>
      <c r="G132" s="163"/>
      <c r="H132" s="163"/>
      <c r="I132" s="163"/>
      <c r="J132" s="163"/>
      <c r="K132" s="163"/>
      <c r="L132" s="219"/>
      <c r="M132" s="159"/>
      <c r="N132" s="163"/>
      <c r="O132" s="159"/>
      <c r="P132" s="163"/>
      <c r="Q132" s="163"/>
      <c r="R132" s="171"/>
      <c r="S132" s="159"/>
      <c r="T132" s="164"/>
      <c r="U132" s="192"/>
      <c r="V132" s="191"/>
      <c r="W132" s="159"/>
      <c r="X132" s="163"/>
      <c r="Y132" s="100">
        <v>4</v>
      </c>
      <c r="Z132" s="100" t="s">
        <v>615</v>
      </c>
      <c r="AA132" s="163"/>
      <c r="AB132" s="159"/>
      <c r="AC132" s="171"/>
      <c r="AD132" s="99" t="s">
        <v>883</v>
      </c>
      <c r="AE132" s="159"/>
      <c r="AF132" s="164"/>
    </row>
    <row r="133" spans="1:32" s="70" customFormat="1" ht="57" customHeight="1" x14ac:dyDescent="0.2">
      <c r="A133" s="172"/>
      <c r="B133" s="158"/>
      <c r="C133" s="190"/>
      <c r="D133" s="190"/>
      <c r="E133" s="163"/>
      <c r="F133" s="163"/>
      <c r="G133" s="163"/>
      <c r="H133" s="163"/>
      <c r="I133" s="163"/>
      <c r="J133" s="163"/>
      <c r="K133" s="163"/>
      <c r="L133" s="219"/>
      <c r="M133" s="159"/>
      <c r="N133" s="163"/>
      <c r="O133" s="159"/>
      <c r="P133" s="163"/>
      <c r="Q133" s="163"/>
      <c r="R133" s="171"/>
      <c r="S133" s="159"/>
      <c r="T133" s="164"/>
      <c r="U133" s="192"/>
      <c r="V133" s="191"/>
      <c r="W133" s="159"/>
      <c r="X133" s="163"/>
      <c r="Y133" s="100">
        <v>1</v>
      </c>
      <c r="Z133" s="100" t="s">
        <v>616</v>
      </c>
      <c r="AA133" s="163"/>
      <c r="AB133" s="159"/>
      <c r="AC133" s="171"/>
      <c r="AD133" s="99" t="s">
        <v>617</v>
      </c>
      <c r="AE133" s="159"/>
      <c r="AF133" s="164"/>
    </row>
    <row r="134" spans="1:32" s="70" customFormat="1" ht="87.75" customHeight="1" x14ac:dyDescent="0.2">
      <c r="A134" s="172"/>
      <c r="B134" s="158"/>
      <c r="C134" s="190"/>
      <c r="D134" s="190"/>
      <c r="E134" s="163"/>
      <c r="F134" s="163"/>
      <c r="G134" s="163"/>
      <c r="H134" s="163"/>
      <c r="I134" s="163"/>
      <c r="J134" s="163"/>
      <c r="K134" s="163"/>
      <c r="L134" s="219"/>
      <c r="M134" s="159"/>
      <c r="N134" s="163"/>
      <c r="O134" s="159"/>
      <c r="P134" s="163"/>
      <c r="Q134" s="163"/>
      <c r="R134" s="171"/>
      <c r="S134" s="159"/>
      <c r="T134" s="164"/>
      <c r="U134" s="192"/>
      <c r="V134" s="191"/>
      <c r="W134" s="159"/>
      <c r="X134" s="163"/>
      <c r="Y134" s="100"/>
      <c r="Z134" s="100"/>
      <c r="AA134" s="163"/>
      <c r="AB134" s="159"/>
      <c r="AC134" s="171"/>
      <c r="AD134" s="99" t="s">
        <v>618</v>
      </c>
      <c r="AE134" s="159"/>
      <c r="AF134" s="164"/>
    </row>
    <row r="135" spans="1:32" s="70" customFormat="1" ht="113.25" customHeight="1" x14ac:dyDescent="0.2">
      <c r="A135" s="173">
        <v>32</v>
      </c>
      <c r="B135" s="158" t="s">
        <v>812</v>
      </c>
      <c r="C135" s="190" t="s">
        <v>793</v>
      </c>
      <c r="D135" s="190" t="s">
        <v>798</v>
      </c>
      <c r="E135" s="163" t="s">
        <v>636</v>
      </c>
      <c r="F135" s="163" t="s">
        <v>467</v>
      </c>
      <c r="G135" s="163" t="s">
        <v>476</v>
      </c>
      <c r="H135" s="163" t="s">
        <v>477</v>
      </c>
      <c r="I135" s="163" t="s">
        <v>478</v>
      </c>
      <c r="J135" s="163" t="s">
        <v>479</v>
      </c>
      <c r="K135" s="163" t="s">
        <v>480</v>
      </c>
      <c r="L135" s="219">
        <v>22</v>
      </c>
      <c r="M135" s="159" t="s">
        <v>481</v>
      </c>
      <c r="N135" s="163" t="s">
        <v>460</v>
      </c>
      <c r="O135" s="159" t="s">
        <v>482</v>
      </c>
      <c r="P135" s="163" t="s">
        <v>913</v>
      </c>
      <c r="Q135" s="163" t="s">
        <v>483</v>
      </c>
      <c r="R135" s="171">
        <v>30000000</v>
      </c>
      <c r="S135" s="159" t="s">
        <v>484</v>
      </c>
      <c r="T135" s="164" t="s">
        <v>485</v>
      </c>
      <c r="U135" s="192" t="s">
        <v>831</v>
      </c>
      <c r="V135" s="191">
        <v>1</v>
      </c>
      <c r="W135" s="159" t="s">
        <v>884</v>
      </c>
      <c r="X135" s="160">
        <f>Y135</f>
        <v>8</v>
      </c>
      <c r="Y135" s="95">
        <v>8</v>
      </c>
      <c r="Z135" s="100" t="s">
        <v>403</v>
      </c>
      <c r="AA135" s="160">
        <v>10</v>
      </c>
      <c r="AB135" s="158" t="s">
        <v>1042</v>
      </c>
      <c r="AC135" s="171">
        <v>30000000</v>
      </c>
      <c r="AD135" s="93" t="s">
        <v>1031</v>
      </c>
      <c r="AE135" s="159" t="s">
        <v>885</v>
      </c>
      <c r="AF135" s="164" t="s">
        <v>1012</v>
      </c>
    </row>
    <row r="136" spans="1:32" s="70" customFormat="1" ht="57" customHeight="1" x14ac:dyDescent="0.2">
      <c r="A136" s="173"/>
      <c r="B136" s="158"/>
      <c r="C136" s="190"/>
      <c r="D136" s="190"/>
      <c r="E136" s="163"/>
      <c r="F136" s="163"/>
      <c r="G136" s="163"/>
      <c r="H136" s="163"/>
      <c r="I136" s="163"/>
      <c r="J136" s="163"/>
      <c r="K136" s="163"/>
      <c r="L136" s="219"/>
      <c r="M136" s="159"/>
      <c r="N136" s="163"/>
      <c r="O136" s="159"/>
      <c r="P136" s="163"/>
      <c r="Q136" s="163"/>
      <c r="R136" s="171"/>
      <c r="S136" s="159"/>
      <c r="T136" s="164"/>
      <c r="U136" s="192"/>
      <c r="V136" s="191"/>
      <c r="W136" s="159"/>
      <c r="X136" s="160"/>
      <c r="Y136" s="95"/>
      <c r="Z136" s="100"/>
      <c r="AA136" s="160"/>
      <c r="AB136" s="158"/>
      <c r="AC136" s="171"/>
      <c r="AD136" s="99" t="s">
        <v>925</v>
      </c>
      <c r="AE136" s="159"/>
      <c r="AF136" s="164"/>
    </row>
    <row r="137" spans="1:32" s="70" customFormat="1" ht="57" customHeight="1" x14ac:dyDescent="0.2">
      <c r="A137" s="173"/>
      <c r="B137" s="158"/>
      <c r="C137" s="190"/>
      <c r="D137" s="190"/>
      <c r="E137" s="163"/>
      <c r="F137" s="163"/>
      <c r="G137" s="163"/>
      <c r="H137" s="163"/>
      <c r="I137" s="163"/>
      <c r="J137" s="163"/>
      <c r="K137" s="163"/>
      <c r="L137" s="219"/>
      <c r="M137" s="159"/>
      <c r="N137" s="163"/>
      <c r="O137" s="159"/>
      <c r="P137" s="163"/>
      <c r="Q137" s="163"/>
      <c r="R137" s="171"/>
      <c r="S137" s="159"/>
      <c r="T137" s="164"/>
      <c r="U137" s="192"/>
      <c r="V137" s="191"/>
      <c r="W137" s="159"/>
      <c r="X137" s="160"/>
      <c r="Y137" s="95"/>
      <c r="Z137" s="100"/>
      <c r="AA137" s="160"/>
      <c r="AB137" s="158"/>
      <c r="AC137" s="171"/>
      <c r="AD137" s="99" t="s">
        <v>914</v>
      </c>
      <c r="AE137" s="159"/>
      <c r="AF137" s="164"/>
    </row>
    <row r="138" spans="1:32" s="70" customFormat="1" ht="57" customHeight="1" x14ac:dyDescent="0.2">
      <c r="A138" s="173"/>
      <c r="B138" s="158"/>
      <c r="C138" s="190"/>
      <c r="D138" s="190"/>
      <c r="E138" s="163"/>
      <c r="F138" s="163"/>
      <c r="G138" s="163"/>
      <c r="H138" s="163"/>
      <c r="I138" s="163"/>
      <c r="J138" s="163"/>
      <c r="K138" s="163"/>
      <c r="L138" s="219"/>
      <c r="M138" s="159"/>
      <c r="N138" s="163"/>
      <c r="O138" s="159"/>
      <c r="P138" s="163"/>
      <c r="Q138" s="163"/>
      <c r="R138" s="171"/>
      <c r="S138" s="159"/>
      <c r="T138" s="164"/>
      <c r="U138" s="192"/>
      <c r="V138" s="191"/>
      <c r="W138" s="159"/>
      <c r="X138" s="160"/>
      <c r="Y138" s="95"/>
      <c r="Z138" s="100"/>
      <c r="AA138" s="160"/>
      <c r="AB138" s="158"/>
      <c r="AC138" s="171"/>
      <c r="AD138" s="99"/>
      <c r="AE138" s="159"/>
      <c r="AF138" s="164"/>
    </row>
    <row r="139" spans="1:32" s="70" customFormat="1" ht="57" customHeight="1" x14ac:dyDescent="0.2">
      <c r="A139" s="174">
        <v>33</v>
      </c>
      <c r="B139" s="158" t="s">
        <v>629</v>
      </c>
      <c r="C139" s="190" t="s">
        <v>794</v>
      </c>
      <c r="D139" s="190" t="s">
        <v>798</v>
      </c>
      <c r="E139" s="163" t="s">
        <v>636</v>
      </c>
      <c r="F139" s="163" t="s">
        <v>619</v>
      </c>
      <c r="G139" s="163" t="s">
        <v>620</v>
      </c>
      <c r="H139" s="163" t="s">
        <v>402</v>
      </c>
      <c r="I139" s="163" t="s">
        <v>486</v>
      </c>
      <c r="J139" s="163" t="s">
        <v>621</v>
      </c>
      <c r="K139" s="163" t="s">
        <v>622</v>
      </c>
      <c r="L139" s="219">
        <v>140</v>
      </c>
      <c r="M139" s="159" t="s">
        <v>623</v>
      </c>
      <c r="N139" s="163" t="s">
        <v>460</v>
      </c>
      <c r="O139" s="159" t="s">
        <v>624</v>
      </c>
      <c r="P139" s="163" t="s">
        <v>461</v>
      </c>
      <c r="Q139" s="163" t="s">
        <v>431</v>
      </c>
      <c r="R139" s="171">
        <v>0</v>
      </c>
      <c r="S139" s="159" t="s">
        <v>625</v>
      </c>
      <c r="T139" s="164" t="s">
        <v>626</v>
      </c>
      <c r="U139" s="192">
        <v>43132</v>
      </c>
      <c r="V139" s="191">
        <v>1</v>
      </c>
      <c r="W139" s="158" t="s">
        <v>971</v>
      </c>
      <c r="X139" s="163">
        <v>135</v>
      </c>
      <c r="Y139" s="100">
        <v>135</v>
      </c>
      <c r="Z139" s="100" t="s">
        <v>402</v>
      </c>
      <c r="AA139" s="163">
        <v>135</v>
      </c>
      <c r="AB139" s="158" t="s">
        <v>971</v>
      </c>
      <c r="AC139" s="171">
        <v>0</v>
      </c>
      <c r="AD139" s="99" t="s">
        <v>627</v>
      </c>
      <c r="AE139" s="159" t="s">
        <v>628</v>
      </c>
      <c r="AF139" s="164" t="s">
        <v>916</v>
      </c>
    </row>
    <row r="140" spans="1:32" s="70" customFormat="1" ht="57" customHeight="1" x14ac:dyDescent="0.2">
      <c r="A140" s="174"/>
      <c r="B140" s="158"/>
      <c r="C140" s="190"/>
      <c r="D140" s="190"/>
      <c r="E140" s="163"/>
      <c r="F140" s="163"/>
      <c r="G140" s="163"/>
      <c r="H140" s="163"/>
      <c r="I140" s="163"/>
      <c r="J140" s="163"/>
      <c r="K140" s="163"/>
      <c r="L140" s="219"/>
      <c r="M140" s="159"/>
      <c r="N140" s="163"/>
      <c r="O140" s="159"/>
      <c r="P140" s="163" t="s">
        <v>394</v>
      </c>
      <c r="Q140" s="163"/>
      <c r="R140" s="171"/>
      <c r="S140" s="159"/>
      <c r="T140" s="164"/>
      <c r="U140" s="192"/>
      <c r="V140" s="191"/>
      <c r="W140" s="158"/>
      <c r="X140" s="163"/>
      <c r="Y140" s="100"/>
      <c r="Z140" s="100"/>
      <c r="AA140" s="163"/>
      <c r="AB140" s="158"/>
      <c r="AC140" s="171"/>
      <c r="AD140" s="99" t="s">
        <v>915</v>
      </c>
      <c r="AE140" s="159"/>
      <c r="AF140" s="164"/>
    </row>
    <row r="141" spans="1:32" s="70" customFormat="1" ht="57" customHeight="1" x14ac:dyDescent="0.2">
      <c r="A141" s="174"/>
      <c r="B141" s="158"/>
      <c r="C141" s="190"/>
      <c r="D141" s="190"/>
      <c r="E141" s="163"/>
      <c r="F141" s="163" t="s">
        <v>387</v>
      </c>
      <c r="G141" s="163"/>
      <c r="H141" s="163" t="s">
        <v>379</v>
      </c>
      <c r="I141" s="163"/>
      <c r="J141" s="163" t="s">
        <v>384</v>
      </c>
      <c r="K141" s="163"/>
      <c r="L141" s="219"/>
      <c r="M141" s="159"/>
      <c r="N141" s="163"/>
      <c r="O141" s="159"/>
      <c r="P141" s="163"/>
      <c r="Q141" s="163"/>
      <c r="R141" s="171"/>
      <c r="S141" s="159"/>
      <c r="T141" s="164"/>
      <c r="U141" s="192"/>
      <c r="V141" s="191"/>
      <c r="W141" s="158"/>
      <c r="X141" s="163"/>
      <c r="Y141" s="100"/>
      <c r="Z141" s="100"/>
      <c r="AA141" s="163"/>
      <c r="AB141" s="158"/>
      <c r="AC141" s="171"/>
      <c r="AD141" s="99"/>
      <c r="AE141" s="159"/>
      <c r="AF141" s="164"/>
    </row>
    <row r="142" spans="1:32" s="70" customFormat="1" ht="57" customHeight="1" x14ac:dyDescent="0.2">
      <c r="A142" s="174"/>
      <c r="B142" s="158"/>
      <c r="C142" s="190"/>
      <c r="D142" s="190"/>
      <c r="E142" s="163"/>
      <c r="F142" s="163" t="s">
        <v>387</v>
      </c>
      <c r="G142" s="163"/>
      <c r="H142" s="163" t="s">
        <v>379</v>
      </c>
      <c r="I142" s="163"/>
      <c r="J142" s="163" t="s">
        <v>384</v>
      </c>
      <c r="K142" s="163"/>
      <c r="L142" s="219"/>
      <c r="M142" s="159"/>
      <c r="N142" s="163"/>
      <c r="O142" s="159"/>
      <c r="P142" s="163" t="s">
        <v>394</v>
      </c>
      <c r="Q142" s="163"/>
      <c r="R142" s="171"/>
      <c r="S142" s="159"/>
      <c r="T142" s="164"/>
      <c r="U142" s="192"/>
      <c r="V142" s="191"/>
      <c r="W142" s="158"/>
      <c r="X142" s="163"/>
      <c r="Y142" s="100"/>
      <c r="Z142" s="100"/>
      <c r="AA142" s="163"/>
      <c r="AB142" s="158"/>
      <c r="AC142" s="171"/>
      <c r="AD142" s="99"/>
      <c r="AE142" s="159"/>
      <c r="AF142" s="164"/>
    </row>
    <row r="143" spans="1:32" s="70" customFormat="1" ht="57" customHeight="1" x14ac:dyDescent="0.2">
      <c r="A143" s="172">
        <v>34</v>
      </c>
      <c r="B143" s="158" t="s">
        <v>657</v>
      </c>
      <c r="C143" s="190" t="s">
        <v>794</v>
      </c>
      <c r="D143" s="190" t="s">
        <v>798</v>
      </c>
      <c r="E143" s="163" t="s">
        <v>742</v>
      </c>
      <c r="F143" s="163" t="s">
        <v>619</v>
      </c>
      <c r="G143" s="163" t="s">
        <v>658</v>
      </c>
      <c r="H143" s="163" t="s">
        <v>659</v>
      </c>
      <c r="I143" s="163" t="s">
        <v>660</v>
      </c>
      <c r="J143" s="163" t="s">
        <v>661</v>
      </c>
      <c r="K143" s="163" t="s">
        <v>662</v>
      </c>
      <c r="L143" s="219">
        <v>40</v>
      </c>
      <c r="M143" s="159" t="s">
        <v>623</v>
      </c>
      <c r="N143" s="163" t="s">
        <v>460</v>
      </c>
      <c r="O143" s="159" t="s">
        <v>663</v>
      </c>
      <c r="P143" s="163" t="s">
        <v>461</v>
      </c>
      <c r="Q143" s="163" t="s">
        <v>431</v>
      </c>
      <c r="R143" s="171">
        <v>0</v>
      </c>
      <c r="S143" s="159" t="s">
        <v>743</v>
      </c>
      <c r="T143" s="164" t="s">
        <v>664</v>
      </c>
      <c r="U143" s="192" t="s">
        <v>832</v>
      </c>
      <c r="V143" s="191">
        <v>1</v>
      </c>
      <c r="W143" s="158" t="s">
        <v>1032</v>
      </c>
      <c r="X143" s="163">
        <v>133</v>
      </c>
      <c r="Y143" s="100">
        <v>114</v>
      </c>
      <c r="Z143" s="100" t="s">
        <v>349</v>
      </c>
      <c r="AA143" s="163">
        <v>118</v>
      </c>
      <c r="AB143" s="159" t="s">
        <v>972</v>
      </c>
      <c r="AC143" s="171" t="s">
        <v>974</v>
      </c>
      <c r="AD143" s="93" t="s">
        <v>1033</v>
      </c>
      <c r="AE143" s="159" t="s">
        <v>887</v>
      </c>
      <c r="AF143" s="157" t="s">
        <v>973</v>
      </c>
    </row>
    <row r="144" spans="1:32" s="70" customFormat="1" ht="57" customHeight="1" x14ac:dyDescent="0.2">
      <c r="A144" s="172"/>
      <c r="B144" s="158"/>
      <c r="C144" s="190"/>
      <c r="D144" s="190"/>
      <c r="E144" s="163"/>
      <c r="F144" s="163"/>
      <c r="G144" s="163"/>
      <c r="H144" s="163"/>
      <c r="I144" s="163"/>
      <c r="J144" s="163"/>
      <c r="K144" s="163"/>
      <c r="L144" s="219"/>
      <c r="M144" s="159"/>
      <c r="N144" s="163"/>
      <c r="O144" s="159"/>
      <c r="P144" s="163" t="s">
        <v>394</v>
      </c>
      <c r="Q144" s="163"/>
      <c r="R144" s="171"/>
      <c r="S144" s="159"/>
      <c r="T144" s="164"/>
      <c r="U144" s="192"/>
      <c r="V144" s="191"/>
      <c r="W144" s="158"/>
      <c r="X144" s="163"/>
      <c r="Y144" s="100">
        <v>19</v>
      </c>
      <c r="Z144" s="100" t="s">
        <v>833</v>
      </c>
      <c r="AA144" s="163"/>
      <c r="AB144" s="159"/>
      <c r="AC144" s="171"/>
      <c r="AD144" s="99" t="s">
        <v>917</v>
      </c>
      <c r="AE144" s="159"/>
      <c r="AF144" s="157"/>
    </row>
    <row r="145" spans="1:32" s="70" customFormat="1" ht="57" customHeight="1" x14ac:dyDescent="0.2">
      <c r="A145" s="172"/>
      <c r="B145" s="158"/>
      <c r="C145" s="190"/>
      <c r="D145" s="190"/>
      <c r="E145" s="163"/>
      <c r="F145" s="163" t="s">
        <v>387</v>
      </c>
      <c r="G145" s="163"/>
      <c r="H145" s="163" t="s">
        <v>379</v>
      </c>
      <c r="I145" s="163"/>
      <c r="J145" s="163" t="s">
        <v>384</v>
      </c>
      <c r="K145" s="163"/>
      <c r="L145" s="219"/>
      <c r="M145" s="159"/>
      <c r="N145" s="163"/>
      <c r="O145" s="159"/>
      <c r="P145" s="163"/>
      <c r="Q145" s="163"/>
      <c r="R145" s="171"/>
      <c r="S145" s="159"/>
      <c r="T145" s="164"/>
      <c r="U145" s="192"/>
      <c r="V145" s="191"/>
      <c r="W145" s="158"/>
      <c r="X145" s="163"/>
      <c r="Y145" s="100"/>
      <c r="Z145" s="100"/>
      <c r="AA145" s="163"/>
      <c r="AB145" s="159"/>
      <c r="AC145" s="171"/>
      <c r="AD145" s="99" t="s">
        <v>918</v>
      </c>
      <c r="AE145" s="159"/>
      <c r="AF145" s="157"/>
    </row>
    <row r="146" spans="1:32" s="70" customFormat="1" ht="57" customHeight="1" x14ac:dyDescent="0.2">
      <c r="A146" s="172"/>
      <c r="B146" s="158"/>
      <c r="C146" s="190"/>
      <c r="D146" s="190"/>
      <c r="E146" s="163"/>
      <c r="F146" s="163" t="s">
        <v>387</v>
      </c>
      <c r="G146" s="163"/>
      <c r="H146" s="163" t="s">
        <v>379</v>
      </c>
      <c r="I146" s="163"/>
      <c r="J146" s="163" t="s">
        <v>384</v>
      </c>
      <c r="K146" s="163"/>
      <c r="L146" s="219"/>
      <c r="M146" s="159"/>
      <c r="N146" s="163"/>
      <c r="O146" s="159"/>
      <c r="P146" s="163" t="s">
        <v>394</v>
      </c>
      <c r="Q146" s="163"/>
      <c r="R146" s="171"/>
      <c r="S146" s="159"/>
      <c r="T146" s="164"/>
      <c r="U146" s="192"/>
      <c r="V146" s="191"/>
      <c r="W146" s="158"/>
      <c r="X146" s="163"/>
      <c r="Y146" s="100"/>
      <c r="Z146" s="100"/>
      <c r="AA146" s="163"/>
      <c r="AB146" s="159"/>
      <c r="AC146" s="171"/>
      <c r="AD146" s="99" t="s">
        <v>919</v>
      </c>
      <c r="AE146" s="159"/>
      <c r="AF146" s="157"/>
    </row>
    <row r="147" spans="1:32" s="81" customFormat="1" ht="142.5" customHeight="1" x14ac:dyDescent="0.2">
      <c r="A147" s="173">
        <v>35</v>
      </c>
      <c r="B147" s="223" t="s">
        <v>1034</v>
      </c>
      <c r="C147" s="190" t="s">
        <v>793</v>
      </c>
      <c r="D147" s="190" t="s">
        <v>798</v>
      </c>
      <c r="E147" s="190" t="s">
        <v>638</v>
      </c>
      <c r="F147" s="190" t="s">
        <v>667</v>
      </c>
      <c r="G147" s="190" t="s">
        <v>668</v>
      </c>
      <c r="H147" s="190" t="s">
        <v>506</v>
      </c>
      <c r="I147" s="190" t="s">
        <v>380</v>
      </c>
      <c r="J147" s="190" t="s">
        <v>437</v>
      </c>
      <c r="K147" s="190" t="s">
        <v>744</v>
      </c>
      <c r="L147" s="224" t="s">
        <v>1000</v>
      </c>
      <c r="M147" s="223" t="s">
        <v>639</v>
      </c>
      <c r="N147" s="190" t="s">
        <v>386</v>
      </c>
      <c r="O147" s="223" t="s">
        <v>745</v>
      </c>
      <c r="P147" s="190" t="s">
        <v>461</v>
      </c>
      <c r="Q147" s="190" t="s">
        <v>431</v>
      </c>
      <c r="R147" s="156">
        <v>0</v>
      </c>
      <c r="S147" s="223" t="s">
        <v>746</v>
      </c>
      <c r="T147" s="268" t="s">
        <v>640</v>
      </c>
      <c r="U147" s="192" t="s">
        <v>1035</v>
      </c>
      <c r="V147" s="191">
        <v>1</v>
      </c>
      <c r="W147" s="158" t="s">
        <v>1061</v>
      </c>
      <c r="X147" s="160">
        <v>218</v>
      </c>
      <c r="Y147" s="258" t="s">
        <v>942</v>
      </c>
      <c r="Z147" s="95" t="s">
        <v>349</v>
      </c>
      <c r="AA147" s="162">
        <v>22177</v>
      </c>
      <c r="AB147" s="158" t="s">
        <v>1060</v>
      </c>
      <c r="AC147" s="161">
        <v>49200000</v>
      </c>
      <c r="AD147" s="104" t="s">
        <v>991</v>
      </c>
      <c r="AE147" s="158" t="s">
        <v>1036</v>
      </c>
      <c r="AF147" s="157" t="s">
        <v>1037</v>
      </c>
    </row>
    <row r="148" spans="1:32" s="81" customFormat="1" ht="142.5" customHeight="1" x14ac:dyDescent="0.2">
      <c r="A148" s="173"/>
      <c r="B148" s="223"/>
      <c r="C148" s="190"/>
      <c r="D148" s="190"/>
      <c r="E148" s="190"/>
      <c r="F148" s="286"/>
      <c r="G148" s="286"/>
      <c r="H148" s="190"/>
      <c r="I148" s="190"/>
      <c r="J148" s="190"/>
      <c r="K148" s="190"/>
      <c r="L148" s="224"/>
      <c r="M148" s="223"/>
      <c r="N148" s="190"/>
      <c r="O148" s="223"/>
      <c r="P148" s="190"/>
      <c r="Q148" s="190"/>
      <c r="R148" s="156"/>
      <c r="S148" s="223"/>
      <c r="T148" s="268"/>
      <c r="U148" s="192"/>
      <c r="V148" s="191"/>
      <c r="W148" s="158"/>
      <c r="X148" s="160"/>
      <c r="Y148" s="259"/>
      <c r="Z148" s="95" t="s">
        <v>403</v>
      </c>
      <c r="AA148" s="162"/>
      <c r="AB148" s="158"/>
      <c r="AC148" s="161"/>
      <c r="AD148" s="93" t="s">
        <v>992</v>
      </c>
      <c r="AE148" s="158"/>
      <c r="AF148" s="157"/>
    </row>
    <row r="149" spans="1:32" s="81" customFormat="1" ht="142.5" customHeight="1" x14ac:dyDescent="0.2">
      <c r="A149" s="173"/>
      <c r="B149" s="223"/>
      <c r="C149" s="190"/>
      <c r="D149" s="190"/>
      <c r="E149" s="190"/>
      <c r="F149" s="286"/>
      <c r="G149" s="286"/>
      <c r="H149" s="190"/>
      <c r="I149" s="190"/>
      <c r="J149" s="190"/>
      <c r="K149" s="190"/>
      <c r="L149" s="224"/>
      <c r="M149" s="223"/>
      <c r="N149" s="190"/>
      <c r="O149" s="223"/>
      <c r="P149" s="190"/>
      <c r="Q149" s="190"/>
      <c r="R149" s="156"/>
      <c r="S149" s="223"/>
      <c r="T149" s="268"/>
      <c r="U149" s="192"/>
      <c r="V149" s="191"/>
      <c r="W149" s="158"/>
      <c r="X149" s="160"/>
      <c r="Y149" s="259"/>
      <c r="Z149" s="95" t="s">
        <v>402</v>
      </c>
      <c r="AA149" s="162"/>
      <c r="AB149" s="158"/>
      <c r="AC149" s="161"/>
      <c r="AD149" s="93" t="s">
        <v>993</v>
      </c>
      <c r="AE149" s="158"/>
      <c r="AF149" s="157"/>
    </row>
    <row r="150" spans="1:32" s="81" customFormat="1" ht="142.5" customHeight="1" x14ac:dyDescent="0.2">
      <c r="A150" s="173"/>
      <c r="B150" s="223"/>
      <c r="C150" s="190"/>
      <c r="D150" s="190"/>
      <c r="E150" s="190"/>
      <c r="F150" s="286"/>
      <c r="G150" s="286"/>
      <c r="H150" s="190"/>
      <c r="I150" s="190"/>
      <c r="J150" s="190"/>
      <c r="K150" s="190"/>
      <c r="L150" s="224"/>
      <c r="M150" s="223"/>
      <c r="N150" s="190"/>
      <c r="O150" s="223"/>
      <c r="P150" s="190"/>
      <c r="Q150" s="190"/>
      <c r="R150" s="156"/>
      <c r="S150" s="223"/>
      <c r="T150" s="268"/>
      <c r="U150" s="192"/>
      <c r="V150" s="191"/>
      <c r="W150" s="158"/>
      <c r="X150" s="160"/>
      <c r="Y150" s="260"/>
      <c r="Z150" s="95" t="s">
        <v>616</v>
      </c>
      <c r="AA150" s="162"/>
      <c r="AB150" s="158"/>
      <c r="AC150" s="161"/>
      <c r="AD150" s="93" t="s">
        <v>994</v>
      </c>
      <c r="AE150" s="158"/>
      <c r="AF150" s="157"/>
    </row>
    <row r="151" spans="1:32" s="81" customFormat="1" ht="60.75" customHeight="1" x14ac:dyDescent="0.2">
      <c r="A151" s="174">
        <v>36</v>
      </c>
      <c r="B151" s="285" t="s">
        <v>641</v>
      </c>
      <c r="C151" s="190" t="s">
        <v>794</v>
      </c>
      <c r="D151" s="190" t="s">
        <v>798</v>
      </c>
      <c r="E151" s="190" t="s">
        <v>638</v>
      </c>
      <c r="F151" s="190" t="s">
        <v>667</v>
      </c>
      <c r="G151" s="190" t="s">
        <v>642</v>
      </c>
      <c r="H151" s="190" t="s">
        <v>747</v>
      </c>
      <c r="I151" s="190" t="s">
        <v>643</v>
      </c>
      <c r="J151" s="190" t="s">
        <v>644</v>
      </c>
      <c r="K151" s="190" t="s">
        <v>645</v>
      </c>
      <c r="L151" s="224" t="s">
        <v>748</v>
      </c>
      <c r="M151" s="223" t="s">
        <v>749</v>
      </c>
      <c r="N151" s="190" t="s">
        <v>386</v>
      </c>
      <c r="O151" s="223" t="s">
        <v>646</v>
      </c>
      <c r="P151" s="190" t="s">
        <v>461</v>
      </c>
      <c r="Q151" s="190" t="s">
        <v>647</v>
      </c>
      <c r="R151" s="156">
        <v>0</v>
      </c>
      <c r="S151" s="223" t="s">
        <v>750</v>
      </c>
      <c r="T151" s="268" t="s">
        <v>398</v>
      </c>
      <c r="U151" s="237" t="s">
        <v>995</v>
      </c>
      <c r="V151" s="263">
        <v>1</v>
      </c>
      <c r="W151" s="158" t="s">
        <v>647</v>
      </c>
      <c r="X151" s="162">
        <v>21139</v>
      </c>
      <c r="Y151" s="261" t="s">
        <v>996</v>
      </c>
      <c r="Z151" s="95" t="s">
        <v>402</v>
      </c>
      <c r="AA151" s="162">
        <v>2165</v>
      </c>
      <c r="AB151" s="158" t="s">
        <v>1001</v>
      </c>
      <c r="AC151" s="161">
        <v>100000000</v>
      </c>
      <c r="AD151" s="93" t="s">
        <v>997</v>
      </c>
      <c r="AE151" s="158" t="s">
        <v>998</v>
      </c>
      <c r="AF151" s="157" t="s">
        <v>1002</v>
      </c>
    </row>
    <row r="152" spans="1:32" s="81" customFormat="1" ht="68.25" customHeight="1" x14ac:dyDescent="0.2">
      <c r="A152" s="174"/>
      <c r="B152" s="285"/>
      <c r="C152" s="190"/>
      <c r="D152" s="190"/>
      <c r="E152" s="190"/>
      <c r="F152" s="190"/>
      <c r="G152" s="190"/>
      <c r="H152" s="190"/>
      <c r="I152" s="190"/>
      <c r="J152" s="190"/>
      <c r="K152" s="190"/>
      <c r="L152" s="224"/>
      <c r="M152" s="223"/>
      <c r="N152" s="190"/>
      <c r="O152" s="223"/>
      <c r="P152" s="190"/>
      <c r="Q152" s="190"/>
      <c r="R152" s="156"/>
      <c r="S152" s="223"/>
      <c r="T152" s="268"/>
      <c r="U152" s="237"/>
      <c r="V152" s="263"/>
      <c r="W152" s="158"/>
      <c r="X152" s="162"/>
      <c r="Y152" s="262"/>
      <c r="Z152" s="95" t="s">
        <v>403</v>
      </c>
      <c r="AA152" s="162"/>
      <c r="AB152" s="158"/>
      <c r="AC152" s="161"/>
      <c r="AD152" s="93" t="s">
        <v>999</v>
      </c>
      <c r="AE152" s="158"/>
      <c r="AF152" s="157"/>
    </row>
    <row r="153" spans="1:32" s="81" customFormat="1" ht="74.25" customHeight="1" x14ac:dyDescent="0.2">
      <c r="A153" s="174"/>
      <c r="B153" s="285"/>
      <c r="C153" s="190"/>
      <c r="D153" s="190"/>
      <c r="E153" s="190"/>
      <c r="F153" s="190"/>
      <c r="G153" s="190"/>
      <c r="H153" s="190"/>
      <c r="I153" s="190"/>
      <c r="J153" s="190"/>
      <c r="K153" s="190"/>
      <c r="L153" s="224"/>
      <c r="M153" s="223"/>
      <c r="N153" s="190"/>
      <c r="O153" s="223"/>
      <c r="P153" s="190"/>
      <c r="Q153" s="190"/>
      <c r="R153" s="156"/>
      <c r="S153" s="223"/>
      <c r="T153" s="268"/>
      <c r="U153" s="237"/>
      <c r="V153" s="263"/>
      <c r="W153" s="158"/>
      <c r="X153" s="162"/>
      <c r="Y153" s="262"/>
      <c r="Z153" s="95" t="s">
        <v>886</v>
      </c>
      <c r="AA153" s="162"/>
      <c r="AB153" s="158"/>
      <c r="AC153" s="161"/>
      <c r="AD153" s="93" t="s">
        <v>1038</v>
      </c>
      <c r="AE153" s="158"/>
      <c r="AF153" s="157"/>
    </row>
    <row r="154" spans="1:32" s="81" customFormat="1" ht="93.75" customHeight="1" x14ac:dyDescent="0.2">
      <c r="A154" s="174"/>
      <c r="B154" s="285"/>
      <c r="C154" s="190"/>
      <c r="D154" s="190"/>
      <c r="E154" s="190"/>
      <c r="F154" s="190"/>
      <c r="G154" s="190"/>
      <c r="H154" s="190"/>
      <c r="I154" s="190"/>
      <c r="J154" s="190"/>
      <c r="K154" s="190"/>
      <c r="L154" s="224"/>
      <c r="M154" s="223"/>
      <c r="N154" s="190"/>
      <c r="O154" s="223"/>
      <c r="P154" s="190"/>
      <c r="Q154" s="190"/>
      <c r="R154" s="156"/>
      <c r="S154" s="223"/>
      <c r="T154" s="268"/>
      <c r="U154" s="237"/>
      <c r="V154" s="263"/>
      <c r="W154" s="158"/>
      <c r="X154" s="162"/>
      <c r="Y154" s="262"/>
      <c r="Z154" s="95"/>
      <c r="AA154" s="162"/>
      <c r="AB154" s="158"/>
      <c r="AC154" s="161"/>
      <c r="AD154" s="93"/>
      <c r="AE154" s="158"/>
      <c r="AF154" s="157"/>
    </row>
    <row r="155" spans="1:32" s="80" customFormat="1" ht="72.75" customHeight="1" x14ac:dyDescent="0.2">
      <c r="A155" s="172">
        <v>37</v>
      </c>
      <c r="B155" s="223" t="s">
        <v>648</v>
      </c>
      <c r="C155" s="190" t="s">
        <v>793</v>
      </c>
      <c r="D155" s="190" t="s">
        <v>798</v>
      </c>
      <c r="E155" s="194" t="s">
        <v>649</v>
      </c>
      <c r="F155" s="194" t="s">
        <v>650</v>
      </c>
      <c r="G155" s="194" t="s">
        <v>651</v>
      </c>
      <c r="H155" s="194" t="s">
        <v>402</v>
      </c>
      <c r="I155" s="194" t="s">
        <v>652</v>
      </c>
      <c r="J155" s="194" t="s">
        <v>653</v>
      </c>
      <c r="K155" s="194" t="s">
        <v>654</v>
      </c>
      <c r="L155" s="218">
        <v>200</v>
      </c>
      <c r="M155" s="193" t="s">
        <v>655</v>
      </c>
      <c r="N155" s="194" t="s">
        <v>460</v>
      </c>
      <c r="O155" s="193" t="s">
        <v>669</v>
      </c>
      <c r="P155" s="190" t="s">
        <v>461</v>
      </c>
      <c r="Q155" s="194" t="s">
        <v>431</v>
      </c>
      <c r="R155" s="225">
        <v>0</v>
      </c>
      <c r="S155" s="193" t="s">
        <v>656</v>
      </c>
      <c r="T155" s="197" t="s">
        <v>398</v>
      </c>
      <c r="U155" s="264" t="s">
        <v>651</v>
      </c>
      <c r="V155" s="191" t="s">
        <v>827</v>
      </c>
      <c r="W155" s="159" t="s">
        <v>888</v>
      </c>
      <c r="X155" s="163">
        <v>240</v>
      </c>
      <c r="Y155" s="100">
        <f>60+150</f>
        <v>210</v>
      </c>
      <c r="Z155" s="100" t="s">
        <v>403</v>
      </c>
      <c r="AA155" s="163">
        <v>240</v>
      </c>
      <c r="AB155" s="158" t="s">
        <v>920</v>
      </c>
      <c r="AC155" s="171">
        <v>0</v>
      </c>
      <c r="AD155" s="99" t="s">
        <v>921</v>
      </c>
      <c r="AE155" s="159" t="s">
        <v>922</v>
      </c>
      <c r="AF155" s="164" t="s">
        <v>828</v>
      </c>
    </row>
    <row r="156" spans="1:32" s="80" customFormat="1" ht="72.75" customHeight="1" x14ac:dyDescent="0.2">
      <c r="A156" s="172"/>
      <c r="B156" s="158"/>
      <c r="C156" s="190"/>
      <c r="D156" s="190"/>
      <c r="E156" s="163"/>
      <c r="F156" s="287"/>
      <c r="G156" s="163"/>
      <c r="H156" s="163"/>
      <c r="I156" s="163"/>
      <c r="J156" s="163"/>
      <c r="K156" s="163"/>
      <c r="L156" s="219"/>
      <c r="M156" s="159"/>
      <c r="N156" s="163"/>
      <c r="O156" s="159"/>
      <c r="P156" s="296"/>
      <c r="Q156" s="163"/>
      <c r="R156" s="171"/>
      <c r="S156" s="288"/>
      <c r="T156" s="164"/>
      <c r="U156" s="264"/>
      <c r="V156" s="191"/>
      <c r="W156" s="159"/>
      <c r="X156" s="163"/>
      <c r="Y156" s="100">
        <v>30</v>
      </c>
      <c r="Z156" s="100" t="s">
        <v>402</v>
      </c>
      <c r="AA156" s="163"/>
      <c r="AB156" s="158"/>
      <c r="AC156" s="171"/>
      <c r="AD156" s="99" t="s">
        <v>923</v>
      </c>
      <c r="AE156" s="159"/>
      <c r="AF156" s="164"/>
    </row>
    <row r="157" spans="1:32" s="70" customFormat="1" ht="72.75" customHeight="1" x14ac:dyDescent="0.2">
      <c r="A157" s="172"/>
      <c r="B157" s="158"/>
      <c r="C157" s="190"/>
      <c r="D157" s="190"/>
      <c r="E157" s="163"/>
      <c r="F157" s="287"/>
      <c r="G157" s="163"/>
      <c r="H157" s="163"/>
      <c r="I157" s="163"/>
      <c r="J157" s="163"/>
      <c r="K157" s="163"/>
      <c r="L157" s="219"/>
      <c r="M157" s="159"/>
      <c r="N157" s="163"/>
      <c r="O157" s="159"/>
      <c r="P157" s="296"/>
      <c r="Q157" s="163"/>
      <c r="R157" s="171"/>
      <c r="S157" s="288"/>
      <c r="T157" s="164"/>
      <c r="U157" s="264"/>
      <c r="V157" s="191"/>
      <c r="W157" s="159"/>
      <c r="X157" s="163"/>
      <c r="Y157" s="100"/>
      <c r="Z157" s="100"/>
      <c r="AA157" s="163"/>
      <c r="AB157" s="158"/>
      <c r="AC157" s="171"/>
      <c r="AD157" s="99"/>
      <c r="AE157" s="159"/>
      <c r="AF157" s="164"/>
    </row>
    <row r="158" spans="1:32" s="70" customFormat="1" ht="72.75" customHeight="1" x14ac:dyDescent="0.2">
      <c r="A158" s="172"/>
      <c r="B158" s="158"/>
      <c r="C158" s="190"/>
      <c r="D158" s="190"/>
      <c r="E158" s="163"/>
      <c r="F158" s="287"/>
      <c r="G158" s="163"/>
      <c r="H158" s="163"/>
      <c r="I158" s="163"/>
      <c r="J158" s="163"/>
      <c r="K158" s="163"/>
      <c r="L158" s="219"/>
      <c r="M158" s="159"/>
      <c r="N158" s="163"/>
      <c r="O158" s="159"/>
      <c r="P158" s="296"/>
      <c r="Q158" s="163"/>
      <c r="R158" s="171"/>
      <c r="S158" s="288"/>
      <c r="T158" s="164"/>
      <c r="U158" s="264"/>
      <c r="V158" s="191"/>
      <c r="W158" s="159"/>
      <c r="X158" s="163"/>
      <c r="Y158" s="100"/>
      <c r="Z158" s="100"/>
      <c r="AA158" s="163"/>
      <c r="AB158" s="158"/>
      <c r="AC158" s="171"/>
      <c r="AD158" s="99"/>
      <c r="AE158" s="159"/>
      <c r="AF158" s="164"/>
    </row>
    <row r="159" spans="1:32" s="70" customFormat="1" ht="57" customHeight="1" x14ac:dyDescent="0.2">
      <c r="A159" s="172">
        <v>38</v>
      </c>
      <c r="B159" s="158" t="s">
        <v>1045</v>
      </c>
      <c r="C159" s="190" t="s">
        <v>791</v>
      </c>
      <c r="D159" s="190" t="s">
        <v>798</v>
      </c>
      <c r="E159" s="160" t="s">
        <v>671</v>
      </c>
      <c r="F159" s="160" t="s">
        <v>672</v>
      </c>
      <c r="G159" s="160" t="s">
        <v>1003</v>
      </c>
      <c r="H159" s="160" t="s">
        <v>674</v>
      </c>
      <c r="I159" s="160" t="s">
        <v>1046</v>
      </c>
      <c r="J159" s="160" t="s">
        <v>1047</v>
      </c>
      <c r="K159" s="160" t="s">
        <v>456</v>
      </c>
      <c r="L159" s="162">
        <v>100</v>
      </c>
      <c r="M159" s="158" t="s">
        <v>676</v>
      </c>
      <c r="N159" s="160" t="s">
        <v>386</v>
      </c>
      <c r="O159" s="158" t="s">
        <v>1048</v>
      </c>
      <c r="P159" s="160" t="s">
        <v>461</v>
      </c>
      <c r="Q159" s="160" t="s">
        <v>1049</v>
      </c>
      <c r="R159" s="161">
        <v>0</v>
      </c>
      <c r="S159" s="158" t="s">
        <v>1050</v>
      </c>
      <c r="T159" s="157" t="s">
        <v>398</v>
      </c>
      <c r="U159" s="237" t="s">
        <v>1051</v>
      </c>
      <c r="V159" s="297" t="s">
        <v>1052</v>
      </c>
      <c r="W159" s="158" t="s">
        <v>1053</v>
      </c>
      <c r="X159" s="190">
        <v>253</v>
      </c>
      <c r="Y159" s="269">
        <v>253</v>
      </c>
      <c r="Z159" s="269" t="s">
        <v>510</v>
      </c>
      <c r="AA159" s="190">
        <v>253</v>
      </c>
      <c r="AB159" s="223" t="s">
        <v>1054</v>
      </c>
      <c r="AC159" s="156">
        <v>21550360</v>
      </c>
      <c r="AD159" s="93" t="s">
        <v>1039</v>
      </c>
      <c r="AE159" s="223" t="s">
        <v>1055</v>
      </c>
      <c r="AF159" s="268" t="s">
        <v>1056</v>
      </c>
    </row>
    <row r="160" spans="1:32" s="70" customFormat="1" ht="57" customHeight="1" x14ac:dyDescent="0.2">
      <c r="A160" s="172"/>
      <c r="B160" s="158"/>
      <c r="C160" s="190"/>
      <c r="D160" s="190"/>
      <c r="E160" s="160"/>
      <c r="F160" s="160"/>
      <c r="G160" s="160"/>
      <c r="H160" s="160"/>
      <c r="I160" s="160"/>
      <c r="J160" s="160"/>
      <c r="K160" s="160"/>
      <c r="L160" s="162"/>
      <c r="M160" s="158"/>
      <c r="N160" s="160"/>
      <c r="O160" s="158"/>
      <c r="P160" s="160"/>
      <c r="Q160" s="160"/>
      <c r="R160" s="161"/>
      <c r="S160" s="158"/>
      <c r="T160" s="157"/>
      <c r="U160" s="237"/>
      <c r="V160" s="263"/>
      <c r="W160" s="158"/>
      <c r="X160" s="190"/>
      <c r="Y160" s="151"/>
      <c r="Z160" s="151"/>
      <c r="AA160" s="190"/>
      <c r="AB160" s="223"/>
      <c r="AC160" s="156"/>
      <c r="AD160" s="93" t="s">
        <v>1057</v>
      </c>
      <c r="AE160" s="223"/>
      <c r="AF160" s="268"/>
    </row>
    <row r="161" spans="1:32" s="70" customFormat="1" ht="57" customHeight="1" x14ac:dyDescent="0.2">
      <c r="A161" s="172"/>
      <c r="B161" s="158"/>
      <c r="C161" s="190"/>
      <c r="D161" s="190"/>
      <c r="E161" s="160"/>
      <c r="F161" s="160"/>
      <c r="G161" s="160"/>
      <c r="H161" s="160"/>
      <c r="I161" s="160"/>
      <c r="J161" s="160"/>
      <c r="K161" s="160"/>
      <c r="L161" s="162"/>
      <c r="M161" s="158"/>
      <c r="N161" s="160"/>
      <c r="O161" s="158"/>
      <c r="P161" s="160"/>
      <c r="Q161" s="160"/>
      <c r="R161" s="161"/>
      <c r="S161" s="158"/>
      <c r="T161" s="157"/>
      <c r="U161" s="237"/>
      <c r="V161" s="263"/>
      <c r="W161" s="158"/>
      <c r="X161" s="190"/>
      <c r="Y161" s="151"/>
      <c r="Z161" s="151"/>
      <c r="AA161" s="190"/>
      <c r="AB161" s="223"/>
      <c r="AC161" s="156"/>
      <c r="AD161" s="93"/>
      <c r="AE161" s="223"/>
      <c r="AF161" s="268"/>
    </row>
    <row r="162" spans="1:32" s="70" customFormat="1" ht="57" customHeight="1" x14ac:dyDescent="0.2">
      <c r="A162" s="172"/>
      <c r="B162" s="158"/>
      <c r="C162" s="190"/>
      <c r="D162" s="190"/>
      <c r="E162" s="160"/>
      <c r="F162" s="160"/>
      <c r="G162" s="160"/>
      <c r="H162" s="160"/>
      <c r="I162" s="160"/>
      <c r="J162" s="160"/>
      <c r="K162" s="160"/>
      <c r="L162" s="162"/>
      <c r="M162" s="158"/>
      <c r="N162" s="160"/>
      <c r="O162" s="158"/>
      <c r="P162" s="160"/>
      <c r="Q162" s="160"/>
      <c r="R162" s="161"/>
      <c r="S162" s="158"/>
      <c r="T162" s="157"/>
      <c r="U162" s="237"/>
      <c r="V162" s="263"/>
      <c r="W162" s="158"/>
      <c r="X162" s="190"/>
      <c r="Y162" s="152"/>
      <c r="Z162" s="152"/>
      <c r="AA162" s="190"/>
      <c r="AB162" s="223"/>
      <c r="AC162" s="156"/>
      <c r="AD162" s="93"/>
      <c r="AE162" s="223"/>
      <c r="AF162" s="268"/>
    </row>
    <row r="163" spans="1:32" s="70" customFormat="1" ht="57" customHeight="1" x14ac:dyDescent="0.2">
      <c r="A163" s="172">
        <v>39</v>
      </c>
      <c r="B163" s="158" t="s">
        <v>670</v>
      </c>
      <c r="C163" s="190" t="s">
        <v>793</v>
      </c>
      <c r="D163" s="190" t="s">
        <v>798</v>
      </c>
      <c r="E163" s="163" t="s">
        <v>671</v>
      </c>
      <c r="F163" s="163" t="s">
        <v>672</v>
      </c>
      <c r="G163" s="163" t="s">
        <v>1003</v>
      </c>
      <c r="H163" s="163" t="s">
        <v>674</v>
      </c>
      <c r="I163" s="163" t="s">
        <v>751</v>
      </c>
      <c r="J163" s="163" t="s">
        <v>497</v>
      </c>
      <c r="K163" s="163" t="s">
        <v>676</v>
      </c>
      <c r="L163" s="219">
        <v>100</v>
      </c>
      <c r="M163" s="159" t="s">
        <v>676</v>
      </c>
      <c r="N163" s="163" t="s">
        <v>386</v>
      </c>
      <c r="O163" s="159" t="s">
        <v>691</v>
      </c>
      <c r="P163" s="163" t="s">
        <v>461</v>
      </c>
      <c r="Q163" s="163" t="s">
        <v>677</v>
      </c>
      <c r="R163" s="171">
        <v>226126160</v>
      </c>
      <c r="S163" s="159" t="s">
        <v>679</v>
      </c>
      <c r="T163" s="164" t="s">
        <v>398</v>
      </c>
      <c r="U163" s="237" t="s">
        <v>1004</v>
      </c>
      <c r="V163" s="196" t="s">
        <v>1005</v>
      </c>
      <c r="W163" s="159" t="s">
        <v>1006</v>
      </c>
      <c r="X163" s="160">
        <v>253</v>
      </c>
      <c r="Y163" s="95">
        <v>253</v>
      </c>
      <c r="Z163" s="95" t="s">
        <v>510</v>
      </c>
      <c r="AA163" s="160">
        <v>253</v>
      </c>
      <c r="AB163" s="223" t="s">
        <v>1043</v>
      </c>
      <c r="AC163" s="156">
        <v>16642587</v>
      </c>
      <c r="AD163" s="93" t="s">
        <v>1039</v>
      </c>
      <c r="AE163" s="158" t="s">
        <v>975</v>
      </c>
      <c r="AF163" s="157" t="s">
        <v>976</v>
      </c>
    </row>
    <row r="164" spans="1:32" s="70" customFormat="1" ht="57" customHeight="1" x14ac:dyDescent="0.2">
      <c r="A164" s="172"/>
      <c r="B164" s="158"/>
      <c r="C164" s="190"/>
      <c r="D164" s="190"/>
      <c r="E164" s="163"/>
      <c r="F164" s="163"/>
      <c r="G164" s="163"/>
      <c r="H164" s="163"/>
      <c r="I164" s="163"/>
      <c r="J164" s="163"/>
      <c r="K164" s="163"/>
      <c r="L164" s="219"/>
      <c r="M164" s="159"/>
      <c r="N164" s="163"/>
      <c r="O164" s="159"/>
      <c r="P164" s="163"/>
      <c r="Q164" s="163"/>
      <c r="R164" s="171"/>
      <c r="S164" s="159"/>
      <c r="T164" s="164"/>
      <c r="U164" s="237"/>
      <c r="V164" s="191"/>
      <c r="W164" s="159"/>
      <c r="X164" s="160"/>
      <c r="Y164" s="95"/>
      <c r="Z164" s="95"/>
      <c r="AA164" s="160"/>
      <c r="AB164" s="158"/>
      <c r="AC164" s="156"/>
      <c r="AD164" s="93" t="s">
        <v>989</v>
      </c>
      <c r="AE164" s="158"/>
      <c r="AF164" s="157"/>
    </row>
    <row r="165" spans="1:32" s="70" customFormat="1" ht="57" customHeight="1" x14ac:dyDescent="0.2">
      <c r="A165" s="172"/>
      <c r="B165" s="158"/>
      <c r="C165" s="190"/>
      <c r="D165" s="190"/>
      <c r="E165" s="163"/>
      <c r="F165" s="163"/>
      <c r="G165" s="163"/>
      <c r="H165" s="163"/>
      <c r="I165" s="163"/>
      <c r="J165" s="163"/>
      <c r="K165" s="163"/>
      <c r="L165" s="219"/>
      <c r="M165" s="159"/>
      <c r="N165" s="163"/>
      <c r="O165" s="159"/>
      <c r="P165" s="163"/>
      <c r="Q165" s="163"/>
      <c r="R165" s="171"/>
      <c r="S165" s="159"/>
      <c r="T165" s="164"/>
      <c r="U165" s="237"/>
      <c r="V165" s="191"/>
      <c r="W165" s="159"/>
      <c r="X165" s="160"/>
      <c r="Y165" s="95"/>
      <c r="Z165" s="95"/>
      <c r="AA165" s="160"/>
      <c r="AB165" s="158"/>
      <c r="AC165" s="156"/>
      <c r="AD165" s="93" t="s">
        <v>990</v>
      </c>
      <c r="AE165" s="158"/>
      <c r="AF165" s="157"/>
    </row>
    <row r="166" spans="1:32" s="70" customFormat="1" ht="57" customHeight="1" x14ac:dyDescent="0.2">
      <c r="A166" s="172"/>
      <c r="B166" s="158"/>
      <c r="C166" s="190"/>
      <c r="D166" s="190"/>
      <c r="E166" s="163"/>
      <c r="F166" s="163"/>
      <c r="G166" s="163"/>
      <c r="H166" s="163"/>
      <c r="I166" s="163"/>
      <c r="J166" s="163"/>
      <c r="K166" s="163"/>
      <c r="L166" s="219"/>
      <c r="M166" s="159"/>
      <c r="N166" s="163"/>
      <c r="O166" s="159"/>
      <c r="P166" s="163"/>
      <c r="Q166" s="163"/>
      <c r="R166" s="171"/>
      <c r="S166" s="159"/>
      <c r="T166" s="164"/>
      <c r="U166" s="237"/>
      <c r="V166" s="191"/>
      <c r="W166" s="159"/>
      <c r="X166" s="160"/>
      <c r="Y166" s="95"/>
      <c r="Z166" s="95"/>
      <c r="AA166" s="160"/>
      <c r="AB166" s="158"/>
      <c r="AC166" s="156"/>
      <c r="AD166" s="93"/>
      <c r="AE166" s="158"/>
      <c r="AF166" s="157"/>
    </row>
    <row r="167" spans="1:32" s="70" customFormat="1" ht="57" customHeight="1" x14ac:dyDescent="0.2">
      <c r="A167" s="172">
        <v>40</v>
      </c>
      <c r="B167" s="158" t="s">
        <v>681</v>
      </c>
      <c r="C167" s="190" t="s">
        <v>793</v>
      </c>
      <c r="D167" s="190" t="s">
        <v>798</v>
      </c>
      <c r="E167" s="163" t="s">
        <v>682</v>
      </c>
      <c r="F167" s="163" t="s">
        <v>683</v>
      </c>
      <c r="G167" s="163" t="s">
        <v>673</v>
      </c>
      <c r="H167" s="163" t="s">
        <v>675</v>
      </c>
      <c r="I167" s="163" t="s">
        <v>692</v>
      </c>
      <c r="J167" s="163" t="s">
        <v>684</v>
      </c>
      <c r="K167" s="163" t="s">
        <v>685</v>
      </c>
      <c r="L167" s="219">
        <v>100</v>
      </c>
      <c r="M167" s="159" t="s">
        <v>752</v>
      </c>
      <c r="N167" s="163" t="s">
        <v>386</v>
      </c>
      <c r="O167" s="159" t="s">
        <v>753</v>
      </c>
      <c r="P167" s="163" t="s">
        <v>461</v>
      </c>
      <c r="Q167" s="163" t="s">
        <v>678</v>
      </c>
      <c r="R167" s="171">
        <v>0</v>
      </c>
      <c r="S167" s="159" t="s">
        <v>680</v>
      </c>
      <c r="T167" s="164" t="s">
        <v>398</v>
      </c>
      <c r="U167" s="271" t="s">
        <v>977</v>
      </c>
      <c r="V167" s="249" t="s">
        <v>978</v>
      </c>
      <c r="W167" s="158" t="s">
        <v>979</v>
      </c>
      <c r="X167" s="261">
        <v>977</v>
      </c>
      <c r="Y167" s="95">
        <v>977</v>
      </c>
      <c r="Z167" s="95" t="s">
        <v>402</v>
      </c>
      <c r="AA167" s="160">
        <v>977</v>
      </c>
      <c r="AB167" s="158" t="s">
        <v>980</v>
      </c>
      <c r="AC167" s="161">
        <v>78079023</v>
      </c>
      <c r="AD167" s="93" t="s">
        <v>1039</v>
      </c>
      <c r="AE167" s="158" t="s">
        <v>981</v>
      </c>
      <c r="AF167" s="157" t="s">
        <v>1040</v>
      </c>
    </row>
    <row r="168" spans="1:32" s="70" customFormat="1" ht="57" customHeight="1" x14ac:dyDescent="0.2">
      <c r="A168" s="172"/>
      <c r="B168" s="158"/>
      <c r="C168" s="190"/>
      <c r="D168" s="190"/>
      <c r="E168" s="163"/>
      <c r="F168" s="163"/>
      <c r="G168" s="163"/>
      <c r="H168" s="163"/>
      <c r="I168" s="163"/>
      <c r="J168" s="163"/>
      <c r="K168" s="163"/>
      <c r="L168" s="219"/>
      <c r="M168" s="159"/>
      <c r="N168" s="163"/>
      <c r="O168" s="159"/>
      <c r="P168" s="163"/>
      <c r="Q168" s="163"/>
      <c r="R168" s="171"/>
      <c r="S168" s="159"/>
      <c r="T168" s="164"/>
      <c r="U168" s="272"/>
      <c r="V168" s="249"/>
      <c r="W168" s="158"/>
      <c r="X168" s="262"/>
      <c r="Y168" s="95"/>
      <c r="Z168" s="95"/>
      <c r="AA168" s="160"/>
      <c r="AB168" s="158"/>
      <c r="AC168" s="161"/>
      <c r="AD168" s="93" t="s">
        <v>1041</v>
      </c>
      <c r="AE168" s="158"/>
      <c r="AF168" s="157"/>
    </row>
    <row r="169" spans="1:32" s="70" customFormat="1" ht="57" customHeight="1" x14ac:dyDescent="0.2">
      <c r="A169" s="172"/>
      <c r="B169" s="158"/>
      <c r="C169" s="190"/>
      <c r="D169" s="190"/>
      <c r="E169" s="163"/>
      <c r="F169" s="163"/>
      <c r="G169" s="163"/>
      <c r="H169" s="163"/>
      <c r="I169" s="163"/>
      <c r="J169" s="163"/>
      <c r="K169" s="163"/>
      <c r="L169" s="219"/>
      <c r="M169" s="159"/>
      <c r="N169" s="163"/>
      <c r="O169" s="159"/>
      <c r="P169" s="163"/>
      <c r="Q169" s="163"/>
      <c r="R169" s="171"/>
      <c r="S169" s="159"/>
      <c r="T169" s="164"/>
      <c r="U169" s="272"/>
      <c r="V169" s="249"/>
      <c r="W169" s="158"/>
      <c r="X169" s="262"/>
      <c r="Y169" s="95"/>
      <c r="Z169" s="95"/>
      <c r="AA169" s="160"/>
      <c r="AB169" s="158"/>
      <c r="AC169" s="161"/>
      <c r="AD169" s="93" t="s">
        <v>988</v>
      </c>
      <c r="AE169" s="158"/>
      <c r="AF169" s="157"/>
    </row>
    <row r="170" spans="1:32" s="70" customFormat="1" ht="57" customHeight="1" x14ac:dyDescent="0.2">
      <c r="A170" s="172"/>
      <c r="B170" s="158"/>
      <c r="C170" s="190"/>
      <c r="D170" s="190"/>
      <c r="E170" s="163"/>
      <c r="F170" s="163"/>
      <c r="G170" s="163"/>
      <c r="H170" s="163"/>
      <c r="I170" s="163"/>
      <c r="J170" s="163"/>
      <c r="K170" s="163"/>
      <c r="L170" s="219"/>
      <c r="M170" s="159"/>
      <c r="N170" s="163"/>
      <c r="O170" s="159"/>
      <c r="P170" s="163"/>
      <c r="Q170" s="163"/>
      <c r="R170" s="171"/>
      <c r="S170" s="159"/>
      <c r="T170" s="164"/>
      <c r="U170" s="289"/>
      <c r="V170" s="249"/>
      <c r="W170" s="158"/>
      <c r="X170" s="257"/>
      <c r="Y170" s="95"/>
      <c r="Z170" s="95"/>
      <c r="AA170" s="160"/>
      <c r="AB170" s="158"/>
      <c r="AC170" s="161"/>
      <c r="AD170" s="93"/>
      <c r="AE170" s="158"/>
      <c r="AF170" s="157"/>
    </row>
    <row r="171" spans="1:32" s="70" customFormat="1" ht="66" customHeight="1" x14ac:dyDescent="0.2">
      <c r="A171" s="172">
        <v>41</v>
      </c>
      <c r="B171" s="158" t="s">
        <v>796</v>
      </c>
      <c r="C171" s="190" t="s">
        <v>795</v>
      </c>
      <c r="D171" s="190" t="s">
        <v>798</v>
      </c>
      <c r="E171" s="163" t="s">
        <v>682</v>
      </c>
      <c r="F171" s="163" t="s">
        <v>686</v>
      </c>
      <c r="G171" s="163" t="s">
        <v>687</v>
      </c>
      <c r="H171" s="163" t="s">
        <v>754</v>
      </c>
      <c r="I171" s="163" t="s">
        <v>755</v>
      </c>
      <c r="J171" s="163" t="s">
        <v>684</v>
      </c>
      <c r="K171" s="160" t="s">
        <v>756</v>
      </c>
      <c r="L171" s="219">
        <v>30</v>
      </c>
      <c r="M171" s="159" t="s">
        <v>693</v>
      </c>
      <c r="N171" s="163" t="s">
        <v>372</v>
      </c>
      <c r="O171" s="159" t="s">
        <v>688</v>
      </c>
      <c r="P171" s="163" t="s">
        <v>689</v>
      </c>
      <c r="Q171" s="163" t="s">
        <v>690</v>
      </c>
      <c r="R171" s="171">
        <v>0</v>
      </c>
      <c r="S171" s="159" t="s">
        <v>813</v>
      </c>
      <c r="T171" s="164" t="s">
        <v>398</v>
      </c>
      <c r="U171" s="271" t="s">
        <v>982</v>
      </c>
      <c r="V171" s="196" t="s">
        <v>889</v>
      </c>
      <c r="W171" s="159" t="s">
        <v>826</v>
      </c>
      <c r="X171" s="163">
        <v>55</v>
      </c>
      <c r="Y171" s="100" t="s">
        <v>926</v>
      </c>
      <c r="Z171" s="100" t="s">
        <v>926</v>
      </c>
      <c r="AA171" s="160">
        <v>55</v>
      </c>
      <c r="AB171" s="158" t="s">
        <v>983</v>
      </c>
      <c r="AC171" s="161">
        <v>0</v>
      </c>
      <c r="AD171" s="93" t="s">
        <v>986</v>
      </c>
      <c r="AE171" s="158" t="s">
        <v>984</v>
      </c>
      <c r="AF171" s="157" t="s">
        <v>985</v>
      </c>
    </row>
    <row r="172" spans="1:32" s="70" customFormat="1" ht="57" customHeight="1" x14ac:dyDescent="0.2">
      <c r="A172" s="172"/>
      <c r="B172" s="158"/>
      <c r="C172" s="190"/>
      <c r="D172" s="190"/>
      <c r="E172" s="163"/>
      <c r="F172" s="163"/>
      <c r="G172" s="163"/>
      <c r="H172" s="163"/>
      <c r="I172" s="163"/>
      <c r="J172" s="163"/>
      <c r="K172" s="160"/>
      <c r="L172" s="219"/>
      <c r="M172" s="159"/>
      <c r="N172" s="163"/>
      <c r="O172" s="159"/>
      <c r="P172" s="163"/>
      <c r="Q172" s="163"/>
      <c r="R172" s="171"/>
      <c r="S172" s="159"/>
      <c r="T172" s="164"/>
      <c r="U172" s="272"/>
      <c r="V172" s="250"/>
      <c r="W172" s="252"/>
      <c r="X172" s="170"/>
      <c r="Y172" s="103"/>
      <c r="Z172" s="103"/>
      <c r="AA172" s="257"/>
      <c r="AB172" s="222"/>
      <c r="AC172" s="167"/>
      <c r="AD172" s="105" t="s">
        <v>987</v>
      </c>
      <c r="AE172" s="222"/>
      <c r="AF172" s="157"/>
    </row>
    <row r="173" spans="1:32" s="70" customFormat="1" ht="57" customHeight="1" x14ac:dyDescent="0.2">
      <c r="A173" s="172"/>
      <c r="B173" s="158"/>
      <c r="C173" s="190"/>
      <c r="D173" s="190"/>
      <c r="E173" s="163"/>
      <c r="F173" s="163"/>
      <c r="G173" s="163"/>
      <c r="H173" s="163"/>
      <c r="I173" s="163"/>
      <c r="J173" s="163"/>
      <c r="K173" s="160"/>
      <c r="L173" s="219"/>
      <c r="M173" s="159"/>
      <c r="N173" s="163"/>
      <c r="O173" s="159"/>
      <c r="P173" s="163"/>
      <c r="Q173" s="163"/>
      <c r="R173" s="171"/>
      <c r="S173" s="159"/>
      <c r="T173" s="164"/>
      <c r="U173" s="272"/>
      <c r="V173" s="191"/>
      <c r="W173" s="159"/>
      <c r="X173" s="163"/>
      <c r="Y173" s="100"/>
      <c r="Z173" s="100"/>
      <c r="AA173" s="160"/>
      <c r="AB173" s="158"/>
      <c r="AC173" s="161"/>
      <c r="AD173" s="93" t="s">
        <v>988</v>
      </c>
      <c r="AE173" s="158"/>
      <c r="AF173" s="157"/>
    </row>
    <row r="174" spans="1:32" s="70" customFormat="1" ht="57" customHeight="1" thickBot="1" x14ac:dyDescent="0.25">
      <c r="A174" s="175"/>
      <c r="B174" s="235"/>
      <c r="C174" s="203"/>
      <c r="D174" s="203"/>
      <c r="E174" s="236"/>
      <c r="F174" s="236"/>
      <c r="G174" s="236"/>
      <c r="H174" s="236"/>
      <c r="I174" s="236"/>
      <c r="J174" s="236"/>
      <c r="K174" s="255"/>
      <c r="L174" s="254"/>
      <c r="M174" s="253"/>
      <c r="N174" s="236"/>
      <c r="O174" s="253"/>
      <c r="P174" s="236"/>
      <c r="Q174" s="236"/>
      <c r="R174" s="256"/>
      <c r="S174" s="253"/>
      <c r="T174" s="270"/>
      <c r="U174" s="273"/>
      <c r="V174" s="251"/>
      <c r="W174" s="253"/>
      <c r="X174" s="236"/>
      <c r="Y174" s="107"/>
      <c r="Z174" s="107"/>
      <c r="AA174" s="255"/>
      <c r="AB174" s="235"/>
      <c r="AC174" s="248"/>
      <c r="AD174" s="106"/>
      <c r="AE174" s="235"/>
      <c r="AF174" s="202"/>
    </row>
    <row r="175" spans="1:32" ht="15" thickBot="1" x14ac:dyDescent="0.25"/>
    <row r="176" spans="1:32" ht="39" customHeight="1" thickBot="1" x14ac:dyDescent="0.25">
      <c r="W176" s="94" t="s">
        <v>1058</v>
      </c>
      <c r="X176" s="92">
        <f>SUM(X9:X174)</f>
        <v>1893771</v>
      </c>
      <c r="Y176" s="298" t="s">
        <v>1044</v>
      </c>
      <c r="Z176" s="299"/>
      <c r="AA176" s="92">
        <f>SUM(AA9:AA174)</f>
        <v>1898029</v>
      </c>
      <c r="AB176" s="94" t="s">
        <v>1059</v>
      </c>
      <c r="AC176" s="110">
        <f>SUM(AC9:AC174)</f>
        <v>915066520</v>
      </c>
    </row>
    <row r="188" ht="14.25" customHeight="1" x14ac:dyDescent="0.2"/>
    <row r="189" ht="63.75" customHeight="1" x14ac:dyDescent="0.2"/>
    <row r="207" spans="6:9" x14ac:dyDescent="0.2">
      <c r="F207" s="72"/>
      <c r="G207" s="72"/>
      <c r="H207" s="72"/>
      <c r="I207" s="3"/>
    </row>
    <row r="217" spans="6:9" x14ac:dyDescent="0.2">
      <c r="F217" s="72"/>
      <c r="G217" s="72"/>
      <c r="H217" s="72"/>
      <c r="I217" s="3"/>
    </row>
  </sheetData>
  <mergeCells count="1258">
    <mergeCell ref="H167:H170"/>
    <mergeCell ref="I167:I170"/>
    <mergeCell ref="J167:J170"/>
    <mergeCell ref="K167:K170"/>
    <mergeCell ref="L167:L170"/>
    <mergeCell ref="M167:M170"/>
    <mergeCell ref="N167:N170"/>
    <mergeCell ref="Y159:Y162"/>
    <mergeCell ref="Z159:Z162"/>
    <mergeCell ref="Y176:Z176"/>
    <mergeCell ref="AF159:AF162"/>
    <mergeCell ref="A159:A162"/>
    <mergeCell ref="B159:B162"/>
    <mergeCell ref="C159:C162"/>
    <mergeCell ref="D159:D162"/>
    <mergeCell ref="E159:E162"/>
    <mergeCell ref="F159:F162"/>
    <mergeCell ref="G159:G162"/>
    <mergeCell ref="H159:H162"/>
    <mergeCell ref="I159:I162"/>
    <mergeCell ref="J159:J162"/>
    <mergeCell ref="K159:K162"/>
    <mergeCell ref="L159:L162"/>
    <mergeCell ref="M159:M162"/>
    <mergeCell ref="N159:N162"/>
    <mergeCell ref="O159:O162"/>
    <mergeCell ref="P159:P162"/>
    <mergeCell ref="Q159:Q162"/>
    <mergeCell ref="R159:R162"/>
    <mergeCell ref="X159:X162"/>
    <mergeCell ref="D99:D102"/>
    <mergeCell ref="D103:D106"/>
    <mergeCell ref="D107:D110"/>
    <mergeCell ref="D111:D114"/>
    <mergeCell ref="D115:D118"/>
    <mergeCell ref="D119:D122"/>
    <mergeCell ref="D123:D126"/>
    <mergeCell ref="D127:D130"/>
    <mergeCell ref="D131:D134"/>
    <mergeCell ref="D135:D138"/>
    <mergeCell ref="D139:D142"/>
    <mergeCell ref="V159:V162"/>
    <mergeCell ref="W159:W162"/>
    <mergeCell ref="W147:W150"/>
    <mergeCell ref="G139:G142"/>
    <mergeCell ref="H139:H142"/>
    <mergeCell ref="I139:I142"/>
    <mergeCell ref="J139:J142"/>
    <mergeCell ref="K139:K142"/>
    <mergeCell ref="L139:L142"/>
    <mergeCell ref="Q151:Q154"/>
    <mergeCell ref="R151:R154"/>
    <mergeCell ref="S151:S154"/>
    <mergeCell ref="T151:T154"/>
    <mergeCell ref="M139:M142"/>
    <mergeCell ref="N139:N142"/>
    <mergeCell ref="O139:O142"/>
    <mergeCell ref="P139:P142"/>
    <mergeCell ref="D171:D174"/>
    <mergeCell ref="AA167:AA170"/>
    <mergeCell ref="AB167:AB170"/>
    <mergeCell ref="AC167:AC170"/>
    <mergeCell ref="M155:M158"/>
    <mergeCell ref="N155:N158"/>
    <mergeCell ref="O155:O158"/>
    <mergeCell ref="P155:P158"/>
    <mergeCell ref="Q155:Q158"/>
    <mergeCell ref="R155:R158"/>
    <mergeCell ref="D7:D8"/>
    <mergeCell ref="D9:D12"/>
    <mergeCell ref="D13:D16"/>
    <mergeCell ref="D17:D20"/>
    <mergeCell ref="D21:D24"/>
    <mergeCell ref="D25:D28"/>
    <mergeCell ref="D29:D34"/>
    <mergeCell ref="D35:D39"/>
    <mergeCell ref="D40:D43"/>
    <mergeCell ref="D44:D47"/>
    <mergeCell ref="D48:D51"/>
    <mergeCell ref="D52:D55"/>
    <mergeCell ref="D56:D59"/>
    <mergeCell ref="D60:D63"/>
    <mergeCell ref="D64:D67"/>
    <mergeCell ref="D68:D71"/>
    <mergeCell ref="D72:D75"/>
    <mergeCell ref="O167:O170"/>
    <mergeCell ref="P167:P170"/>
    <mergeCell ref="D83:D86"/>
    <mergeCell ref="D87:D90"/>
    <mergeCell ref="D91:D94"/>
    <mergeCell ref="B9:B12"/>
    <mergeCell ref="E9:E12"/>
    <mergeCell ref="F9:F12"/>
    <mergeCell ref="G9:G12"/>
    <mergeCell ref="H9:H12"/>
    <mergeCell ref="I9:I12"/>
    <mergeCell ref="J9:J12"/>
    <mergeCell ref="K9:K12"/>
    <mergeCell ref="L9:L12"/>
    <mergeCell ref="M9:M12"/>
    <mergeCell ref="N9:N12"/>
    <mergeCell ref="O9:O12"/>
    <mergeCell ref="P9:P12"/>
    <mergeCell ref="Q9:Q12"/>
    <mergeCell ref="R9:R12"/>
    <mergeCell ref="S9:S12"/>
    <mergeCell ref="T9:T12"/>
    <mergeCell ref="AE163:AE166"/>
    <mergeCell ref="T163:T166"/>
    <mergeCell ref="U163:U166"/>
    <mergeCell ref="V163:V166"/>
    <mergeCell ref="W163:W166"/>
    <mergeCell ref="V155:V158"/>
    <mergeCell ref="W155:W158"/>
    <mergeCell ref="X155:X158"/>
    <mergeCell ref="AA155:AA158"/>
    <mergeCell ref="AB155:AB158"/>
    <mergeCell ref="AC155:AC158"/>
    <mergeCell ref="AE159:AE162"/>
    <mergeCell ref="U167:U170"/>
    <mergeCell ref="V167:V170"/>
    <mergeCell ref="W167:W170"/>
    <mergeCell ref="X167:X170"/>
    <mergeCell ref="X163:X166"/>
    <mergeCell ref="T159:T162"/>
    <mergeCell ref="U159:U162"/>
    <mergeCell ref="AE167:AE170"/>
    <mergeCell ref="T167:T170"/>
    <mergeCell ref="AA159:AA162"/>
    <mergeCell ref="AB159:AB162"/>
    <mergeCell ref="AC159:AC162"/>
    <mergeCell ref="Q167:Q170"/>
    <mergeCell ref="R167:R170"/>
    <mergeCell ref="S167:S170"/>
    <mergeCell ref="B163:B166"/>
    <mergeCell ref="E163:E166"/>
    <mergeCell ref="F163:F166"/>
    <mergeCell ref="G163:G166"/>
    <mergeCell ref="H163:H166"/>
    <mergeCell ref="I163:I166"/>
    <mergeCell ref="J163:J166"/>
    <mergeCell ref="B155:B158"/>
    <mergeCell ref="E155:E158"/>
    <mergeCell ref="F155:F158"/>
    <mergeCell ref="G155:G158"/>
    <mergeCell ref="H155:H158"/>
    <mergeCell ref="I155:I158"/>
    <mergeCell ref="J155:J158"/>
    <mergeCell ref="K155:K158"/>
    <mergeCell ref="L155:L158"/>
    <mergeCell ref="S163:S166"/>
    <mergeCell ref="C155:C158"/>
    <mergeCell ref="C163:C166"/>
    <mergeCell ref="C167:C170"/>
    <mergeCell ref="D155:D158"/>
    <mergeCell ref="D163:D166"/>
    <mergeCell ref="D167:D170"/>
    <mergeCell ref="S155:S158"/>
    <mergeCell ref="S159:S162"/>
    <mergeCell ref="B167:B170"/>
    <mergeCell ref="E167:E170"/>
    <mergeCell ref="F167:F170"/>
    <mergeCell ref="G167:G170"/>
    <mergeCell ref="X147:X150"/>
    <mergeCell ref="AA147:AA150"/>
    <mergeCell ref="AB147:AB150"/>
    <mergeCell ref="T147:T150"/>
    <mergeCell ref="U147:U150"/>
    <mergeCell ref="AE155:AE158"/>
    <mergeCell ref="M147:M150"/>
    <mergeCell ref="N147:N150"/>
    <mergeCell ref="O147:O150"/>
    <mergeCell ref="U139:U142"/>
    <mergeCell ref="AA151:AA154"/>
    <mergeCell ref="AB151:AB154"/>
    <mergeCell ref="AC151:AC154"/>
    <mergeCell ref="AE151:AE154"/>
    <mergeCell ref="AA143:AA146"/>
    <mergeCell ref="AB143:AB146"/>
    <mergeCell ref="W139:W142"/>
    <mergeCell ref="X139:X142"/>
    <mergeCell ref="V143:V146"/>
    <mergeCell ref="W143:W146"/>
    <mergeCell ref="X143:X146"/>
    <mergeCell ref="AC143:AC146"/>
    <mergeCell ref="AE143:AE146"/>
    <mergeCell ref="AA139:AA142"/>
    <mergeCell ref="AB139:AB142"/>
    <mergeCell ref="AC147:AC150"/>
    <mergeCell ref="U151:U154"/>
    <mergeCell ref="AE147:AE150"/>
    <mergeCell ref="M151:M154"/>
    <mergeCell ref="N151:N154"/>
    <mergeCell ref="O151:O154"/>
    <mergeCell ref="P151:P154"/>
    <mergeCell ref="AF131:AF134"/>
    <mergeCell ref="AF135:AF138"/>
    <mergeCell ref="AC139:AC142"/>
    <mergeCell ref="AE139:AE142"/>
    <mergeCell ref="B135:B138"/>
    <mergeCell ref="E135:E138"/>
    <mergeCell ref="F135:F138"/>
    <mergeCell ref="G135:G138"/>
    <mergeCell ref="V135:V138"/>
    <mergeCell ref="W135:W138"/>
    <mergeCell ref="X135:X138"/>
    <mergeCell ref="AA135:AA138"/>
    <mergeCell ref="AB135:AB138"/>
    <mergeCell ref="AC135:AC138"/>
    <mergeCell ref="AE135:AE138"/>
    <mergeCell ref="M135:M138"/>
    <mergeCell ref="S131:S134"/>
    <mergeCell ref="T131:T134"/>
    <mergeCell ref="AC131:AC134"/>
    <mergeCell ref="AE131:AE134"/>
    <mergeCell ref="H135:H138"/>
    <mergeCell ref="I135:I138"/>
    <mergeCell ref="J135:J138"/>
    <mergeCell ref="K135:K138"/>
    <mergeCell ref="L135:L138"/>
    <mergeCell ref="N135:N138"/>
    <mergeCell ref="O135:O138"/>
    <mergeCell ref="P135:P138"/>
    <mergeCell ref="Q135:Q138"/>
    <mergeCell ref="B139:B142"/>
    <mergeCell ref="E139:E142"/>
    <mergeCell ref="F139:F142"/>
    <mergeCell ref="P147:P150"/>
    <mergeCell ref="Q147:Q150"/>
    <mergeCell ref="R147:R150"/>
    <mergeCell ref="S147:S150"/>
    <mergeCell ref="R143:R146"/>
    <mergeCell ref="S143:S146"/>
    <mergeCell ref="T143:T146"/>
    <mergeCell ref="T139:T142"/>
    <mergeCell ref="B151:B154"/>
    <mergeCell ref="E151:E154"/>
    <mergeCell ref="F151:F154"/>
    <mergeCell ref="G151:G154"/>
    <mergeCell ref="H151:H154"/>
    <mergeCell ref="I151:I154"/>
    <mergeCell ref="J151:J154"/>
    <mergeCell ref="K151:K154"/>
    <mergeCell ref="L151:L154"/>
    <mergeCell ref="B147:B150"/>
    <mergeCell ref="E147:E150"/>
    <mergeCell ref="F147:F150"/>
    <mergeCell ref="G147:G150"/>
    <mergeCell ref="H147:H150"/>
    <mergeCell ref="I147:I150"/>
    <mergeCell ref="J147:J150"/>
    <mergeCell ref="K147:K150"/>
    <mergeCell ref="L147:L150"/>
    <mergeCell ref="C147:C150"/>
    <mergeCell ref="C151:C154"/>
    <mergeCell ref="D147:D150"/>
    <mergeCell ref="D151:D154"/>
    <mergeCell ref="P143:P146"/>
    <mergeCell ref="Q143:Q146"/>
    <mergeCell ref="S127:S130"/>
    <mergeCell ref="T127:T130"/>
    <mergeCell ref="T123:T126"/>
    <mergeCell ref="W127:W130"/>
    <mergeCell ref="V131:V134"/>
    <mergeCell ref="W131:W134"/>
    <mergeCell ref="X131:X134"/>
    <mergeCell ref="AA131:AA134"/>
    <mergeCell ref="B131:B134"/>
    <mergeCell ref="E131:E134"/>
    <mergeCell ref="F131:F134"/>
    <mergeCell ref="G131:G134"/>
    <mergeCell ref="H131:H134"/>
    <mergeCell ref="I131:I134"/>
    <mergeCell ref="J131:J134"/>
    <mergeCell ref="K131:K134"/>
    <mergeCell ref="L131:L134"/>
    <mergeCell ref="M131:M134"/>
    <mergeCell ref="N131:N134"/>
    <mergeCell ref="O131:O134"/>
    <mergeCell ref="P131:P134"/>
    <mergeCell ref="Q131:Q134"/>
    <mergeCell ref="R131:R134"/>
    <mergeCell ref="U131:U134"/>
    <mergeCell ref="C127:C130"/>
    <mergeCell ref="C131:C134"/>
    <mergeCell ref="C123:C126"/>
    <mergeCell ref="U123:U126"/>
    <mergeCell ref="AB123:AB126"/>
    <mergeCell ref="AC123:AC126"/>
    <mergeCell ref="AE123:AE126"/>
    <mergeCell ref="AE119:AE122"/>
    <mergeCell ref="B127:B130"/>
    <mergeCell ref="E127:E130"/>
    <mergeCell ref="F127:F130"/>
    <mergeCell ref="G127:G130"/>
    <mergeCell ref="H127:H130"/>
    <mergeCell ref="I127:I130"/>
    <mergeCell ref="J127:J130"/>
    <mergeCell ref="K127:K130"/>
    <mergeCell ref="L127:L130"/>
    <mergeCell ref="M127:M130"/>
    <mergeCell ref="N127:N130"/>
    <mergeCell ref="O127:O130"/>
    <mergeCell ref="P127:P130"/>
    <mergeCell ref="X127:X130"/>
    <mergeCell ref="AA127:AA130"/>
    <mergeCell ref="AB127:AB130"/>
    <mergeCell ref="AC127:AC130"/>
    <mergeCell ref="AE127:AE130"/>
    <mergeCell ref="V119:V122"/>
    <mergeCell ref="W119:W122"/>
    <mergeCell ref="X119:X122"/>
    <mergeCell ref="R119:R122"/>
    <mergeCell ref="S119:S122"/>
    <mergeCell ref="U119:U122"/>
    <mergeCell ref="AA119:AA122"/>
    <mergeCell ref="AB119:AB122"/>
    <mergeCell ref="Q127:Q130"/>
    <mergeCell ref="R127:R130"/>
    <mergeCell ref="U115:U118"/>
    <mergeCell ref="S111:S114"/>
    <mergeCell ref="T111:T114"/>
    <mergeCell ref="U111:U114"/>
    <mergeCell ref="V115:V118"/>
    <mergeCell ref="W115:W118"/>
    <mergeCell ref="X115:X118"/>
    <mergeCell ref="AA115:AA118"/>
    <mergeCell ref="AB115:AB118"/>
    <mergeCell ref="AC119:AC122"/>
    <mergeCell ref="O119:O122"/>
    <mergeCell ref="B123:B126"/>
    <mergeCell ref="E123:E126"/>
    <mergeCell ref="F123:F126"/>
    <mergeCell ref="G123:G126"/>
    <mergeCell ref="H123:H126"/>
    <mergeCell ref="I123:I126"/>
    <mergeCell ref="J123:J126"/>
    <mergeCell ref="K123:K126"/>
    <mergeCell ref="L123:L126"/>
    <mergeCell ref="M123:M126"/>
    <mergeCell ref="N123:N126"/>
    <mergeCell ref="O123:O126"/>
    <mergeCell ref="P123:P126"/>
    <mergeCell ref="Q123:Q126"/>
    <mergeCell ref="R123:R126"/>
    <mergeCell ref="S123:S126"/>
    <mergeCell ref="B119:B122"/>
    <mergeCell ref="V123:V126"/>
    <mergeCell ref="W123:W126"/>
    <mergeCell ref="X123:X126"/>
    <mergeCell ref="AA123:AA126"/>
    <mergeCell ref="AC103:AC106"/>
    <mergeCell ref="M99:M102"/>
    <mergeCell ref="N99:N102"/>
    <mergeCell ref="R99:R102"/>
    <mergeCell ref="G91:G94"/>
    <mergeCell ref="K119:K122"/>
    <mergeCell ref="L119:L122"/>
    <mergeCell ref="M119:M122"/>
    <mergeCell ref="N119:N122"/>
    <mergeCell ref="P119:P122"/>
    <mergeCell ref="Q119:Q122"/>
    <mergeCell ref="O115:O118"/>
    <mergeCell ref="P115:P118"/>
    <mergeCell ref="Q115:Q118"/>
    <mergeCell ref="M111:M114"/>
    <mergeCell ref="N111:N114"/>
    <mergeCell ref="O111:O114"/>
    <mergeCell ref="P111:P114"/>
    <mergeCell ref="Q111:Q114"/>
    <mergeCell ref="T119:T122"/>
    <mergeCell ref="R115:R118"/>
    <mergeCell ref="S115:S118"/>
    <mergeCell ref="I115:I118"/>
    <mergeCell ref="J115:J118"/>
    <mergeCell ref="K115:K118"/>
    <mergeCell ref="T115:T118"/>
    <mergeCell ref="G119:G122"/>
    <mergeCell ref="H119:H122"/>
    <mergeCell ref="I119:I122"/>
    <mergeCell ref="J119:J122"/>
    <mergeCell ref="J91:J94"/>
    <mergeCell ref="M91:M94"/>
    <mergeCell ref="F103:F106"/>
    <mergeCell ref="G103:G106"/>
    <mergeCell ref="H103:H106"/>
    <mergeCell ref="I103:I106"/>
    <mergeCell ref="J103:J106"/>
    <mergeCell ref="K103:K106"/>
    <mergeCell ref="L103:L106"/>
    <mergeCell ref="M103:M106"/>
    <mergeCell ref="N103:N106"/>
    <mergeCell ref="O103:O106"/>
    <mergeCell ref="P103:P106"/>
    <mergeCell ref="V99:V102"/>
    <mergeCell ref="W99:W102"/>
    <mergeCell ref="X99:X102"/>
    <mergeCell ref="AA99:AA102"/>
    <mergeCell ref="AB99:AB102"/>
    <mergeCell ref="R103:R106"/>
    <mergeCell ref="T99:T102"/>
    <mergeCell ref="V87:V90"/>
    <mergeCell ref="W87:W90"/>
    <mergeCell ref="X87:X90"/>
    <mergeCell ref="AA87:AA90"/>
    <mergeCell ref="AB87:AB90"/>
    <mergeCell ref="AC87:AC90"/>
    <mergeCell ref="AA83:AA86"/>
    <mergeCell ref="AB83:AB86"/>
    <mergeCell ref="Y83:Y86"/>
    <mergeCell ref="Z83:Z86"/>
    <mergeCell ref="Y87:Y90"/>
    <mergeCell ref="B95:B98"/>
    <mergeCell ref="B91:B94"/>
    <mergeCell ref="K95:K98"/>
    <mergeCell ref="L95:L98"/>
    <mergeCell ref="V95:V98"/>
    <mergeCell ref="AC91:AC94"/>
    <mergeCell ref="T95:T98"/>
    <mergeCell ref="U95:U98"/>
    <mergeCell ref="E95:E98"/>
    <mergeCell ref="F95:F98"/>
    <mergeCell ref="N91:N94"/>
    <mergeCell ref="O91:O94"/>
    <mergeCell ref="D95:D98"/>
    <mergeCell ref="B87:B90"/>
    <mergeCell ref="E87:E90"/>
    <mergeCell ref="F87:F90"/>
    <mergeCell ref="G87:G90"/>
    <mergeCell ref="H87:H90"/>
    <mergeCell ref="I87:I90"/>
    <mergeCell ref="J87:J90"/>
    <mergeCell ref="K87:K90"/>
    <mergeCell ref="L87:L90"/>
    <mergeCell ref="M87:M90"/>
    <mergeCell ref="N87:N90"/>
    <mergeCell ref="O87:O90"/>
    <mergeCell ref="P87:P90"/>
    <mergeCell ref="Q87:Q90"/>
    <mergeCell ref="R87:R90"/>
    <mergeCell ref="S87:S90"/>
    <mergeCell ref="T87:T90"/>
    <mergeCell ref="AA72:AA75"/>
    <mergeCell ref="AB72:AB75"/>
    <mergeCell ref="B83:B86"/>
    <mergeCell ref="E83:E86"/>
    <mergeCell ref="F83:F86"/>
    <mergeCell ref="G83:G86"/>
    <mergeCell ref="H83:H86"/>
    <mergeCell ref="I83:I86"/>
    <mergeCell ref="J83:J86"/>
    <mergeCell ref="K83:K86"/>
    <mergeCell ref="L83:L86"/>
    <mergeCell ref="M83:M86"/>
    <mergeCell ref="N83:N86"/>
    <mergeCell ref="O83:O86"/>
    <mergeCell ref="P83:P86"/>
    <mergeCell ref="Q83:Q86"/>
    <mergeCell ref="R83:R86"/>
    <mergeCell ref="S83:S86"/>
    <mergeCell ref="T83:T86"/>
    <mergeCell ref="U83:U86"/>
    <mergeCell ref="M80:M82"/>
    <mergeCell ref="N80:N82"/>
    <mergeCell ref="O80:O82"/>
    <mergeCell ref="P80:P82"/>
    <mergeCell ref="U76:U79"/>
    <mergeCell ref="Q80:Q82"/>
    <mergeCell ref="B72:B75"/>
    <mergeCell ref="E72:E75"/>
    <mergeCell ref="F72:F75"/>
    <mergeCell ref="R80:R82"/>
    <mergeCell ref="Y72:Y75"/>
    <mergeCell ref="B80:B82"/>
    <mergeCell ref="E80:E82"/>
    <mergeCell ref="F80:F82"/>
    <mergeCell ref="G80:G82"/>
    <mergeCell ref="H80:H82"/>
    <mergeCell ref="I80:I82"/>
    <mergeCell ref="J80:J82"/>
    <mergeCell ref="K80:K82"/>
    <mergeCell ref="L80:L82"/>
    <mergeCell ref="B76:B79"/>
    <mergeCell ref="E76:E79"/>
    <mergeCell ref="F76:F79"/>
    <mergeCell ref="G76:G79"/>
    <mergeCell ref="H76:H79"/>
    <mergeCell ref="I76:I79"/>
    <mergeCell ref="J76:J79"/>
    <mergeCell ref="K76:K79"/>
    <mergeCell ref="L76:L79"/>
    <mergeCell ref="D76:D79"/>
    <mergeCell ref="D80:D82"/>
    <mergeCell ref="C80:C82"/>
    <mergeCell ref="B64:B67"/>
    <mergeCell ref="E64:E67"/>
    <mergeCell ref="F64:F67"/>
    <mergeCell ref="G64:G67"/>
    <mergeCell ref="H64:H67"/>
    <mergeCell ref="I64:I67"/>
    <mergeCell ref="J64:J67"/>
    <mergeCell ref="K64:K67"/>
    <mergeCell ref="L64:L67"/>
    <mergeCell ref="M64:M67"/>
    <mergeCell ref="N64:N67"/>
    <mergeCell ref="O64:O67"/>
    <mergeCell ref="P64:P67"/>
    <mergeCell ref="B68:B71"/>
    <mergeCell ref="E68:E71"/>
    <mergeCell ref="F68:F71"/>
    <mergeCell ref="G68:G71"/>
    <mergeCell ref="N68:N71"/>
    <mergeCell ref="AE68:AE69"/>
    <mergeCell ref="O68:O71"/>
    <mergeCell ref="P68:P71"/>
    <mergeCell ref="V68:V71"/>
    <mergeCell ref="AE56:AE59"/>
    <mergeCell ref="S56:S59"/>
    <mergeCell ref="T56:T59"/>
    <mergeCell ref="U56:U59"/>
    <mergeCell ref="Q56:Q59"/>
    <mergeCell ref="V56:V59"/>
    <mergeCell ref="W56:W59"/>
    <mergeCell ref="AA64:AA67"/>
    <mergeCell ref="AB64:AB67"/>
    <mergeCell ref="AC64:AC67"/>
    <mergeCell ref="AE64:AE67"/>
    <mergeCell ref="R56:R59"/>
    <mergeCell ref="B60:B63"/>
    <mergeCell ref="E60:E63"/>
    <mergeCell ref="F60:F63"/>
    <mergeCell ref="AB60:AB63"/>
    <mergeCell ref="AC60:AC63"/>
    <mergeCell ref="X60:X63"/>
    <mergeCell ref="Y60:Y63"/>
    <mergeCell ref="Z60:Z63"/>
    <mergeCell ref="AA60:AA63"/>
    <mergeCell ref="AD56:AD59"/>
    <mergeCell ref="AC56:AC59"/>
    <mergeCell ref="Q64:Q67"/>
    <mergeCell ref="R64:R67"/>
    <mergeCell ref="S64:S67"/>
    <mergeCell ref="AC68:AC71"/>
    <mergeCell ref="Z68:Z71"/>
    <mergeCell ref="AE44:AE47"/>
    <mergeCell ref="AD48:AD51"/>
    <mergeCell ref="AE48:AE51"/>
    <mergeCell ref="P60:P63"/>
    <mergeCell ref="Q60:Q63"/>
    <mergeCell ref="R60:R63"/>
    <mergeCell ref="V64:V67"/>
    <mergeCell ref="W64:W67"/>
    <mergeCell ref="X64:X67"/>
    <mergeCell ref="Y52:Y55"/>
    <mergeCell ref="Z52:Z55"/>
    <mergeCell ref="AA52:AA55"/>
    <mergeCell ref="AB52:AB55"/>
    <mergeCell ref="AC52:AC55"/>
    <mergeCell ref="AD52:AD55"/>
    <mergeCell ref="X56:X59"/>
    <mergeCell ref="AA56:AA59"/>
    <mergeCell ref="S60:S63"/>
    <mergeCell ref="T60:T63"/>
    <mergeCell ref="U60:U63"/>
    <mergeCell ref="V60:V63"/>
    <mergeCell ref="W60:W63"/>
    <mergeCell ref="AE52:AE55"/>
    <mergeCell ref="U52:U55"/>
    <mergeCell ref="V52:V55"/>
    <mergeCell ref="W52:W55"/>
    <mergeCell ref="X52:X55"/>
    <mergeCell ref="AD60:AD63"/>
    <mergeCell ref="AE60:AE63"/>
    <mergeCell ref="Y56:Y59"/>
    <mergeCell ref="P52:P55"/>
    <mergeCell ref="Q52:Q55"/>
    <mergeCell ref="AD44:AD47"/>
    <mergeCell ref="X44:X47"/>
    <mergeCell ref="N56:N59"/>
    <mergeCell ref="O56:O59"/>
    <mergeCell ref="P56:P59"/>
    <mergeCell ref="AB56:AB59"/>
    <mergeCell ref="AE40:AE43"/>
    <mergeCell ref="B44:B47"/>
    <mergeCell ref="E44:E47"/>
    <mergeCell ref="F44:F47"/>
    <mergeCell ref="G44:G47"/>
    <mergeCell ref="H44:H47"/>
    <mergeCell ref="I44:I47"/>
    <mergeCell ref="J44:J47"/>
    <mergeCell ref="K44:K47"/>
    <mergeCell ref="L44:L47"/>
    <mergeCell ref="M44:M47"/>
    <mergeCell ref="N44:N47"/>
    <mergeCell ref="O44:O47"/>
    <mergeCell ref="P44:P47"/>
    <mergeCell ref="Q44:Q47"/>
    <mergeCell ref="R44:R47"/>
    <mergeCell ref="S44:S47"/>
    <mergeCell ref="T44:T47"/>
    <mergeCell ref="U44:U47"/>
    <mergeCell ref="V44:V47"/>
    <mergeCell ref="W44:W47"/>
    <mergeCell ref="AD40:AD43"/>
    <mergeCell ref="R40:R43"/>
    <mergeCell ref="S40:S43"/>
    <mergeCell ref="AB48:AB51"/>
    <mergeCell ref="AC44:AC47"/>
    <mergeCell ref="AC48:AC51"/>
    <mergeCell ref="B40:B43"/>
    <mergeCell ref="E40:E43"/>
    <mergeCell ref="F40:F43"/>
    <mergeCell ref="G40:G43"/>
    <mergeCell ref="H40:H43"/>
    <mergeCell ref="I40:I43"/>
    <mergeCell ref="J40:J43"/>
    <mergeCell ref="K40:K43"/>
    <mergeCell ref="L40:L43"/>
    <mergeCell ref="U40:U43"/>
    <mergeCell ref="Y44:Y47"/>
    <mergeCell ref="V40:V43"/>
    <mergeCell ref="W40:W43"/>
    <mergeCell ref="X40:X43"/>
    <mergeCell ref="G48:G51"/>
    <mergeCell ref="H48:H51"/>
    <mergeCell ref="I48:I51"/>
    <mergeCell ref="J48:J51"/>
    <mergeCell ref="K48:K51"/>
    <mergeCell ref="L48:L51"/>
    <mergeCell ref="M48:M51"/>
    <mergeCell ref="N48:N51"/>
    <mergeCell ref="O48:O51"/>
    <mergeCell ref="P48:P51"/>
    <mergeCell ref="Q48:Q51"/>
    <mergeCell ref="R48:R51"/>
    <mergeCell ref="S48:S51"/>
    <mergeCell ref="T48:T51"/>
    <mergeCell ref="W48:W51"/>
    <mergeCell ref="B48:B51"/>
    <mergeCell ref="E48:E51"/>
    <mergeCell ref="AE171:AE174"/>
    <mergeCell ref="S171:S174"/>
    <mergeCell ref="T171:T174"/>
    <mergeCell ref="U171:U174"/>
    <mergeCell ref="O99:O102"/>
    <mergeCell ref="H68:H71"/>
    <mergeCell ref="I68:I71"/>
    <mergeCell ref="J68:J71"/>
    <mergeCell ref="K68:K71"/>
    <mergeCell ref="L68:L71"/>
    <mergeCell ref="M68:M71"/>
    <mergeCell ref="V91:V94"/>
    <mergeCell ref="W91:W94"/>
    <mergeCell ref="AC95:AC98"/>
    <mergeCell ref="AE95:AE98"/>
    <mergeCell ref="W95:W98"/>
    <mergeCell ref="X95:X98"/>
    <mergeCell ref="AA95:AA98"/>
    <mergeCell ref="AB95:AB98"/>
    <mergeCell ref="X91:X94"/>
    <mergeCell ref="AA91:AA94"/>
    <mergeCell ref="AB91:AB94"/>
    <mergeCell ref="AA68:AA71"/>
    <mergeCell ref="AE91:AE94"/>
    <mergeCell ref="S68:S71"/>
    <mergeCell ref="T68:T71"/>
    <mergeCell ref="AC72:AC75"/>
    <mergeCell ref="AE72:AE75"/>
    <mergeCell ref="O76:O79"/>
    <mergeCell ref="U68:U69"/>
    <mergeCell ref="U70:U71"/>
    <mergeCell ref="AB68:AB69"/>
    <mergeCell ref="AB35:AB39"/>
    <mergeCell ref="U99:U102"/>
    <mergeCell ref="G99:G102"/>
    <mergeCell ref="H99:H102"/>
    <mergeCell ref="I99:I102"/>
    <mergeCell ref="J99:J102"/>
    <mergeCell ref="K99:K102"/>
    <mergeCell ref="L99:L102"/>
    <mergeCell ref="X83:X86"/>
    <mergeCell ref="Q103:Q106"/>
    <mergeCell ref="W35:W39"/>
    <mergeCell ref="X35:X39"/>
    <mergeCell ref="Y35:Y39"/>
    <mergeCell ref="S107:S110"/>
    <mergeCell ref="T107:T110"/>
    <mergeCell ref="J60:J63"/>
    <mergeCell ref="X68:X69"/>
    <mergeCell ref="Y68:Y71"/>
    <mergeCell ref="S99:S102"/>
    <mergeCell ref="AB40:AB43"/>
    <mergeCell ref="Z44:Z47"/>
    <mergeCell ref="AA44:AA47"/>
    <mergeCell ref="AB44:AB47"/>
    <mergeCell ref="I72:I75"/>
    <mergeCell ref="J72:J75"/>
    <mergeCell ref="K72:K75"/>
    <mergeCell ref="L72:L75"/>
    <mergeCell ref="M72:M75"/>
    <mergeCell ref="N72:N75"/>
    <mergeCell ref="O72:O75"/>
    <mergeCell ref="Z56:Z59"/>
    <mergeCell ref="G52:G55"/>
    <mergeCell ref="I171:I174"/>
    <mergeCell ref="J171:J174"/>
    <mergeCell ref="K171:K174"/>
    <mergeCell ref="R171:R174"/>
    <mergeCell ref="AB131:AB134"/>
    <mergeCell ref="V139:V142"/>
    <mergeCell ref="X171:X174"/>
    <mergeCell ref="AA171:AA174"/>
    <mergeCell ref="Q171:Q174"/>
    <mergeCell ref="AA163:AA166"/>
    <mergeCell ref="AB163:AB166"/>
    <mergeCell ref="Y147:Y150"/>
    <mergeCell ref="Y151:Y154"/>
    <mergeCell ref="K163:K166"/>
    <mergeCell ref="L163:L166"/>
    <mergeCell ref="M163:M166"/>
    <mergeCell ref="N163:N166"/>
    <mergeCell ref="O163:O166"/>
    <mergeCell ref="P163:P166"/>
    <mergeCell ref="Q163:Q166"/>
    <mergeCell ref="R163:R166"/>
    <mergeCell ref="U143:U146"/>
    <mergeCell ref="U135:U138"/>
    <mergeCell ref="R135:R138"/>
    <mergeCell ref="S135:S138"/>
    <mergeCell ref="T135:T138"/>
    <mergeCell ref="X151:X154"/>
    <mergeCell ref="V151:V154"/>
    <mergeCell ref="W151:W154"/>
    <mergeCell ref="T155:T158"/>
    <mergeCell ref="U155:U158"/>
    <mergeCell ref="V147:V150"/>
    <mergeCell ref="AB171:AB174"/>
    <mergeCell ref="AC171:AC174"/>
    <mergeCell ref="U72:U75"/>
    <mergeCell ref="V72:V75"/>
    <mergeCell ref="W72:W75"/>
    <mergeCell ref="X72:X75"/>
    <mergeCell ref="R76:R79"/>
    <mergeCell ref="B56:B59"/>
    <mergeCell ref="E56:E59"/>
    <mergeCell ref="F56:F59"/>
    <mergeCell ref="G56:G59"/>
    <mergeCell ref="H56:H59"/>
    <mergeCell ref="I56:I59"/>
    <mergeCell ref="J56:J59"/>
    <mergeCell ref="K56:K59"/>
    <mergeCell ref="L56:L59"/>
    <mergeCell ref="M56:M59"/>
    <mergeCell ref="G95:G98"/>
    <mergeCell ref="H95:H98"/>
    <mergeCell ref="I95:I98"/>
    <mergeCell ref="J95:J98"/>
    <mergeCell ref="P99:P102"/>
    <mergeCell ref="Q99:Q102"/>
    <mergeCell ref="V171:V174"/>
    <mergeCell ref="W171:W174"/>
    <mergeCell ref="L171:L174"/>
    <mergeCell ref="M171:M174"/>
    <mergeCell ref="N171:N174"/>
    <mergeCell ref="O171:O174"/>
    <mergeCell ref="P171:P174"/>
    <mergeCell ref="G171:G174"/>
    <mergeCell ref="H171:H174"/>
    <mergeCell ref="AC29:AC34"/>
    <mergeCell ref="AE29:AE34"/>
    <mergeCell ref="M25:M28"/>
    <mergeCell ref="N25:N28"/>
    <mergeCell ref="O25:O28"/>
    <mergeCell ref="P25:P28"/>
    <mergeCell ref="Q25:Q28"/>
    <mergeCell ref="R25:R28"/>
    <mergeCell ref="X25:X28"/>
    <mergeCell ref="AA25:AA28"/>
    <mergeCell ref="AB25:AB28"/>
    <mergeCell ref="AC25:AC28"/>
    <mergeCell ref="AE25:AE28"/>
    <mergeCell ref="S25:S28"/>
    <mergeCell ref="T25:T28"/>
    <mergeCell ref="U25:U28"/>
    <mergeCell ref="V25:V28"/>
    <mergeCell ref="W25:W28"/>
    <mergeCell ref="M29:M34"/>
    <mergeCell ref="N29:N34"/>
    <mergeCell ref="O29:O34"/>
    <mergeCell ref="P29:P34"/>
    <mergeCell ref="Q29:Q34"/>
    <mergeCell ref="R29:R34"/>
    <mergeCell ref="X29:X34"/>
    <mergeCell ref="AA29:AA34"/>
    <mergeCell ref="AB29:AB34"/>
    <mergeCell ref="S29:S34"/>
    <mergeCell ref="T29:T34"/>
    <mergeCell ref="U29:U34"/>
    <mergeCell ref="V29:V34"/>
    <mergeCell ref="W29:W34"/>
    <mergeCell ref="V21:V24"/>
    <mergeCell ref="X21:X24"/>
    <mergeCell ref="S21:S24"/>
    <mergeCell ref="I21:I24"/>
    <mergeCell ref="B21:B24"/>
    <mergeCell ref="E21:E24"/>
    <mergeCell ref="F21:F24"/>
    <mergeCell ref="G21:G24"/>
    <mergeCell ref="V17:V20"/>
    <mergeCell ref="W17:W20"/>
    <mergeCell ref="X17:X20"/>
    <mergeCell ref="O17:O20"/>
    <mergeCell ref="P17:P20"/>
    <mergeCell ref="Q17:Q20"/>
    <mergeCell ref="R17:R20"/>
    <mergeCell ref="S17:S20"/>
    <mergeCell ref="K17:K20"/>
    <mergeCell ref="U17:U20"/>
    <mergeCell ref="AB17:AB20"/>
    <mergeCell ref="AC17:AC20"/>
    <mergeCell ref="AE17:AE20"/>
    <mergeCell ref="AC21:AC24"/>
    <mergeCell ref="AE21:AE24"/>
    <mergeCell ref="R21:R24"/>
    <mergeCell ref="W21:W24"/>
    <mergeCell ref="AB21:AB24"/>
    <mergeCell ref="AA21:AA24"/>
    <mergeCell ref="AA17:AA20"/>
    <mergeCell ref="AA7:AB7"/>
    <mergeCell ref="AA13:AA16"/>
    <mergeCell ref="AB13:AB16"/>
    <mergeCell ref="O13:O16"/>
    <mergeCell ref="P13:P16"/>
    <mergeCell ref="Q13:Q16"/>
    <mergeCell ref="R13:R16"/>
    <mergeCell ref="S13:S16"/>
    <mergeCell ref="N7:O7"/>
    <mergeCell ref="R7:S7"/>
    <mergeCell ref="U7:U8"/>
    <mergeCell ref="T7:T8"/>
    <mergeCell ref="AE7:AE8"/>
    <mergeCell ref="V7:W7"/>
    <mergeCell ref="AC7:AD7"/>
    <mergeCell ref="X7:Z7"/>
    <mergeCell ref="U9:U12"/>
    <mergeCell ref="V9:V12"/>
    <mergeCell ref="W9:W12"/>
    <mergeCell ref="X9:X12"/>
    <mergeCell ref="AA9:AA12"/>
    <mergeCell ref="AB9:AB12"/>
    <mergeCell ref="AC9:AC12"/>
    <mergeCell ref="AE9:AE12"/>
    <mergeCell ref="N13:N16"/>
    <mergeCell ref="B7:B8"/>
    <mergeCell ref="E7:E8"/>
    <mergeCell ref="F7:F8"/>
    <mergeCell ref="I7:I8"/>
    <mergeCell ref="J7:J8"/>
    <mergeCell ref="H7:H8"/>
    <mergeCell ref="G7:G8"/>
    <mergeCell ref="B171:B174"/>
    <mergeCell ref="E171:E174"/>
    <mergeCell ref="F171:F174"/>
    <mergeCell ref="P91:P94"/>
    <mergeCell ref="Q91:Q94"/>
    <mergeCell ref="R91:R94"/>
    <mergeCell ref="S91:S94"/>
    <mergeCell ref="T91:T94"/>
    <mergeCell ref="U91:U94"/>
    <mergeCell ref="M95:M98"/>
    <mergeCell ref="N95:N98"/>
    <mergeCell ref="O95:O98"/>
    <mergeCell ref="P95:P98"/>
    <mergeCell ref="Q95:Q98"/>
    <mergeCell ref="R95:R98"/>
    <mergeCell ref="S95:S98"/>
    <mergeCell ref="H21:H24"/>
    <mergeCell ref="N21:N24"/>
    <mergeCell ref="O21:O24"/>
    <mergeCell ref="J17:J20"/>
    <mergeCell ref="B103:B106"/>
    <mergeCell ref="E103:E106"/>
    <mergeCell ref="V13:V16"/>
    <mergeCell ref="W13:W16"/>
    <mergeCell ref="C143:C146"/>
    <mergeCell ref="D143:D146"/>
    <mergeCell ref="U6:AF6"/>
    <mergeCell ref="X13:X16"/>
    <mergeCell ref="AC13:AC16"/>
    <mergeCell ref="AE13:AE16"/>
    <mergeCell ref="T13:T16"/>
    <mergeCell ref="U13:U16"/>
    <mergeCell ref="B143:B146"/>
    <mergeCell ref="E143:E146"/>
    <mergeCell ref="F143:F146"/>
    <mergeCell ref="G143:G146"/>
    <mergeCell ref="H143:H146"/>
    <mergeCell ref="I143:I146"/>
    <mergeCell ref="J143:J146"/>
    <mergeCell ref="K143:K146"/>
    <mergeCell ref="L143:L146"/>
    <mergeCell ref="M143:M146"/>
    <mergeCell ref="N143:N146"/>
    <mergeCell ref="O143:O146"/>
    <mergeCell ref="E91:E94"/>
    <mergeCell ref="F91:F94"/>
    <mergeCell ref="L17:L20"/>
    <mergeCell ref="M17:M20"/>
    <mergeCell ref="N17:N20"/>
    <mergeCell ref="J13:J16"/>
    <mergeCell ref="P7:P8"/>
    <mergeCell ref="Q7:Q8"/>
    <mergeCell ref="L7:L8"/>
    <mergeCell ref="K13:K16"/>
    <mergeCell ref="L13:L16"/>
    <mergeCell ref="M13:M16"/>
    <mergeCell ref="J21:J24"/>
    <mergeCell ref="K21:K24"/>
    <mergeCell ref="B25:B28"/>
    <mergeCell ref="E25:E28"/>
    <mergeCell ref="F25:F28"/>
    <mergeCell ref="G25:G28"/>
    <mergeCell ref="H25:H28"/>
    <mergeCell ref="I25:I28"/>
    <mergeCell ref="J25:J28"/>
    <mergeCell ref="K25:K28"/>
    <mergeCell ref="L25:L28"/>
    <mergeCell ref="C40:C43"/>
    <mergeCell ref="E17:E20"/>
    <mergeCell ref="F17:F20"/>
    <mergeCell ref="G17:G20"/>
    <mergeCell ref="H17:H20"/>
    <mergeCell ref="I17:I20"/>
    <mergeCell ref="B17:B20"/>
    <mergeCell ref="B29:B34"/>
    <mergeCell ref="E29:E34"/>
    <mergeCell ref="F29:F34"/>
    <mergeCell ref="G29:G34"/>
    <mergeCell ref="H29:H34"/>
    <mergeCell ref="I29:I34"/>
    <mergeCell ref="J29:J34"/>
    <mergeCell ref="K29:K34"/>
    <mergeCell ref="L29:L34"/>
    <mergeCell ref="B115:B118"/>
    <mergeCell ref="B111:B114"/>
    <mergeCell ref="E111:E114"/>
    <mergeCell ref="B13:B16"/>
    <mergeCell ref="E13:E16"/>
    <mergeCell ref="F13:F16"/>
    <mergeCell ref="G13:G16"/>
    <mergeCell ref="H13:H16"/>
    <mergeCell ref="I13:I16"/>
    <mergeCell ref="L21:L24"/>
    <mergeCell ref="M21:M24"/>
    <mergeCell ref="M40:M43"/>
    <mergeCell ref="N40:N43"/>
    <mergeCell ref="O40:O43"/>
    <mergeCell ref="P40:P43"/>
    <mergeCell ref="Q40:Q43"/>
    <mergeCell ref="T17:T20"/>
    <mergeCell ref="F48:F51"/>
    <mergeCell ref="B52:B55"/>
    <mergeCell ref="E52:E55"/>
    <mergeCell ref="F52:F55"/>
    <mergeCell ref="H52:H55"/>
    <mergeCell ref="I52:I55"/>
    <mergeCell ref="J52:J55"/>
    <mergeCell ref="K52:K55"/>
    <mergeCell ref="L52:L55"/>
    <mergeCell ref="M52:M55"/>
    <mergeCell ref="N52:N55"/>
    <mergeCell ref="O52:O55"/>
    <mergeCell ref="R52:R55"/>
    <mergeCell ref="S52:S55"/>
    <mergeCell ref="T52:T55"/>
    <mergeCell ref="C139:C142"/>
    <mergeCell ref="AE76:AE79"/>
    <mergeCell ref="H91:H94"/>
    <mergeCell ref="I91:I94"/>
    <mergeCell ref="F107:F110"/>
    <mergeCell ref="G107:G110"/>
    <mergeCell ref="H107:H110"/>
    <mergeCell ref="I107:I110"/>
    <mergeCell ref="J107:J110"/>
    <mergeCell ref="K107:K110"/>
    <mergeCell ref="L107:L110"/>
    <mergeCell ref="M107:M110"/>
    <mergeCell ref="N107:N110"/>
    <mergeCell ref="O107:O110"/>
    <mergeCell ref="P107:P110"/>
    <mergeCell ref="Q107:Q110"/>
    <mergeCell ref="R107:R110"/>
    <mergeCell ref="E115:E118"/>
    <mergeCell ref="F115:F118"/>
    <mergeCell ref="G115:G118"/>
    <mergeCell ref="H115:H118"/>
    <mergeCell ref="F111:F114"/>
    <mergeCell ref="G111:G114"/>
    <mergeCell ref="H111:H114"/>
    <mergeCell ref="I111:I114"/>
    <mergeCell ref="R111:R114"/>
    <mergeCell ref="P76:P79"/>
    <mergeCell ref="AA80:AA82"/>
    <mergeCell ref="AB80:AB82"/>
    <mergeCell ref="AE87:AE90"/>
    <mergeCell ref="AC83:AC86"/>
    <mergeCell ref="AE83:AE86"/>
    <mergeCell ref="U107:U110"/>
    <mergeCell ref="V107:V110"/>
    <mergeCell ref="Q76:Q79"/>
    <mergeCell ref="W83:W86"/>
    <mergeCell ref="B99:B102"/>
    <mergeCell ref="E99:E102"/>
    <mergeCell ref="F99:F102"/>
    <mergeCell ref="V83:V86"/>
    <mergeCell ref="AE35:AE39"/>
    <mergeCell ref="Q139:Q142"/>
    <mergeCell ref="R139:R142"/>
    <mergeCell ref="S139:S142"/>
    <mergeCell ref="AC115:AC118"/>
    <mergeCell ref="AE115:AE118"/>
    <mergeCell ref="B35:B39"/>
    <mergeCell ref="E35:E39"/>
    <mergeCell ref="F35:F39"/>
    <mergeCell ref="G35:G39"/>
    <mergeCell ref="H35:H39"/>
    <mergeCell ref="I35:I39"/>
    <mergeCell ref="J35:J39"/>
    <mergeCell ref="K35:K39"/>
    <mergeCell ref="L35:L39"/>
    <mergeCell ref="M35:M39"/>
    <mergeCell ref="N35:N39"/>
    <mergeCell ref="O35:O39"/>
    <mergeCell ref="P35:P39"/>
    <mergeCell ref="Q35:Q39"/>
    <mergeCell ref="T35:T39"/>
    <mergeCell ref="C135:C138"/>
    <mergeCell ref="B107:B110"/>
    <mergeCell ref="E107:E110"/>
    <mergeCell ref="V35:V39"/>
    <mergeCell ref="K60:K63"/>
    <mergeCell ref="L60:L63"/>
    <mergeCell ref="S80:S82"/>
    <mergeCell ref="G60:G63"/>
    <mergeCell ref="H60:H63"/>
    <mergeCell ref="I60:I63"/>
    <mergeCell ref="M60:M63"/>
    <mergeCell ref="N60:N63"/>
    <mergeCell ref="U48:U51"/>
    <mergeCell ref="V48:V51"/>
    <mergeCell ref="T40:T43"/>
    <mergeCell ref="T64:T67"/>
    <mergeCell ref="AA103:AA106"/>
    <mergeCell ref="AB103:AB106"/>
    <mergeCell ref="U127:U130"/>
    <mergeCell ref="V127:V130"/>
    <mergeCell ref="V111:V114"/>
    <mergeCell ref="W111:W114"/>
    <mergeCell ref="X111:X114"/>
    <mergeCell ref="AA111:AA114"/>
    <mergeCell ref="AB111:AB114"/>
    <mergeCell ref="U103:U106"/>
    <mergeCell ref="W103:W106"/>
    <mergeCell ref="L115:L118"/>
    <mergeCell ref="M115:M118"/>
    <mergeCell ref="N115:N118"/>
    <mergeCell ref="T103:T106"/>
    <mergeCell ref="W76:W79"/>
    <mergeCell ref="Y76:Y79"/>
    <mergeCell ref="Z76:Z79"/>
    <mergeCell ref="Z87:Z90"/>
    <mergeCell ref="T80:T82"/>
    <mergeCell ref="C76:C79"/>
    <mergeCell ref="C44:C47"/>
    <mergeCell ref="C48:C51"/>
    <mergeCell ref="C52:C55"/>
    <mergeCell ref="C56:C59"/>
    <mergeCell ref="C60:C63"/>
    <mergeCell ref="C64:C67"/>
    <mergeCell ref="C68:C71"/>
    <mergeCell ref="C72:C75"/>
    <mergeCell ref="K91:K94"/>
    <mergeCell ref="L91:L94"/>
    <mergeCell ref="T21:T24"/>
    <mergeCell ref="U21:U24"/>
    <mergeCell ref="P21:P24"/>
    <mergeCell ref="Q21:Q24"/>
    <mergeCell ref="U35:U39"/>
    <mergeCell ref="R35:R38"/>
    <mergeCell ref="S35:S38"/>
    <mergeCell ref="P72:P75"/>
    <mergeCell ref="Q72:Q75"/>
    <mergeCell ref="R72:R75"/>
    <mergeCell ref="S72:S75"/>
    <mergeCell ref="T72:T75"/>
    <mergeCell ref="R68:R71"/>
    <mergeCell ref="Q68:Q71"/>
    <mergeCell ref="U87:U90"/>
    <mergeCell ref="U64:U67"/>
    <mergeCell ref="G72:G75"/>
    <mergeCell ref="H72:H75"/>
    <mergeCell ref="O60:O63"/>
    <mergeCell ref="AF167:AF170"/>
    <mergeCell ref="AF171:AF174"/>
    <mergeCell ref="C171:C174"/>
    <mergeCell ref="AF7:AF8"/>
    <mergeCell ref="AF9:AF12"/>
    <mergeCell ref="AF13:AF16"/>
    <mergeCell ref="AF17:AF20"/>
    <mergeCell ref="AF21:AF24"/>
    <mergeCell ref="AF25:AF28"/>
    <mergeCell ref="AF29:AF34"/>
    <mergeCell ref="AF35:AF39"/>
    <mergeCell ref="AF40:AF43"/>
    <mergeCell ref="AF44:AF47"/>
    <mergeCell ref="AF48:AF51"/>
    <mergeCell ref="AF52:AF55"/>
    <mergeCell ref="AF56:AF59"/>
    <mergeCell ref="AF60:AF63"/>
    <mergeCell ref="AF64:AF67"/>
    <mergeCell ref="AF72:AF75"/>
    <mergeCell ref="AF76:AF79"/>
    <mergeCell ref="AF80:AF82"/>
    <mergeCell ref="AF83:AF86"/>
    <mergeCell ref="AF87:AF90"/>
    <mergeCell ref="AF91:AF94"/>
    <mergeCell ref="AF95:AF98"/>
    <mergeCell ref="AF99:AF102"/>
    <mergeCell ref="AF103:AF106"/>
    <mergeCell ref="AF107:AF110"/>
    <mergeCell ref="A25:A28"/>
    <mergeCell ref="A29:A34"/>
    <mergeCell ref="A35:A39"/>
    <mergeCell ref="A40:A43"/>
    <mergeCell ref="A44:A47"/>
    <mergeCell ref="A48:A51"/>
    <mergeCell ref="A52:A55"/>
    <mergeCell ref="A56:A59"/>
    <mergeCell ref="A60:A63"/>
    <mergeCell ref="A64:A67"/>
    <mergeCell ref="A68:A71"/>
    <mergeCell ref="A72:A75"/>
    <mergeCell ref="AF139:AF142"/>
    <mergeCell ref="K7:K8"/>
    <mergeCell ref="M7:M8"/>
    <mergeCell ref="W107:W110"/>
    <mergeCell ref="X107:X110"/>
    <mergeCell ref="J111:J114"/>
    <mergeCell ref="K111:K114"/>
    <mergeCell ref="L111:L114"/>
    <mergeCell ref="S103:S106"/>
    <mergeCell ref="X103:X106"/>
    <mergeCell ref="C7:C8"/>
    <mergeCell ref="C9:C12"/>
    <mergeCell ref="C13:C16"/>
    <mergeCell ref="C17:C20"/>
    <mergeCell ref="C21:C24"/>
    <mergeCell ref="C25:C28"/>
    <mergeCell ref="C29:C34"/>
    <mergeCell ref="C35:C39"/>
    <mergeCell ref="C83:C86"/>
    <mergeCell ref="C87:C90"/>
    <mergeCell ref="C91:C94"/>
    <mergeCell ref="C95:C98"/>
    <mergeCell ref="C99:C102"/>
    <mergeCell ref="C103:C106"/>
    <mergeCell ref="C107:C110"/>
    <mergeCell ref="C111:C114"/>
    <mergeCell ref="C115:C118"/>
    <mergeCell ref="C119:C122"/>
    <mergeCell ref="AF111:AF114"/>
    <mergeCell ref="AF115:AF118"/>
    <mergeCell ref="X76:X79"/>
    <mergeCell ref="AA76:AA79"/>
    <mergeCell ref="AB76:AB79"/>
    <mergeCell ref="AC76:AC79"/>
    <mergeCell ref="V103:V106"/>
    <mergeCell ref="AE107:AE110"/>
    <mergeCell ref="AC111:AC114"/>
    <mergeCell ref="AC99:AC102"/>
    <mergeCell ref="AE111:AE114"/>
    <mergeCell ref="U80:U82"/>
    <mergeCell ref="M76:M79"/>
    <mergeCell ref="N76:N79"/>
    <mergeCell ref="V76:V79"/>
    <mergeCell ref="S76:S79"/>
    <mergeCell ref="T76:T79"/>
    <mergeCell ref="V80:V82"/>
    <mergeCell ref="W80:W82"/>
    <mergeCell ref="X80:X82"/>
    <mergeCell ref="E119:E122"/>
    <mergeCell ref="F119:F122"/>
    <mergeCell ref="AC80:AC82"/>
    <mergeCell ref="AE80:AE82"/>
    <mergeCell ref="A143:A146"/>
    <mergeCell ref="A147:A150"/>
    <mergeCell ref="A151:A154"/>
    <mergeCell ref="A155:A158"/>
    <mergeCell ref="A163:A166"/>
    <mergeCell ref="A167:A170"/>
    <mergeCell ref="A171:A174"/>
    <mergeCell ref="A6:T6"/>
    <mergeCell ref="A1:D3"/>
    <mergeCell ref="E1:AE3"/>
    <mergeCell ref="A76:A79"/>
    <mergeCell ref="A80:A82"/>
    <mergeCell ref="A83:A86"/>
    <mergeCell ref="A87:A90"/>
    <mergeCell ref="A91:A94"/>
    <mergeCell ref="A95:A98"/>
    <mergeCell ref="A99:A102"/>
    <mergeCell ref="A103:A106"/>
    <mergeCell ref="A107:A110"/>
    <mergeCell ref="A111:A114"/>
    <mergeCell ref="A115:A118"/>
    <mergeCell ref="A119:A122"/>
    <mergeCell ref="A123:A126"/>
    <mergeCell ref="A127:A130"/>
    <mergeCell ref="A131:A134"/>
    <mergeCell ref="A135:A138"/>
    <mergeCell ref="A139:A142"/>
    <mergeCell ref="A7:A8"/>
    <mergeCell ref="A9:A12"/>
    <mergeCell ref="A13:A16"/>
    <mergeCell ref="A17:A20"/>
    <mergeCell ref="A21:A24"/>
    <mergeCell ref="AF68:AF69"/>
    <mergeCell ref="W70:W71"/>
    <mergeCell ref="X70:X71"/>
    <mergeCell ref="AB70:AB71"/>
    <mergeCell ref="AE70:AE71"/>
    <mergeCell ref="AF70:AF71"/>
    <mergeCell ref="AC163:AC166"/>
    <mergeCell ref="AF163:AF166"/>
    <mergeCell ref="AE103:AE106"/>
    <mergeCell ref="AE99:AE102"/>
    <mergeCell ref="AA107:AA110"/>
    <mergeCell ref="AB107:AB110"/>
    <mergeCell ref="AC107:AC110"/>
    <mergeCell ref="AA35:AA39"/>
    <mergeCell ref="Y40:Y43"/>
    <mergeCell ref="Z40:Z43"/>
    <mergeCell ref="AA40:AA43"/>
    <mergeCell ref="X48:X51"/>
    <mergeCell ref="Y48:Y51"/>
    <mergeCell ref="Z48:Z51"/>
    <mergeCell ref="AA48:AA51"/>
    <mergeCell ref="AF143:AF146"/>
    <mergeCell ref="AF147:AF150"/>
    <mergeCell ref="AF151:AF154"/>
    <mergeCell ref="AF155:AF158"/>
    <mergeCell ref="AF119:AF122"/>
    <mergeCell ref="AF123:AF126"/>
    <mergeCell ref="AF127:AF130"/>
    <mergeCell ref="AC35:AC38"/>
    <mergeCell ref="W68:W69"/>
    <mergeCell ref="Z72:Z75"/>
    <mergeCell ref="AC40:AC43"/>
  </mergeCells>
  <dataValidations xWindow="1372" yWindow="317" count="4">
    <dataValidation type="list" allowBlank="1" showInputMessage="1" showErrorMessage="1" sqref="N13 N17 N21 N25 N35 N171 N163 N64 N29 N72 N76 N80 N83 N87 N40 N44 N48 N52 N56 N60 N95 N91 N119 N115 N127 N103 N99 N111 N123 N131 N135 N151 N147 N155 N139 N143 N167 N107 N9 N68 N159">
      <formula1>"Diagnóstico, Formulación, Implementación, Evaluación"</formula1>
    </dataValidation>
    <dataValidation type="list" allowBlank="1" showInputMessage="1" showErrorMessage="1" sqref="Z40 Z60 Z48 Z44 Z52 Z56 Z87 Z172:Z174 Z12 Z92:Z94 Z72 Z76 Z80:Z83 Z16 Z64:Z68 Z96:Z159 Z163:Z170">
      <formula1>"Ciudadano, Academia, Empresa, Estado, Proveedores, Funcionarios, Contratistas, Organizaciones No Gunernamentales"</formula1>
    </dataValidation>
    <dataValidation type="list" allowBlank="1" showInputMessage="1" showErrorMessage="1" sqref="C9:C174">
      <formula1>"Política, Plan, Programa, Proyecto, Servicio (Convocatorias / Invitaciones / Ventanilla Abierta), Instrumento de CTeI, Informe de Gestión, Informe de Resultados,"</formula1>
    </dataValidation>
    <dataValidation type="list" allowBlank="1" showInputMessage="1" showErrorMessage="1" sqref="Z9:Z11 Z13:Z15 Z17:Z20 Z25:Z30 Z33:Z37">
      <formula1>"Ciudadano, Academia, Empresa, Estado, Proveedores, Funcionarios, Contratistas, Organizaciones No Gubernamentales, Todos"</formula1>
    </dataValidation>
  </dataValidations>
  <printOptions horizontalCentered="1"/>
  <pageMargins left="0.19685039370078741" right="0.19685039370078741" top="0.39370078740157483" bottom="0.39370078740157483" header="0.31496062992125984" footer="0.19685039370078741"/>
  <pageSetup scale="35" orientation="landscape" r:id="rId1"/>
  <headerFooter>
    <oddFooter>&amp;CPág. &amp;P de &amp;N</oddFooter>
  </headerFooter>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2"/>
  <dimension ref="A2:D6"/>
  <sheetViews>
    <sheetView workbookViewId="0">
      <selection activeCell="A6" sqref="A6"/>
    </sheetView>
  </sheetViews>
  <sheetFormatPr baseColWidth="10" defaultColWidth="11.5703125" defaultRowHeight="15" x14ac:dyDescent="0.25"/>
  <cols>
    <col min="1" max="1" width="11.5703125" style="5"/>
    <col min="2" max="2" width="53.5703125" style="5" customWidth="1"/>
    <col min="3" max="3" width="22.140625" style="5" customWidth="1"/>
    <col min="4" max="4" width="14.28515625" style="5" customWidth="1"/>
    <col min="5" max="257" width="11.5703125" style="5"/>
    <col min="258" max="258" width="55.7109375" style="5" customWidth="1"/>
    <col min="259" max="259" width="20" style="5" customWidth="1"/>
    <col min="260" max="260" width="14.28515625" style="5" customWidth="1"/>
    <col min="261" max="513" width="11.5703125" style="5"/>
    <col min="514" max="514" width="55.7109375" style="5" customWidth="1"/>
    <col min="515" max="515" width="20" style="5" customWidth="1"/>
    <col min="516" max="516" width="14.28515625" style="5" customWidth="1"/>
    <col min="517" max="769" width="11.5703125" style="5"/>
    <col min="770" max="770" width="55.7109375" style="5" customWidth="1"/>
    <col min="771" max="771" width="20" style="5" customWidth="1"/>
    <col min="772" max="772" width="14.28515625" style="5" customWidth="1"/>
    <col min="773" max="1025" width="11.5703125" style="5"/>
    <col min="1026" max="1026" width="55.7109375" style="5" customWidth="1"/>
    <col min="1027" max="1027" width="20" style="5" customWidth="1"/>
    <col min="1028" max="1028" width="14.28515625" style="5" customWidth="1"/>
    <col min="1029" max="1281" width="11.5703125" style="5"/>
    <col min="1282" max="1282" width="55.7109375" style="5" customWidth="1"/>
    <col min="1283" max="1283" width="20" style="5" customWidth="1"/>
    <col min="1284" max="1284" width="14.28515625" style="5" customWidth="1"/>
    <col min="1285" max="1537" width="11.5703125" style="5"/>
    <col min="1538" max="1538" width="55.7109375" style="5" customWidth="1"/>
    <col min="1539" max="1539" width="20" style="5" customWidth="1"/>
    <col min="1540" max="1540" width="14.28515625" style="5" customWidth="1"/>
    <col min="1541" max="1793" width="11.5703125" style="5"/>
    <col min="1794" max="1794" width="55.7109375" style="5" customWidth="1"/>
    <col min="1795" max="1795" width="20" style="5" customWidth="1"/>
    <col min="1796" max="1796" width="14.28515625" style="5" customWidth="1"/>
    <col min="1797" max="2049" width="11.5703125" style="5"/>
    <col min="2050" max="2050" width="55.7109375" style="5" customWidth="1"/>
    <col min="2051" max="2051" width="20" style="5" customWidth="1"/>
    <col min="2052" max="2052" width="14.28515625" style="5" customWidth="1"/>
    <col min="2053" max="2305" width="11.5703125" style="5"/>
    <col min="2306" max="2306" width="55.7109375" style="5" customWidth="1"/>
    <col min="2307" max="2307" width="20" style="5" customWidth="1"/>
    <col min="2308" max="2308" width="14.28515625" style="5" customWidth="1"/>
    <col min="2309" max="2561" width="11.5703125" style="5"/>
    <col min="2562" max="2562" width="55.7109375" style="5" customWidth="1"/>
    <col min="2563" max="2563" width="20" style="5" customWidth="1"/>
    <col min="2564" max="2564" width="14.28515625" style="5" customWidth="1"/>
    <col min="2565" max="2817" width="11.5703125" style="5"/>
    <col min="2818" max="2818" width="55.7109375" style="5" customWidth="1"/>
    <col min="2819" max="2819" width="20" style="5" customWidth="1"/>
    <col min="2820" max="2820" width="14.28515625" style="5" customWidth="1"/>
    <col min="2821" max="3073" width="11.5703125" style="5"/>
    <col min="3074" max="3074" width="55.7109375" style="5" customWidth="1"/>
    <col min="3075" max="3075" width="20" style="5" customWidth="1"/>
    <col min="3076" max="3076" width="14.28515625" style="5" customWidth="1"/>
    <col min="3077" max="3329" width="11.5703125" style="5"/>
    <col min="3330" max="3330" width="55.7109375" style="5" customWidth="1"/>
    <col min="3331" max="3331" width="20" style="5" customWidth="1"/>
    <col min="3332" max="3332" width="14.28515625" style="5" customWidth="1"/>
    <col min="3333" max="3585" width="11.5703125" style="5"/>
    <col min="3586" max="3586" width="55.7109375" style="5" customWidth="1"/>
    <col min="3587" max="3587" width="20" style="5" customWidth="1"/>
    <col min="3588" max="3588" width="14.28515625" style="5" customWidth="1"/>
    <col min="3589" max="3841" width="11.5703125" style="5"/>
    <col min="3842" max="3842" width="55.7109375" style="5" customWidth="1"/>
    <col min="3843" max="3843" width="20" style="5" customWidth="1"/>
    <col min="3844" max="3844" width="14.28515625" style="5" customWidth="1"/>
    <col min="3845" max="4097" width="11.5703125" style="5"/>
    <col min="4098" max="4098" width="55.7109375" style="5" customWidth="1"/>
    <col min="4099" max="4099" width="20" style="5" customWidth="1"/>
    <col min="4100" max="4100" width="14.28515625" style="5" customWidth="1"/>
    <col min="4101" max="4353" width="11.5703125" style="5"/>
    <col min="4354" max="4354" width="55.7109375" style="5" customWidth="1"/>
    <col min="4355" max="4355" width="20" style="5" customWidth="1"/>
    <col min="4356" max="4356" width="14.28515625" style="5" customWidth="1"/>
    <col min="4357" max="4609" width="11.5703125" style="5"/>
    <col min="4610" max="4610" width="55.7109375" style="5" customWidth="1"/>
    <col min="4611" max="4611" width="20" style="5" customWidth="1"/>
    <col min="4612" max="4612" width="14.28515625" style="5" customWidth="1"/>
    <col min="4613" max="4865" width="11.5703125" style="5"/>
    <col min="4866" max="4866" width="55.7109375" style="5" customWidth="1"/>
    <col min="4867" max="4867" width="20" style="5" customWidth="1"/>
    <col min="4868" max="4868" width="14.28515625" style="5" customWidth="1"/>
    <col min="4869" max="5121" width="11.5703125" style="5"/>
    <col min="5122" max="5122" width="55.7109375" style="5" customWidth="1"/>
    <col min="5123" max="5123" width="20" style="5" customWidth="1"/>
    <col min="5124" max="5124" width="14.28515625" style="5" customWidth="1"/>
    <col min="5125" max="5377" width="11.5703125" style="5"/>
    <col min="5378" max="5378" width="55.7109375" style="5" customWidth="1"/>
    <col min="5379" max="5379" width="20" style="5" customWidth="1"/>
    <col min="5380" max="5380" width="14.28515625" style="5" customWidth="1"/>
    <col min="5381" max="5633" width="11.5703125" style="5"/>
    <col min="5634" max="5634" width="55.7109375" style="5" customWidth="1"/>
    <col min="5635" max="5635" width="20" style="5" customWidth="1"/>
    <col min="5636" max="5636" width="14.28515625" style="5" customWidth="1"/>
    <col min="5637" max="5889" width="11.5703125" style="5"/>
    <col min="5890" max="5890" width="55.7109375" style="5" customWidth="1"/>
    <col min="5891" max="5891" width="20" style="5" customWidth="1"/>
    <col min="5892" max="5892" width="14.28515625" style="5" customWidth="1"/>
    <col min="5893" max="6145" width="11.5703125" style="5"/>
    <col min="6146" max="6146" width="55.7109375" style="5" customWidth="1"/>
    <col min="6147" max="6147" width="20" style="5" customWidth="1"/>
    <col min="6148" max="6148" width="14.28515625" style="5" customWidth="1"/>
    <col min="6149" max="6401" width="11.5703125" style="5"/>
    <col min="6402" max="6402" width="55.7109375" style="5" customWidth="1"/>
    <col min="6403" max="6403" width="20" style="5" customWidth="1"/>
    <col min="6404" max="6404" width="14.28515625" style="5" customWidth="1"/>
    <col min="6405" max="6657" width="11.5703125" style="5"/>
    <col min="6658" max="6658" width="55.7109375" style="5" customWidth="1"/>
    <col min="6659" max="6659" width="20" style="5" customWidth="1"/>
    <col min="6660" max="6660" width="14.28515625" style="5" customWidth="1"/>
    <col min="6661" max="6913" width="11.5703125" style="5"/>
    <col min="6914" max="6914" width="55.7109375" style="5" customWidth="1"/>
    <col min="6915" max="6915" width="20" style="5" customWidth="1"/>
    <col min="6916" max="6916" width="14.28515625" style="5" customWidth="1"/>
    <col min="6917" max="7169" width="11.5703125" style="5"/>
    <col min="7170" max="7170" width="55.7109375" style="5" customWidth="1"/>
    <col min="7171" max="7171" width="20" style="5" customWidth="1"/>
    <col min="7172" max="7172" width="14.28515625" style="5" customWidth="1"/>
    <col min="7173" max="7425" width="11.5703125" style="5"/>
    <col min="7426" max="7426" width="55.7109375" style="5" customWidth="1"/>
    <col min="7427" max="7427" width="20" style="5" customWidth="1"/>
    <col min="7428" max="7428" width="14.28515625" style="5" customWidth="1"/>
    <col min="7429" max="7681" width="11.5703125" style="5"/>
    <col min="7682" max="7682" width="55.7109375" style="5" customWidth="1"/>
    <col min="7683" max="7683" width="20" style="5" customWidth="1"/>
    <col min="7684" max="7684" width="14.28515625" style="5" customWidth="1"/>
    <col min="7685" max="7937" width="11.5703125" style="5"/>
    <col min="7938" max="7938" width="55.7109375" style="5" customWidth="1"/>
    <col min="7939" max="7939" width="20" style="5" customWidth="1"/>
    <col min="7940" max="7940" width="14.28515625" style="5" customWidth="1"/>
    <col min="7941" max="8193" width="11.5703125" style="5"/>
    <col min="8194" max="8194" width="55.7109375" style="5" customWidth="1"/>
    <col min="8195" max="8195" width="20" style="5" customWidth="1"/>
    <col min="8196" max="8196" width="14.28515625" style="5" customWidth="1"/>
    <col min="8197" max="8449" width="11.5703125" style="5"/>
    <col min="8450" max="8450" width="55.7109375" style="5" customWidth="1"/>
    <col min="8451" max="8451" width="20" style="5" customWidth="1"/>
    <col min="8452" max="8452" width="14.28515625" style="5" customWidth="1"/>
    <col min="8453" max="8705" width="11.5703125" style="5"/>
    <col min="8706" max="8706" width="55.7109375" style="5" customWidth="1"/>
    <col min="8707" max="8707" width="20" style="5" customWidth="1"/>
    <col min="8708" max="8708" width="14.28515625" style="5" customWidth="1"/>
    <col min="8709" max="8961" width="11.5703125" style="5"/>
    <col min="8962" max="8962" width="55.7109375" style="5" customWidth="1"/>
    <col min="8963" max="8963" width="20" style="5" customWidth="1"/>
    <col min="8964" max="8964" width="14.28515625" style="5" customWidth="1"/>
    <col min="8965" max="9217" width="11.5703125" style="5"/>
    <col min="9218" max="9218" width="55.7109375" style="5" customWidth="1"/>
    <col min="9219" max="9219" width="20" style="5" customWidth="1"/>
    <col min="9220" max="9220" width="14.28515625" style="5" customWidth="1"/>
    <col min="9221" max="9473" width="11.5703125" style="5"/>
    <col min="9474" max="9474" width="55.7109375" style="5" customWidth="1"/>
    <col min="9475" max="9475" width="20" style="5" customWidth="1"/>
    <col min="9476" max="9476" width="14.28515625" style="5" customWidth="1"/>
    <col min="9477" max="9729" width="11.5703125" style="5"/>
    <col min="9730" max="9730" width="55.7109375" style="5" customWidth="1"/>
    <col min="9731" max="9731" width="20" style="5" customWidth="1"/>
    <col min="9732" max="9732" width="14.28515625" style="5" customWidth="1"/>
    <col min="9733" max="9985" width="11.5703125" style="5"/>
    <col min="9986" max="9986" width="55.7109375" style="5" customWidth="1"/>
    <col min="9987" max="9987" width="20" style="5" customWidth="1"/>
    <col min="9988" max="9988" width="14.28515625" style="5" customWidth="1"/>
    <col min="9989" max="10241" width="11.5703125" style="5"/>
    <col min="10242" max="10242" width="55.7109375" style="5" customWidth="1"/>
    <col min="10243" max="10243" width="20" style="5" customWidth="1"/>
    <col min="10244" max="10244" width="14.28515625" style="5" customWidth="1"/>
    <col min="10245" max="10497" width="11.5703125" style="5"/>
    <col min="10498" max="10498" width="55.7109375" style="5" customWidth="1"/>
    <col min="10499" max="10499" width="20" style="5" customWidth="1"/>
    <col min="10500" max="10500" width="14.28515625" style="5" customWidth="1"/>
    <col min="10501" max="10753" width="11.5703125" style="5"/>
    <col min="10754" max="10754" width="55.7109375" style="5" customWidth="1"/>
    <col min="10755" max="10755" width="20" style="5" customWidth="1"/>
    <col min="10756" max="10756" width="14.28515625" style="5" customWidth="1"/>
    <col min="10757" max="11009" width="11.5703125" style="5"/>
    <col min="11010" max="11010" width="55.7109375" style="5" customWidth="1"/>
    <col min="11011" max="11011" width="20" style="5" customWidth="1"/>
    <col min="11012" max="11012" width="14.28515625" style="5" customWidth="1"/>
    <col min="11013" max="11265" width="11.5703125" style="5"/>
    <col min="11266" max="11266" width="55.7109375" style="5" customWidth="1"/>
    <col min="11267" max="11267" width="20" style="5" customWidth="1"/>
    <col min="11268" max="11268" width="14.28515625" style="5" customWidth="1"/>
    <col min="11269" max="11521" width="11.5703125" style="5"/>
    <col min="11522" max="11522" width="55.7109375" style="5" customWidth="1"/>
    <col min="11523" max="11523" width="20" style="5" customWidth="1"/>
    <col min="11524" max="11524" width="14.28515625" style="5" customWidth="1"/>
    <col min="11525" max="11777" width="11.5703125" style="5"/>
    <col min="11778" max="11778" width="55.7109375" style="5" customWidth="1"/>
    <col min="11779" max="11779" width="20" style="5" customWidth="1"/>
    <col min="11780" max="11780" width="14.28515625" style="5" customWidth="1"/>
    <col min="11781" max="12033" width="11.5703125" style="5"/>
    <col min="12034" max="12034" width="55.7109375" style="5" customWidth="1"/>
    <col min="12035" max="12035" width="20" style="5" customWidth="1"/>
    <col min="12036" max="12036" width="14.28515625" style="5" customWidth="1"/>
    <col min="12037" max="12289" width="11.5703125" style="5"/>
    <col min="12290" max="12290" width="55.7109375" style="5" customWidth="1"/>
    <col min="12291" max="12291" width="20" style="5" customWidth="1"/>
    <col min="12292" max="12292" width="14.28515625" style="5" customWidth="1"/>
    <col min="12293" max="12545" width="11.5703125" style="5"/>
    <col min="12546" max="12546" width="55.7109375" style="5" customWidth="1"/>
    <col min="12547" max="12547" width="20" style="5" customWidth="1"/>
    <col min="12548" max="12548" width="14.28515625" style="5" customWidth="1"/>
    <col min="12549" max="12801" width="11.5703125" style="5"/>
    <col min="12802" max="12802" width="55.7109375" style="5" customWidth="1"/>
    <col min="12803" max="12803" width="20" style="5" customWidth="1"/>
    <col min="12804" max="12804" width="14.28515625" style="5" customWidth="1"/>
    <col min="12805" max="13057" width="11.5703125" style="5"/>
    <col min="13058" max="13058" width="55.7109375" style="5" customWidth="1"/>
    <col min="13059" max="13059" width="20" style="5" customWidth="1"/>
    <col min="13060" max="13060" width="14.28515625" style="5" customWidth="1"/>
    <col min="13061" max="13313" width="11.5703125" style="5"/>
    <col min="13314" max="13314" width="55.7109375" style="5" customWidth="1"/>
    <col min="13315" max="13315" width="20" style="5" customWidth="1"/>
    <col min="13316" max="13316" width="14.28515625" style="5" customWidth="1"/>
    <col min="13317" max="13569" width="11.5703125" style="5"/>
    <col min="13570" max="13570" width="55.7109375" style="5" customWidth="1"/>
    <col min="13571" max="13571" width="20" style="5" customWidth="1"/>
    <col min="13572" max="13572" width="14.28515625" style="5" customWidth="1"/>
    <col min="13573" max="13825" width="11.5703125" style="5"/>
    <col min="13826" max="13826" width="55.7109375" style="5" customWidth="1"/>
    <col min="13827" max="13827" width="20" style="5" customWidth="1"/>
    <col min="13828" max="13828" width="14.28515625" style="5" customWidth="1"/>
    <col min="13829" max="14081" width="11.5703125" style="5"/>
    <col min="14082" max="14082" width="55.7109375" style="5" customWidth="1"/>
    <col min="14083" max="14083" width="20" style="5" customWidth="1"/>
    <col min="14084" max="14084" width="14.28515625" style="5" customWidth="1"/>
    <col min="14085" max="14337" width="11.5703125" style="5"/>
    <col min="14338" max="14338" width="55.7109375" style="5" customWidth="1"/>
    <col min="14339" max="14339" width="20" style="5" customWidth="1"/>
    <col min="14340" max="14340" width="14.28515625" style="5" customWidth="1"/>
    <col min="14341" max="14593" width="11.5703125" style="5"/>
    <col min="14594" max="14594" width="55.7109375" style="5" customWidth="1"/>
    <col min="14595" max="14595" width="20" style="5" customWidth="1"/>
    <col min="14596" max="14596" width="14.28515625" style="5" customWidth="1"/>
    <col min="14597" max="14849" width="11.5703125" style="5"/>
    <col min="14850" max="14850" width="55.7109375" style="5" customWidth="1"/>
    <col min="14851" max="14851" width="20" style="5" customWidth="1"/>
    <col min="14852" max="14852" width="14.28515625" style="5" customWidth="1"/>
    <col min="14853" max="15105" width="11.5703125" style="5"/>
    <col min="15106" max="15106" width="55.7109375" style="5" customWidth="1"/>
    <col min="15107" max="15107" width="20" style="5" customWidth="1"/>
    <col min="15108" max="15108" width="14.28515625" style="5" customWidth="1"/>
    <col min="15109" max="15361" width="11.5703125" style="5"/>
    <col min="15362" max="15362" width="55.7109375" style="5" customWidth="1"/>
    <col min="15363" max="15363" width="20" style="5" customWidth="1"/>
    <col min="15364" max="15364" width="14.28515625" style="5" customWidth="1"/>
    <col min="15365" max="15617" width="11.5703125" style="5"/>
    <col min="15618" max="15618" width="55.7109375" style="5" customWidth="1"/>
    <col min="15619" max="15619" width="20" style="5" customWidth="1"/>
    <col min="15620" max="15620" width="14.28515625" style="5" customWidth="1"/>
    <col min="15621" max="15873" width="11.5703125" style="5"/>
    <col min="15874" max="15874" width="55.7109375" style="5" customWidth="1"/>
    <col min="15875" max="15875" width="20" style="5" customWidth="1"/>
    <col min="15876" max="15876" width="14.28515625" style="5" customWidth="1"/>
    <col min="15877" max="16129" width="11.5703125" style="5"/>
    <col min="16130" max="16130" width="55.7109375" style="5" customWidth="1"/>
    <col min="16131" max="16131" width="20" style="5" customWidth="1"/>
    <col min="16132" max="16132" width="14.28515625" style="5" customWidth="1"/>
    <col min="16133" max="16384" width="11.5703125" style="5"/>
  </cols>
  <sheetData>
    <row r="2" spans="1:4" ht="22.9" customHeight="1" x14ac:dyDescent="0.25">
      <c r="A2" s="300" t="s">
        <v>805</v>
      </c>
      <c r="B2" s="300"/>
      <c r="C2" s="300"/>
      <c r="D2" s="300"/>
    </row>
    <row r="3" spans="1:4" x14ac:dyDescent="0.25">
      <c r="A3" s="76"/>
      <c r="B3" s="77"/>
      <c r="C3" s="76"/>
      <c r="D3" s="76"/>
    </row>
    <row r="4" spans="1:4" ht="25.5" x14ac:dyDescent="0.25">
      <c r="A4" s="78" t="s">
        <v>492</v>
      </c>
      <c r="B4" s="78" t="s">
        <v>493</v>
      </c>
      <c r="C4" s="79" t="s">
        <v>494</v>
      </c>
      <c r="D4" s="78" t="s">
        <v>495</v>
      </c>
    </row>
    <row r="5" spans="1:4" ht="50.25" customHeight="1" x14ac:dyDescent="0.25">
      <c r="A5" s="82">
        <v>43174</v>
      </c>
      <c r="B5" s="83" t="s">
        <v>758</v>
      </c>
      <c r="C5" s="85" t="s">
        <v>757</v>
      </c>
      <c r="D5" s="84">
        <v>0</v>
      </c>
    </row>
    <row r="6" spans="1:4" ht="192" customHeight="1" x14ac:dyDescent="0.25">
      <c r="A6" s="82">
        <v>43453</v>
      </c>
      <c r="B6" s="85" t="s">
        <v>825</v>
      </c>
      <c r="C6" s="88" t="s">
        <v>806</v>
      </c>
      <c r="D6" s="84">
        <v>1</v>
      </c>
    </row>
  </sheetData>
  <mergeCells count="1">
    <mergeCell ref="A2:D2"/>
  </mergeCells>
  <pageMargins left="0.39370078740157483" right="0.39370078740157483" top="0.74803149606299213" bottom="0.74803149606299213" header="0.31496062992125984" footer="0.31496062992125984"/>
  <pageSetup scale="9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pageSetUpPr fitToPage="1"/>
  </sheetPr>
  <dimension ref="B2:F51"/>
  <sheetViews>
    <sheetView zoomScale="80" zoomScaleNormal="80" zoomScaleSheetLayoutView="130" workbookViewId="0">
      <selection activeCell="E54" sqref="E54"/>
    </sheetView>
  </sheetViews>
  <sheetFormatPr baseColWidth="10" defaultColWidth="11.42578125" defaultRowHeight="15" x14ac:dyDescent="0.25"/>
  <cols>
    <col min="1" max="1" width="5.7109375" style="5" customWidth="1"/>
    <col min="2" max="2" width="29.7109375" style="5" customWidth="1"/>
    <col min="3" max="6" width="29.28515625" style="5" customWidth="1"/>
    <col min="7" max="7" width="4.28515625" style="5" customWidth="1"/>
    <col min="8" max="8" width="28.28515625" style="5" customWidth="1"/>
    <col min="9" max="16384" width="11.42578125" style="5"/>
  </cols>
  <sheetData>
    <row r="2" spans="2:6" ht="61.5" customHeight="1" x14ac:dyDescent="0.25"/>
    <row r="3" spans="2:6" ht="15" customHeight="1" x14ac:dyDescent="0.25">
      <c r="B3"/>
    </row>
    <row r="4" spans="2:6" ht="9" customHeight="1" x14ac:dyDescent="0.25"/>
    <row r="5" spans="2:6" ht="26.25" customHeight="1" x14ac:dyDescent="0.25">
      <c r="B5" s="114" t="s">
        <v>353</v>
      </c>
      <c r="C5" s="114"/>
      <c r="D5" s="114"/>
      <c r="E5" s="114"/>
      <c r="F5" s="114"/>
    </row>
    <row r="6" spans="2:6" ht="17.25" customHeight="1" x14ac:dyDescent="0.25">
      <c r="B6" s="13"/>
      <c r="C6" s="13"/>
      <c r="D6" s="13"/>
      <c r="E6" s="13"/>
      <c r="F6" s="13"/>
    </row>
    <row r="7" spans="2:6" ht="130.5" customHeight="1" x14ac:dyDescent="0.25">
      <c r="B7" s="115" t="s">
        <v>788</v>
      </c>
      <c r="C7" s="115"/>
      <c r="D7" s="115"/>
      <c r="E7" s="115"/>
      <c r="F7" s="115"/>
    </row>
    <row r="8" spans="2:6" x14ac:dyDescent="0.25">
      <c r="B8" s="14"/>
      <c r="C8" s="14"/>
      <c r="D8" s="14"/>
      <c r="E8" s="14"/>
      <c r="F8" s="14"/>
    </row>
    <row r="9" spans="2:6" ht="22.5" customHeight="1" x14ac:dyDescent="0.25">
      <c r="B9" s="114" t="s">
        <v>354</v>
      </c>
      <c r="C9" s="114"/>
      <c r="D9" s="114"/>
      <c r="E9" s="114"/>
      <c r="F9" s="114"/>
    </row>
    <row r="10" spans="2:6" ht="17.25" customHeight="1" x14ac:dyDescent="0.25">
      <c r="B10" s="13"/>
      <c r="C10" s="13"/>
      <c r="D10" s="13"/>
      <c r="E10" s="13"/>
      <c r="F10" s="13"/>
    </row>
    <row r="11" spans="2:6" ht="147.75" customHeight="1" x14ac:dyDescent="0.25">
      <c r="B11" s="115" t="s">
        <v>487</v>
      </c>
      <c r="C11" s="115"/>
      <c r="D11" s="115"/>
      <c r="E11" s="115"/>
      <c r="F11" s="115"/>
    </row>
    <row r="12" spans="2:6" ht="17.25" customHeight="1" x14ac:dyDescent="0.25">
      <c r="B12" s="13"/>
      <c r="C12" s="13"/>
      <c r="D12" s="13"/>
      <c r="E12" s="13"/>
      <c r="F12" s="13"/>
    </row>
    <row r="13" spans="2:6" ht="29.25" customHeight="1" x14ac:dyDescent="0.25">
      <c r="B13" s="114" t="s">
        <v>488</v>
      </c>
      <c r="C13" s="114"/>
      <c r="D13" s="114"/>
      <c r="E13" s="114"/>
      <c r="F13" s="114"/>
    </row>
    <row r="14" spans="2:6" ht="30" customHeight="1" x14ac:dyDescent="0.25">
      <c r="B14" s="13" t="s">
        <v>489</v>
      </c>
      <c r="C14" s="13"/>
      <c r="D14" s="13"/>
      <c r="E14" s="13"/>
      <c r="F14" s="13"/>
    </row>
    <row r="15" spans="2:6" ht="56.25" customHeight="1" x14ac:dyDescent="0.25">
      <c r="B15" s="113" t="s">
        <v>490</v>
      </c>
      <c r="C15" s="113"/>
      <c r="D15" s="113"/>
      <c r="E15" s="113"/>
      <c r="F15" s="113"/>
    </row>
    <row r="16" spans="2:6" ht="181.5" customHeight="1" x14ac:dyDescent="0.25">
      <c r="B16" s="113"/>
      <c r="C16" s="113"/>
      <c r="D16" s="113"/>
      <c r="E16" s="113"/>
      <c r="F16" s="113"/>
    </row>
    <row r="17" spans="2:6" x14ac:dyDescent="0.25">
      <c r="B17" s="14"/>
      <c r="C17" s="14"/>
      <c r="D17" s="14"/>
      <c r="E17" s="14"/>
      <c r="F17" s="14"/>
    </row>
    <row r="18" spans="2:6" ht="14.25" customHeight="1" x14ac:dyDescent="0.25">
      <c r="B18" s="14"/>
      <c r="C18" s="14"/>
      <c r="D18" s="14"/>
      <c r="E18" s="14"/>
      <c r="F18" s="14"/>
    </row>
    <row r="19" spans="2:6" ht="27.75" customHeight="1" x14ac:dyDescent="0.25">
      <c r="B19" s="114" t="s">
        <v>410</v>
      </c>
      <c r="C19" s="114"/>
      <c r="D19" s="114"/>
      <c r="E19" s="114"/>
      <c r="F19" s="114"/>
    </row>
    <row r="20" spans="2:6" ht="21.75" customHeight="1" x14ac:dyDescent="0.25">
      <c r="B20" s="13"/>
      <c r="C20" s="13"/>
      <c r="D20" s="13"/>
      <c r="E20" s="13"/>
      <c r="F20" s="13"/>
    </row>
    <row r="21" spans="2:6" ht="40.5" customHeight="1" x14ac:dyDescent="0.25">
      <c r="B21" s="73" t="s">
        <v>423</v>
      </c>
      <c r="C21" s="116" t="s">
        <v>424</v>
      </c>
      <c r="D21" s="117"/>
      <c r="E21" s="117"/>
      <c r="F21" s="118"/>
    </row>
    <row r="22" spans="2:6" ht="40.5" customHeight="1" x14ac:dyDescent="0.25">
      <c r="B22" s="73" t="s">
        <v>425</v>
      </c>
      <c r="C22" s="116" t="s">
        <v>426</v>
      </c>
      <c r="D22" s="117"/>
      <c r="E22" s="117"/>
      <c r="F22" s="118"/>
    </row>
    <row r="23" spans="2:6" ht="40.5" customHeight="1" x14ac:dyDescent="0.25">
      <c r="B23" s="73" t="s">
        <v>411</v>
      </c>
      <c r="C23" s="116" t="s">
        <v>412</v>
      </c>
      <c r="D23" s="117"/>
      <c r="E23" s="117"/>
      <c r="F23" s="118"/>
    </row>
    <row r="24" spans="2:6" x14ac:dyDescent="0.25">
      <c r="B24" s="14"/>
      <c r="C24" s="14"/>
      <c r="D24" s="14"/>
      <c r="E24" s="14"/>
      <c r="F24" s="14"/>
    </row>
    <row r="25" spans="2:6" x14ac:dyDescent="0.25">
      <c r="B25" s="14"/>
      <c r="C25" s="14"/>
      <c r="D25" s="14"/>
      <c r="E25" s="14"/>
      <c r="F25" s="14"/>
    </row>
    <row r="26" spans="2:6" x14ac:dyDescent="0.25">
      <c r="B26" s="14"/>
      <c r="C26" s="14"/>
      <c r="D26" s="14"/>
      <c r="E26" s="14"/>
      <c r="F26" s="14"/>
    </row>
    <row r="27" spans="2:6" x14ac:dyDescent="0.25">
      <c r="B27" s="14"/>
      <c r="C27" s="14"/>
      <c r="D27" s="14"/>
      <c r="E27" s="14"/>
      <c r="F27" s="14"/>
    </row>
    <row r="28" spans="2:6" x14ac:dyDescent="0.25">
      <c r="B28" s="14"/>
      <c r="C28" s="14"/>
      <c r="D28" s="14"/>
      <c r="E28" s="14"/>
      <c r="F28" s="14"/>
    </row>
    <row r="29" spans="2:6" x14ac:dyDescent="0.25">
      <c r="B29" s="14"/>
      <c r="C29" s="14"/>
      <c r="D29" s="14"/>
      <c r="E29" s="14"/>
      <c r="F29" s="14"/>
    </row>
    <row r="30" spans="2:6" x14ac:dyDescent="0.25">
      <c r="B30" s="14"/>
      <c r="C30" s="14"/>
      <c r="D30" s="14"/>
      <c r="E30" s="14"/>
      <c r="F30" s="14"/>
    </row>
    <row r="31" spans="2:6" x14ac:dyDescent="0.25">
      <c r="B31" s="14"/>
      <c r="C31" s="14"/>
      <c r="D31" s="14"/>
      <c r="E31" s="14"/>
      <c r="F31" s="14"/>
    </row>
    <row r="32" spans="2:6" x14ac:dyDescent="0.25">
      <c r="B32" s="14"/>
      <c r="C32" s="14"/>
      <c r="D32" s="14"/>
      <c r="E32" s="14"/>
      <c r="F32" s="14"/>
    </row>
    <row r="33" spans="2:6" x14ac:dyDescent="0.25">
      <c r="B33" s="14"/>
      <c r="C33" s="14"/>
      <c r="D33" s="14"/>
      <c r="E33" s="14"/>
      <c r="F33" s="14"/>
    </row>
    <row r="34" spans="2:6" x14ac:dyDescent="0.25">
      <c r="B34" s="14"/>
      <c r="C34" s="14"/>
      <c r="D34" s="14"/>
      <c r="E34" s="14"/>
      <c r="F34" s="14"/>
    </row>
    <row r="35" spans="2:6" x14ac:dyDescent="0.25">
      <c r="B35" s="14"/>
      <c r="C35" s="14"/>
      <c r="D35" s="14"/>
      <c r="E35" s="14"/>
      <c r="F35" s="14"/>
    </row>
    <row r="36" spans="2:6" x14ac:dyDescent="0.25">
      <c r="B36" s="14"/>
      <c r="C36" s="14"/>
      <c r="D36" s="14"/>
      <c r="E36" s="14"/>
      <c r="F36" s="14"/>
    </row>
    <row r="37" spans="2:6" x14ac:dyDescent="0.25">
      <c r="B37" s="14"/>
      <c r="C37" s="14"/>
      <c r="D37" s="14"/>
      <c r="E37" s="14"/>
      <c r="F37" s="14"/>
    </row>
    <row r="38" spans="2:6" x14ac:dyDescent="0.25">
      <c r="B38" s="14"/>
      <c r="C38" s="14"/>
      <c r="D38" s="14"/>
      <c r="E38" s="14"/>
      <c r="F38" s="14"/>
    </row>
    <row r="39" spans="2:6" x14ac:dyDescent="0.25">
      <c r="B39" s="14"/>
      <c r="C39" s="14"/>
      <c r="D39" s="14"/>
      <c r="E39" s="14"/>
      <c r="F39" s="14"/>
    </row>
    <row r="40" spans="2:6" x14ac:dyDescent="0.25">
      <c r="B40" s="14"/>
      <c r="C40" s="14"/>
      <c r="D40" s="14"/>
      <c r="E40" s="14"/>
      <c r="F40" s="14"/>
    </row>
    <row r="41" spans="2:6" x14ac:dyDescent="0.25">
      <c r="B41" s="14"/>
      <c r="C41" s="14"/>
      <c r="D41" s="14"/>
      <c r="E41" s="14"/>
      <c r="F41" s="14"/>
    </row>
    <row r="42" spans="2:6" x14ac:dyDescent="0.25">
      <c r="B42" s="14"/>
      <c r="C42" s="14"/>
      <c r="D42" s="14"/>
      <c r="E42" s="14"/>
      <c r="F42" s="14"/>
    </row>
    <row r="43" spans="2:6" x14ac:dyDescent="0.25">
      <c r="B43" s="14"/>
      <c r="C43" s="14"/>
      <c r="D43" s="14"/>
      <c r="E43" s="14"/>
      <c r="F43" s="14"/>
    </row>
    <row r="44" spans="2:6" x14ac:dyDescent="0.25">
      <c r="B44" s="14"/>
      <c r="C44" s="14"/>
      <c r="D44" s="14"/>
      <c r="E44" s="14"/>
      <c r="F44" s="14"/>
    </row>
    <row r="45" spans="2:6" x14ac:dyDescent="0.25">
      <c r="B45" s="14"/>
      <c r="C45" s="14"/>
      <c r="D45" s="14"/>
      <c r="E45" s="14"/>
      <c r="F45" s="14"/>
    </row>
    <row r="46" spans="2:6" x14ac:dyDescent="0.25">
      <c r="B46" s="14"/>
      <c r="C46" s="14"/>
      <c r="D46" s="14"/>
      <c r="E46" s="14"/>
      <c r="F46" s="14"/>
    </row>
    <row r="47" spans="2:6" x14ac:dyDescent="0.25">
      <c r="B47" s="15"/>
      <c r="C47" s="15"/>
      <c r="D47" s="15"/>
      <c r="E47" s="15"/>
      <c r="F47" s="15"/>
    </row>
    <row r="48" spans="2:6" x14ac:dyDescent="0.25">
      <c r="B48" s="15"/>
      <c r="C48" s="15"/>
      <c r="D48" s="15"/>
      <c r="E48" s="15"/>
      <c r="F48" s="15"/>
    </row>
    <row r="49" spans="2:6" x14ac:dyDescent="0.25">
      <c r="B49" s="15"/>
      <c r="C49" s="15"/>
      <c r="D49" s="15"/>
      <c r="E49" s="15"/>
      <c r="F49" s="15"/>
    </row>
    <row r="50" spans="2:6" x14ac:dyDescent="0.25">
      <c r="B50" s="15"/>
      <c r="C50" s="15"/>
      <c r="D50" s="15"/>
      <c r="E50" s="15"/>
      <c r="F50" s="15"/>
    </row>
    <row r="51" spans="2:6" x14ac:dyDescent="0.25">
      <c r="B51" s="15"/>
      <c r="C51" s="15"/>
      <c r="D51" s="15"/>
      <c r="E51" s="15"/>
      <c r="F51" s="15"/>
    </row>
  </sheetData>
  <mergeCells count="11">
    <mergeCell ref="B16:F16"/>
    <mergeCell ref="B19:F19"/>
    <mergeCell ref="C21:F21"/>
    <mergeCell ref="C22:F22"/>
    <mergeCell ref="C23:F23"/>
    <mergeCell ref="B15:F15"/>
    <mergeCell ref="B5:F5"/>
    <mergeCell ref="B7:F7"/>
    <mergeCell ref="B9:F9"/>
    <mergeCell ref="B11:F11"/>
    <mergeCell ref="B13:F13"/>
  </mergeCells>
  <printOptions horizontalCentered="1"/>
  <pageMargins left="0.51181102362204722" right="0.51181102362204722" top="0.74803149606299213" bottom="0.74803149606299213" header="0.31496062992125984" footer="0.31496062992125984"/>
  <pageSetup scale="64" orientation="portrait" r:id="rId1"/>
  <headerFooter>
    <oddFooter>&amp;R &amp;"Arial,Normal"&amp;10Página &amp;P  de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A2:S89"/>
  <sheetViews>
    <sheetView workbookViewId="0">
      <pane xSplit="2" topLeftCell="K1" activePane="topRight" state="frozen"/>
      <selection activeCell="A9" sqref="A9"/>
      <selection pane="topRight" activeCell="Q11" sqref="Q11"/>
    </sheetView>
  </sheetViews>
  <sheetFormatPr baseColWidth="10" defaultColWidth="11.42578125" defaultRowHeight="14.25" x14ac:dyDescent="0.2"/>
  <cols>
    <col min="1" max="1" width="3.140625" style="18" customWidth="1"/>
    <col min="2" max="2" width="44.5703125" style="18" customWidth="1"/>
    <col min="3" max="7" width="20.7109375" style="18" customWidth="1"/>
    <col min="8" max="8" width="24.28515625" style="18" customWidth="1"/>
    <col min="9" max="13" width="20.7109375" style="18" customWidth="1"/>
    <col min="14" max="14" width="21.140625" style="18" customWidth="1"/>
    <col min="15" max="15" width="3.140625" style="35" customWidth="1"/>
    <col min="16" max="16" width="31.28515625" style="18" customWidth="1"/>
    <col min="17" max="17" width="16.28515625" style="18" customWidth="1"/>
    <col min="18" max="18" width="3.140625" style="35" customWidth="1"/>
    <col min="19" max="19" width="28.140625" style="18" customWidth="1"/>
    <col min="20" max="16384" width="11.42578125" style="18"/>
  </cols>
  <sheetData>
    <row r="2" spans="2:19" ht="36" customHeight="1" x14ac:dyDescent="0.2">
      <c r="B2" s="16" t="s">
        <v>34</v>
      </c>
      <c r="C2" s="120" t="s">
        <v>21</v>
      </c>
      <c r="D2" s="120"/>
      <c r="E2" s="120"/>
      <c r="F2" s="120"/>
      <c r="G2" s="120"/>
      <c r="H2" s="120"/>
      <c r="I2" s="120"/>
      <c r="J2" s="120"/>
      <c r="K2" s="120"/>
      <c r="L2" s="120"/>
      <c r="M2" s="120"/>
      <c r="N2" s="120"/>
      <c r="O2" s="17"/>
      <c r="R2" s="17"/>
    </row>
    <row r="3" spans="2:19" x14ac:dyDescent="0.2">
      <c r="C3" s="19"/>
      <c r="D3" s="19"/>
      <c r="E3" s="19"/>
      <c r="F3" s="19"/>
      <c r="G3" s="19"/>
      <c r="H3" s="19"/>
      <c r="I3" s="19"/>
      <c r="J3" s="19"/>
      <c r="K3" s="19"/>
      <c r="L3" s="19"/>
      <c r="M3" s="19"/>
      <c r="N3" s="19"/>
      <c r="O3" s="20"/>
      <c r="R3" s="20"/>
    </row>
    <row r="4" spans="2:19" ht="29.25" customHeight="1" x14ac:dyDescent="0.2">
      <c r="B4" s="16" t="s">
        <v>35</v>
      </c>
      <c r="C4" s="120" t="s">
        <v>23</v>
      </c>
      <c r="D4" s="120"/>
      <c r="E4" s="120"/>
      <c r="F4" s="120"/>
      <c r="G4" s="120"/>
      <c r="H4" s="120"/>
      <c r="I4" s="120"/>
      <c r="J4" s="120"/>
      <c r="K4" s="120"/>
      <c r="L4" s="120"/>
      <c r="M4" s="120"/>
      <c r="N4" s="120"/>
      <c r="O4" s="17"/>
      <c r="R4" s="17"/>
    </row>
    <row r="5" spans="2:19" ht="15" customHeight="1" x14ac:dyDescent="0.2">
      <c r="B5" s="21"/>
      <c r="C5" s="22"/>
      <c r="D5" s="22"/>
      <c r="E5" s="22"/>
      <c r="F5" s="22"/>
      <c r="G5" s="22"/>
      <c r="H5" s="22"/>
      <c r="I5" s="22"/>
      <c r="J5" s="22"/>
      <c r="K5" s="22"/>
      <c r="L5" s="22"/>
      <c r="M5" s="22"/>
      <c r="N5" s="22"/>
      <c r="O5" s="22"/>
      <c r="R5" s="22"/>
    </row>
    <row r="6" spans="2:19" ht="16.5" customHeight="1" x14ac:dyDescent="0.2">
      <c r="B6" s="121" t="s">
        <v>0</v>
      </c>
      <c r="C6" s="122" t="s">
        <v>13</v>
      </c>
      <c r="D6" s="123"/>
      <c r="E6" s="123"/>
      <c r="F6" s="124"/>
      <c r="G6" s="122" t="s">
        <v>2</v>
      </c>
      <c r="H6" s="123"/>
      <c r="I6" s="123"/>
      <c r="J6" s="123"/>
      <c r="K6" s="123"/>
      <c r="L6" s="123"/>
      <c r="M6" s="124"/>
      <c r="N6" s="125" t="s">
        <v>3</v>
      </c>
      <c r="O6" s="24"/>
      <c r="P6" s="119" t="s">
        <v>11</v>
      </c>
      <c r="Q6" s="119"/>
      <c r="R6" s="24"/>
    </row>
    <row r="7" spans="2:19" ht="31.5" customHeight="1" x14ac:dyDescent="0.2">
      <c r="B7" s="121"/>
      <c r="C7" s="38" t="s">
        <v>9</v>
      </c>
      <c r="D7" s="38" t="s">
        <v>10</v>
      </c>
      <c r="E7" s="38" t="s">
        <v>1</v>
      </c>
      <c r="F7" s="38" t="s">
        <v>16</v>
      </c>
      <c r="G7" s="38" t="s">
        <v>14</v>
      </c>
      <c r="H7" s="42" t="s">
        <v>15</v>
      </c>
      <c r="I7" s="38" t="s">
        <v>18</v>
      </c>
      <c r="J7" s="42" t="s">
        <v>17</v>
      </c>
      <c r="K7" s="38" t="s">
        <v>19</v>
      </c>
      <c r="L7" s="42" t="s">
        <v>20</v>
      </c>
      <c r="M7" s="38" t="s">
        <v>4</v>
      </c>
      <c r="N7" s="125"/>
      <c r="O7" s="24"/>
      <c r="P7" s="25" t="s">
        <v>26</v>
      </c>
      <c r="Q7" s="25" t="s">
        <v>5</v>
      </c>
      <c r="R7" s="24"/>
    </row>
    <row r="8" spans="2:19" ht="57" x14ac:dyDescent="0.2">
      <c r="B8" s="39" t="s">
        <v>24</v>
      </c>
      <c r="C8" s="26">
        <v>0</v>
      </c>
      <c r="D8" s="26">
        <v>0</v>
      </c>
      <c r="E8" s="26">
        <v>0</v>
      </c>
      <c r="F8" s="46">
        <f t="shared" ref="F8:F13" si="0">+C8+D8+E8</f>
        <v>0</v>
      </c>
      <c r="G8" s="26">
        <v>56000000000</v>
      </c>
      <c r="H8" s="47" t="s">
        <v>25</v>
      </c>
      <c r="I8" s="26">
        <v>0</v>
      </c>
      <c r="J8" s="26"/>
      <c r="K8" s="26">
        <v>0</v>
      </c>
      <c r="L8" s="26"/>
      <c r="M8" s="46">
        <f t="shared" ref="M8:M13" si="1">+G8+I8+K8</f>
        <v>56000000000</v>
      </c>
      <c r="N8" s="27">
        <f t="shared" ref="N8:N13" si="2">+C8+M8</f>
        <v>56000000000</v>
      </c>
      <c r="O8" s="28"/>
      <c r="P8" s="29" t="s">
        <v>22</v>
      </c>
      <c r="Q8" s="30">
        <f>43+133</f>
        <v>176</v>
      </c>
      <c r="R8" s="28"/>
      <c r="S8" s="45" t="s">
        <v>27</v>
      </c>
    </row>
    <row r="9" spans="2:19" ht="57" x14ac:dyDescent="0.2">
      <c r="B9" s="39" t="s">
        <v>28</v>
      </c>
      <c r="C9" s="26">
        <v>69061134999</v>
      </c>
      <c r="D9" s="26">
        <v>0</v>
      </c>
      <c r="E9" s="26">
        <v>0</v>
      </c>
      <c r="F9" s="46">
        <f t="shared" si="0"/>
        <v>69061134999</v>
      </c>
      <c r="G9" s="26">
        <v>0</v>
      </c>
      <c r="H9" s="26"/>
      <c r="I9" s="26">
        <v>0</v>
      </c>
      <c r="J9" s="26"/>
      <c r="K9" s="26">
        <v>0</v>
      </c>
      <c r="L9" s="26"/>
      <c r="M9" s="46">
        <f t="shared" si="1"/>
        <v>0</v>
      </c>
      <c r="N9" s="27">
        <f t="shared" si="2"/>
        <v>69061134999</v>
      </c>
      <c r="O9" s="28"/>
      <c r="P9" s="29" t="s">
        <v>22</v>
      </c>
      <c r="Q9" s="30">
        <v>1200</v>
      </c>
      <c r="R9" s="28"/>
    </row>
    <row r="10" spans="2:19" ht="57" x14ac:dyDescent="0.2">
      <c r="B10" s="39" t="s">
        <v>29</v>
      </c>
      <c r="C10" s="26">
        <v>0</v>
      </c>
      <c r="D10" s="26">
        <v>0</v>
      </c>
      <c r="E10" s="26">
        <v>0</v>
      </c>
      <c r="F10" s="46">
        <f t="shared" si="0"/>
        <v>0</v>
      </c>
      <c r="G10" s="26">
        <v>35604532699</v>
      </c>
      <c r="H10" s="47" t="s">
        <v>30</v>
      </c>
      <c r="I10" s="26">
        <v>0</v>
      </c>
      <c r="J10" s="26"/>
      <c r="K10" s="26">
        <v>0</v>
      </c>
      <c r="L10" s="26"/>
      <c r="M10" s="46">
        <f t="shared" si="1"/>
        <v>35604532699</v>
      </c>
      <c r="N10" s="27">
        <f t="shared" si="2"/>
        <v>35604532699</v>
      </c>
      <c r="O10" s="28"/>
      <c r="P10" s="29" t="s">
        <v>22</v>
      </c>
      <c r="Q10" s="30">
        <v>226</v>
      </c>
      <c r="R10" s="28"/>
    </row>
    <row r="11" spans="2:19" ht="45" x14ac:dyDescent="0.2">
      <c r="B11" s="39" t="s">
        <v>31</v>
      </c>
      <c r="C11" s="26">
        <v>0</v>
      </c>
      <c r="D11" s="26">
        <v>0</v>
      </c>
      <c r="E11" s="26">
        <v>0</v>
      </c>
      <c r="F11" s="46">
        <f t="shared" si="0"/>
        <v>0</v>
      </c>
      <c r="G11" s="26">
        <v>0</v>
      </c>
      <c r="H11" s="26"/>
      <c r="I11" s="26">
        <v>0</v>
      </c>
      <c r="J11" s="26"/>
      <c r="K11" s="26">
        <v>0</v>
      </c>
      <c r="L11" s="26"/>
      <c r="M11" s="46">
        <f t="shared" si="1"/>
        <v>0</v>
      </c>
      <c r="N11" s="27">
        <f t="shared" si="2"/>
        <v>0</v>
      </c>
      <c r="O11" s="28"/>
      <c r="P11" s="29"/>
      <c r="Q11" s="30"/>
      <c r="R11" s="28"/>
    </row>
    <row r="12" spans="2:19" ht="30" x14ac:dyDescent="0.2">
      <c r="B12" s="39" t="s">
        <v>32</v>
      </c>
      <c r="C12" s="26">
        <v>0</v>
      </c>
      <c r="D12" s="26">
        <v>0</v>
      </c>
      <c r="E12" s="26">
        <v>0</v>
      </c>
      <c r="F12" s="46">
        <f t="shared" si="0"/>
        <v>0</v>
      </c>
      <c r="G12" s="26">
        <v>0</v>
      </c>
      <c r="H12" s="26"/>
      <c r="I12" s="26">
        <v>0</v>
      </c>
      <c r="J12" s="26"/>
      <c r="K12" s="26">
        <v>0</v>
      </c>
      <c r="L12" s="26"/>
      <c r="M12" s="46">
        <f t="shared" si="1"/>
        <v>0</v>
      </c>
      <c r="N12" s="27">
        <f t="shared" si="2"/>
        <v>0</v>
      </c>
      <c r="O12" s="28"/>
      <c r="P12" s="29"/>
      <c r="Q12" s="30"/>
      <c r="R12" s="28"/>
    </row>
    <row r="13" spans="2:19" ht="57" x14ac:dyDescent="0.2">
      <c r="B13" s="39" t="s">
        <v>33</v>
      </c>
      <c r="C13" s="26">
        <v>0</v>
      </c>
      <c r="D13" s="26">
        <v>0</v>
      </c>
      <c r="E13" s="26">
        <v>0</v>
      </c>
      <c r="F13" s="46">
        <f t="shared" si="0"/>
        <v>0</v>
      </c>
      <c r="G13" s="26">
        <v>0</v>
      </c>
      <c r="H13" s="26"/>
      <c r="I13" s="26">
        <v>0</v>
      </c>
      <c r="J13" s="26"/>
      <c r="K13" s="26">
        <v>0</v>
      </c>
      <c r="L13" s="26"/>
      <c r="M13" s="46">
        <f t="shared" si="1"/>
        <v>0</v>
      </c>
      <c r="N13" s="27">
        <f t="shared" si="2"/>
        <v>0</v>
      </c>
      <c r="O13" s="28"/>
      <c r="P13" s="29" t="s">
        <v>22</v>
      </c>
      <c r="Q13" s="37"/>
      <c r="R13" s="28"/>
    </row>
    <row r="14" spans="2:19" ht="15.75" x14ac:dyDescent="0.2">
      <c r="B14" s="31" t="s">
        <v>6</v>
      </c>
      <c r="C14" s="32">
        <f>SUM(C8:C13)</f>
        <v>69061134999</v>
      </c>
      <c r="D14" s="32">
        <f>SUM(D8:D13)</f>
        <v>0</v>
      </c>
      <c r="E14" s="32">
        <f>SUM(E8:E13)</f>
        <v>0</v>
      </c>
      <c r="F14" s="32">
        <f>SUM(F8:F13)</f>
        <v>69061134999</v>
      </c>
      <c r="G14" s="32">
        <f>SUM(G8:G13)</f>
        <v>91604532699</v>
      </c>
      <c r="I14" s="32">
        <f>SUM(I8:I13)</f>
        <v>0</v>
      </c>
      <c r="K14" s="32">
        <f>SUM(K8:K13)</f>
        <v>0</v>
      </c>
      <c r="M14" s="32">
        <f>SUM(M8:M13)</f>
        <v>91604532699</v>
      </c>
      <c r="N14" s="32">
        <f>SUM(N8:N13)</f>
        <v>160665667698</v>
      </c>
      <c r="O14" s="33"/>
      <c r="Q14" s="48">
        <f>SUM(Q8:Q13)</f>
        <v>1602</v>
      </c>
      <c r="R14" s="33"/>
    </row>
    <row r="16" spans="2:19" ht="15.75" x14ac:dyDescent="0.2">
      <c r="B16" s="31" t="s">
        <v>12</v>
      </c>
      <c r="C16" s="34">
        <f>F14</f>
        <v>69061134999</v>
      </c>
      <c r="D16" s="40"/>
    </row>
    <row r="17" spans="1:19" ht="15.75" x14ac:dyDescent="0.2">
      <c r="B17" s="31" t="s">
        <v>7</v>
      </c>
      <c r="C17" s="34">
        <f>+M14</f>
        <v>91604532699</v>
      </c>
      <c r="D17" s="40"/>
    </row>
    <row r="18" spans="1:19" ht="15.75" x14ac:dyDescent="0.25">
      <c r="B18" s="31" t="s">
        <v>3</v>
      </c>
      <c r="C18" s="36">
        <f>+C16+C17</f>
        <v>160665667698</v>
      </c>
      <c r="D18" s="41"/>
    </row>
    <row r="20" spans="1:19" s="35" customFormat="1" x14ac:dyDescent="0.2">
      <c r="A20" s="43"/>
      <c r="B20" s="43"/>
      <c r="C20" s="43"/>
      <c r="D20" s="43"/>
      <c r="E20" s="43"/>
      <c r="F20" s="43"/>
      <c r="G20" s="43"/>
      <c r="H20" s="43"/>
      <c r="I20" s="43"/>
      <c r="J20" s="43"/>
      <c r="K20" s="43"/>
      <c r="L20" s="43"/>
      <c r="M20" s="43"/>
      <c r="N20" s="43"/>
      <c r="O20" s="44"/>
      <c r="P20" s="43"/>
      <c r="Q20" s="43"/>
      <c r="S20" s="18"/>
    </row>
    <row r="22" spans="1:19" ht="23.25" x14ac:dyDescent="0.2">
      <c r="B22" s="16" t="s">
        <v>36</v>
      </c>
      <c r="C22" s="120" t="s">
        <v>37</v>
      </c>
      <c r="D22" s="120"/>
      <c r="E22" s="120"/>
      <c r="F22" s="120"/>
      <c r="G22" s="120"/>
      <c r="H22" s="120"/>
      <c r="I22" s="120"/>
      <c r="J22" s="120"/>
      <c r="K22" s="120"/>
      <c r="L22" s="120"/>
      <c r="M22" s="120"/>
      <c r="N22" s="120"/>
      <c r="O22" s="17"/>
    </row>
    <row r="23" spans="1:19" ht="26.25" x14ac:dyDescent="0.2">
      <c r="B23" s="21"/>
      <c r="C23" s="22"/>
      <c r="D23" s="22"/>
      <c r="E23" s="22"/>
      <c r="F23" s="22"/>
      <c r="G23" s="22"/>
      <c r="H23" s="22"/>
      <c r="I23" s="22"/>
      <c r="J23" s="22"/>
      <c r="K23" s="22"/>
      <c r="L23" s="22"/>
      <c r="M23" s="22"/>
      <c r="N23" s="22"/>
      <c r="O23" s="22"/>
    </row>
    <row r="24" spans="1:19" ht="15.75" x14ac:dyDescent="0.2">
      <c r="B24" s="121" t="s">
        <v>0</v>
      </c>
      <c r="C24" s="122" t="s">
        <v>13</v>
      </c>
      <c r="D24" s="123"/>
      <c r="E24" s="123"/>
      <c r="F24" s="124"/>
      <c r="G24" s="122" t="s">
        <v>2</v>
      </c>
      <c r="H24" s="123"/>
      <c r="I24" s="123"/>
      <c r="J24" s="123"/>
      <c r="K24" s="123"/>
      <c r="L24" s="123"/>
      <c r="M24" s="124"/>
      <c r="N24" s="125" t="s">
        <v>3</v>
      </c>
      <c r="O24" s="24"/>
      <c r="P24" s="119" t="s">
        <v>11</v>
      </c>
      <c r="Q24" s="119"/>
    </row>
    <row r="25" spans="1:19" ht="38.25" x14ac:dyDescent="0.2">
      <c r="B25" s="121"/>
      <c r="C25" s="38" t="s">
        <v>9</v>
      </c>
      <c r="D25" s="38" t="s">
        <v>10</v>
      </c>
      <c r="E25" s="38" t="s">
        <v>1</v>
      </c>
      <c r="F25" s="38" t="s">
        <v>16</v>
      </c>
      <c r="G25" s="38" t="s">
        <v>14</v>
      </c>
      <c r="H25" s="42" t="s">
        <v>15</v>
      </c>
      <c r="I25" s="38" t="s">
        <v>18</v>
      </c>
      <c r="J25" s="42" t="s">
        <v>17</v>
      </c>
      <c r="K25" s="38" t="s">
        <v>19</v>
      </c>
      <c r="L25" s="42" t="s">
        <v>20</v>
      </c>
      <c r="M25" s="38" t="s">
        <v>4</v>
      </c>
      <c r="N25" s="125"/>
      <c r="O25" s="24"/>
      <c r="P25" s="25" t="s">
        <v>26</v>
      </c>
      <c r="Q25" s="25" t="s">
        <v>5</v>
      </c>
    </row>
    <row r="26" spans="1:19" ht="42.75" x14ac:dyDescent="0.2">
      <c r="B26" s="39" t="s">
        <v>38</v>
      </c>
      <c r="C26" s="26">
        <v>0</v>
      </c>
      <c r="D26" s="26">
        <v>0</v>
      </c>
      <c r="E26" s="26">
        <v>0</v>
      </c>
      <c r="F26" s="46">
        <v>0</v>
      </c>
      <c r="G26" s="26">
        <v>0</v>
      </c>
      <c r="H26" s="26"/>
      <c r="I26" s="26">
        <v>0</v>
      </c>
      <c r="J26" s="26"/>
      <c r="K26" s="26">
        <v>0</v>
      </c>
      <c r="L26" s="26"/>
      <c r="M26" s="26">
        <f>+G26+I26+K26</f>
        <v>0</v>
      </c>
      <c r="N26" s="49">
        <f>+F26+M26</f>
        <v>0</v>
      </c>
      <c r="O26" s="28"/>
      <c r="P26" s="29" t="s">
        <v>39</v>
      </c>
      <c r="Q26" s="51">
        <v>0.2</v>
      </c>
    </row>
    <row r="27" spans="1:19" ht="30" x14ac:dyDescent="0.2">
      <c r="B27" s="39" t="s">
        <v>40</v>
      </c>
      <c r="C27" s="26">
        <v>0</v>
      </c>
      <c r="D27" s="26">
        <v>0</v>
      </c>
      <c r="E27" s="26">
        <v>0</v>
      </c>
      <c r="F27" s="46">
        <f>+C27+D27+E27</f>
        <v>0</v>
      </c>
      <c r="G27" s="26">
        <v>0</v>
      </c>
      <c r="H27" s="26"/>
      <c r="I27" s="26">
        <v>0</v>
      </c>
      <c r="J27" s="26"/>
      <c r="K27" s="26">
        <v>0</v>
      </c>
      <c r="L27" s="26"/>
      <c r="M27" s="26">
        <f>+G27+I27+K27</f>
        <v>0</v>
      </c>
      <c r="N27" s="49">
        <f>+F27+M27</f>
        <v>0</v>
      </c>
      <c r="O27" s="28"/>
      <c r="P27" s="29"/>
      <c r="Q27" s="30"/>
    </row>
    <row r="28" spans="1:19" ht="30" x14ac:dyDescent="0.2">
      <c r="B28" s="39" t="s">
        <v>41</v>
      </c>
      <c r="C28" s="26">
        <v>0</v>
      </c>
      <c r="D28" s="26">
        <v>0</v>
      </c>
      <c r="E28" s="26">
        <v>0</v>
      </c>
      <c r="F28" s="46">
        <f>+C28+D28+E28</f>
        <v>0</v>
      </c>
      <c r="G28" s="26">
        <v>0</v>
      </c>
      <c r="H28" s="26"/>
      <c r="I28" s="26">
        <v>0</v>
      </c>
      <c r="J28" s="26"/>
      <c r="K28" s="26">
        <v>0</v>
      </c>
      <c r="L28" s="26"/>
      <c r="M28" s="26">
        <f>+G28+I28+K28</f>
        <v>0</v>
      </c>
      <c r="N28" s="49">
        <f>+F28+M28</f>
        <v>0</v>
      </c>
      <c r="O28" s="28"/>
      <c r="P28" s="29"/>
      <c r="Q28" s="30"/>
    </row>
    <row r="29" spans="1:19" ht="15.75" x14ac:dyDescent="0.2">
      <c r="B29" s="31" t="s">
        <v>6</v>
      </c>
      <c r="C29" s="32">
        <f>SUM(C26:C28)</f>
        <v>0</v>
      </c>
      <c r="D29" s="32">
        <f>SUM(D26:D28)</f>
        <v>0</v>
      </c>
      <c r="E29" s="32">
        <f>SUM(E26:E28)</f>
        <v>0</v>
      </c>
      <c r="F29" s="32">
        <f>SUM(F26:F28)</f>
        <v>0</v>
      </c>
      <c r="G29" s="32">
        <f>SUM(G26:G28)</f>
        <v>0</v>
      </c>
      <c r="I29" s="32">
        <f>SUM(I26:I28)</f>
        <v>0</v>
      </c>
      <c r="K29" s="32">
        <f>SUM(K26:K28)</f>
        <v>0</v>
      </c>
      <c r="M29" s="50">
        <f>SUM(M26:M28)</f>
        <v>0</v>
      </c>
      <c r="N29" s="50">
        <f>SUM(N26:N28)</f>
        <v>0</v>
      </c>
      <c r="O29" s="33"/>
      <c r="Q29" s="52">
        <f>SUM(Q26:Q28)</f>
        <v>0.2</v>
      </c>
    </row>
    <row r="31" spans="1:19" ht="15.75" x14ac:dyDescent="0.2">
      <c r="B31" s="31" t="s">
        <v>12</v>
      </c>
      <c r="C31" s="34">
        <f>F29</f>
        <v>0</v>
      </c>
      <c r="D31" s="40"/>
    </row>
    <row r="32" spans="1:19" ht="15.75" x14ac:dyDescent="0.2">
      <c r="B32" s="31" t="s">
        <v>7</v>
      </c>
      <c r="C32" s="34">
        <f>+M29</f>
        <v>0</v>
      </c>
      <c r="D32" s="40"/>
    </row>
    <row r="33" spans="1:19" ht="15.75" x14ac:dyDescent="0.25">
      <c r="B33" s="31" t="s">
        <v>3</v>
      </c>
      <c r="C33" s="36">
        <f>+C31+C32</f>
        <v>0</v>
      </c>
      <c r="D33" s="41"/>
    </row>
    <row r="35" spans="1:19" s="35" customFormat="1" x14ac:dyDescent="0.2">
      <c r="A35" s="43"/>
      <c r="B35" s="43"/>
      <c r="C35" s="43"/>
      <c r="D35" s="43"/>
      <c r="E35" s="43"/>
      <c r="F35" s="43"/>
      <c r="G35" s="43"/>
      <c r="H35" s="43"/>
      <c r="I35" s="43"/>
      <c r="J35" s="43"/>
      <c r="K35" s="43"/>
      <c r="L35" s="43"/>
      <c r="M35" s="43"/>
      <c r="N35" s="43"/>
      <c r="O35" s="44"/>
      <c r="P35" s="43"/>
      <c r="Q35" s="43"/>
      <c r="S35" s="18"/>
    </row>
    <row r="37" spans="1:19" ht="23.25" x14ac:dyDescent="0.2">
      <c r="B37" s="23" t="s">
        <v>50</v>
      </c>
      <c r="C37" s="120" t="s">
        <v>48</v>
      </c>
      <c r="D37" s="120"/>
      <c r="E37" s="120"/>
      <c r="F37" s="120"/>
      <c r="G37" s="120"/>
      <c r="H37" s="120"/>
      <c r="I37" s="120"/>
      <c r="J37" s="120"/>
      <c r="K37" s="120"/>
      <c r="L37" s="120"/>
      <c r="M37" s="120"/>
      <c r="N37" s="120"/>
      <c r="O37" s="17"/>
    </row>
    <row r="38" spans="1:19" ht="26.25" x14ac:dyDescent="0.2">
      <c r="B38" s="21"/>
      <c r="C38" s="22"/>
      <c r="D38" s="22"/>
      <c r="E38" s="22"/>
      <c r="F38" s="22"/>
      <c r="G38" s="22"/>
      <c r="H38" s="22"/>
      <c r="I38" s="22"/>
      <c r="J38" s="22"/>
      <c r="K38" s="22"/>
      <c r="L38" s="22"/>
      <c r="M38" s="22"/>
      <c r="N38" s="22"/>
      <c r="O38" s="22"/>
    </row>
    <row r="39" spans="1:19" ht="15.75" x14ac:dyDescent="0.2">
      <c r="B39" s="121" t="s">
        <v>0</v>
      </c>
      <c r="C39" s="122" t="s">
        <v>13</v>
      </c>
      <c r="D39" s="123"/>
      <c r="E39" s="123"/>
      <c r="F39" s="124"/>
      <c r="G39" s="122" t="s">
        <v>2</v>
      </c>
      <c r="H39" s="123"/>
      <c r="I39" s="123"/>
      <c r="J39" s="123"/>
      <c r="K39" s="123"/>
      <c r="L39" s="123"/>
      <c r="M39" s="124"/>
      <c r="N39" s="125" t="s">
        <v>3</v>
      </c>
      <c r="O39" s="24"/>
      <c r="P39" s="119" t="s">
        <v>11</v>
      </c>
      <c r="Q39" s="119"/>
    </row>
    <row r="40" spans="1:19" ht="38.25" x14ac:dyDescent="0.2">
      <c r="B40" s="121"/>
      <c r="C40" s="38" t="s">
        <v>9</v>
      </c>
      <c r="D40" s="38" t="s">
        <v>10</v>
      </c>
      <c r="E40" s="38" t="s">
        <v>1</v>
      </c>
      <c r="F40" s="38" t="s">
        <v>16</v>
      </c>
      <c r="G40" s="38" t="s">
        <v>14</v>
      </c>
      <c r="H40" s="42" t="s">
        <v>15</v>
      </c>
      <c r="I40" s="38" t="s">
        <v>18</v>
      </c>
      <c r="J40" s="42" t="s">
        <v>17</v>
      </c>
      <c r="K40" s="38" t="s">
        <v>19</v>
      </c>
      <c r="L40" s="42" t="s">
        <v>20</v>
      </c>
      <c r="M40" s="38" t="s">
        <v>4</v>
      </c>
      <c r="N40" s="125"/>
      <c r="O40" s="24"/>
      <c r="P40" s="25" t="s">
        <v>26</v>
      </c>
      <c r="Q40" s="25" t="s">
        <v>5</v>
      </c>
    </row>
    <row r="41" spans="1:19" ht="30" x14ac:dyDescent="0.2">
      <c r="B41" s="39" t="s">
        <v>51</v>
      </c>
      <c r="C41" s="26">
        <v>0</v>
      </c>
      <c r="D41" s="26">
        <v>0</v>
      </c>
      <c r="E41" s="26">
        <v>0</v>
      </c>
      <c r="F41" s="46">
        <f>+C41+D41+E41</f>
        <v>0</v>
      </c>
      <c r="G41" s="129">
        <v>1300000000</v>
      </c>
      <c r="H41" s="47"/>
      <c r="I41" s="26">
        <v>0</v>
      </c>
      <c r="J41" s="26"/>
      <c r="K41" s="26">
        <v>0</v>
      </c>
      <c r="L41" s="26"/>
      <c r="M41" s="26">
        <f>+G41+I41+K41</f>
        <v>1300000000</v>
      </c>
      <c r="N41" s="49">
        <f>+F41+M41</f>
        <v>1300000000</v>
      </c>
      <c r="O41" s="28"/>
      <c r="P41" s="29" t="s">
        <v>52</v>
      </c>
      <c r="Q41" s="53">
        <v>30</v>
      </c>
    </row>
    <row r="42" spans="1:19" ht="45" x14ac:dyDescent="0.2">
      <c r="B42" s="39" t="s">
        <v>55</v>
      </c>
      <c r="C42" s="26">
        <v>0</v>
      </c>
      <c r="D42" s="26">
        <v>0</v>
      </c>
      <c r="E42" s="26">
        <v>0</v>
      </c>
      <c r="F42" s="46">
        <f>+C42+D42+E42</f>
        <v>0</v>
      </c>
      <c r="G42" s="130"/>
      <c r="H42" s="47"/>
      <c r="I42" s="26">
        <v>0</v>
      </c>
      <c r="J42" s="26"/>
      <c r="K42" s="26">
        <v>0</v>
      </c>
      <c r="L42" s="26"/>
      <c r="M42" s="26">
        <f>+G42+I42+K42</f>
        <v>0</v>
      </c>
      <c r="N42" s="49">
        <f>+F42+M42</f>
        <v>0</v>
      </c>
      <c r="O42" s="28"/>
      <c r="P42" s="29" t="s">
        <v>52</v>
      </c>
      <c r="Q42" s="53">
        <v>4</v>
      </c>
    </row>
    <row r="43" spans="1:19" ht="30" x14ac:dyDescent="0.2">
      <c r="B43" s="39" t="s">
        <v>53</v>
      </c>
      <c r="C43" s="26">
        <v>0</v>
      </c>
      <c r="D43" s="26">
        <v>0</v>
      </c>
      <c r="E43" s="26">
        <v>0</v>
      </c>
      <c r="F43" s="46">
        <f>+C43+D43+E43</f>
        <v>0</v>
      </c>
      <c r="G43" s="130"/>
      <c r="H43" s="47"/>
      <c r="I43" s="26">
        <v>0</v>
      </c>
      <c r="J43" s="26"/>
      <c r="K43" s="26">
        <v>0</v>
      </c>
      <c r="L43" s="26"/>
      <c r="M43" s="26">
        <f>+G43+I43+K43</f>
        <v>0</v>
      </c>
      <c r="N43" s="49">
        <f>+F43+M43</f>
        <v>0</v>
      </c>
      <c r="O43" s="28"/>
      <c r="P43" s="29"/>
      <c r="Q43" s="30"/>
    </row>
    <row r="44" spans="1:19" ht="45" x14ac:dyDescent="0.2">
      <c r="B44" s="39" t="s">
        <v>54</v>
      </c>
      <c r="C44" s="26">
        <v>0</v>
      </c>
      <c r="D44" s="26">
        <v>0</v>
      </c>
      <c r="E44" s="26">
        <v>0</v>
      </c>
      <c r="F44" s="46">
        <f>+C44+D44+E44</f>
        <v>0</v>
      </c>
      <c r="G44" s="131"/>
      <c r="H44" s="47"/>
      <c r="I44" s="26">
        <v>0</v>
      </c>
      <c r="J44" s="26"/>
      <c r="K44" s="26">
        <v>0</v>
      </c>
      <c r="L44" s="26"/>
      <c r="M44" s="26">
        <f>+G44+I44+K44</f>
        <v>0</v>
      </c>
      <c r="N44" s="49">
        <f>+F44+M44</f>
        <v>0</v>
      </c>
      <c r="O44" s="28"/>
      <c r="P44" s="29"/>
      <c r="Q44" s="30"/>
    </row>
    <row r="45" spans="1:19" ht="15.75" x14ac:dyDescent="0.2">
      <c r="B45" s="31" t="s">
        <v>6</v>
      </c>
      <c r="C45" s="32">
        <f>SUM(C41:C44)</f>
        <v>0</v>
      </c>
      <c r="D45" s="32">
        <f>SUM(D41:D44)</f>
        <v>0</v>
      </c>
      <c r="E45" s="32">
        <f>SUM(E41:E44)</f>
        <v>0</v>
      </c>
      <c r="F45" s="32">
        <f>SUM(F41:F44)</f>
        <v>0</v>
      </c>
      <c r="G45" s="32">
        <f>SUM(G41:G44)</f>
        <v>1300000000</v>
      </c>
      <c r="I45" s="32">
        <f>SUM(I41:I44)</f>
        <v>0</v>
      </c>
      <c r="K45" s="32">
        <f>SUM(K41:K44)</f>
        <v>0</v>
      </c>
      <c r="M45" s="50">
        <f>SUM(M41:M44)</f>
        <v>1300000000</v>
      </c>
      <c r="N45" s="50">
        <f>SUM(N41:N44)</f>
        <v>1300000000</v>
      </c>
      <c r="O45" s="33"/>
      <c r="Q45" s="48">
        <f>SUM(Q41:Q44)</f>
        <v>34</v>
      </c>
    </row>
    <row r="47" spans="1:19" ht="15.75" x14ac:dyDescent="0.2">
      <c r="B47" s="31" t="s">
        <v>12</v>
      </c>
      <c r="C47" s="34">
        <f>F45</f>
        <v>0</v>
      </c>
      <c r="D47" s="40"/>
    </row>
    <row r="48" spans="1:19" ht="15.75" x14ac:dyDescent="0.2">
      <c r="B48" s="31" t="s">
        <v>7</v>
      </c>
      <c r="C48" s="34">
        <f>+M45</f>
        <v>1300000000</v>
      </c>
      <c r="D48" s="40"/>
    </row>
    <row r="49" spans="1:19" ht="15.75" x14ac:dyDescent="0.25">
      <c r="B49" s="31" t="s">
        <v>3</v>
      </c>
      <c r="C49" s="36">
        <f>+C47+C48</f>
        <v>1300000000</v>
      </c>
      <c r="D49" s="41"/>
    </row>
    <row r="51" spans="1:19" s="35" customFormat="1" x14ac:dyDescent="0.2">
      <c r="A51" s="43"/>
      <c r="B51" s="43"/>
      <c r="C51" s="43"/>
      <c r="D51" s="43"/>
      <c r="E51" s="43"/>
      <c r="F51" s="43"/>
      <c r="G51" s="43"/>
      <c r="H51" s="43"/>
      <c r="I51" s="43"/>
      <c r="J51" s="43"/>
      <c r="K51" s="43"/>
      <c r="L51" s="43"/>
      <c r="M51" s="43"/>
      <c r="N51" s="43"/>
      <c r="O51" s="44"/>
      <c r="P51" s="43"/>
      <c r="Q51" s="43"/>
      <c r="S51" s="18"/>
    </row>
    <row r="53" spans="1:19" ht="23.25" x14ac:dyDescent="0.2">
      <c r="B53" s="16" t="s">
        <v>49</v>
      </c>
      <c r="C53" s="120" t="s">
        <v>42</v>
      </c>
      <c r="D53" s="120"/>
      <c r="E53" s="120"/>
      <c r="F53" s="120"/>
      <c r="G53" s="120"/>
      <c r="H53" s="120"/>
      <c r="I53" s="120"/>
      <c r="J53" s="120"/>
      <c r="K53" s="120"/>
      <c r="L53" s="120"/>
      <c r="M53" s="120"/>
      <c r="N53" s="120"/>
      <c r="O53" s="17"/>
    </row>
    <row r="54" spans="1:19" ht="26.25" x14ac:dyDescent="0.2">
      <c r="B54" s="21"/>
      <c r="C54" s="22"/>
      <c r="D54" s="22"/>
      <c r="E54" s="22"/>
      <c r="F54" s="22"/>
      <c r="G54" s="22"/>
      <c r="H54" s="22"/>
      <c r="I54" s="22"/>
      <c r="J54" s="22"/>
      <c r="K54" s="22"/>
      <c r="L54" s="22"/>
      <c r="M54" s="22"/>
      <c r="N54" s="22"/>
      <c r="O54" s="22"/>
    </row>
    <row r="55" spans="1:19" ht="15.75" x14ac:dyDescent="0.2">
      <c r="B55" s="121" t="s">
        <v>0</v>
      </c>
      <c r="C55" s="122" t="s">
        <v>13</v>
      </c>
      <c r="D55" s="123"/>
      <c r="E55" s="123"/>
      <c r="F55" s="124"/>
      <c r="G55" s="122" t="s">
        <v>2</v>
      </c>
      <c r="H55" s="123"/>
      <c r="I55" s="123"/>
      <c r="J55" s="123"/>
      <c r="K55" s="123"/>
      <c r="L55" s="123"/>
      <c r="M55" s="124"/>
      <c r="N55" s="125" t="s">
        <v>3</v>
      </c>
      <c r="O55" s="24"/>
      <c r="P55" s="119" t="s">
        <v>11</v>
      </c>
      <c r="Q55" s="119"/>
    </row>
    <row r="56" spans="1:19" ht="38.25" x14ac:dyDescent="0.2">
      <c r="B56" s="121"/>
      <c r="C56" s="38" t="s">
        <v>9</v>
      </c>
      <c r="D56" s="38" t="s">
        <v>10</v>
      </c>
      <c r="E56" s="38" t="s">
        <v>1</v>
      </c>
      <c r="F56" s="38" t="s">
        <v>16</v>
      </c>
      <c r="G56" s="38" t="s">
        <v>14</v>
      </c>
      <c r="H56" s="42" t="s">
        <v>15</v>
      </c>
      <c r="I56" s="38" t="s">
        <v>18</v>
      </c>
      <c r="J56" s="42" t="s">
        <v>17</v>
      </c>
      <c r="K56" s="38" t="s">
        <v>19</v>
      </c>
      <c r="L56" s="42" t="s">
        <v>20</v>
      </c>
      <c r="M56" s="38" t="s">
        <v>4</v>
      </c>
      <c r="N56" s="125"/>
      <c r="O56" s="24"/>
      <c r="P56" s="25" t="s">
        <v>26</v>
      </c>
      <c r="Q56" s="25" t="s">
        <v>5</v>
      </c>
    </row>
    <row r="57" spans="1:19" ht="57" x14ac:dyDescent="0.2">
      <c r="B57" s="39" t="s">
        <v>43</v>
      </c>
      <c r="C57" s="26">
        <v>350000000</v>
      </c>
      <c r="D57" s="26">
        <v>0</v>
      </c>
      <c r="E57" s="26">
        <v>0</v>
      </c>
      <c r="F57" s="46">
        <f>+C57+D57+E57</f>
        <v>350000000</v>
      </c>
      <c r="G57" s="26">
        <v>0</v>
      </c>
      <c r="H57" s="26"/>
      <c r="I57" s="26">
        <v>0</v>
      </c>
      <c r="J57" s="26"/>
      <c r="K57" s="26">
        <v>0</v>
      </c>
      <c r="L57" s="26"/>
      <c r="M57" s="26">
        <f>+G57+I57+K57</f>
        <v>0</v>
      </c>
      <c r="N57" s="49">
        <f>+F57+M57</f>
        <v>350000000</v>
      </c>
      <c r="O57" s="28"/>
      <c r="P57" s="29" t="s">
        <v>44</v>
      </c>
      <c r="Q57" s="53">
        <v>9100</v>
      </c>
    </row>
    <row r="58" spans="1:19" ht="30" x14ac:dyDescent="0.2">
      <c r="B58" s="39" t="s">
        <v>45</v>
      </c>
      <c r="C58" s="26">
        <v>0</v>
      </c>
      <c r="D58" s="26">
        <v>0</v>
      </c>
      <c r="E58" s="26">
        <v>0</v>
      </c>
      <c r="F58" s="46">
        <f>+C58+D58+E58</f>
        <v>0</v>
      </c>
      <c r="G58" s="26">
        <v>0</v>
      </c>
      <c r="H58" s="26"/>
      <c r="I58" s="26">
        <v>0</v>
      </c>
      <c r="J58" s="26"/>
      <c r="K58" s="26">
        <v>0</v>
      </c>
      <c r="L58" s="26"/>
      <c r="M58" s="26">
        <f>+G58+I58+K58</f>
        <v>0</v>
      </c>
      <c r="N58" s="49">
        <f>+F58+M58</f>
        <v>0</v>
      </c>
      <c r="O58" s="28"/>
      <c r="P58" s="29"/>
      <c r="Q58" s="30"/>
    </row>
    <row r="59" spans="1:19" ht="45" x14ac:dyDescent="0.2">
      <c r="B59" s="39" t="s">
        <v>46</v>
      </c>
      <c r="C59" s="26">
        <v>150000000</v>
      </c>
      <c r="D59" s="26">
        <v>0</v>
      </c>
      <c r="E59" s="26">
        <v>0</v>
      </c>
      <c r="F59" s="46">
        <f>+C59+D59+E59</f>
        <v>150000000</v>
      </c>
      <c r="G59" s="26">
        <v>0</v>
      </c>
      <c r="H59" s="26"/>
      <c r="I59" s="26">
        <v>0</v>
      </c>
      <c r="J59" s="26"/>
      <c r="K59" s="26">
        <v>0</v>
      </c>
      <c r="L59" s="26"/>
      <c r="M59" s="26">
        <f>+G59+I59+K59</f>
        <v>0</v>
      </c>
      <c r="N59" s="49">
        <f>+F59+M59</f>
        <v>150000000</v>
      </c>
      <c r="O59" s="28"/>
      <c r="P59" s="29"/>
      <c r="Q59" s="30"/>
    </row>
    <row r="60" spans="1:19" ht="15" x14ac:dyDescent="0.2">
      <c r="B60" s="39" t="s">
        <v>47</v>
      </c>
      <c r="C60" s="26">
        <v>0</v>
      </c>
      <c r="D60" s="26">
        <v>0</v>
      </c>
      <c r="E60" s="26">
        <v>0</v>
      </c>
      <c r="F60" s="46">
        <f>+C60+D60+E60</f>
        <v>0</v>
      </c>
      <c r="G60" s="26">
        <v>0</v>
      </c>
      <c r="H60" s="26"/>
      <c r="I60" s="26">
        <v>0</v>
      </c>
      <c r="J60" s="26"/>
      <c r="K60" s="26">
        <v>0</v>
      </c>
      <c r="L60" s="26"/>
      <c r="M60" s="26">
        <f>+G60+I60+K60</f>
        <v>0</v>
      </c>
      <c r="N60" s="49">
        <f>+F60+M60</f>
        <v>0</v>
      </c>
      <c r="O60" s="28"/>
      <c r="P60" s="29"/>
      <c r="Q60" s="30"/>
    </row>
    <row r="61" spans="1:19" ht="15.75" x14ac:dyDescent="0.2">
      <c r="B61" s="31" t="s">
        <v>6</v>
      </c>
      <c r="C61" s="32">
        <f>SUM(C57:C60)</f>
        <v>500000000</v>
      </c>
      <c r="D61" s="32">
        <f>SUM(D57:D60)</f>
        <v>0</v>
      </c>
      <c r="E61" s="32">
        <f>SUM(E57:E60)</f>
        <v>0</v>
      </c>
      <c r="F61" s="32">
        <f>SUM(F57:F60)</f>
        <v>500000000</v>
      </c>
      <c r="G61" s="32">
        <f>SUM(G57:G60)</f>
        <v>0</v>
      </c>
      <c r="I61" s="32">
        <f>SUM(I57:I60)</f>
        <v>0</v>
      </c>
      <c r="K61" s="32">
        <f>SUM(K57:K60)</f>
        <v>0</v>
      </c>
      <c r="M61" s="50">
        <f>SUM(M57:M60)</f>
        <v>0</v>
      </c>
      <c r="N61" s="50">
        <f>SUM(N57:N60)</f>
        <v>500000000</v>
      </c>
      <c r="O61" s="33"/>
      <c r="Q61" s="48">
        <f>SUM(Q57:Q60)</f>
        <v>9100</v>
      </c>
    </row>
    <row r="63" spans="1:19" ht="15.75" x14ac:dyDescent="0.2">
      <c r="B63" s="31" t="s">
        <v>12</v>
      </c>
      <c r="C63" s="34">
        <f>F61</f>
        <v>500000000</v>
      </c>
      <c r="D63" s="40"/>
    </row>
    <row r="64" spans="1:19" ht="15.75" x14ac:dyDescent="0.2">
      <c r="B64" s="31" t="s">
        <v>7</v>
      </c>
      <c r="C64" s="34">
        <f>+M61</f>
        <v>0</v>
      </c>
      <c r="D64" s="40"/>
    </row>
    <row r="65" spans="1:19" ht="15.75" x14ac:dyDescent="0.25">
      <c r="B65" s="31" t="s">
        <v>3</v>
      </c>
      <c r="C65" s="36">
        <f>+C63+C64</f>
        <v>500000000</v>
      </c>
      <c r="D65" s="41"/>
    </row>
    <row r="67" spans="1:19" s="35" customFormat="1" x14ac:dyDescent="0.2">
      <c r="A67" s="43"/>
      <c r="B67" s="43"/>
      <c r="C67" s="43"/>
      <c r="D67" s="43"/>
      <c r="E67" s="43"/>
      <c r="F67" s="43"/>
      <c r="G67" s="43"/>
      <c r="H67" s="43"/>
      <c r="I67" s="43"/>
      <c r="J67" s="43"/>
      <c r="K67" s="43"/>
      <c r="L67" s="43"/>
      <c r="M67" s="43"/>
      <c r="N67" s="43"/>
      <c r="O67" s="44"/>
      <c r="P67" s="43"/>
      <c r="Q67" s="43"/>
      <c r="S67" s="18"/>
    </row>
    <row r="69" spans="1:19" ht="29.25" customHeight="1" x14ac:dyDescent="0.2">
      <c r="B69" s="55" t="s">
        <v>56</v>
      </c>
      <c r="C69" s="126" t="s">
        <v>57</v>
      </c>
      <c r="D69" s="127"/>
      <c r="E69" s="127"/>
      <c r="F69" s="127"/>
      <c r="G69" s="127"/>
      <c r="H69" s="127"/>
      <c r="I69" s="127"/>
      <c r="J69" s="127"/>
      <c r="K69" s="127"/>
      <c r="L69" s="127"/>
      <c r="M69" s="127"/>
      <c r="N69" s="128"/>
      <c r="O69" s="17"/>
      <c r="R69" s="17"/>
    </row>
    <row r="70" spans="1:19" ht="15" customHeight="1" x14ac:dyDescent="0.2">
      <c r="B70" s="21"/>
      <c r="C70" s="22"/>
      <c r="D70" s="22"/>
      <c r="E70" s="22"/>
      <c r="F70" s="22"/>
      <c r="G70" s="22"/>
      <c r="H70" s="22"/>
      <c r="I70" s="22"/>
      <c r="J70" s="22"/>
      <c r="K70" s="22"/>
      <c r="L70" s="22"/>
      <c r="M70" s="22"/>
      <c r="N70" s="22"/>
      <c r="O70" s="22"/>
      <c r="R70" s="22"/>
    </row>
    <row r="71" spans="1:19" ht="16.5" customHeight="1" x14ac:dyDescent="0.2">
      <c r="B71" s="121" t="s">
        <v>0</v>
      </c>
      <c r="C71" s="122" t="s">
        <v>13</v>
      </c>
      <c r="D71" s="123"/>
      <c r="E71" s="123"/>
      <c r="F71" s="124"/>
      <c r="G71" s="122" t="s">
        <v>2</v>
      </c>
      <c r="H71" s="123"/>
      <c r="I71" s="123"/>
      <c r="J71" s="123"/>
      <c r="K71" s="123"/>
      <c r="L71" s="123"/>
      <c r="M71" s="124"/>
      <c r="N71" s="125" t="s">
        <v>3</v>
      </c>
      <c r="O71" s="24"/>
      <c r="P71" s="119" t="s">
        <v>11</v>
      </c>
      <c r="Q71" s="119"/>
      <c r="R71" s="24"/>
    </row>
    <row r="72" spans="1:19" ht="31.5" customHeight="1" x14ac:dyDescent="0.2">
      <c r="B72" s="121"/>
      <c r="C72" s="38" t="s">
        <v>9</v>
      </c>
      <c r="D72" s="38" t="s">
        <v>10</v>
      </c>
      <c r="E72" s="38" t="s">
        <v>1</v>
      </c>
      <c r="F72" s="38" t="s">
        <v>16</v>
      </c>
      <c r="G72" s="38" t="s">
        <v>14</v>
      </c>
      <c r="H72" s="42" t="s">
        <v>15</v>
      </c>
      <c r="I72" s="38" t="s">
        <v>18</v>
      </c>
      <c r="J72" s="42" t="s">
        <v>17</v>
      </c>
      <c r="K72" s="38" t="s">
        <v>19</v>
      </c>
      <c r="L72" s="42" t="s">
        <v>20</v>
      </c>
      <c r="M72" s="38" t="s">
        <v>4</v>
      </c>
      <c r="N72" s="125"/>
      <c r="O72" s="24"/>
      <c r="P72" s="54" t="s">
        <v>26</v>
      </c>
      <c r="Q72" s="54" t="s">
        <v>5</v>
      </c>
      <c r="R72" s="24"/>
    </row>
    <row r="73" spans="1:19" ht="30" x14ac:dyDescent="0.2">
      <c r="B73" s="39" t="s">
        <v>58</v>
      </c>
      <c r="C73" s="26">
        <v>0</v>
      </c>
      <c r="D73" s="26">
        <v>0</v>
      </c>
      <c r="E73" s="26">
        <v>0</v>
      </c>
      <c r="F73" s="46">
        <f>+C73+D73+E73</f>
        <v>0</v>
      </c>
      <c r="G73" s="26">
        <v>0</v>
      </c>
      <c r="H73" s="26"/>
      <c r="I73" s="26">
        <v>0</v>
      </c>
      <c r="J73" s="26"/>
      <c r="K73" s="26">
        <v>0</v>
      </c>
      <c r="L73" s="26"/>
      <c r="M73" s="26">
        <f>+G73+I73+K73</f>
        <v>0</v>
      </c>
      <c r="N73" s="49">
        <f>+F73+M73</f>
        <v>0</v>
      </c>
      <c r="O73" s="28"/>
      <c r="P73" s="29"/>
      <c r="Q73" s="30"/>
      <c r="R73" s="28"/>
    </row>
    <row r="74" spans="1:19" ht="28.5" x14ac:dyDescent="0.2">
      <c r="B74" s="39" t="s">
        <v>59</v>
      </c>
      <c r="C74" s="26">
        <v>0</v>
      </c>
      <c r="D74" s="26">
        <v>0</v>
      </c>
      <c r="E74" s="26">
        <v>0</v>
      </c>
      <c r="F74" s="46">
        <f t="shared" ref="F74:F84" si="3">+C74+D74+E74</f>
        <v>0</v>
      </c>
      <c r="G74" s="26">
        <v>0</v>
      </c>
      <c r="H74" s="26"/>
      <c r="I74" s="26">
        <v>0</v>
      </c>
      <c r="J74" s="26"/>
      <c r="K74" s="47">
        <v>24000000000</v>
      </c>
      <c r="L74" s="56" t="s">
        <v>60</v>
      </c>
      <c r="M74" s="26">
        <f t="shared" ref="M74:M79" si="4">+G74+I74+K74</f>
        <v>24000000000</v>
      </c>
      <c r="N74" s="49">
        <f t="shared" ref="N74:N84" si="5">+F74+M74</f>
        <v>24000000000</v>
      </c>
      <c r="O74" s="28"/>
      <c r="P74" s="29"/>
      <c r="Q74" s="30"/>
      <c r="R74" s="28"/>
    </row>
    <row r="75" spans="1:19" ht="30" x14ac:dyDescent="0.2">
      <c r="B75" s="39" t="s">
        <v>61</v>
      </c>
      <c r="C75" s="26">
        <v>50000000000</v>
      </c>
      <c r="D75" s="26">
        <v>0</v>
      </c>
      <c r="E75" s="26">
        <v>0</v>
      </c>
      <c r="F75" s="46">
        <f t="shared" si="3"/>
        <v>50000000000</v>
      </c>
      <c r="G75" s="26">
        <v>0</v>
      </c>
      <c r="H75" s="26"/>
      <c r="I75" s="26">
        <v>0</v>
      </c>
      <c r="J75" s="26"/>
      <c r="K75" s="26">
        <v>0</v>
      </c>
      <c r="L75" s="26"/>
      <c r="M75" s="26">
        <f t="shared" si="4"/>
        <v>0</v>
      </c>
      <c r="N75" s="49">
        <f t="shared" si="5"/>
        <v>50000000000</v>
      </c>
      <c r="O75" s="28"/>
      <c r="P75" s="29" t="s">
        <v>62</v>
      </c>
      <c r="Q75" s="30">
        <v>90</v>
      </c>
      <c r="R75" s="28"/>
    </row>
    <row r="76" spans="1:19" ht="30" x14ac:dyDescent="0.2">
      <c r="B76" s="39" t="s">
        <v>63</v>
      </c>
      <c r="C76" s="26">
        <v>45755000000</v>
      </c>
      <c r="D76" s="26">
        <v>0</v>
      </c>
      <c r="E76" s="26">
        <v>0</v>
      </c>
      <c r="F76" s="46">
        <f t="shared" si="3"/>
        <v>45755000000</v>
      </c>
      <c r="G76" s="26">
        <v>0</v>
      </c>
      <c r="H76" s="26"/>
      <c r="I76" s="26">
        <v>0</v>
      </c>
      <c r="J76" s="26"/>
      <c r="K76" s="26">
        <v>0</v>
      </c>
      <c r="L76" s="26"/>
      <c r="M76" s="26">
        <f t="shared" si="4"/>
        <v>0</v>
      </c>
      <c r="N76" s="49">
        <f t="shared" si="5"/>
        <v>45755000000</v>
      </c>
      <c r="O76" s="28"/>
      <c r="P76" s="29" t="s">
        <v>62</v>
      </c>
      <c r="Q76" s="30">
        <v>120</v>
      </c>
      <c r="R76" s="28"/>
    </row>
    <row r="77" spans="1:19" ht="30" x14ac:dyDescent="0.2">
      <c r="B77" s="39" t="s">
        <v>64</v>
      </c>
      <c r="C77" s="26">
        <v>0</v>
      </c>
      <c r="D77" s="26">
        <v>0</v>
      </c>
      <c r="E77" s="26">
        <v>0</v>
      </c>
      <c r="F77" s="46">
        <f t="shared" si="3"/>
        <v>0</v>
      </c>
      <c r="G77" s="26">
        <v>2529484707</v>
      </c>
      <c r="H77" s="26" t="s">
        <v>65</v>
      </c>
      <c r="I77" s="26">
        <v>0</v>
      </c>
      <c r="J77" s="26"/>
      <c r="K77" s="26">
        <v>0</v>
      </c>
      <c r="L77" s="26"/>
      <c r="M77" s="26">
        <f t="shared" si="4"/>
        <v>2529484707</v>
      </c>
      <c r="N77" s="49">
        <f t="shared" si="5"/>
        <v>2529484707</v>
      </c>
      <c r="O77" s="28"/>
      <c r="P77" s="29" t="s">
        <v>62</v>
      </c>
      <c r="Q77" s="30">
        <v>8</v>
      </c>
      <c r="R77" s="28"/>
    </row>
    <row r="78" spans="1:19" ht="30" x14ac:dyDescent="0.2">
      <c r="B78" s="39" t="s">
        <v>66</v>
      </c>
      <c r="C78" s="26">
        <v>0</v>
      </c>
      <c r="D78" s="26">
        <v>0</v>
      </c>
      <c r="E78" s="26">
        <v>0</v>
      </c>
      <c r="F78" s="46">
        <f t="shared" si="3"/>
        <v>0</v>
      </c>
      <c r="G78" s="47">
        <v>38246000000</v>
      </c>
      <c r="H78" s="47" t="s">
        <v>67</v>
      </c>
      <c r="I78" s="26">
        <v>0</v>
      </c>
      <c r="J78" s="26"/>
      <c r="K78" s="26">
        <v>0</v>
      </c>
      <c r="L78" s="26"/>
      <c r="M78" s="26">
        <f t="shared" si="4"/>
        <v>38246000000</v>
      </c>
      <c r="N78" s="49">
        <f t="shared" si="5"/>
        <v>38246000000</v>
      </c>
      <c r="O78" s="28"/>
      <c r="P78" s="29" t="s">
        <v>62</v>
      </c>
      <c r="Q78" s="30">
        <v>50</v>
      </c>
      <c r="R78" s="28"/>
    </row>
    <row r="79" spans="1:19" ht="30" x14ac:dyDescent="0.2">
      <c r="B79" s="39" t="s">
        <v>68</v>
      </c>
      <c r="C79" s="47">
        <v>350000000</v>
      </c>
      <c r="D79" s="26">
        <v>0</v>
      </c>
      <c r="E79" s="26">
        <v>0</v>
      </c>
      <c r="F79" s="46">
        <f t="shared" si="3"/>
        <v>350000000</v>
      </c>
      <c r="G79" s="26">
        <v>0</v>
      </c>
      <c r="H79" s="26"/>
      <c r="I79" s="26">
        <v>0</v>
      </c>
      <c r="J79" s="26"/>
      <c r="K79" s="26">
        <v>0</v>
      </c>
      <c r="L79" s="26"/>
      <c r="M79" s="26">
        <f t="shared" si="4"/>
        <v>0</v>
      </c>
      <c r="N79" s="49">
        <f t="shared" si="5"/>
        <v>350000000</v>
      </c>
      <c r="O79" s="28"/>
      <c r="P79" s="29"/>
      <c r="Q79" s="30"/>
      <c r="R79" s="28"/>
    </row>
    <row r="80" spans="1:19" ht="30" x14ac:dyDescent="0.2">
      <c r="B80" s="39" t="s">
        <v>69</v>
      </c>
      <c r="C80" s="26">
        <v>0</v>
      </c>
      <c r="D80" s="26">
        <v>0</v>
      </c>
      <c r="E80" s="26">
        <v>0</v>
      </c>
      <c r="F80" s="46">
        <f t="shared" si="3"/>
        <v>0</v>
      </c>
      <c r="G80" s="26">
        <v>0</v>
      </c>
      <c r="H80" s="26"/>
      <c r="I80" s="26">
        <v>0</v>
      </c>
      <c r="J80" s="26"/>
      <c r="K80" s="47">
        <v>10000000000</v>
      </c>
      <c r="L80" s="47" t="s">
        <v>30</v>
      </c>
      <c r="M80" s="26">
        <f>+G80+I80+K80</f>
        <v>10000000000</v>
      </c>
      <c r="N80" s="49">
        <f t="shared" si="5"/>
        <v>10000000000</v>
      </c>
      <c r="O80" s="28"/>
      <c r="P80" s="29" t="s">
        <v>62</v>
      </c>
      <c r="Q80" s="30">
        <v>10</v>
      </c>
      <c r="R80" s="28"/>
    </row>
    <row r="81" spans="2:18" ht="30" x14ac:dyDescent="0.2">
      <c r="B81" s="39" t="s">
        <v>70</v>
      </c>
      <c r="C81" s="26">
        <v>0</v>
      </c>
      <c r="D81" s="26">
        <v>0</v>
      </c>
      <c r="E81" s="26">
        <v>0</v>
      </c>
      <c r="F81" s="46">
        <f>+C81+D81+E81</f>
        <v>0</v>
      </c>
      <c r="G81" s="26">
        <v>0</v>
      </c>
      <c r="H81" s="26"/>
      <c r="I81" s="26">
        <v>0</v>
      </c>
      <c r="J81" s="26"/>
      <c r="K81" s="47">
        <v>10000000000</v>
      </c>
      <c r="L81" s="47" t="s">
        <v>30</v>
      </c>
      <c r="M81" s="26">
        <f>+G81+I81+K81</f>
        <v>10000000000</v>
      </c>
      <c r="N81" s="49">
        <f>+F81+M81</f>
        <v>10000000000</v>
      </c>
      <c r="O81" s="28"/>
      <c r="P81" s="29" t="s">
        <v>62</v>
      </c>
      <c r="Q81" s="30">
        <v>10</v>
      </c>
      <c r="R81" s="28"/>
    </row>
    <row r="82" spans="2:18" ht="30" x14ac:dyDescent="0.2">
      <c r="B82" s="39" t="s">
        <v>71</v>
      </c>
      <c r="C82" s="47">
        <v>3520000000</v>
      </c>
      <c r="D82" s="26">
        <v>0</v>
      </c>
      <c r="E82" s="26">
        <v>0</v>
      </c>
      <c r="F82" s="46">
        <f>+C82+D82+E82</f>
        <v>3520000000</v>
      </c>
      <c r="G82" s="26">
        <v>0</v>
      </c>
      <c r="H82" s="26"/>
      <c r="I82" s="26">
        <v>0</v>
      </c>
      <c r="J82" s="26"/>
      <c r="K82" s="26">
        <v>0</v>
      </c>
      <c r="L82" s="26"/>
      <c r="M82" s="26">
        <f>+G82+I82+K82</f>
        <v>0</v>
      </c>
      <c r="N82" s="49">
        <f>+F82+M82</f>
        <v>3520000000</v>
      </c>
      <c r="O82" s="28"/>
      <c r="P82" s="29"/>
      <c r="Q82" s="30"/>
      <c r="R82" s="28"/>
    </row>
    <row r="83" spans="2:18" ht="45" x14ac:dyDescent="0.2">
      <c r="B83" s="39" t="s">
        <v>72</v>
      </c>
      <c r="C83" s="47">
        <v>25000000</v>
      </c>
      <c r="D83" s="26">
        <v>0</v>
      </c>
      <c r="E83" s="26">
        <v>0</v>
      </c>
      <c r="F83" s="46">
        <f t="shared" si="3"/>
        <v>25000000</v>
      </c>
      <c r="G83" s="26">
        <v>0</v>
      </c>
      <c r="H83" s="26"/>
      <c r="I83" s="26">
        <v>0</v>
      </c>
      <c r="J83" s="26"/>
      <c r="K83" s="26">
        <v>0</v>
      </c>
      <c r="L83" s="26"/>
      <c r="M83" s="26">
        <f>+G83+I83+K83</f>
        <v>0</v>
      </c>
      <c r="N83" s="49">
        <f t="shared" si="5"/>
        <v>25000000</v>
      </c>
      <c r="O83" s="28"/>
      <c r="P83" s="29"/>
      <c r="Q83" s="30"/>
      <c r="R83" s="28"/>
    </row>
    <row r="84" spans="2:18" ht="30" x14ac:dyDescent="0.2">
      <c r="B84" s="39" t="s">
        <v>73</v>
      </c>
      <c r="C84" s="26">
        <v>0</v>
      </c>
      <c r="D84" s="26">
        <v>0</v>
      </c>
      <c r="E84" s="26">
        <v>0</v>
      </c>
      <c r="F84" s="46">
        <f t="shared" si="3"/>
        <v>0</v>
      </c>
      <c r="G84" s="26">
        <v>0</v>
      </c>
      <c r="H84" s="26"/>
      <c r="I84" s="26">
        <v>0</v>
      </c>
      <c r="J84" s="26"/>
      <c r="K84" s="26">
        <v>0</v>
      </c>
      <c r="L84" s="26"/>
      <c r="M84" s="26">
        <f>+G84+I84+K84</f>
        <v>0</v>
      </c>
      <c r="N84" s="49">
        <f t="shared" si="5"/>
        <v>0</v>
      </c>
      <c r="O84" s="28"/>
      <c r="P84" s="29"/>
      <c r="Q84" s="30"/>
      <c r="R84" s="28"/>
    </row>
    <row r="85" spans="2:18" ht="15.75" x14ac:dyDescent="0.2">
      <c r="B85" s="31" t="s">
        <v>6</v>
      </c>
      <c r="C85" s="32">
        <f>SUM(C73:C84)</f>
        <v>99650000000</v>
      </c>
      <c r="D85" s="32">
        <f>SUM(D73:D84)</f>
        <v>0</v>
      </c>
      <c r="E85" s="32">
        <f>SUM(E73:E84)</f>
        <v>0</v>
      </c>
      <c r="F85" s="32">
        <f>SUM(F73:F84)</f>
        <v>99650000000</v>
      </c>
      <c r="G85" s="32">
        <f>SUM(G73:G84)</f>
        <v>40775484707</v>
      </c>
      <c r="I85" s="32">
        <f>SUM(I73:I84)</f>
        <v>0</v>
      </c>
      <c r="K85" s="32">
        <f>SUM(K73:K84)</f>
        <v>44000000000</v>
      </c>
      <c r="M85" s="32">
        <f>SUM(M73:M84)</f>
        <v>84775484707</v>
      </c>
      <c r="N85" s="32">
        <f>SUM(N73:N84)</f>
        <v>184425484707</v>
      </c>
      <c r="O85" s="33"/>
      <c r="Q85" s="48">
        <f>SUM(Q73:Q84)</f>
        <v>288</v>
      </c>
      <c r="R85" s="33"/>
    </row>
    <row r="87" spans="2:18" ht="15.75" x14ac:dyDescent="0.2">
      <c r="B87" s="31" t="s">
        <v>12</v>
      </c>
      <c r="C87" s="34">
        <f>F85</f>
        <v>99650000000</v>
      </c>
      <c r="D87" s="40"/>
    </row>
    <row r="88" spans="2:18" ht="15.75" x14ac:dyDescent="0.2">
      <c r="B88" s="31" t="s">
        <v>7</v>
      </c>
      <c r="C88" s="34">
        <f>+M85</f>
        <v>84775484707</v>
      </c>
      <c r="D88" s="40"/>
    </row>
    <row r="89" spans="2:18" ht="15.75" x14ac:dyDescent="0.25">
      <c r="B89" s="31" t="s">
        <v>3</v>
      </c>
      <c r="C89" s="36">
        <f>+C87+C88</f>
        <v>184425484707</v>
      </c>
      <c r="D89" s="41"/>
    </row>
  </sheetData>
  <mergeCells count="32">
    <mergeCell ref="G55:M55"/>
    <mergeCell ref="N55:N56"/>
    <mergeCell ref="G41:G44"/>
    <mergeCell ref="P6:Q6"/>
    <mergeCell ref="C22:N22"/>
    <mergeCell ref="B24:B25"/>
    <mergeCell ref="C24:F24"/>
    <mergeCell ref="G24:M24"/>
    <mergeCell ref="N24:N25"/>
    <mergeCell ref="P24:Q24"/>
    <mergeCell ref="C2:N2"/>
    <mergeCell ref="C4:N4"/>
    <mergeCell ref="B6:B7"/>
    <mergeCell ref="C6:F6"/>
    <mergeCell ref="G6:M6"/>
    <mergeCell ref="N6:N7"/>
    <mergeCell ref="P71:Q71"/>
    <mergeCell ref="C37:N37"/>
    <mergeCell ref="B39:B40"/>
    <mergeCell ref="C39:F39"/>
    <mergeCell ref="G39:M39"/>
    <mergeCell ref="N39:N40"/>
    <mergeCell ref="P39:Q39"/>
    <mergeCell ref="C69:N69"/>
    <mergeCell ref="B71:B72"/>
    <mergeCell ref="C71:F71"/>
    <mergeCell ref="G71:M71"/>
    <mergeCell ref="N71:N72"/>
    <mergeCell ref="P55:Q55"/>
    <mergeCell ref="C53:N53"/>
    <mergeCell ref="B55:B56"/>
    <mergeCell ref="C55:F55"/>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A2:R96"/>
  <sheetViews>
    <sheetView topLeftCell="A59" workbookViewId="0">
      <pane xSplit="2" topLeftCell="L1" activePane="topRight" state="frozen"/>
      <selection pane="topRight" activeCell="P69" sqref="P69"/>
    </sheetView>
  </sheetViews>
  <sheetFormatPr baseColWidth="10" defaultColWidth="11.42578125" defaultRowHeight="14.25" x14ac:dyDescent="0.2"/>
  <cols>
    <col min="1" max="1" width="3.140625" style="18" customWidth="1"/>
    <col min="2" max="2" width="42.5703125" style="18" customWidth="1"/>
    <col min="3" max="7" width="20.7109375" style="18" customWidth="1"/>
    <col min="8" max="8" width="24.28515625" style="18" customWidth="1"/>
    <col min="9" max="13" width="20.7109375" style="18" customWidth="1"/>
    <col min="14" max="14" width="21.140625" style="18" customWidth="1"/>
    <col min="15" max="15" width="3.140625" style="35" customWidth="1"/>
    <col min="16" max="16" width="31.28515625" style="18" customWidth="1"/>
    <col min="17" max="17" width="16.28515625" style="18" customWidth="1"/>
    <col min="18" max="18" width="3.140625" style="35" customWidth="1"/>
    <col min="19" max="19" width="6.85546875" style="18" customWidth="1"/>
    <col min="20" max="16384" width="11.42578125" style="18"/>
  </cols>
  <sheetData>
    <row r="2" spans="2:18" ht="36" customHeight="1" x14ac:dyDescent="0.2">
      <c r="B2" s="55" t="s">
        <v>75</v>
      </c>
      <c r="C2" s="120" t="s">
        <v>74</v>
      </c>
      <c r="D2" s="120"/>
      <c r="E2" s="120"/>
      <c r="F2" s="120"/>
      <c r="G2" s="120"/>
      <c r="H2" s="120"/>
      <c r="I2" s="120"/>
      <c r="J2" s="120"/>
      <c r="K2" s="120"/>
      <c r="L2" s="120"/>
      <c r="M2" s="120"/>
      <c r="N2" s="120"/>
      <c r="O2" s="17"/>
      <c r="R2" s="17"/>
    </row>
    <row r="3" spans="2:18" x14ac:dyDescent="0.2">
      <c r="C3" s="19"/>
      <c r="D3" s="19"/>
      <c r="E3" s="19"/>
      <c r="F3" s="19"/>
      <c r="G3" s="19"/>
      <c r="H3" s="19"/>
      <c r="I3" s="19"/>
      <c r="J3" s="19"/>
      <c r="K3" s="19"/>
      <c r="L3" s="19"/>
      <c r="M3" s="19"/>
      <c r="N3" s="19"/>
      <c r="O3" s="20"/>
      <c r="R3" s="20"/>
    </row>
    <row r="4" spans="2:18" ht="29.25" customHeight="1" x14ac:dyDescent="0.2">
      <c r="B4" s="55" t="s">
        <v>76</v>
      </c>
      <c r="C4" s="120" t="s">
        <v>77</v>
      </c>
      <c r="D4" s="120"/>
      <c r="E4" s="120"/>
      <c r="F4" s="120"/>
      <c r="G4" s="120"/>
      <c r="H4" s="120"/>
      <c r="I4" s="120"/>
      <c r="J4" s="120"/>
      <c r="K4" s="120"/>
      <c r="L4" s="120"/>
      <c r="M4" s="120"/>
      <c r="N4" s="120"/>
      <c r="O4" s="17"/>
      <c r="R4" s="17"/>
    </row>
    <row r="5" spans="2:18" ht="15" customHeight="1" x14ac:dyDescent="0.2">
      <c r="B5" s="21"/>
      <c r="C5" s="22"/>
      <c r="D5" s="22"/>
      <c r="E5" s="22"/>
      <c r="F5" s="22"/>
      <c r="G5" s="22"/>
      <c r="H5" s="22"/>
      <c r="I5" s="22"/>
      <c r="J5" s="22"/>
      <c r="K5" s="22"/>
      <c r="L5" s="22"/>
      <c r="M5" s="22"/>
      <c r="N5" s="22"/>
      <c r="O5" s="22"/>
      <c r="R5" s="22"/>
    </row>
    <row r="6" spans="2:18" ht="16.5" customHeight="1" x14ac:dyDescent="0.2">
      <c r="B6" s="121" t="s">
        <v>0</v>
      </c>
      <c r="C6" s="122" t="s">
        <v>13</v>
      </c>
      <c r="D6" s="123"/>
      <c r="E6" s="123"/>
      <c r="F6" s="124"/>
      <c r="G6" s="122" t="s">
        <v>2</v>
      </c>
      <c r="H6" s="123"/>
      <c r="I6" s="123"/>
      <c r="J6" s="123"/>
      <c r="K6" s="123"/>
      <c r="L6" s="123"/>
      <c r="M6" s="124"/>
      <c r="N6" s="125" t="s">
        <v>3</v>
      </c>
      <c r="O6" s="24"/>
      <c r="P6" s="119" t="s">
        <v>11</v>
      </c>
      <c r="Q6" s="119"/>
      <c r="R6" s="24"/>
    </row>
    <row r="7" spans="2:18" ht="31.5" customHeight="1" x14ac:dyDescent="0.2">
      <c r="B7" s="121"/>
      <c r="C7" s="38" t="s">
        <v>9</v>
      </c>
      <c r="D7" s="38" t="s">
        <v>10</v>
      </c>
      <c r="E7" s="38" t="s">
        <v>1</v>
      </c>
      <c r="F7" s="38" t="s">
        <v>16</v>
      </c>
      <c r="G7" s="38" t="s">
        <v>14</v>
      </c>
      <c r="H7" s="42" t="s">
        <v>15</v>
      </c>
      <c r="I7" s="38" t="s">
        <v>18</v>
      </c>
      <c r="J7" s="42" t="s">
        <v>17</v>
      </c>
      <c r="K7" s="38" t="s">
        <v>19</v>
      </c>
      <c r="L7" s="42" t="s">
        <v>20</v>
      </c>
      <c r="M7" s="38" t="s">
        <v>4</v>
      </c>
      <c r="N7" s="125"/>
      <c r="O7" s="24"/>
      <c r="P7" s="54" t="s">
        <v>26</v>
      </c>
      <c r="Q7" s="54" t="s">
        <v>5</v>
      </c>
      <c r="R7" s="24"/>
    </row>
    <row r="8" spans="2:18" ht="30" x14ac:dyDescent="0.2">
      <c r="B8" s="39" t="s">
        <v>78</v>
      </c>
      <c r="C8" s="26">
        <v>0</v>
      </c>
      <c r="D8" s="26">
        <v>0</v>
      </c>
      <c r="E8" s="26">
        <v>0</v>
      </c>
      <c r="F8" s="46">
        <f>+C8+D8+E8</f>
        <v>0</v>
      </c>
      <c r="G8" s="26">
        <v>0</v>
      </c>
      <c r="H8" s="26"/>
      <c r="I8" s="26">
        <v>0</v>
      </c>
      <c r="J8" s="26"/>
      <c r="K8" s="26">
        <v>0</v>
      </c>
      <c r="L8" s="26"/>
      <c r="M8" s="26">
        <f>+G8+I8+K8</f>
        <v>0</v>
      </c>
      <c r="N8" s="49">
        <f>+F8+M8</f>
        <v>0</v>
      </c>
      <c r="O8" s="28"/>
      <c r="P8" s="29"/>
      <c r="Q8" s="30"/>
      <c r="R8" s="28"/>
    </row>
    <row r="9" spans="2:18" ht="30" x14ac:dyDescent="0.2">
      <c r="B9" s="39" t="s">
        <v>79</v>
      </c>
      <c r="C9" s="26">
        <v>0</v>
      </c>
      <c r="D9" s="26">
        <v>0</v>
      </c>
      <c r="E9" s="26">
        <v>0</v>
      </c>
      <c r="F9" s="46">
        <f>+C9+D9+E9</f>
        <v>0</v>
      </c>
      <c r="G9" s="26">
        <v>0</v>
      </c>
      <c r="H9" s="26"/>
      <c r="I9" s="26">
        <v>0</v>
      </c>
      <c r="J9" s="26"/>
      <c r="K9" s="26">
        <v>0</v>
      </c>
      <c r="L9" s="26"/>
      <c r="M9" s="26">
        <f>+G9+I9+K9</f>
        <v>0</v>
      </c>
      <c r="N9" s="49">
        <f>+F9+M9</f>
        <v>0</v>
      </c>
      <c r="O9" s="28"/>
      <c r="P9" s="29"/>
      <c r="Q9" s="30"/>
      <c r="R9" s="28"/>
    </row>
    <row r="10" spans="2:18" ht="78.75" x14ac:dyDescent="0.2">
      <c r="B10" s="39" t="s">
        <v>80</v>
      </c>
      <c r="C10" s="26">
        <v>0</v>
      </c>
      <c r="D10" s="26">
        <v>0</v>
      </c>
      <c r="E10" s="26">
        <v>0</v>
      </c>
      <c r="F10" s="46">
        <f>+C10+D10+E10</f>
        <v>0</v>
      </c>
      <c r="G10" s="47">
        <v>335000000</v>
      </c>
      <c r="H10" s="47"/>
      <c r="I10" s="26">
        <v>0</v>
      </c>
      <c r="J10" s="26"/>
      <c r="K10" s="26">
        <v>410413093</v>
      </c>
      <c r="L10" s="57" t="s">
        <v>82</v>
      </c>
      <c r="M10" s="26">
        <f>+G10+I10+K10</f>
        <v>745413093</v>
      </c>
      <c r="N10" s="49">
        <f>+F10+M10</f>
        <v>745413093</v>
      </c>
      <c r="O10" s="28"/>
      <c r="P10" s="29" t="s">
        <v>81</v>
      </c>
      <c r="Q10" s="30">
        <v>150</v>
      </c>
      <c r="R10" s="28"/>
    </row>
    <row r="11" spans="2:18" ht="42.75" x14ac:dyDescent="0.2">
      <c r="B11" s="39" t="s">
        <v>83</v>
      </c>
      <c r="C11" s="26">
        <v>0</v>
      </c>
      <c r="D11" s="26">
        <v>0</v>
      </c>
      <c r="E11" s="26">
        <v>0</v>
      </c>
      <c r="F11" s="46">
        <f>+C11+D11+E11</f>
        <v>0</v>
      </c>
      <c r="G11" s="26">
        <v>0</v>
      </c>
      <c r="H11" s="26"/>
      <c r="I11" s="26">
        <v>0</v>
      </c>
      <c r="J11" s="26"/>
      <c r="K11" s="26">
        <v>0</v>
      </c>
      <c r="L11" s="26"/>
      <c r="M11" s="26">
        <f>+G11+I11+K11</f>
        <v>0</v>
      </c>
      <c r="N11" s="49">
        <f>+F11+M11</f>
        <v>0</v>
      </c>
      <c r="O11" s="28"/>
      <c r="P11" s="29" t="s">
        <v>81</v>
      </c>
      <c r="Q11" s="30">
        <v>1000</v>
      </c>
      <c r="R11" s="28"/>
    </row>
    <row r="12" spans="2:18" ht="15.75" x14ac:dyDescent="0.2">
      <c r="B12" s="31" t="s">
        <v>6</v>
      </c>
      <c r="C12" s="32">
        <f>SUM(C8:C11)</f>
        <v>0</v>
      </c>
      <c r="D12" s="32">
        <f>SUM(D8:D11)</f>
        <v>0</v>
      </c>
      <c r="E12" s="32">
        <f>SUM(E8:E11)</f>
        <v>0</v>
      </c>
      <c r="F12" s="32">
        <f>SUM(F8:F11)</f>
        <v>0</v>
      </c>
      <c r="G12" s="32">
        <f>SUM(G8:G11)</f>
        <v>335000000</v>
      </c>
      <c r="I12" s="32">
        <f>SUM(I8:I11)</f>
        <v>0</v>
      </c>
      <c r="K12" s="32">
        <f>SUM(K8:K11)</f>
        <v>410413093</v>
      </c>
      <c r="M12" s="50">
        <f>SUM(M8:M11)</f>
        <v>745413093</v>
      </c>
      <c r="N12" s="50">
        <f>SUM(N8:N11)</f>
        <v>745413093</v>
      </c>
      <c r="O12" s="33"/>
      <c r="Q12" s="48">
        <f>SUM(Q8:Q11)</f>
        <v>1150</v>
      </c>
      <c r="R12" s="33"/>
    </row>
    <row r="14" spans="2:18" ht="15.75" x14ac:dyDescent="0.2">
      <c r="B14" s="31" t="s">
        <v>12</v>
      </c>
      <c r="C14" s="34">
        <f>F12</f>
        <v>0</v>
      </c>
      <c r="D14" s="40"/>
    </row>
    <row r="15" spans="2:18" ht="15.75" x14ac:dyDescent="0.2">
      <c r="B15" s="31" t="s">
        <v>7</v>
      </c>
      <c r="C15" s="34">
        <f>+M12</f>
        <v>745413093</v>
      </c>
      <c r="D15" s="40"/>
    </row>
    <row r="16" spans="2:18" ht="15.75" x14ac:dyDescent="0.25">
      <c r="B16" s="31" t="s">
        <v>3</v>
      </c>
      <c r="C16" s="36">
        <f>+C14+C15</f>
        <v>745413093</v>
      </c>
      <c r="D16" s="41"/>
    </row>
    <row r="18" spans="1:18" x14ac:dyDescent="0.2">
      <c r="A18" s="43"/>
      <c r="B18" s="43"/>
      <c r="C18" s="43"/>
      <c r="D18" s="43"/>
      <c r="E18" s="43"/>
      <c r="F18" s="43"/>
      <c r="G18" s="43"/>
      <c r="H18" s="43"/>
      <c r="I18" s="43"/>
      <c r="J18" s="43"/>
      <c r="K18" s="43"/>
      <c r="L18" s="43"/>
      <c r="M18" s="43"/>
      <c r="N18" s="43"/>
      <c r="O18" s="44"/>
      <c r="P18" s="43"/>
      <c r="Q18" s="43"/>
    </row>
    <row r="20" spans="1:18" ht="29.25" customHeight="1" x14ac:dyDescent="0.2">
      <c r="B20" s="55" t="s">
        <v>84</v>
      </c>
      <c r="C20" s="120" t="s">
        <v>85</v>
      </c>
      <c r="D20" s="120"/>
      <c r="E20" s="120"/>
      <c r="F20" s="120"/>
      <c r="G20" s="120"/>
      <c r="H20" s="120"/>
      <c r="I20" s="120"/>
      <c r="J20" s="120"/>
      <c r="K20" s="120"/>
      <c r="L20" s="120"/>
      <c r="M20" s="120"/>
      <c r="N20" s="120"/>
      <c r="O20" s="17"/>
      <c r="R20" s="17"/>
    </row>
    <row r="21" spans="1:18" ht="15" customHeight="1" x14ac:dyDescent="0.2">
      <c r="B21" s="21"/>
      <c r="C21" s="22"/>
      <c r="D21" s="22"/>
      <c r="E21" s="22"/>
      <c r="F21" s="22"/>
      <c r="G21" s="22"/>
      <c r="H21" s="22"/>
      <c r="I21" s="22"/>
      <c r="J21" s="22"/>
      <c r="K21" s="22"/>
      <c r="L21" s="22"/>
      <c r="M21" s="22"/>
      <c r="N21" s="22"/>
      <c r="O21" s="22"/>
      <c r="R21" s="22"/>
    </row>
    <row r="22" spans="1:18" ht="16.5" customHeight="1" x14ac:dyDescent="0.2">
      <c r="B22" s="121" t="s">
        <v>0</v>
      </c>
      <c r="C22" s="122" t="s">
        <v>13</v>
      </c>
      <c r="D22" s="123"/>
      <c r="E22" s="123"/>
      <c r="F22" s="124"/>
      <c r="G22" s="122" t="s">
        <v>2</v>
      </c>
      <c r="H22" s="123"/>
      <c r="I22" s="123"/>
      <c r="J22" s="123"/>
      <c r="K22" s="123"/>
      <c r="L22" s="123"/>
      <c r="M22" s="124"/>
      <c r="N22" s="125" t="s">
        <v>3</v>
      </c>
      <c r="O22" s="24"/>
      <c r="P22" s="119" t="s">
        <v>11</v>
      </c>
      <c r="Q22" s="119"/>
      <c r="R22" s="24"/>
    </row>
    <row r="23" spans="1:18" ht="31.5" customHeight="1" x14ac:dyDescent="0.2">
      <c r="B23" s="121"/>
      <c r="C23" s="38" t="s">
        <v>9</v>
      </c>
      <c r="D23" s="38" t="s">
        <v>10</v>
      </c>
      <c r="E23" s="38" t="s">
        <v>1</v>
      </c>
      <c r="F23" s="38" t="s">
        <v>16</v>
      </c>
      <c r="G23" s="38" t="s">
        <v>14</v>
      </c>
      <c r="H23" s="42" t="s">
        <v>15</v>
      </c>
      <c r="I23" s="38" t="s">
        <v>18</v>
      </c>
      <c r="J23" s="42" t="s">
        <v>17</v>
      </c>
      <c r="K23" s="38" t="s">
        <v>19</v>
      </c>
      <c r="L23" s="42" t="s">
        <v>20</v>
      </c>
      <c r="M23" s="38" t="s">
        <v>4</v>
      </c>
      <c r="N23" s="125"/>
      <c r="O23" s="24"/>
      <c r="P23" s="54" t="s">
        <v>26</v>
      </c>
      <c r="Q23" s="54" t="s">
        <v>5</v>
      </c>
      <c r="R23" s="24"/>
    </row>
    <row r="24" spans="1:18" ht="45" x14ac:dyDescent="0.2">
      <c r="B24" s="39" t="s">
        <v>86</v>
      </c>
      <c r="C24" s="26">
        <v>0</v>
      </c>
      <c r="D24" s="26">
        <v>0</v>
      </c>
      <c r="E24" s="26">
        <v>0</v>
      </c>
      <c r="F24" s="46">
        <f>+C24+D24+E24</f>
        <v>0</v>
      </c>
      <c r="G24" s="26">
        <v>0</v>
      </c>
      <c r="H24" s="26"/>
      <c r="I24" s="26">
        <v>0</v>
      </c>
      <c r="J24" s="26"/>
      <c r="K24" s="26">
        <v>0</v>
      </c>
      <c r="L24" s="26"/>
      <c r="M24" s="26">
        <f>+G24+I24+K24</f>
        <v>0</v>
      </c>
      <c r="N24" s="49">
        <f>+F24+M24</f>
        <v>0</v>
      </c>
      <c r="O24" s="28"/>
      <c r="P24" s="29" t="s">
        <v>81</v>
      </c>
      <c r="Q24" s="30">
        <v>150</v>
      </c>
      <c r="R24" s="28"/>
    </row>
    <row r="25" spans="1:18" ht="60" x14ac:dyDescent="0.2">
      <c r="B25" s="39" t="s">
        <v>87</v>
      </c>
      <c r="C25" s="26">
        <v>0</v>
      </c>
      <c r="D25" s="26">
        <v>0</v>
      </c>
      <c r="E25" s="26">
        <v>0</v>
      </c>
      <c r="F25" s="46">
        <f>+C25+D25+E25</f>
        <v>0</v>
      </c>
      <c r="G25" s="26">
        <v>0</v>
      </c>
      <c r="H25" s="26"/>
      <c r="I25" s="26">
        <v>0</v>
      </c>
      <c r="J25" s="26"/>
      <c r="K25" s="26">
        <v>0</v>
      </c>
      <c r="L25" s="26"/>
      <c r="M25" s="26">
        <f>+G25+I25+K25</f>
        <v>0</v>
      </c>
      <c r="N25" s="49">
        <f>+F25+M25</f>
        <v>0</v>
      </c>
      <c r="O25" s="28"/>
      <c r="P25" s="29" t="s">
        <v>81</v>
      </c>
      <c r="Q25" s="30">
        <v>110</v>
      </c>
      <c r="R25" s="28"/>
    </row>
    <row r="26" spans="1:18" ht="45" x14ac:dyDescent="0.2">
      <c r="B26" s="39" t="s">
        <v>88</v>
      </c>
      <c r="C26" s="26">
        <v>0</v>
      </c>
      <c r="D26" s="26">
        <v>0</v>
      </c>
      <c r="E26" s="26">
        <v>0</v>
      </c>
      <c r="F26" s="46">
        <f>+C26+D26+E26</f>
        <v>0</v>
      </c>
      <c r="G26" s="26">
        <v>0</v>
      </c>
      <c r="H26" s="26"/>
      <c r="I26" s="26">
        <v>0</v>
      </c>
      <c r="J26" s="26"/>
      <c r="K26" s="26">
        <v>0</v>
      </c>
      <c r="L26" s="26"/>
      <c r="M26" s="26">
        <f>+G26+I26+K26</f>
        <v>0</v>
      </c>
      <c r="N26" s="49">
        <f>+F26+M26</f>
        <v>0</v>
      </c>
      <c r="O26" s="28"/>
      <c r="P26" s="29"/>
      <c r="Q26" s="30"/>
      <c r="R26" s="28"/>
    </row>
    <row r="27" spans="1:18" ht="90" x14ac:dyDescent="0.2">
      <c r="B27" s="39" t="s">
        <v>89</v>
      </c>
      <c r="C27" s="26">
        <v>0</v>
      </c>
      <c r="D27" s="26">
        <v>0</v>
      </c>
      <c r="E27" s="26">
        <v>0</v>
      </c>
      <c r="F27" s="46">
        <f>+C27+D27+E27</f>
        <v>0</v>
      </c>
      <c r="G27" s="47">
        <v>294000000</v>
      </c>
      <c r="H27" s="47"/>
      <c r="I27" s="26">
        <v>0</v>
      </c>
      <c r="J27" s="26"/>
      <c r="K27" s="26">
        <v>0</v>
      </c>
      <c r="L27" s="26"/>
      <c r="M27" s="26">
        <f>+G27+I27+K27</f>
        <v>294000000</v>
      </c>
      <c r="N27" s="49">
        <f>+F27+M27</f>
        <v>294000000</v>
      </c>
      <c r="O27" s="28"/>
      <c r="P27" s="29" t="s">
        <v>81</v>
      </c>
      <c r="Q27" s="30">
        <v>20</v>
      </c>
      <c r="R27" s="28"/>
    </row>
    <row r="28" spans="1:18" ht="90" x14ac:dyDescent="0.2">
      <c r="B28" s="39" t="s">
        <v>90</v>
      </c>
      <c r="C28" s="26">
        <v>0</v>
      </c>
      <c r="D28" s="26">
        <v>0</v>
      </c>
      <c r="E28" s="26">
        <v>0</v>
      </c>
      <c r="F28" s="46">
        <f>+C28+D28+E28</f>
        <v>0</v>
      </c>
      <c r="G28" s="26">
        <v>0</v>
      </c>
      <c r="H28" s="26"/>
      <c r="I28" s="26">
        <v>0</v>
      </c>
      <c r="J28" s="26"/>
      <c r="K28" s="26">
        <v>0</v>
      </c>
      <c r="L28" s="26"/>
      <c r="M28" s="26">
        <f>+G28+I28+K28</f>
        <v>0</v>
      </c>
      <c r="N28" s="49">
        <f>+F28+M28</f>
        <v>0</v>
      </c>
      <c r="O28" s="28"/>
      <c r="P28" s="29"/>
      <c r="Q28" s="30"/>
      <c r="R28" s="28"/>
    </row>
    <row r="29" spans="1:18" ht="15.75" x14ac:dyDescent="0.2">
      <c r="B29" s="31" t="s">
        <v>6</v>
      </c>
      <c r="C29" s="32">
        <f>SUM(C24:C28)</f>
        <v>0</v>
      </c>
      <c r="D29" s="32">
        <f>SUM(D24:D28)</f>
        <v>0</v>
      </c>
      <c r="E29" s="32">
        <f>SUM(E24:E28)</f>
        <v>0</v>
      </c>
      <c r="F29" s="32">
        <f>SUM(F24:F28)</f>
        <v>0</v>
      </c>
      <c r="G29" s="32">
        <f>SUM(G24:G28)</f>
        <v>294000000</v>
      </c>
      <c r="I29" s="32">
        <f>SUM(I24:I28)</f>
        <v>0</v>
      </c>
      <c r="K29" s="32">
        <f>SUM(K24:K28)</f>
        <v>0</v>
      </c>
      <c r="M29" s="50">
        <f>SUM(M24:M28)</f>
        <v>294000000</v>
      </c>
      <c r="N29" s="50">
        <f>SUM(N24:N28)</f>
        <v>294000000</v>
      </c>
      <c r="O29" s="33"/>
      <c r="Q29" s="48">
        <f>SUM(Q24:Q28)</f>
        <v>280</v>
      </c>
      <c r="R29" s="33"/>
    </row>
    <row r="31" spans="1:18" ht="15.75" x14ac:dyDescent="0.2">
      <c r="B31" s="31" t="s">
        <v>12</v>
      </c>
      <c r="C31" s="34">
        <f>F29</f>
        <v>0</v>
      </c>
      <c r="D31" s="40"/>
    </row>
    <row r="32" spans="1:18" ht="15.75" x14ac:dyDescent="0.2">
      <c r="B32" s="31" t="s">
        <v>7</v>
      </c>
      <c r="C32" s="34">
        <f>+M29</f>
        <v>294000000</v>
      </c>
      <c r="D32" s="40"/>
    </row>
    <row r="33" spans="1:18" ht="15.75" x14ac:dyDescent="0.25">
      <c r="B33" s="31" t="s">
        <v>3</v>
      </c>
      <c r="C33" s="36">
        <f>+C31+C32</f>
        <v>294000000</v>
      </c>
      <c r="D33" s="41"/>
    </row>
    <row r="35" spans="1:18" x14ac:dyDescent="0.2">
      <c r="A35" s="43"/>
      <c r="B35" s="43"/>
      <c r="C35" s="43"/>
      <c r="D35" s="43"/>
      <c r="E35" s="43"/>
      <c r="F35" s="43"/>
      <c r="G35" s="43"/>
      <c r="H35" s="43"/>
      <c r="I35" s="43"/>
      <c r="J35" s="43"/>
      <c r="K35" s="43"/>
      <c r="L35" s="43"/>
      <c r="M35" s="43"/>
      <c r="N35" s="43"/>
      <c r="O35" s="44"/>
      <c r="P35" s="43"/>
      <c r="Q35" s="43"/>
    </row>
    <row r="37" spans="1:18" ht="29.25" customHeight="1" x14ac:dyDescent="0.2">
      <c r="B37" s="55" t="s">
        <v>92</v>
      </c>
      <c r="C37" s="120" t="s">
        <v>91</v>
      </c>
      <c r="D37" s="120"/>
      <c r="E37" s="120"/>
      <c r="F37" s="120"/>
      <c r="G37" s="120"/>
      <c r="H37" s="120"/>
      <c r="I37" s="120"/>
      <c r="J37" s="120"/>
      <c r="K37" s="120"/>
      <c r="L37" s="120"/>
      <c r="M37" s="120"/>
      <c r="N37" s="120"/>
      <c r="O37" s="17"/>
      <c r="R37" s="17"/>
    </row>
    <row r="38" spans="1:18" ht="15" customHeight="1" x14ac:dyDescent="0.2">
      <c r="B38" s="21"/>
      <c r="C38" s="22"/>
      <c r="D38" s="22"/>
      <c r="E38" s="22"/>
      <c r="F38" s="22"/>
      <c r="G38" s="22"/>
      <c r="H38" s="22"/>
      <c r="I38" s="22"/>
      <c r="J38" s="22"/>
      <c r="K38" s="22"/>
      <c r="L38" s="22"/>
      <c r="M38" s="22"/>
      <c r="N38" s="22"/>
      <c r="O38" s="22"/>
      <c r="R38" s="22"/>
    </row>
    <row r="39" spans="1:18" ht="16.5" customHeight="1" x14ac:dyDescent="0.2">
      <c r="B39" s="121" t="s">
        <v>0</v>
      </c>
      <c r="C39" s="122" t="s">
        <v>13</v>
      </c>
      <c r="D39" s="123"/>
      <c r="E39" s="123"/>
      <c r="F39" s="124"/>
      <c r="G39" s="122" t="s">
        <v>2</v>
      </c>
      <c r="H39" s="123"/>
      <c r="I39" s="123"/>
      <c r="J39" s="123"/>
      <c r="K39" s="123"/>
      <c r="L39" s="123"/>
      <c r="M39" s="124"/>
      <c r="N39" s="125" t="s">
        <v>3</v>
      </c>
      <c r="O39" s="24"/>
      <c r="P39" s="119" t="s">
        <v>11</v>
      </c>
      <c r="Q39" s="119"/>
      <c r="R39" s="24"/>
    </row>
    <row r="40" spans="1:18" ht="31.5" customHeight="1" x14ac:dyDescent="0.2">
      <c r="B40" s="121"/>
      <c r="C40" s="38" t="s">
        <v>9</v>
      </c>
      <c r="D40" s="38" t="s">
        <v>10</v>
      </c>
      <c r="E40" s="38" t="s">
        <v>1</v>
      </c>
      <c r="F40" s="38" t="s">
        <v>16</v>
      </c>
      <c r="G40" s="38" t="s">
        <v>14</v>
      </c>
      <c r="H40" s="42" t="s">
        <v>15</v>
      </c>
      <c r="I40" s="38" t="s">
        <v>18</v>
      </c>
      <c r="J40" s="42" t="s">
        <v>17</v>
      </c>
      <c r="K40" s="38" t="s">
        <v>19</v>
      </c>
      <c r="L40" s="42" t="s">
        <v>20</v>
      </c>
      <c r="M40" s="38" t="s">
        <v>4</v>
      </c>
      <c r="N40" s="125"/>
      <c r="O40" s="24"/>
      <c r="P40" s="54" t="s">
        <v>26</v>
      </c>
      <c r="Q40" s="54" t="s">
        <v>5</v>
      </c>
      <c r="R40" s="24"/>
    </row>
    <row r="41" spans="1:18" ht="45" x14ac:dyDescent="0.2">
      <c r="B41" s="39" t="s">
        <v>93</v>
      </c>
      <c r="C41" s="26">
        <v>0</v>
      </c>
      <c r="D41" s="26">
        <v>0</v>
      </c>
      <c r="E41" s="26">
        <v>0</v>
      </c>
      <c r="F41" s="46">
        <f>+C41+D41+E41</f>
        <v>0</v>
      </c>
      <c r="G41" s="47">
        <v>3000000000</v>
      </c>
      <c r="H41" s="47" t="s">
        <v>94</v>
      </c>
      <c r="I41" s="26">
        <v>0</v>
      </c>
      <c r="J41" s="26"/>
      <c r="K41" s="26">
        <v>0</v>
      </c>
      <c r="L41" s="26"/>
      <c r="M41" s="26">
        <f>+G41+I41+K41</f>
        <v>3000000000</v>
      </c>
      <c r="N41" s="49">
        <f>+F41+M41</f>
        <v>3000000000</v>
      </c>
      <c r="O41" s="28"/>
      <c r="P41" s="29" t="s">
        <v>81</v>
      </c>
      <c r="Q41" s="30">
        <v>5</v>
      </c>
      <c r="R41" s="28"/>
    </row>
    <row r="42" spans="1:18" ht="45" x14ac:dyDescent="0.2">
      <c r="B42" s="39" t="s">
        <v>95</v>
      </c>
      <c r="C42" s="26">
        <v>0</v>
      </c>
      <c r="D42" s="26">
        <v>0</v>
      </c>
      <c r="E42" s="26">
        <v>0</v>
      </c>
      <c r="F42" s="46">
        <f>+C42+D42+E42</f>
        <v>0</v>
      </c>
      <c r="G42" s="26">
        <v>0</v>
      </c>
      <c r="H42" s="26"/>
      <c r="I42" s="47">
        <v>100000000</v>
      </c>
      <c r="J42" s="47"/>
      <c r="K42" s="26">
        <v>0</v>
      </c>
      <c r="L42" s="26"/>
      <c r="M42" s="26">
        <f>+G42+I42+K42</f>
        <v>100000000</v>
      </c>
      <c r="N42" s="49">
        <f>+F42+M42</f>
        <v>100000000</v>
      </c>
      <c r="O42" s="28"/>
      <c r="P42" s="29"/>
      <c r="Q42" s="30"/>
      <c r="R42" s="28"/>
    </row>
    <row r="43" spans="1:18" ht="60" x14ac:dyDescent="0.2">
      <c r="B43" s="39" t="s">
        <v>96</v>
      </c>
      <c r="C43" s="26">
        <v>0</v>
      </c>
      <c r="D43" s="26">
        <v>0</v>
      </c>
      <c r="E43" s="26">
        <v>0</v>
      </c>
      <c r="F43" s="46">
        <f>+C43+D43+E43</f>
        <v>0</v>
      </c>
      <c r="G43" s="26">
        <v>0</v>
      </c>
      <c r="H43" s="26"/>
      <c r="I43" s="26">
        <v>0</v>
      </c>
      <c r="J43" s="26"/>
      <c r="K43" s="26">
        <v>0</v>
      </c>
      <c r="L43" s="26"/>
      <c r="M43" s="26">
        <f>+G43+I43+K43</f>
        <v>0</v>
      </c>
      <c r="N43" s="49">
        <f>+F43+M43</f>
        <v>0</v>
      </c>
      <c r="O43" s="28"/>
      <c r="P43" s="29" t="s">
        <v>81</v>
      </c>
      <c r="Q43" s="30">
        <v>9</v>
      </c>
      <c r="R43" s="28"/>
    </row>
    <row r="44" spans="1:18" ht="42.75" x14ac:dyDescent="0.2">
      <c r="B44" s="39" t="s">
        <v>97</v>
      </c>
      <c r="C44" s="26">
        <v>0</v>
      </c>
      <c r="D44" s="26">
        <v>0</v>
      </c>
      <c r="E44" s="26">
        <v>0</v>
      </c>
      <c r="F44" s="46">
        <f>+C44+D44+E44</f>
        <v>0</v>
      </c>
      <c r="G44" s="26">
        <v>0</v>
      </c>
      <c r="H44" s="26"/>
      <c r="I44" s="26">
        <v>0</v>
      </c>
      <c r="J44" s="26"/>
      <c r="K44" s="26">
        <v>0</v>
      </c>
      <c r="L44" s="26"/>
      <c r="M44" s="26">
        <f>+G44+I44+K44</f>
        <v>0</v>
      </c>
      <c r="N44" s="49">
        <f>+F44+M44</f>
        <v>0</v>
      </c>
      <c r="O44" s="28"/>
      <c r="P44" s="29" t="s">
        <v>81</v>
      </c>
      <c r="Q44" s="30">
        <v>5</v>
      </c>
      <c r="R44" s="28"/>
    </row>
    <row r="45" spans="1:18" ht="15.75" x14ac:dyDescent="0.2">
      <c r="B45" s="31" t="s">
        <v>6</v>
      </c>
      <c r="C45" s="32">
        <f>SUM(C41:C44)</f>
        <v>0</v>
      </c>
      <c r="D45" s="32">
        <f>SUM(D41:D44)</f>
        <v>0</v>
      </c>
      <c r="E45" s="32">
        <f>SUM(E41:E44)</f>
        <v>0</v>
      </c>
      <c r="F45" s="32">
        <f>SUM(F41:F44)</f>
        <v>0</v>
      </c>
      <c r="G45" s="32">
        <f>SUM(G41:G44)</f>
        <v>3000000000</v>
      </c>
      <c r="I45" s="32">
        <f>SUM(I41:I44)</f>
        <v>100000000</v>
      </c>
      <c r="K45" s="32">
        <f>SUM(K41:K44)</f>
        <v>0</v>
      </c>
      <c r="M45" s="50">
        <f>SUM(M41:M44)</f>
        <v>3100000000</v>
      </c>
      <c r="N45" s="50">
        <f>SUM(N41:N44)</f>
        <v>3100000000</v>
      </c>
      <c r="O45" s="33"/>
      <c r="Q45" s="48">
        <f>SUM(Q41:Q44)</f>
        <v>19</v>
      </c>
      <c r="R45" s="33"/>
    </row>
    <row r="47" spans="1:18" ht="15.75" x14ac:dyDescent="0.2">
      <c r="B47" s="31" t="s">
        <v>12</v>
      </c>
      <c r="C47" s="34">
        <f>F45</f>
        <v>0</v>
      </c>
      <c r="D47" s="40"/>
    </row>
    <row r="48" spans="1:18" ht="15.75" x14ac:dyDescent="0.2">
      <c r="B48" s="31" t="s">
        <v>7</v>
      </c>
      <c r="C48" s="34">
        <f>+M45</f>
        <v>3100000000</v>
      </c>
      <c r="D48" s="40"/>
    </row>
    <row r="49" spans="1:18" ht="15.75" x14ac:dyDescent="0.25">
      <c r="B49" s="31" t="s">
        <v>3</v>
      </c>
      <c r="C49" s="36">
        <f>+C47+C48</f>
        <v>3100000000</v>
      </c>
      <c r="D49" s="41"/>
    </row>
    <row r="51" spans="1:18" x14ac:dyDescent="0.2">
      <c r="A51" s="43"/>
      <c r="B51" s="43"/>
      <c r="C51" s="43"/>
      <c r="D51" s="43"/>
      <c r="E51" s="43"/>
      <c r="F51" s="43"/>
      <c r="G51" s="43"/>
      <c r="H51" s="43"/>
      <c r="I51" s="43"/>
      <c r="J51" s="43"/>
      <c r="K51" s="43"/>
      <c r="L51" s="43"/>
      <c r="M51" s="43"/>
      <c r="N51" s="43"/>
      <c r="O51" s="44"/>
      <c r="P51" s="43"/>
      <c r="Q51" s="43"/>
    </row>
    <row r="53" spans="1:18" ht="29.25" customHeight="1" x14ac:dyDescent="0.2">
      <c r="B53" s="55" t="s">
        <v>99</v>
      </c>
      <c r="C53" s="120" t="s">
        <v>98</v>
      </c>
      <c r="D53" s="120"/>
      <c r="E53" s="120"/>
      <c r="F53" s="120"/>
      <c r="G53" s="120"/>
      <c r="H53" s="120"/>
      <c r="I53" s="120"/>
      <c r="J53" s="120"/>
      <c r="K53" s="120"/>
      <c r="L53" s="120"/>
      <c r="M53" s="120"/>
      <c r="N53" s="120"/>
      <c r="O53" s="17"/>
      <c r="R53" s="17"/>
    </row>
    <row r="54" spans="1:18" ht="15" customHeight="1" x14ac:dyDescent="0.2">
      <c r="B54" s="21"/>
      <c r="C54" s="22"/>
      <c r="D54" s="22"/>
      <c r="E54" s="22"/>
      <c r="F54" s="22"/>
      <c r="G54" s="22"/>
      <c r="H54" s="22"/>
      <c r="I54" s="22"/>
      <c r="J54" s="22"/>
      <c r="K54" s="22"/>
      <c r="L54" s="22"/>
      <c r="M54" s="22"/>
      <c r="N54" s="22"/>
      <c r="O54" s="22"/>
      <c r="R54" s="22"/>
    </row>
    <row r="55" spans="1:18" ht="16.5" customHeight="1" x14ac:dyDescent="0.2">
      <c r="B55" s="121" t="s">
        <v>0</v>
      </c>
      <c r="C55" s="122" t="s">
        <v>13</v>
      </c>
      <c r="D55" s="123"/>
      <c r="E55" s="123"/>
      <c r="F55" s="124"/>
      <c r="G55" s="122" t="s">
        <v>2</v>
      </c>
      <c r="H55" s="123"/>
      <c r="I55" s="123"/>
      <c r="J55" s="123"/>
      <c r="K55" s="123"/>
      <c r="L55" s="123"/>
      <c r="M55" s="124"/>
      <c r="N55" s="125" t="s">
        <v>3</v>
      </c>
      <c r="O55" s="24"/>
      <c r="P55" s="119" t="s">
        <v>11</v>
      </c>
      <c r="Q55" s="119"/>
      <c r="R55" s="24"/>
    </row>
    <row r="56" spans="1:18" ht="31.5" customHeight="1" x14ac:dyDescent="0.2">
      <c r="B56" s="121"/>
      <c r="C56" s="38" t="s">
        <v>9</v>
      </c>
      <c r="D56" s="38" t="s">
        <v>10</v>
      </c>
      <c r="E56" s="38" t="s">
        <v>1</v>
      </c>
      <c r="F56" s="38" t="s">
        <v>16</v>
      </c>
      <c r="G56" s="38" t="s">
        <v>14</v>
      </c>
      <c r="H56" s="42" t="s">
        <v>15</v>
      </c>
      <c r="I56" s="38" t="s">
        <v>18</v>
      </c>
      <c r="J56" s="42" t="s">
        <v>17</v>
      </c>
      <c r="K56" s="38" t="s">
        <v>19</v>
      </c>
      <c r="L56" s="42" t="s">
        <v>20</v>
      </c>
      <c r="M56" s="38" t="s">
        <v>4</v>
      </c>
      <c r="N56" s="125"/>
      <c r="O56" s="24"/>
      <c r="P56" s="54" t="s">
        <v>26</v>
      </c>
      <c r="Q56" s="54" t="s">
        <v>5</v>
      </c>
      <c r="R56" s="24"/>
    </row>
    <row r="57" spans="1:18" ht="42.75" x14ac:dyDescent="0.2">
      <c r="B57" s="39" t="s">
        <v>100</v>
      </c>
      <c r="C57" s="26">
        <v>0</v>
      </c>
      <c r="D57" s="26">
        <v>0</v>
      </c>
      <c r="E57" s="26">
        <v>0</v>
      </c>
      <c r="F57" s="46">
        <f>+C57+D57+E57</f>
        <v>0</v>
      </c>
      <c r="G57" s="47">
        <v>3379200000</v>
      </c>
      <c r="H57" s="47"/>
      <c r="I57" s="26">
        <v>0</v>
      </c>
      <c r="J57" s="26"/>
      <c r="K57" s="26">
        <v>0</v>
      </c>
      <c r="L57" s="26"/>
      <c r="M57" s="26">
        <f>+G57+I57+K57</f>
        <v>3379200000</v>
      </c>
      <c r="N57" s="49">
        <f>+F57+M57</f>
        <v>3379200000</v>
      </c>
      <c r="O57" s="28"/>
      <c r="P57" s="29" t="s">
        <v>81</v>
      </c>
      <c r="Q57" s="30">
        <v>12</v>
      </c>
      <c r="R57" s="28"/>
    </row>
    <row r="58" spans="1:18" ht="42.75" x14ac:dyDescent="0.2">
      <c r="B58" s="39" t="s">
        <v>101</v>
      </c>
      <c r="C58" s="26">
        <v>0</v>
      </c>
      <c r="D58" s="26">
        <v>0</v>
      </c>
      <c r="E58" s="26">
        <v>0</v>
      </c>
      <c r="F58" s="46">
        <f>+C58+D58+E58</f>
        <v>0</v>
      </c>
      <c r="G58" s="47">
        <v>2700000000</v>
      </c>
      <c r="H58" s="47"/>
      <c r="I58" s="26">
        <v>0</v>
      </c>
      <c r="J58" s="26"/>
      <c r="K58" s="26">
        <v>0</v>
      </c>
      <c r="L58" s="26"/>
      <c r="M58" s="26">
        <f>+G58+I58+K58</f>
        <v>2700000000</v>
      </c>
      <c r="N58" s="49">
        <f>+F58+M58</f>
        <v>2700000000</v>
      </c>
      <c r="O58" s="28"/>
      <c r="P58" s="29" t="s">
        <v>81</v>
      </c>
      <c r="Q58" s="30">
        <v>70</v>
      </c>
      <c r="R58" s="28"/>
    </row>
    <row r="59" spans="1:18" ht="42.75" x14ac:dyDescent="0.2">
      <c r="B59" s="39" t="s">
        <v>102</v>
      </c>
      <c r="C59" s="26">
        <v>0</v>
      </c>
      <c r="D59" s="26">
        <v>0</v>
      </c>
      <c r="E59" s="26">
        <v>0</v>
      </c>
      <c r="F59" s="46">
        <f>+C59+D59+E59</f>
        <v>0</v>
      </c>
      <c r="G59" s="47">
        <v>4000000000</v>
      </c>
      <c r="H59" s="47"/>
      <c r="I59" s="26">
        <v>0</v>
      </c>
      <c r="J59" s="26"/>
      <c r="K59" s="26">
        <v>0</v>
      </c>
      <c r="L59" s="26"/>
      <c r="M59" s="26">
        <f>+G59+I59+K59</f>
        <v>4000000000</v>
      </c>
      <c r="N59" s="49">
        <f>+F59+M59</f>
        <v>4000000000</v>
      </c>
      <c r="O59" s="28"/>
      <c r="P59" s="29" t="s">
        <v>81</v>
      </c>
      <c r="Q59" s="30">
        <v>15</v>
      </c>
      <c r="R59" s="28"/>
    </row>
    <row r="60" spans="1:18" ht="42.75" x14ac:dyDescent="0.2">
      <c r="B60" s="39" t="s">
        <v>103</v>
      </c>
      <c r="C60" s="26">
        <v>0</v>
      </c>
      <c r="D60" s="26">
        <v>0</v>
      </c>
      <c r="E60" s="26">
        <v>0</v>
      </c>
      <c r="F60" s="46">
        <f>+C60+D60+E60</f>
        <v>0</v>
      </c>
      <c r="G60" s="47">
        <v>791680000</v>
      </c>
      <c r="H60" s="47"/>
      <c r="I60" s="26">
        <v>0</v>
      </c>
      <c r="J60" s="26"/>
      <c r="K60" s="26">
        <v>0</v>
      </c>
      <c r="L60" s="26"/>
      <c r="M60" s="26">
        <f>+G60+I60+K60</f>
        <v>791680000</v>
      </c>
      <c r="N60" s="49">
        <f>+F60+M60</f>
        <v>791680000</v>
      </c>
      <c r="O60" s="28"/>
      <c r="P60" s="29" t="s">
        <v>81</v>
      </c>
      <c r="Q60" s="30">
        <v>2</v>
      </c>
      <c r="R60" s="28"/>
    </row>
    <row r="61" spans="1:18" ht="42.75" x14ac:dyDescent="0.2">
      <c r="B61" s="138" t="s">
        <v>104</v>
      </c>
      <c r="C61" s="132">
        <v>0</v>
      </c>
      <c r="D61" s="132">
        <v>0</v>
      </c>
      <c r="E61" s="132">
        <v>0</v>
      </c>
      <c r="F61" s="135">
        <f>+C61+D61+E61</f>
        <v>0</v>
      </c>
      <c r="G61" s="129">
        <v>1220000000</v>
      </c>
      <c r="H61" s="129"/>
      <c r="I61" s="132">
        <v>0</v>
      </c>
      <c r="J61" s="132"/>
      <c r="K61" s="132">
        <v>0</v>
      </c>
      <c r="L61" s="132"/>
      <c r="M61" s="132">
        <f>+G61+I61+K61</f>
        <v>1220000000</v>
      </c>
      <c r="N61" s="141">
        <f>+F61+M61</f>
        <v>1220000000</v>
      </c>
      <c r="O61" s="28"/>
      <c r="P61" s="29" t="s">
        <v>81</v>
      </c>
      <c r="Q61" s="30">
        <v>12</v>
      </c>
      <c r="R61" s="28"/>
    </row>
    <row r="62" spans="1:18" ht="42.75" x14ac:dyDescent="0.2">
      <c r="B62" s="139"/>
      <c r="C62" s="133"/>
      <c r="D62" s="133"/>
      <c r="E62" s="133"/>
      <c r="F62" s="136"/>
      <c r="G62" s="130"/>
      <c r="H62" s="130"/>
      <c r="I62" s="133"/>
      <c r="J62" s="133"/>
      <c r="K62" s="133"/>
      <c r="L62" s="133"/>
      <c r="M62" s="133"/>
      <c r="N62" s="142"/>
      <c r="O62" s="28"/>
      <c r="P62" s="58" t="s">
        <v>105</v>
      </c>
      <c r="Q62" s="37">
        <v>5</v>
      </c>
      <c r="R62" s="28"/>
    </row>
    <row r="63" spans="1:18" ht="57" x14ac:dyDescent="0.2">
      <c r="B63" s="140"/>
      <c r="C63" s="134"/>
      <c r="D63" s="134"/>
      <c r="E63" s="134"/>
      <c r="F63" s="137"/>
      <c r="G63" s="131"/>
      <c r="H63" s="131"/>
      <c r="I63" s="134"/>
      <c r="J63" s="134"/>
      <c r="K63" s="134"/>
      <c r="L63" s="134"/>
      <c r="M63" s="134"/>
      <c r="N63" s="143"/>
      <c r="O63" s="28"/>
      <c r="P63" s="29" t="s">
        <v>106</v>
      </c>
      <c r="Q63" s="30">
        <v>700</v>
      </c>
      <c r="R63" s="28"/>
    </row>
    <row r="64" spans="1:18" ht="15.75" x14ac:dyDescent="0.2">
      <c r="B64" s="31" t="s">
        <v>6</v>
      </c>
      <c r="C64" s="32">
        <f>SUM(C57:C63)</f>
        <v>0</v>
      </c>
      <c r="D64" s="32">
        <f>SUM(D57:D63)</f>
        <v>0</v>
      </c>
      <c r="E64" s="32">
        <f>SUM(E57:E63)</f>
        <v>0</v>
      </c>
      <c r="F64" s="32">
        <f>SUM(F57:F63)</f>
        <v>0</v>
      </c>
      <c r="G64" s="32">
        <f>SUM(G57:G63)</f>
        <v>12090880000</v>
      </c>
      <c r="I64" s="32">
        <f>SUM(I57:I63)</f>
        <v>0</v>
      </c>
      <c r="K64" s="32">
        <f>SUM(K57:K63)</f>
        <v>0</v>
      </c>
      <c r="M64" s="50">
        <f>SUM(M57:M63)</f>
        <v>12090880000</v>
      </c>
      <c r="N64" s="50">
        <f>SUM(N57:N63)</f>
        <v>12090880000</v>
      </c>
      <c r="O64" s="33"/>
      <c r="Q64" s="48">
        <f>SUM(Q57:Q63)</f>
        <v>816</v>
      </c>
      <c r="R64" s="33"/>
    </row>
    <row r="66" spans="1:18" ht="15.75" x14ac:dyDescent="0.2">
      <c r="B66" s="31" t="s">
        <v>12</v>
      </c>
      <c r="C66" s="34">
        <f>F64</f>
        <v>0</v>
      </c>
      <c r="D66" s="40"/>
    </row>
    <row r="67" spans="1:18" ht="15.75" x14ac:dyDescent="0.2">
      <c r="B67" s="31" t="s">
        <v>7</v>
      </c>
      <c r="C67" s="34">
        <f>+M64</f>
        <v>12090880000</v>
      </c>
      <c r="D67" s="40"/>
    </row>
    <row r="68" spans="1:18" ht="15.75" x14ac:dyDescent="0.25">
      <c r="B68" s="31" t="s">
        <v>3</v>
      </c>
      <c r="C68" s="36">
        <f>+C66+C67</f>
        <v>12090880000</v>
      </c>
      <c r="D68" s="41"/>
    </row>
    <row r="70" spans="1:18" x14ac:dyDescent="0.2">
      <c r="A70" s="43"/>
      <c r="B70" s="43"/>
      <c r="C70" s="43"/>
      <c r="D70" s="43"/>
      <c r="E70" s="43"/>
      <c r="F70" s="43"/>
      <c r="G70" s="43"/>
      <c r="H70" s="43"/>
      <c r="I70" s="43"/>
      <c r="J70" s="43"/>
      <c r="K70" s="43"/>
      <c r="L70" s="43"/>
      <c r="M70" s="43"/>
      <c r="N70" s="43"/>
      <c r="O70" s="44"/>
      <c r="P70" s="43"/>
      <c r="Q70" s="43"/>
    </row>
    <row r="72" spans="1:18" ht="29.25" customHeight="1" x14ac:dyDescent="0.2">
      <c r="B72" s="55" t="s">
        <v>108</v>
      </c>
      <c r="C72" s="120" t="s">
        <v>107</v>
      </c>
      <c r="D72" s="120"/>
      <c r="E72" s="120"/>
      <c r="F72" s="120"/>
      <c r="G72" s="120"/>
      <c r="H72" s="120"/>
      <c r="I72" s="120"/>
      <c r="J72" s="120"/>
      <c r="K72" s="120"/>
      <c r="L72" s="120"/>
      <c r="M72" s="120"/>
      <c r="N72" s="120"/>
      <c r="O72" s="17"/>
      <c r="R72" s="17"/>
    </row>
    <row r="73" spans="1:18" ht="15" customHeight="1" x14ac:dyDescent="0.2">
      <c r="B73" s="21"/>
      <c r="C73" s="22"/>
      <c r="D73" s="22"/>
      <c r="E73" s="22"/>
      <c r="F73" s="22"/>
      <c r="G73" s="22"/>
      <c r="H73" s="22"/>
      <c r="I73" s="22"/>
      <c r="J73" s="22"/>
      <c r="K73" s="22"/>
      <c r="L73" s="22"/>
      <c r="M73" s="22"/>
      <c r="N73" s="22"/>
      <c r="O73" s="22"/>
      <c r="R73" s="22"/>
    </row>
    <row r="74" spans="1:18" ht="16.5" customHeight="1" x14ac:dyDescent="0.2">
      <c r="B74" s="121" t="s">
        <v>0</v>
      </c>
      <c r="C74" s="122" t="s">
        <v>13</v>
      </c>
      <c r="D74" s="123"/>
      <c r="E74" s="123"/>
      <c r="F74" s="124"/>
      <c r="G74" s="122" t="s">
        <v>2</v>
      </c>
      <c r="H74" s="123"/>
      <c r="I74" s="123"/>
      <c r="J74" s="123"/>
      <c r="K74" s="123"/>
      <c r="L74" s="123"/>
      <c r="M74" s="124"/>
      <c r="N74" s="125" t="s">
        <v>3</v>
      </c>
      <c r="O74" s="24"/>
      <c r="P74" s="119" t="s">
        <v>11</v>
      </c>
      <c r="Q74" s="119"/>
      <c r="R74" s="24"/>
    </row>
    <row r="75" spans="1:18" ht="31.5" customHeight="1" x14ac:dyDescent="0.2">
      <c r="B75" s="121"/>
      <c r="C75" s="38" t="s">
        <v>9</v>
      </c>
      <c r="D75" s="38" t="s">
        <v>10</v>
      </c>
      <c r="E75" s="38" t="s">
        <v>1</v>
      </c>
      <c r="F75" s="38" t="s">
        <v>16</v>
      </c>
      <c r="G75" s="38" t="s">
        <v>14</v>
      </c>
      <c r="H75" s="42" t="s">
        <v>15</v>
      </c>
      <c r="I75" s="38" t="s">
        <v>18</v>
      </c>
      <c r="J75" s="42" t="s">
        <v>17</v>
      </c>
      <c r="K75" s="38" t="s">
        <v>19</v>
      </c>
      <c r="L75" s="42" t="s">
        <v>20</v>
      </c>
      <c r="M75" s="38" t="s">
        <v>4</v>
      </c>
      <c r="N75" s="125"/>
      <c r="O75" s="24"/>
      <c r="P75" s="54" t="s">
        <v>26</v>
      </c>
      <c r="Q75" s="54" t="s">
        <v>5</v>
      </c>
      <c r="R75" s="24"/>
    </row>
    <row r="76" spans="1:18" ht="45" x14ac:dyDescent="0.2">
      <c r="B76" s="39" t="s">
        <v>109</v>
      </c>
      <c r="C76" s="26">
        <v>0</v>
      </c>
      <c r="D76" s="26">
        <v>0</v>
      </c>
      <c r="E76" s="26">
        <v>0</v>
      </c>
      <c r="F76" s="46">
        <f>+C76+D76+E76</f>
        <v>0</v>
      </c>
      <c r="G76" s="47">
        <v>900000000</v>
      </c>
      <c r="H76" s="47"/>
      <c r="I76" s="26">
        <v>0</v>
      </c>
      <c r="J76" s="26"/>
      <c r="K76" s="26">
        <v>0</v>
      </c>
      <c r="L76" s="26"/>
      <c r="M76" s="26">
        <f>+G76+I76+K76</f>
        <v>900000000</v>
      </c>
      <c r="N76" s="49">
        <f>+F76+M76</f>
        <v>900000000</v>
      </c>
      <c r="O76" s="28"/>
      <c r="P76" s="29" t="s">
        <v>111</v>
      </c>
      <c r="Q76" s="30">
        <v>6</v>
      </c>
      <c r="R76" s="28"/>
    </row>
    <row r="77" spans="1:18" ht="30" x14ac:dyDescent="0.2">
      <c r="B77" s="59" t="s">
        <v>110</v>
      </c>
      <c r="C77" s="26">
        <v>0</v>
      </c>
      <c r="D77" s="26">
        <v>0</v>
      </c>
      <c r="E77" s="26">
        <v>0</v>
      </c>
      <c r="F77" s="46">
        <f>+C77+D77+E77</f>
        <v>0</v>
      </c>
      <c r="G77" s="47">
        <v>1150000000</v>
      </c>
      <c r="H77" s="47"/>
      <c r="I77" s="26">
        <v>0</v>
      </c>
      <c r="J77" s="26"/>
      <c r="K77" s="26">
        <v>0</v>
      </c>
      <c r="L77" s="26"/>
      <c r="M77" s="26">
        <f>+G77+I77+K77</f>
        <v>1150000000</v>
      </c>
      <c r="N77" s="49">
        <f>+F77+M77</f>
        <v>1150000000</v>
      </c>
      <c r="O77" s="28"/>
      <c r="P77" s="29" t="s">
        <v>111</v>
      </c>
      <c r="Q77" s="30">
        <v>2</v>
      </c>
      <c r="R77" s="28"/>
    </row>
    <row r="78" spans="1:18" ht="15.75" x14ac:dyDescent="0.2">
      <c r="B78" s="31" t="s">
        <v>6</v>
      </c>
      <c r="C78" s="32">
        <f>SUM(C76:C77)</f>
        <v>0</v>
      </c>
      <c r="D78" s="32">
        <f>SUM(D76:D77)</f>
        <v>0</v>
      </c>
      <c r="E78" s="32">
        <f>SUM(E76:E77)</f>
        <v>0</v>
      </c>
      <c r="F78" s="32">
        <f>SUM(F76:F77)</f>
        <v>0</v>
      </c>
      <c r="G78" s="32">
        <f>SUM(G76:G77)</f>
        <v>2050000000</v>
      </c>
      <c r="I78" s="32">
        <f>SUM(I76:I77)</f>
        <v>0</v>
      </c>
      <c r="K78" s="32">
        <f>SUM(K76:K77)</f>
        <v>0</v>
      </c>
      <c r="M78" s="50">
        <f>SUM(M76:M77)</f>
        <v>2050000000</v>
      </c>
      <c r="N78" s="50">
        <f>SUM(N76:N77)</f>
        <v>2050000000</v>
      </c>
      <c r="O78" s="33"/>
      <c r="Q78" s="48">
        <f>SUM(Q76:Q77)</f>
        <v>8</v>
      </c>
      <c r="R78" s="33"/>
    </row>
    <row r="80" spans="1:18" ht="15.75" x14ac:dyDescent="0.2">
      <c r="B80" s="31" t="s">
        <v>12</v>
      </c>
      <c r="C80" s="34">
        <f>F78</f>
        <v>0</v>
      </c>
      <c r="D80" s="40"/>
    </row>
    <row r="81" spans="1:18" ht="15.75" x14ac:dyDescent="0.2">
      <c r="B81" s="31" t="s">
        <v>7</v>
      </c>
      <c r="C81" s="34">
        <f>+M78</f>
        <v>2050000000</v>
      </c>
      <c r="D81" s="40"/>
    </row>
    <row r="82" spans="1:18" ht="15.75" x14ac:dyDescent="0.25">
      <c r="B82" s="31" t="s">
        <v>3</v>
      </c>
      <c r="C82" s="36">
        <f>+C80+C81</f>
        <v>2050000000</v>
      </c>
      <c r="D82" s="41"/>
    </row>
    <row r="84" spans="1:18" x14ac:dyDescent="0.2">
      <c r="A84" s="43"/>
      <c r="B84" s="43"/>
      <c r="C84" s="43"/>
      <c r="D84" s="43"/>
      <c r="E84" s="43"/>
      <c r="F84" s="43"/>
      <c r="G84" s="43"/>
      <c r="H84" s="43"/>
      <c r="I84" s="43"/>
      <c r="J84" s="43"/>
      <c r="K84" s="43"/>
      <c r="L84" s="43"/>
      <c r="M84" s="43"/>
      <c r="N84" s="43"/>
      <c r="O84" s="44"/>
      <c r="P84" s="43"/>
      <c r="Q84" s="43"/>
    </row>
    <row r="86" spans="1:18" ht="29.25" customHeight="1" x14ac:dyDescent="0.2">
      <c r="B86" s="55" t="s">
        <v>113</v>
      </c>
      <c r="C86" s="120" t="s">
        <v>114</v>
      </c>
      <c r="D86" s="120"/>
      <c r="E86" s="120"/>
      <c r="F86" s="120"/>
      <c r="G86" s="120"/>
      <c r="H86" s="120"/>
      <c r="I86" s="120"/>
      <c r="J86" s="120"/>
      <c r="K86" s="120"/>
      <c r="L86" s="120"/>
      <c r="M86" s="120"/>
      <c r="N86" s="120"/>
      <c r="O86" s="17"/>
      <c r="R86" s="17"/>
    </row>
    <row r="87" spans="1:18" ht="15" customHeight="1" x14ac:dyDescent="0.2">
      <c r="B87" s="21"/>
      <c r="C87" s="22"/>
      <c r="D87" s="22"/>
      <c r="E87" s="22"/>
      <c r="F87" s="22"/>
      <c r="G87" s="22"/>
      <c r="H87" s="22"/>
      <c r="I87" s="22"/>
      <c r="J87" s="22"/>
      <c r="K87" s="22"/>
      <c r="L87" s="22"/>
      <c r="M87" s="22"/>
      <c r="N87" s="22"/>
      <c r="O87" s="22"/>
      <c r="R87" s="22"/>
    </row>
    <row r="88" spans="1:18" ht="16.5" customHeight="1" x14ac:dyDescent="0.2">
      <c r="B88" s="121" t="s">
        <v>0</v>
      </c>
      <c r="C88" s="122" t="s">
        <v>13</v>
      </c>
      <c r="D88" s="123"/>
      <c r="E88" s="123"/>
      <c r="F88" s="124"/>
      <c r="G88" s="122" t="s">
        <v>2</v>
      </c>
      <c r="H88" s="123"/>
      <c r="I88" s="123"/>
      <c r="J88" s="123"/>
      <c r="K88" s="123"/>
      <c r="L88" s="123"/>
      <c r="M88" s="124"/>
      <c r="N88" s="125" t="s">
        <v>3</v>
      </c>
      <c r="O88" s="24"/>
      <c r="P88" s="119" t="s">
        <v>11</v>
      </c>
      <c r="Q88" s="119"/>
      <c r="R88" s="24"/>
    </row>
    <row r="89" spans="1:18" ht="31.5" customHeight="1" x14ac:dyDescent="0.2">
      <c r="B89" s="121"/>
      <c r="C89" s="38" t="s">
        <v>9</v>
      </c>
      <c r="D89" s="38" t="s">
        <v>10</v>
      </c>
      <c r="E89" s="38" t="s">
        <v>1</v>
      </c>
      <c r="F89" s="38" t="s">
        <v>16</v>
      </c>
      <c r="G89" s="38" t="s">
        <v>14</v>
      </c>
      <c r="H89" s="42" t="s">
        <v>15</v>
      </c>
      <c r="I89" s="38" t="s">
        <v>18</v>
      </c>
      <c r="J89" s="42" t="s">
        <v>17</v>
      </c>
      <c r="K89" s="38" t="s">
        <v>19</v>
      </c>
      <c r="L89" s="42" t="s">
        <v>20</v>
      </c>
      <c r="M89" s="38" t="s">
        <v>4</v>
      </c>
      <c r="N89" s="125"/>
      <c r="O89" s="24"/>
      <c r="P89" s="54" t="s">
        <v>26</v>
      </c>
      <c r="Q89" s="54" t="s">
        <v>5</v>
      </c>
      <c r="R89" s="24"/>
    </row>
    <row r="90" spans="1:18" ht="42.75" x14ac:dyDescent="0.2">
      <c r="B90" s="39" t="s">
        <v>112</v>
      </c>
      <c r="C90" s="26">
        <v>0</v>
      </c>
      <c r="D90" s="26">
        <v>0</v>
      </c>
      <c r="E90" s="26">
        <v>0</v>
      </c>
      <c r="F90" s="46">
        <f>+C90+D90+E90</f>
        <v>0</v>
      </c>
      <c r="G90" s="26">
        <v>0</v>
      </c>
      <c r="H90" s="26"/>
      <c r="I90" s="26">
        <v>0</v>
      </c>
      <c r="J90" s="26"/>
      <c r="K90" s="26">
        <v>0</v>
      </c>
      <c r="L90" s="26"/>
      <c r="M90" s="26">
        <f>+G90+I90+K90</f>
        <v>0</v>
      </c>
      <c r="N90" s="49">
        <f>+F90+M90</f>
        <v>0</v>
      </c>
      <c r="O90" s="28"/>
      <c r="P90" s="29" t="s">
        <v>105</v>
      </c>
      <c r="Q90" s="30">
        <v>310</v>
      </c>
      <c r="R90" s="28"/>
    </row>
    <row r="91" spans="1:18" ht="42.75" x14ac:dyDescent="0.2">
      <c r="B91" s="39" t="s">
        <v>115</v>
      </c>
      <c r="C91" s="26">
        <v>0</v>
      </c>
      <c r="D91" s="26">
        <v>0</v>
      </c>
      <c r="E91" s="26">
        <v>0</v>
      </c>
      <c r="F91" s="46">
        <f>+C91+D91+E91</f>
        <v>0</v>
      </c>
      <c r="G91" s="26">
        <v>0</v>
      </c>
      <c r="H91" s="26"/>
      <c r="I91" s="26">
        <v>0</v>
      </c>
      <c r="J91" s="26"/>
      <c r="K91" s="26">
        <v>0</v>
      </c>
      <c r="L91" s="26"/>
      <c r="M91" s="26">
        <f>+G91+I91+K91</f>
        <v>0</v>
      </c>
      <c r="N91" s="49">
        <f>+F91+M91</f>
        <v>0</v>
      </c>
      <c r="O91" s="28"/>
      <c r="P91" s="29" t="s">
        <v>105</v>
      </c>
      <c r="Q91" s="30">
        <v>160</v>
      </c>
      <c r="R91" s="28"/>
    </row>
    <row r="92" spans="1:18" ht="15.75" x14ac:dyDescent="0.2">
      <c r="B92" s="31" t="s">
        <v>6</v>
      </c>
      <c r="C92" s="32">
        <f>SUM(C90:C91)</f>
        <v>0</v>
      </c>
      <c r="D92" s="32">
        <f>SUM(D90:D91)</f>
        <v>0</v>
      </c>
      <c r="E92" s="32">
        <f>SUM(E90:E91)</f>
        <v>0</v>
      </c>
      <c r="F92" s="32">
        <f>SUM(F90:F91)</f>
        <v>0</v>
      </c>
      <c r="G92" s="32">
        <f>SUM(G90:G91)</f>
        <v>0</v>
      </c>
      <c r="I92" s="32">
        <f>SUM(I90:I91)</f>
        <v>0</v>
      </c>
      <c r="K92" s="32">
        <f>SUM(K90:K91)</f>
        <v>0</v>
      </c>
      <c r="M92" s="50">
        <f>SUM(M90:M91)</f>
        <v>0</v>
      </c>
      <c r="N92" s="50">
        <f>SUM(N90:N91)</f>
        <v>0</v>
      </c>
      <c r="O92" s="33"/>
      <c r="Q92" s="48">
        <f>SUM(Q90:Q91)</f>
        <v>470</v>
      </c>
      <c r="R92" s="33"/>
    </row>
    <row r="94" spans="1:18" ht="15.75" x14ac:dyDescent="0.2">
      <c r="B94" s="31" t="s">
        <v>12</v>
      </c>
      <c r="C94" s="34">
        <f>F92</f>
        <v>0</v>
      </c>
      <c r="D94" s="40"/>
    </row>
    <row r="95" spans="1:18" ht="15.75" x14ac:dyDescent="0.2">
      <c r="B95" s="31" t="s">
        <v>7</v>
      </c>
      <c r="C95" s="34">
        <f>+M92</f>
        <v>0</v>
      </c>
      <c r="D95" s="40"/>
    </row>
    <row r="96" spans="1:18" ht="15.75" x14ac:dyDescent="0.25">
      <c r="B96" s="31" t="s">
        <v>3</v>
      </c>
      <c r="C96" s="36">
        <f>+C94+C95</f>
        <v>0</v>
      </c>
      <c r="D96" s="41"/>
    </row>
  </sheetData>
  <mergeCells count="50">
    <mergeCell ref="C2:N2"/>
    <mergeCell ref="C4:N4"/>
    <mergeCell ref="B6:B7"/>
    <mergeCell ref="C6:F6"/>
    <mergeCell ref="G6:M6"/>
    <mergeCell ref="N6:N7"/>
    <mergeCell ref="P6:Q6"/>
    <mergeCell ref="C20:N20"/>
    <mergeCell ref="B22:B23"/>
    <mergeCell ref="C22:F22"/>
    <mergeCell ref="G22:M22"/>
    <mergeCell ref="N22:N23"/>
    <mergeCell ref="P22:Q22"/>
    <mergeCell ref="B61:B63"/>
    <mergeCell ref="C61:C63"/>
    <mergeCell ref="P55:Q55"/>
    <mergeCell ref="C37:N37"/>
    <mergeCell ref="B39:B40"/>
    <mergeCell ref="C39:F39"/>
    <mergeCell ref="G39:M39"/>
    <mergeCell ref="N39:N40"/>
    <mergeCell ref="P39:Q39"/>
    <mergeCell ref="N61:N63"/>
    <mergeCell ref="H61:H63"/>
    <mergeCell ref="I61:I63"/>
    <mergeCell ref="J61:J63"/>
    <mergeCell ref="K61:K63"/>
    <mergeCell ref="L61:L63"/>
    <mergeCell ref="M61:M63"/>
    <mergeCell ref="C53:N53"/>
    <mergeCell ref="B55:B56"/>
    <mergeCell ref="C55:F55"/>
    <mergeCell ref="G55:M55"/>
    <mergeCell ref="N55:N56"/>
    <mergeCell ref="D61:D63"/>
    <mergeCell ref="E61:E63"/>
    <mergeCell ref="P74:Q74"/>
    <mergeCell ref="C86:N86"/>
    <mergeCell ref="B88:B89"/>
    <mergeCell ref="C88:F88"/>
    <mergeCell ref="G88:M88"/>
    <mergeCell ref="N88:N89"/>
    <mergeCell ref="P88:Q88"/>
    <mergeCell ref="C72:N72"/>
    <mergeCell ref="B74:B75"/>
    <mergeCell ref="C74:F74"/>
    <mergeCell ref="G74:M74"/>
    <mergeCell ref="N74:N75"/>
    <mergeCell ref="F61:F63"/>
    <mergeCell ref="G61:G63"/>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dimension ref="A2:R84"/>
  <sheetViews>
    <sheetView topLeftCell="A77" workbookViewId="0">
      <pane xSplit="2" topLeftCell="C1" activePane="topRight" state="frozen"/>
      <selection pane="topRight" activeCell="A83" sqref="A83"/>
    </sheetView>
  </sheetViews>
  <sheetFormatPr baseColWidth="10" defaultColWidth="11.42578125" defaultRowHeight="14.25" x14ac:dyDescent="0.2"/>
  <cols>
    <col min="1" max="1" width="3.140625" style="18" customWidth="1"/>
    <col min="2" max="2" width="42.42578125" style="18" customWidth="1"/>
    <col min="3" max="7" width="20.7109375" style="18" customWidth="1"/>
    <col min="8" max="8" width="24.28515625" style="18" customWidth="1"/>
    <col min="9" max="13" width="20.7109375" style="18" customWidth="1"/>
    <col min="14" max="14" width="21.140625" style="18" customWidth="1"/>
    <col min="15" max="15" width="3.140625" style="35" customWidth="1"/>
    <col min="16" max="16" width="31.28515625" style="18" customWidth="1"/>
    <col min="17" max="17" width="16.28515625" style="18" customWidth="1"/>
    <col min="18" max="18" width="3.140625" style="35" customWidth="1"/>
    <col min="19" max="19" width="6.85546875" style="18" customWidth="1"/>
    <col min="20" max="16384" width="11.42578125" style="18"/>
  </cols>
  <sheetData>
    <row r="2" spans="1:18" ht="36" customHeight="1" x14ac:dyDescent="0.2">
      <c r="B2" s="55" t="s">
        <v>117</v>
      </c>
      <c r="C2" s="120" t="s">
        <v>116</v>
      </c>
      <c r="D2" s="120"/>
      <c r="E2" s="120"/>
      <c r="F2" s="120"/>
      <c r="G2" s="120"/>
      <c r="H2" s="120"/>
      <c r="I2" s="120"/>
      <c r="J2" s="120"/>
      <c r="K2" s="120"/>
      <c r="L2" s="120"/>
      <c r="M2" s="120"/>
      <c r="N2" s="120"/>
      <c r="O2" s="17"/>
      <c r="R2" s="17"/>
    </row>
    <row r="3" spans="1:18" x14ac:dyDescent="0.2">
      <c r="C3" s="19"/>
      <c r="D3" s="19"/>
      <c r="E3" s="19"/>
      <c r="F3" s="19"/>
      <c r="G3" s="19"/>
      <c r="H3" s="19"/>
      <c r="I3" s="19"/>
      <c r="J3" s="19"/>
      <c r="K3" s="19"/>
      <c r="L3" s="19"/>
      <c r="M3" s="19"/>
      <c r="N3" s="19"/>
      <c r="O3" s="20"/>
      <c r="R3" s="20"/>
    </row>
    <row r="4" spans="1:18" ht="29.25" customHeight="1" x14ac:dyDescent="0.2">
      <c r="B4" s="55" t="s">
        <v>119</v>
      </c>
      <c r="C4" s="120" t="s">
        <v>118</v>
      </c>
      <c r="D4" s="120"/>
      <c r="E4" s="120"/>
      <c r="F4" s="120"/>
      <c r="G4" s="120"/>
      <c r="H4" s="120"/>
      <c r="I4" s="120"/>
      <c r="J4" s="120"/>
      <c r="K4" s="120"/>
      <c r="L4" s="120"/>
      <c r="M4" s="120"/>
      <c r="N4" s="120"/>
      <c r="O4" s="17"/>
      <c r="R4" s="17"/>
    </row>
    <row r="5" spans="1:18" ht="15" customHeight="1" x14ac:dyDescent="0.2">
      <c r="B5" s="21"/>
      <c r="C5" s="22"/>
      <c r="D5" s="22"/>
      <c r="E5" s="22"/>
      <c r="F5" s="22"/>
      <c r="G5" s="22"/>
      <c r="H5" s="22"/>
      <c r="I5" s="22"/>
      <c r="J5" s="22"/>
      <c r="K5" s="22"/>
      <c r="L5" s="22"/>
      <c r="M5" s="22"/>
      <c r="N5" s="22"/>
      <c r="O5" s="22"/>
      <c r="R5" s="22"/>
    </row>
    <row r="6" spans="1:18" ht="16.5" customHeight="1" x14ac:dyDescent="0.2">
      <c r="B6" s="121" t="s">
        <v>0</v>
      </c>
      <c r="C6" s="122" t="s">
        <v>13</v>
      </c>
      <c r="D6" s="123"/>
      <c r="E6" s="123"/>
      <c r="F6" s="124"/>
      <c r="G6" s="122" t="s">
        <v>2</v>
      </c>
      <c r="H6" s="123"/>
      <c r="I6" s="123"/>
      <c r="J6" s="123"/>
      <c r="K6" s="123"/>
      <c r="L6" s="123"/>
      <c r="M6" s="124"/>
      <c r="N6" s="125" t="s">
        <v>3</v>
      </c>
      <c r="O6" s="24"/>
      <c r="P6" s="119" t="s">
        <v>11</v>
      </c>
      <c r="Q6" s="119"/>
      <c r="R6" s="24"/>
    </row>
    <row r="7" spans="1:18" ht="31.5" customHeight="1" x14ac:dyDescent="0.2">
      <c r="B7" s="121"/>
      <c r="C7" s="38" t="s">
        <v>9</v>
      </c>
      <c r="D7" s="38" t="s">
        <v>10</v>
      </c>
      <c r="E7" s="38" t="s">
        <v>1</v>
      </c>
      <c r="F7" s="38" t="s">
        <v>16</v>
      </c>
      <c r="G7" s="38" t="s">
        <v>14</v>
      </c>
      <c r="H7" s="42" t="s">
        <v>15</v>
      </c>
      <c r="I7" s="38" t="s">
        <v>18</v>
      </c>
      <c r="J7" s="42" t="s">
        <v>17</v>
      </c>
      <c r="K7" s="38" t="s">
        <v>19</v>
      </c>
      <c r="L7" s="42" t="s">
        <v>20</v>
      </c>
      <c r="M7" s="38" t="s">
        <v>4</v>
      </c>
      <c r="N7" s="125"/>
      <c r="O7" s="24"/>
      <c r="P7" s="54" t="s">
        <v>26</v>
      </c>
      <c r="Q7" s="54" t="s">
        <v>5</v>
      </c>
      <c r="R7" s="24"/>
    </row>
    <row r="8" spans="1:18" ht="71.25" x14ac:dyDescent="0.2">
      <c r="B8" s="39" t="s">
        <v>120</v>
      </c>
      <c r="C8" s="47">
        <v>1000000000</v>
      </c>
      <c r="D8" s="26">
        <v>0</v>
      </c>
      <c r="E8" s="26">
        <v>0</v>
      </c>
      <c r="F8" s="46">
        <f>+C8+D8+E8</f>
        <v>1000000000</v>
      </c>
      <c r="G8" s="26">
        <v>0</v>
      </c>
      <c r="H8" s="26"/>
      <c r="I8" s="26">
        <v>0</v>
      </c>
      <c r="J8" s="26"/>
      <c r="K8" s="47">
        <v>1000000000</v>
      </c>
      <c r="L8" s="56" t="s">
        <v>123</v>
      </c>
      <c r="M8" s="26">
        <f>+G8+I8+K8</f>
        <v>1000000000</v>
      </c>
      <c r="N8" s="49">
        <f>+F8+M8</f>
        <v>2000000000</v>
      </c>
      <c r="O8" s="28"/>
      <c r="P8" s="29" t="s">
        <v>122</v>
      </c>
      <c r="Q8" s="30">
        <v>4</v>
      </c>
      <c r="R8" s="28"/>
    </row>
    <row r="9" spans="1:18" ht="15" x14ac:dyDescent="0.2">
      <c r="B9" s="39" t="s">
        <v>121</v>
      </c>
      <c r="C9" s="26">
        <v>0</v>
      </c>
      <c r="D9" s="26">
        <v>0</v>
      </c>
      <c r="E9" s="26">
        <v>0</v>
      </c>
      <c r="F9" s="46">
        <f>+C9+D9+E9</f>
        <v>0</v>
      </c>
      <c r="G9" s="26">
        <v>0</v>
      </c>
      <c r="H9" s="26"/>
      <c r="I9" s="26">
        <v>0</v>
      </c>
      <c r="J9" s="26"/>
      <c r="K9" s="47">
        <v>12000000000</v>
      </c>
      <c r="L9" s="47" t="s">
        <v>30</v>
      </c>
      <c r="M9" s="26">
        <f>+G9+I9+K9</f>
        <v>12000000000</v>
      </c>
      <c r="N9" s="49">
        <f>+F9+M9</f>
        <v>12000000000</v>
      </c>
      <c r="O9" s="28"/>
      <c r="P9" s="29"/>
      <c r="Q9" s="30"/>
      <c r="R9" s="28"/>
    </row>
    <row r="10" spans="1:18" ht="15.75" x14ac:dyDescent="0.2">
      <c r="B10" s="31" t="s">
        <v>6</v>
      </c>
      <c r="C10" s="32">
        <f>SUM(C8:C9)</f>
        <v>1000000000</v>
      </c>
      <c r="D10" s="32">
        <f>SUM(D8:D9)</f>
        <v>0</v>
      </c>
      <c r="E10" s="32">
        <f>SUM(E8:E9)</f>
        <v>0</v>
      </c>
      <c r="F10" s="32">
        <f>SUM(F8:F9)</f>
        <v>1000000000</v>
      </c>
      <c r="G10" s="32">
        <f>SUM(G8:G9)</f>
        <v>0</v>
      </c>
      <c r="I10" s="32">
        <f>SUM(I8:I9)</f>
        <v>0</v>
      </c>
      <c r="K10" s="32">
        <f>SUM(K8:K9)</f>
        <v>13000000000</v>
      </c>
      <c r="M10" s="50">
        <f>SUM(M8:M9)</f>
        <v>13000000000</v>
      </c>
      <c r="N10" s="50">
        <f>SUM(N8:N9)</f>
        <v>14000000000</v>
      </c>
      <c r="O10" s="33"/>
      <c r="Q10" s="48">
        <f>SUM(Q8:Q9)</f>
        <v>4</v>
      </c>
      <c r="R10" s="33"/>
    </row>
    <row r="12" spans="1:18" ht="15.75" x14ac:dyDescent="0.2">
      <c r="B12" s="31" t="s">
        <v>12</v>
      </c>
      <c r="C12" s="34">
        <f>F10</f>
        <v>1000000000</v>
      </c>
      <c r="D12" s="40"/>
    </row>
    <row r="13" spans="1:18" ht="15.75" x14ac:dyDescent="0.2">
      <c r="B13" s="31" t="s">
        <v>7</v>
      </c>
      <c r="C13" s="34">
        <f>+M10</f>
        <v>13000000000</v>
      </c>
      <c r="D13" s="40"/>
    </row>
    <row r="14" spans="1:18" ht="15.75" x14ac:dyDescent="0.25">
      <c r="B14" s="31" t="s">
        <v>3</v>
      </c>
      <c r="C14" s="36">
        <f>+C12+C13</f>
        <v>14000000000</v>
      </c>
      <c r="D14" s="41"/>
    </row>
    <row r="16" spans="1:18" x14ac:dyDescent="0.2">
      <c r="A16" s="43"/>
      <c r="B16" s="43"/>
      <c r="C16" s="43"/>
      <c r="D16" s="43"/>
      <c r="E16" s="43"/>
      <c r="F16" s="43"/>
      <c r="G16" s="43"/>
      <c r="H16" s="43"/>
      <c r="I16" s="43"/>
      <c r="J16" s="43"/>
      <c r="K16" s="43"/>
      <c r="L16" s="43"/>
      <c r="M16" s="43"/>
      <c r="N16" s="43"/>
      <c r="O16" s="44"/>
      <c r="P16" s="43"/>
      <c r="Q16" s="43"/>
    </row>
    <row r="18" spans="2:18" ht="29.25" customHeight="1" x14ac:dyDescent="0.2">
      <c r="B18" s="55" t="s">
        <v>125</v>
      </c>
      <c r="C18" s="120" t="s">
        <v>124</v>
      </c>
      <c r="D18" s="120"/>
      <c r="E18" s="120"/>
      <c r="F18" s="120"/>
      <c r="G18" s="120"/>
      <c r="H18" s="120"/>
      <c r="I18" s="120"/>
      <c r="J18" s="120"/>
      <c r="K18" s="120"/>
      <c r="L18" s="120"/>
      <c r="M18" s="120"/>
      <c r="N18" s="120"/>
      <c r="O18" s="17"/>
      <c r="R18" s="17"/>
    </row>
    <row r="19" spans="2:18" ht="15" customHeight="1" x14ac:dyDescent="0.2">
      <c r="B19" s="21"/>
      <c r="C19" s="22"/>
      <c r="D19" s="22"/>
      <c r="E19" s="22"/>
      <c r="F19" s="22"/>
      <c r="G19" s="22"/>
      <c r="H19" s="22"/>
      <c r="I19" s="22"/>
      <c r="J19" s="22"/>
      <c r="K19" s="22"/>
      <c r="L19" s="22"/>
      <c r="M19" s="22"/>
      <c r="N19" s="22"/>
      <c r="O19" s="22"/>
      <c r="R19" s="22"/>
    </row>
    <row r="20" spans="2:18" ht="16.5" customHeight="1" x14ac:dyDescent="0.2">
      <c r="B20" s="121" t="s">
        <v>0</v>
      </c>
      <c r="C20" s="122" t="s">
        <v>13</v>
      </c>
      <c r="D20" s="123"/>
      <c r="E20" s="123"/>
      <c r="F20" s="124"/>
      <c r="G20" s="122" t="s">
        <v>2</v>
      </c>
      <c r="H20" s="123"/>
      <c r="I20" s="123"/>
      <c r="J20" s="123"/>
      <c r="K20" s="123"/>
      <c r="L20" s="123"/>
      <c r="M20" s="124"/>
      <c r="N20" s="125" t="s">
        <v>3</v>
      </c>
      <c r="O20" s="24"/>
      <c r="P20" s="119" t="s">
        <v>11</v>
      </c>
      <c r="Q20" s="119"/>
      <c r="R20" s="24"/>
    </row>
    <row r="21" spans="2:18" ht="31.5" customHeight="1" x14ac:dyDescent="0.2">
      <c r="B21" s="121"/>
      <c r="C21" s="38" t="s">
        <v>9</v>
      </c>
      <c r="D21" s="38" t="s">
        <v>10</v>
      </c>
      <c r="E21" s="38" t="s">
        <v>1</v>
      </c>
      <c r="F21" s="38" t="s">
        <v>16</v>
      </c>
      <c r="G21" s="38" t="s">
        <v>14</v>
      </c>
      <c r="H21" s="42" t="s">
        <v>15</v>
      </c>
      <c r="I21" s="38" t="s">
        <v>18</v>
      </c>
      <c r="J21" s="42" t="s">
        <v>17</v>
      </c>
      <c r="K21" s="38" t="s">
        <v>19</v>
      </c>
      <c r="L21" s="42" t="s">
        <v>20</v>
      </c>
      <c r="M21" s="38" t="s">
        <v>4</v>
      </c>
      <c r="N21" s="125"/>
      <c r="O21" s="24"/>
      <c r="P21" s="54" t="s">
        <v>26</v>
      </c>
      <c r="Q21" s="54" t="s">
        <v>5</v>
      </c>
      <c r="R21" s="24"/>
    </row>
    <row r="22" spans="2:18" ht="60" x14ac:dyDescent="0.2">
      <c r="B22" s="39" t="s">
        <v>126</v>
      </c>
      <c r="C22" s="26">
        <v>0</v>
      </c>
      <c r="D22" s="26">
        <v>0</v>
      </c>
      <c r="E22" s="26">
        <v>0</v>
      </c>
      <c r="F22" s="46">
        <f>+C22+D22+E22</f>
        <v>0</v>
      </c>
      <c r="G22" s="47">
        <v>3000000000</v>
      </c>
      <c r="H22" s="47"/>
      <c r="I22" s="26">
        <v>0</v>
      </c>
      <c r="J22" s="26"/>
      <c r="K22" s="26">
        <v>0</v>
      </c>
      <c r="L22" s="26"/>
      <c r="M22" s="26">
        <f>+G22+I22+K22</f>
        <v>3000000000</v>
      </c>
      <c r="N22" s="49">
        <f>+F22+M22</f>
        <v>3000000000</v>
      </c>
      <c r="O22" s="28"/>
      <c r="P22" s="29" t="s">
        <v>106</v>
      </c>
      <c r="Q22" s="30">
        <v>7000</v>
      </c>
      <c r="R22" s="28"/>
    </row>
    <row r="23" spans="2:18" ht="30" x14ac:dyDescent="0.2">
      <c r="B23" s="39" t="s">
        <v>127</v>
      </c>
      <c r="C23" s="26">
        <v>0</v>
      </c>
      <c r="D23" s="26">
        <v>0</v>
      </c>
      <c r="E23" s="26">
        <v>0</v>
      </c>
      <c r="F23" s="46">
        <f t="shared" ref="F23:F28" si="0">+C23+D23+E23</f>
        <v>0</v>
      </c>
      <c r="G23" s="47">
        <v>6000000000</v>
      </c>
      <c r="H23" s="47" t="s">
        <v>128</v>
      </c>
      <c r="I23" s="26">
        <v>0</v>
      </c>
      <c r="J23" s="26"/>
      <c r="K23" s="26">
        <v>0</v>
      </c>
      <c r="L23" s="26"/>
      <c r="M23" s="26">
        <f t="shared" ref="M23:M28" si="1">+G23+I23+K23</f>
        <v>6000000000</v>
      </c>
      <c r="N23" s="49">
        <f t="shared" ref="N23:N28" si="2">+F23+M23</f>
        <v>6000000000</v>
      </c>
      <c r="O23" s="28"/>
      <c r="P23" s="29"/>
      <c r="Q23" s="30"/>
      <c r="R23" s="28"/>
    </row>
    <row r="24" spans="2:18" ht="57" x14ac:dyDescent="0.2">
      <c r="B24" s="39" t="s">
        <v>129</v>
      </c>
      <c r="C24" s="26">
        <v>0</v>
      </c>
      <c r="D24" s="26">
        <v>0</v>
      </c>
      <c r="E24" s="26">
        <v>0</v>
      </c>
      <c r="F24" s="46">
        <f t="shared" si="0"/>
        <v>0</v>
      </c>
      <c r="G24" s="26">
        <v>500000000</v>
      </c>
      <c r="H24" s="26" t="s">
        <v>130</v>
      </c>
      <c r="I24" s="26">
        <v>0</v>
      </c>
      <c r="J24" s="26"/>
      <c r="K24" s="26">
        <v>0</v>
      </c>
      <c r="L24" s="26"/>
      <c r="M24" s="26">
        <f t="shared" si="1"/>
        <v>500000000</v>
      </c>
      <c r="N24" s="49">
        <f t="shared" si="2"/>
        <v>500000000</v>
      </c>
      <c r="O24" s="28"/>
      <c r="P24" s="29" t="s">
        <v>106</v>
      </c>
      <c r="Q24" s="30">
        <v>10000</v>
      </c>
      <c r="R24" s="28"/>
    </row>
    <row r="25" spans="2:18" ht="57" x14ac:dyDescent="0.2">
      <c r="B25" s="39" t="s">
        <v>131</v>
      </c>
      <c r="C25" s="47">
        <v>100000000</v>
      </c>
      <c r="D25" s="26">
        <v>0</v>
      </c>
      <c r="E25" s="26">
        <v>0</v>
      </c>
      <c r="F25" s="46">
        <f t="shared" si="0"/>
        <v>100000000</v>
      </c>
      <c r="G25" s="26">
        <v>0</v>
      </c>
      <c r="H25" s="26"/>
      <c r="I25" s="26">
        <v>0</v>
      </c>
      <c r="J25" s="26"/>
      <c r="K25" s="26">
        <v>0</v>
      </c>
      <c r="L25" s="26"/>
      <c r="M25" s="26">
        <f t="shared" si="1"/>
        <v>0</v>
      </c>
      <c r="N25" s="49">
        <f t="shared" si="2"/>
        <v>100000000</v>
      </c>
      <c r="O25" s="28"/>
      <c r="P25" s="29" t="s">
        <v>106</v>
      </c>
      <c r="Q25" s="30">
        <v>10000</v>
      </c>
      <c r="R25" s="28"/>
    </row>
    <row r="26" spans="2:18" ht="90" x14ac:dyDescent="0.2">
      <c r="B26" s="59" t="s">
        <v>132</v>
      </c>
      <c r="C26" s="47">
        <v>450000000</v>
      </c>
      <c r="D26" s="26">
        <v>0</v>
      </c>
      <c r="E26" s="26">
        <v>0</v>
      </c>
      <c r="F26" s="46">
        <f t="shared" si="0"/>
        <v>450000000</v>
      </c>
      <c r="G26" s="26">
        <v>0</v>
      </c>
      <c r="H26" s="26"/>
      <c r="I26" s="26">
        <v>0</v>
      </c>
      <c r="J26" s="26"/>
      <c r="K26" s="26">
        <v>0</v>
      </c>
      <c r="L26" s="26"/>
      <c r="M26" s="26">
        <f t="shared" si="1"/>
        <v>0</v>
      </c>
      <c r="N26" s="49">
        <f t="shared" si="2"/>
        <v>450000000</v>
      </c>
      <c r="O26" s="28"/>
      <c r="P26" s="29"/>
      <c r="Q26" s="30"/>
      <c r="R26" s="28"/>
    </row>
    <row r="27" spans="2:18" ht="30" x14ac:dyDescent="0.2">
      <c r="B27" s="39" t="s">
        <v>133</v>
      </c>
      <c r="C27" s="47">
        <v>200000000</v>
      </c>
      <c r="D27" s="26">
        <v>0</v>
      </c>
      <c r="E27" s="26">
        <v>0</v>
      </c>
      <c r="F27" s="46">
        <f t="shared" si="0"/>
        <v>200000000</v>
      </c>
      <c r="G27" s="26">
        <v>0</v>
      </c>
      <c r="H27" s="26"/>
      <c r="I27" s="26">
        <v>0</v>
      </c>
      <c r="J27" s="26"/>
      <c r="K27" s="26">
        <v>0</v>
      </c>
      <c r="L27" s="26"/>
      <c r="M27" s="26">
        <f t="shared" si="1"/>
        <v>0</v>
      </c>
      <c r="N27" s="49">
        <f t="shared" si="2"/>
        <v>200000000</v>
      </c>
      <c r="O27" s="28"/>
      <c r="P27" s="29"/>
      <c r="Q27" s="30"/>
      <c r="R27" s="28"/>
    </row>
    <row r="28" spans="2:18" ht="30" x14ac:dyDescent="0.2">
      <c r="B28" s="39" t="s">
        <v>134</v>
      </c>
      <c r="C28" s="47">
        <v>50000000</v>
      </c>
      <c r="D28" s="26">
        <v>0</v>
      </c>
      <c r="E28" s="26">
        <v>0</v>
      </c>
      <c r="F28" s="46">
        <f t="shared" si="0"/>
        <v>50000000</v>
      </c>
      <c r="G28" s="26">
        <v>0</v>
      </c>
      <c r="H28" s="26"/>
      <c r="I28" s="26">
        <v>0</v>
      </c>
      <c r="J28" s="26"/>
      <c r="K28" s="26">
        <v>0</v>
      </c>
      <c r="L28" s="26"/>
      <c r="M28" s="26">
        <f t="shared" si="1"/>
        <v>0</v>
      </c>
      <c r="N28" s="49">
        <f t="shared" si="2"/>
        <v>50000000</v>
      </c>
      <c r="O28" s="28"/>
      <c r="P28" s="29"/>
      <c r="Q28" s="30"/>
      <c r="R28" s="28"/>
    </row>
    <row r="29" spans="2:18" ht="15.75" x14ac:dyDescent="0.2">
      <c r="B29" s="31" t="s">
        <v>6</v>
      </c>
      <c r="C29" s="32">
        <f>SUM(C22:C28)</f>
        <v>800000000</v>
      </c>
      <c r="D29" s="32">
        <f>SUM(D22:D28)</f>
        <v>0</v>
      </c>
      <c r="E29" s="32">
        <f>SUM(E22:E28)</f>
        <v>0</v>
      </c>
      <c r="F29" s="32">
        <f>SUM(F22:F28)</f>
        <v>800000000</v>
      </c>
      <c r="G29" s="32">
        <f>SUM(G22:G28)</f>
        <v>9500000000</v>
      </c>
      <c r="I29" s="32">
        <f>SUM(I22:I28)</f>
        <v>0</v>
      </c>
      <c r="K29" s="32">
        <f>SUM(K22:K28)</f>
        <v>0</v>
      </c>
      <c r="M29" s="50">
        <f>SUM(M22:M28)</f>
        <v>9500000000</v>
      </c>
      <c r="N29" s="50">
        <f>SUM(N22:N28)</f>
        <v>10300000000</v>
      </c>
      <c r="O29" s="33"/>
      <c r="Q29" s="48">
        <f>SUM(Q22:Q28)</f>
        <v>27000</v>
      </c>
      <c r="R29" s="33"/>
    </row>
    <row r="31" spans="2:18" ht="15.75" x14ac:dyDescent="0.2">
      <c r="B31" s="31" t="s">
        <v>12</v>
      </c>
      <c r="C31" s="34">
        <f>F29</f>
        <v>800000000</v>
      </c>
      <c r="D31" s="40"/>
    </row>
    <row r="32" spans="2:18" ht="15.75" x14ac:dyDescent="0.2">
      <c r="B32" s="31" t="s">
        <v>7</v>
      </c>
      <c r="C32" s="34">
        <f>+M29</f>
        <v>9500000000</v>
      </c>
      <c r="D32" s="40"/>
    </row>
    <row r="33" spans="1:18" ht="15.75" x14ac:dyDescent="0.25">
      <c r="B33" s="31" t="s">
        <v>3</v>
      </c>
      <c r="C33" s="36">
        <f>+C31+C32</f>
        <v>10300000000</v>
      </c>
      <c r="D33" s="41"/>
    </row>
    <row r="35" spans="1:18" x14ac:dyDescent="0.2">
      <c r="A35" s="43"/>
      <c r="B35" s="43"/>
      <c r="C35" s="43"/>
      <c r="D35" s="43"/>
      <c r="E35" s="43"/>
      <c r="F35" s="43"/>
      <c r="G35" s="43"/>
      <c r="H35" s="43"/>
      <c r="I35" s="43"/>
      <c r="J35" s="43"/>
      <c r="K35" s="43"/>
      <c r="L35" s="43"/>
      <c r="M35" s="43"/>
      <c r="N35" s="43"/>
      <c r="O35" s="44"/>
      <c r="P35" s="43"/>
      <c r="Q35" s="43"/>
    </row>
    <row r="37" spans="1:18" ht="29.25" customHeight="1" x14ac:dyDescent="0.2">
      <c r="B37" s="55" t="s">
        <v>135</v>
      </c>
      <c r="C37" s="120" t="s">
        <v>136</v>
      </c>
      <c r="D37" s="120"/>
      <c r="E37" s="120"/>
      <c r="F37" s="120"/>
      <c r="G37" s="120"/>
      <c r="H37" s="120"/>
      <c r="I37" s="120"/>
      <c r="J37" s="120"/>
      <c r="K37" s="120"/>
      <c r="L37" s="120"/>
      <c r="M37" s="120"/>
      <c r="N37" s="120"/>
      <c r="O37" s="17"/>
      <c r="R37" s="17"/>
    </row>
    <row r="38" spans="1:18" ht="15" customHeight="1" x14ac:dyDescent="0.2">
      <c r="B38" s="21"/>
      <c r="C38" s="22"/>
      <c r="D38" s="22"/>
      <c r="E38" s="22"/>
      <c r="F38" s="22"/>
      <c r="G38" s="22"/>
      <c r="H38" s="22"/>
      <c r="I38" s="22"/>
      <c r="J38" s="22"/>
      <c r="K38" s="22"/>
      <c r="L38" s="22"/>
      <c r="M38" s="22"/>
      <c r="N38" s="22"/>
      <c r="O38" s="22"/>
      <c r="R38" s="22"/>
    </row>
    <row r="39" spans="1:18" ht="16.5" customHeight="1" x14ac:dyDescent="0.2">
      <c r="B39" s="121" t="s">
        <v>0</v>
      </c>
      <c r="C39" s="122" t="s">
        <v>13</v>
      </c>
      <c r="D39" s="123"/>
      <c r="E39" s="123"/>
      <c r="F39" s="124"/>
      <c r="G39" s="122" t="s">
        <v>2</v>
      </c>
      <c r="H39" s="123"/>
      <c r="I39" s="123"/>
      <c r="J39" s="123"/>
      <c r="K39" s="123"/>
      <c r="L39" s="123"/>
      <c r="M39" s="124"/>
      <c r="N39" s="125" t="s">
        <v>3</v>
      </c>
      <c r="O39" s="24"/>
      <c r="P39" s="119" t="s">
        <v>11</v>
      </c>
      <c r="Q39" s="119"/>
      <c r="R39" s="24"/>
    </row>
    <row r="40" spans="1:18" ht="31.5" customHeight="1" x14ac:dyDescent="0.2">
      <c r="B40" s="121"/>
      <c r="C40" s="38" t="s">
        <v>9</v>
      </c>
      <c r="D40" s="38" t="s">
        <v>10</v>
      </c>
      <c r="E40" s="38" t="s">
        <v>1</v>
      </c>
      <c r="F40" s="38" t="s">
        <v>16</v>
      </c>
      <c r="G40" s="38" t="s">
        <v>14</v>
      </c>
      <c r="H40" s="42" t="s">
        <v>15</v>
      </c>
      <c r="I40" s="38" t="s">
        <v>18</v>
      </c>
      <c r="J40" s="42" t="s">
        <v>17</v>
      </c>
      <c r="K40" s="38" t="s">
        <v>19</v>
      </c>
      <c r="L40" s="42" t="s">
        <v>20</v>
      </c>
      <c r="M40" s="38" t="s">
        <v>4</v>
      </c>
      <c r="N40" s="125"/>
      <c r="O40" s="24"/>
      <c r="P40" s="54" t="s">
        <v>26</v>
      </c>
      <c r="Q40" s="54" t="s">
        <v>5</v>
      </c>
      <c r="R40" s="24"/>
    </row>
    <row r="41" spans="1:18" ht="57" x14ac:dyDescent="0.2">
      <c r="B41" s="39" t="s">
        <v>137</v>
      </c>
      <c r="C41" s="47">
        <v>1100000000</v>
      </c>
      <c r="D41" s="26">
        <v>0</v>
      </c>
      <c r="E41" s="26">
        <v>0</v>
      </c>
      <c r="F41" s="46">
        <f>+C41+D41+E41</f>
        <v>1100000000</v>
      </c>
      <c r="G41" s="47">
        <v>400000000</v>
      </c>
      <c r="H41" s="47"/>
      <c r="I41" s="26">
        <v>0</v>
      </c>
      <c r="J41" s="26"/>
      <c r="K41" s="26">
        <v>0</v>
      </c>
      <c r="L41" s="26"/>
      <c r="M41" s="26">
        <f>+G41+I41+K41</f>
        <v>400000000</v>
      </c>
      <c r="N41" s="49">
        <f>+F41+M41</f>
        <v>1500000000</v>
      </c>
      <c r="O41" s="28"/>
      <c r="P41" s="29" t="s">
        <v>106</v>
      </c>
      <c r="Q41" s="30">
        <v>1201700</v>
      </c>
      <c r="R41" s="28"/>
    </row>
    <row r="42" spans="1:18" ht="57" x14ac:dyDescent="0.2">
      <c r="B42" s="59" t="s">
        <v>138</v>
      </c>
      <c r="C42" s="26">
        <v>0</v>
      </c>
      <c r="D42" s="26">
        <v>0</v>
      </c>
      <c r="E42" s="26">
        <v>0</v>
      </c>
      <c r="F42" s="46">
        <f>+C42+D42+E42</f>
        <v>0</v>
      </c>
      <c r="G42" s="47">
        <v>180000000</v>
      </c>
      <c r="H42" s="47"/>
      <c r="I42" s="26">
        <v>0</v>
      </c>
      <c r="J42" s="26"/>
      <c r="K42" s="26">
        <v>100000000</v>
      </c>
      <c r="L42" s="26" t="s">
        <v>139</v>
      </c>
      <c r="M42" s="26">
        <f>+G42+I42+K42</f>
        <v>280000000</v>
      </c>
      <c r="N42" s="49">
        <f>+F42+M42</f>
        <v>280000000</v>
      </c>
      <c r="O42" s="28"/>
      <c r="P42" s="29" t="s">
        <v>106</v>
      </c>
      <c r="Q42" s="30">
        <v>200000</v>
      </c>
      <c r="R42" s="28"/>
    </row>
    <row r="43" spans="1:18" ht="15.75" x14ac:dyDescent="0.2">
      <c r="B43" s="31" t="s">
        <v>6</v>
      </c>
      <c r="C43" s="32">
        <f>SUM(C41:C42)</f>
        <v>1100000000</v>
      </c>
      <c r="D43" s="32">
        <f>SUM(D41:D42)</f>
        <v>0</v>
      </c>
      <c r="E43" s="32">
        <f>SUM(E41:E42)</f>
        <v>0</v>
      </c>
      <c r="F43" s="32">
        <f>SUM(F41:F42)</f>
        <v>1100000000</v>
      </c>
      <c r="G43" s="32">
        <f>SUM(G41:G42)</f>
        <v>580000000</v>
      </c>
      <c r="I43" s="32">
        <f>SUM(I41:I42)</f>
        <v>0</v>
      </c>
      <c r="K43" s="32">
        <f>SUM(K41:K42)</f>
        <v>100000000</v>
      </c>
      <c r="M43" s="50">
        <f>SUM(M41:M42)</f>
        <v>680000000</v>
      </c>
      <c r="N43" s="50">
        <f>SUM(N41:N42)</f>
        <v>1780000000</v>
      </c>
      <c r="O43" s="33"/>
      <c r="Q43" s="48">
        <f>SUM(Q41:Q42)</f>
        <v>1401700</v>
      </c>
      <c r="R43" s="33"/>
    </row>
    <row r="45" spans="1:18" ht="15.75" x14ac:dyDescent="0.2">
      <c r="B45" s="31" t="s">
        <v>12</v>
      </c>
      <c r="C45" s="34">
        <f>F43</f>
        <v>1100000000</v>
      </c>
      <c r="D45" s="40"/>
    </row>
    <row r="46" spans="1:18" ht="15.75" x14ac:dyDescent="0.2">
      <c r="B46" s="31" t="s">
        <v>7</v>
      </c>
      <c r="C46" s="34">
        <f>+M43</f>
        <v>680000000</v>
      </c>
      <c r="D46" s="40"/>
    </row>
    <row r="47" spans="1:18" ht="15.75" x14ac:dyDescent="0.25">
      <c r="B47" s="31" t="s">
        <v>3</v>
      </c>
      <c r="C47" s="36">
        <f>+C45+C46</f>
        <v>1780000000</v>
      </c>
      <c r="D47" s="41"/>
    </row>
    <row r="49" spans="1:18" x14ac:dyDescent="0.2">
      <c r="A49" s="43"/>
      <c r="B49" s="43"/>
      <c r="C49" s="43"/>
      <c r="D49" s="43"/>
      <c r="E49" s="43"/>
      <c r="F49" s="43"/>
      <c r="G49" s="43"/>
      <c r="H49" s="43"/>
      <c r="I49" s="43"/>
      <c r="J49" s="43"/>
      <c r="K49" s="43"/>
      <c r="L49" s="43"/>
      <c r="M49" s="43"/>
      <c r="N49" s="43"/>
      <c r="O49" s="44"/>
      <c r="P49" s="43"/>
      <c r="Q49" s="43"/>
    </row>
    <row r="51" spans="1:18" ht="29.25" customHeight="1" x14ac:dyDescent="0.2">
      <c r="B51" s="55" t="s">
        <v>140</v>
      </c>
      <c r="C51" s="120" t="s">
        <v>141</v>
      </c>
      <c r="D51" s="120"/>
      <c r="E51" s="120"/>
      <c r="F51" s="120"/>
      <c r="G51" s="120"/>
      <c r="H51" s="120"/>
      <c r="I51" s="120"/>
      <c r="J51" s="120"/>
      <c r="K51" s="120"/>
      <c r="L51" s="120"/>
      <c r="M51" s="120"/>
      <c r="N51" s="120"/>
      <c r="O51" s="17"/>
      <c r="R51" s="17"/>
    </row>
    <row r="52" spans="1:18" ht="15" customHeight="1" x14ac:dyDescent="0.2">
      <c r="B52" s="21"/>
      <c r="C52" s="22"/>
      <c r="D52" s="22"/>
      <c r="E52" s="22"/>
      <c r="F52" s="22"/>
      <c r="G52" s="22"/>
      <c r="H52" s="22"/>
      <c r="I52" s="22"/>
      <c r="J52" s="22"/>
      <c r="K52" s="22"/>
      <c r="L52" s="22"/>
      <c r="M52" s="22"/>
      <c r="N52" s="22"/>
      <c r="O52" s="22"/>
      <c r="R52" s="22"/>
    </row>
    <row r="53" spans="1:18" ht="16.5" customHeight="1" x14ac:dyDescent="0.2">
      <c r="B53" s="121" t="s">
        <v>0</v>
      </c>
      <c r="C53" s="122" t="s">
        <v>13</v>
      </c>
      <c r="D53" s="123"/>
      <c r="E53" s="123"/>
      <c r="F53" s="124"/>
      <c r="G53" s="122" t="s">
        <v>2</v>
      </c>
      <c r="H53" s="123"/>
      <c r="I53" s="123"/>
      <c r="J53" s="123"/>
      <c r="K53" s="123"/>
      <c r="L53" s="123"/>
      <c r="M53" s="124"/>
      <c r="N53" s="125" t="s">
        <v>3</v>
      </c>
      <c r="O53" s="24"/>
      <c r="P53" s="119" t="s">
        <v>11</v>
      </c>
      <c r="Q53" s="119"/>
      <c r="R53" s="24"/>
    </row>
    <row r="54" spans="1:18" ht="31.5" customHeight="1" x14ac:dyDescent="0.2">
      <c r="B54" s="121"/>
      <c r="C54" s="38" t="s">
        <v>9</v>
      </c>
      <c r="D54" s="38" t="s">
        <v>10</v>
      </c>
      <c r="E54" s="38" t="s">
        <v>1</v>
      </c>
      <c r="F54" s="38" t="s">
        <v>16</v>
      </c>
      <c r="G54" s="38" t="s">
        <v>14</v>
      </c>
      <c r="H54" s="42" t="s">
        <v>15</v>
      </c>
      <c r="I54" s="38" t="s">
        <v>18</v>
      </c>
      <c r="J54" s="42" t="s">
        <v>17</v>
      </c>
      <c r="K54" s="38" t="s">
        <v>19</v>
      </c>
      <c r="L54" s="42" t="s">
        <v>20</v>
      </c>
      <c r="M54" s="38" t="s">
        <v>4</v>
      </c>
      <c r="N54" s="125"/>
      <c r="O54" s="24"/>
      <c r="P54" s="54" t="s">
        <v>26</v>
      </c>
      <c r="Q54" s="54" t="s">
        <v>5</v>
      </c>
      <c r="R54" s="24"/>
    </row>
    <row r="55" spans="1:18" ht="42.75" x14ac:dyDescent="0.2">
      <c r="B55" s="39" t="s">
        <v>142</v>
      </c>
      <c r="C55" s="47">
        <v>280000000</v>
      </c>
      <c r="D55" s="26">
        <v>0</v>
      </c>
      <c r="E55" s="26">
        <v>0</v>
      </c>
      <c r="F55" s="46">
        <f t="shared" ref="F55:F60" si="3">+C55+D55+E55</f>
        <v>280000000</v>
      </c>
      <c r="G55" s="47">
        <v>80000000</v>
      </c>
      <c r="H55" s="47"/>
      <c r="I55" s="26">
        <v>0</v>
      </c>
      <c r="J55" s="26"/>
      <c r="K55" s="26">
        <v>55123557919</v>
      </c>
      <c r="L55" s="62" t="s">
        <v>143</v>
      </c>
      <c r="M55" s="26">
        <f t="shared" ref="M55:M60" si="4">+G55+I55+K55</f>
        <v>55203557919</v>
      </c>
      <c r="N55" s="49">
        <f t="shared" ref="N55:N60" si="5">+F55+M55</f>
        <v>55483557919</v>
      </c>
      <c r="O55" s="28"/>
      <c r="P55" s="29" t="s">
        <v>144</v>
      </c>
      <c r="Q55" s="53">
        <v>280000</v>
      </c>
      <c r="R55" s="28"/>
    </row>
    <row r="56" spans="1:18" ht="15" x14ac:dyDescent="0.2">
      <c r="B56" s="39" t="s">
        <v>145</v>
      </c>
      <c r="C56" s="47">
        <v>590000000</v>
      </c>
      <c r="D56" s="26">
        <v>0</v>
      </c>
      <c r="E56" s="26">
        <v>0</v>
      </c>
      <c r="F56" s="46">
        <f t="shared" si="3"/>
        <v>590000000</v>
      </c>
      <c r="G56" s="47">
        <v>115000000</v>
      </c>
      <c r="H56" s="47"/>
      <c r="I56" s="26">
        <v>0</v>
      </c>
      <c r="J56" s="26"/>
      <c r="K56" s="26">
        <v>0</v>
      </c>
      <c r="L56" s="26"/>
      <c r="M56" s="26">
        <f t="shared" si="4"/>
        <v>115000000</v>
      </c>
      <c r="N56" s="49">
        <f t="shared" si="5"/>
        <v>705000000</v>
      </c>
      <c r="O56" s="28"/>
      <c r="P56" s="29"/>
      <c r="Q56" s="53"/>
      <c r="R56" s="28"/>
    </row>
    <row r="57" spans="1:18" ht="30" x14ac:dyDescent="0.2">
      <c r="B57" s="39" t="s">
        <v>146</v>
      </c>
      <c r="C57" s="47">
        <v>100000000</v>
      </c>
      <c r="D57" s="26">
        <v>0</v>
      </c>
      <c r="E57" s="26">
        <v>0</v>
      </c>
      <c r="F57" s="46">
        <f t="shared" si="3"/>
        <v>100000000</v>
      </c>
      <c r="G57" s="47">
        <v>140000000</v>
      </c>
      <c r="H57" s="47"/>
      <c r="I57" s="26">
        <v>0</v>
      </c>
      <c r="J57" s="26"/>
      <c r="K57" s="26">
        <v>0</v>
      </c>
      <c r="L57" s="26"/>
      <c r="M57" s="26">
        <f t="shared" si="4"/>
        <v>140000000</v>
      </c>
      <c r="N57" s="49">
        <f t="shared" si="5"/>
        <v>240000000</v>
      </c>
      <c r="O57" s="28"/>
      <c r="P57" s="29"/>
      <c r="Q57" s="53"/>
      <c r="R57" s="28"/>
    </row>
    <row r="58" spans="1:18" ht="42.75" x14ac:dyDescent="0.2">
      <c r="B58" s="39" t="s">
        <v>147</v>
      </c>
      <c r="C58" s="47">
        <v>210000000</v>
      </c>
      <c r="D58" s="26">
        <v>0</v>
      </c>
      <c r="E58" s="26">
        <v>0</v>
      </c>
      <c r="F58" s="46">
        <f t="shared" si="3"/>
        <v>210000000</v>
      </c>
      <c r="G58" s="47">
        <v>120000000</v>
      </c>
      <c r="H58" s="47"/>
      <c r="I58" s="26">
        <v>0</v>
      </c>
      <c r="J58" s="26"/>
      <c r="K58" s="26">
        <v>0</v>
      </c>
      <c r="L58" s="26"/>
      <c r="M58" s="26">
        <f t="shared" si="4"/>
        <v>120000000</v>
      </c>
      <c r="N58" s="49">
        <f t="shared" si="5"/>
        <v>330000000</v>
      </c>
      <c r="O58" s="28"/>
      <c r="P58" s="29" t="s">
        <v>144</v>
      </c>
      <c r="Q58" s="53">
        <v>35000</v>
      </c>
      <c r="R58" s="28"/>
    </row>
    <row r="59" spans="1:18" ht="42.75" x14ac:dyDescent="0.2">
      <c r="B59" s="39" t="s">
        <v>148</v>
      </c>
      <c r="C59" s="47">
        <v>40000000</v>
      </c>
      <c r="D59" s="26">
        <v>0</v>
      </c>
      <c r="E59" s="26">
        <v>0</v>
      </c>
      <c r="F59" s="46">
        <f t="shared" si="3"/>
        <v>40000000</v>
      </c>
      <c r="G59" s="47">
        <v>30000000</v>
      </c>
      <c r="H59" s="47"/>
      <c r="I59" s="26">
        <v>0</v>
      </c>
      <c r="J59" s="26"/>
      <c r="K59" s="26">
        <v>0</v>
      </c>
      <c r="L59" s="26"/>
      <c r="M59" s="26">
        <f t="shared" si="4"/>
        <v>30000000</v>
      </c>
      <c r="N59" s="49">
        <f t="shared" si="5"/>
        <v>70000000</v>
      </c>
      <c r="O59" s="28"/>
      <c r="P59" s="29" t="s">
        <v>144</v>
      </c>
      <c r="Q59" s="53">
        <v>30000</v>
      </c>
      <c r="R59" s="28"/>
    </row>
    <row r="60" spans="1:18" ht="42.75" x14ac:dyDescent="0.2">
      <c r="B60" s="39" t="s">
        <v>149</v>
      </c>
      <c r="C60" s="47">
        <v>270000000</v>
      </c>
      <c r="D60" s="26">
        <v>0</v>
      </c>
      <c r="E60" s="26">
        <v>0</v>
      </c>
      <c r="F60" s="46">
        <f t="shared" si="3"/>
        <v>270000000</v>
      </c>
      <c r="G60" s="47">
        <v>155000000</v>
      </c>
      <c r="H60" s="47"/>
      <c r="I60" s="26">
        <v>0</v>
      </c>
      <c r="J60" s="26"/>
      <c r="K60" s="26">
        <v>0</v>
      </c>
      <c r="L60" s="26"/>
      <c r="M60" s="26">
        <f t="shared" si="4"/>
        <v>155000000</v>
      </c>
      <c r="N60" s="49">
        <f t="shared" si="5"/>
        <v>425000000</v>
      </c>
      <c r="O60" s="28"/>
      <c r="P60" s="29" t="s">
        <v>144</v>
      </c>
      <c r="Q60" s="53">
        <v>5000</v>
      </c>
      <c r="R60" s="28"/>
    </row>
    <row r="61" spans="1:18" ht="15.75" x14ac:dyDescent="0.2">
      <c r="B61" s="31" t="s">
        <v>6</v>
      </c>
      <c r="C61" s="32">
        <f>SUM(C55:C60)</f>
        <v>1490000000</v>
      </c>
      <c r="D61" s="32">
        <f>SUM(D55:D60)</f>
        <v>0</v>
      </c>
      <c r="E61" s="32">
        <f>SUM(E55:E60)</f>
        <v>0</v>
      </c>
      <c r="F61" s="32">
        <f>SUM(F55:F60)</f>
        <v>1490000000</v>
      </c>
      <c r="G61" s="32">
        <f>SUM(G55:G60)</f>
        <v>640000000</v>
      </c>
      <c r="I61" s="32">
        <f>SUM(I55:I60)</f>
        <v>0</v>
      </c>
      <c r="K61" s="32">
        <f>SUM(K55:K60)</f>
        <v>55123557919</v>
      </c>
      <c r="M61" s="50">
        <f>SUM(M55:M60)</f>
        <v>55763557919</v>
      </c>
      <c r="N61" s="50">
        <f>SUM(N55:N60)</f>
        <v>57253557919</v>
      </c>
      <c r="O61" s="33"/>
      <c r="Q61" s="63">
        <f>SUM(Q55:Q60)</f>
        <v>350000</v>
      </c>
      <c r="R61" s="33"/>
    </row>
    <row r="63" spans="1:18" ht="15.75" x14ac:dyDescent="0.2">
      <c r="B63" s="31" t="s">
        <v>12</v>
      </c>
      <c r="C63" s="34">
        <f>F61</f>
        <v>1490000000</v>
      </c>
      <c r="D63" s="40"/>
    </row>
    <row r="64" spans="1:18" ht="15.75" x14ac:dyDescent="0.2">
      <c r="B64" s="31" t="s">
        <v>7</v>
      </c>
      <c r="C64" s="34">
        <f>+M61</f>
        <v>55763557919</v>
      </c>
      <c r="D64" s="40"/>
    </row>
    <row r="65" spans="1:18" ht="15.75" x14ac:dyDescent="0.25">
      <c r="B65" s="31" t="s">
        <v>3</v>
      </c>
      <c r="C65" s="36">
        <f>+C63+C64</f>
        <v>57253557919</v>
      </c>
      <c r="D65" s="41"/>
    </row>
    <row r="67" spans="1:18" x14ac:dyDescent="0.2">
      <c r="A67" s="43"/>
      <c r="B67" s="43"/>
      <c r="C67" s="43"/>
      <c r="D67" s="43"/>
      <c r="E67" s="43"/>
      <c r="F67" s="43"/>
      <c r="G67" s="43"/>
      <c r="H67" s="43"/>
      <c r="I67" s="43"/>
      <c r="J67" s="43"/>
      <c r="K67" s="43"/>
      <c r="L67" s="43"/>
      <c r="M67" s="43"/>
      <c r="N67" s="43"/>
      <c r="O67" s="44"/>
      <c r="P67" s="43"/>
      <c r="Q67" s="43"/>
    </row>
    <row r="69" spans="1:18" ht="29.25" customHeight="1" x14ac:dyDescent="0.2">
      <c r="B69" s="55" t="s">
        <v>150</v>
      </c>
      <c r="C69" s="120" t="s">
        <v>151</v>
      </c>
      <c r="D69" s="120"/>
      <c r="E69" s="120"/>
      <c r="F69" s="120"/>
      <c r="G69" s="120"/>
      <c r="H69" s="120"/>
      <c r="I69" s="120"/>
      <c r="J69" s="120"/>
      <c r="K69" s="120"/>
      <c r="L69" s="120"/>
      <c r="M69" s="120"/>
      <c r="N69" s="120"/>
      <c r="O69" s="17"/>
      <c r="R69" s="17"/>
    </row>
    <row r="70" spans="1:18" ht="15" customHeight="1" x14ac:dyDescent="0.2">
      <c r="B70" s="21"/>
      <c r="C70" s="22"/>
      <c r="D70" s="22"/>
      <c r="E70" s="22"/>
      <c r="F70" s="22"/>
      <c r="G70" s="22"/>
      <c r="H70" s="22"/>
      <c r="I70" s="22"/>
      <c r="J70" s="22"/>
      <c r="K70" s="22"/>
      <c r="L70" s="22"/>
      <c r="M70" s="22"/>
      <c r="N70" s="22"/>
      <c r="O70" s="22"/>
      <c r="R70" s="22"/>
    </row>
    <row r="71" spans="1:18" ht="16.5" customHeight="1" x14ac:dyDescent="0.2">
      <c r="B71" s="121" t="s">
        <v>0</v>
      </c>
      <c r="C71" s="122" t="s">
        <v>13</v>
      </c>
      <c r="D71" s="123"/>
      <c r="E71" s="123"/>
      <c r="F71" s="124"/>
      <c r="G71" s="122" t="s">
        <v>2</v>
      </c>
      <c r="H71" s="123"/>
      <c r="I71" s="123"/>
      <c r="J71" s="123"/>
      <c r="K71" s="123"/>
      <c r="L71" s="123"/>
      <c r="M71" s="124"/>
      <c r="N71" s="125" t="s">
        <v>3</v>
      </c>
      <c r="O71" s="24"/>
      <c r="P71" s="119" t="s">
        <v>11</v>
      </c>
      <c r="Q71" s="119"/>
      <c r="R71" s="24"/>
    </row>
    <row r="72" spans="1:18" ht="31.5" customHeight="1" x14ac:dyDescent="0.2">
      <c r="B72" s="121"/>
      <c r="C72" s="38" t="s">
        <v>9</v>
      </c>
      <c r="D72" s="38" t="s">
        <v>10</v>
      </c>
      <c r="E72" s="38" t="s">
        <v>1</v>
      </c>
      <c r="F72" s="38" t="s">
        <v>16</v>
      </c>
      <c r="G72" s="38" t="s">
        <v>14</v>
      </c>
      <c r="H72" s="42" t="s">
        <v>15</v>
      </c>
      <c r="I72" s="38" t="s">
        <v>18</v>
      </c>
      <c r="J72" s="42" t="s">
        <v>17</v>
      </c>
      <c r="K72" s="38" t="s">
        <v>19</v>
      </c>
      <c r="L72" s="42" t="s">
        <v>20</v>
      </c>
      <c r="M72" s="38" t="s">
        <v>4</v>
      </c>
      <c r="N72" s="125"/>
      <c r="O72" s="24"/>
      <c r="P72" s="54" t="s">
        <v>26</v>
      </c>
      <c r="Q72" s="54" t="s">
        <v>5</v>
      </c>
      <c r="R72" s="24"/>
    </row>
    <row r="73" spans="1:18" ht="42.75" x14ac:dyDescent="0.2">
      <c r="B73" s="39" t="s">
        <v>152</v>
      </c>
      <c r="C73" s="47">
        <v>4555000000</v>
      </c>
      <c r="D73" s="26">
        <v>0</v>
      </c>
      <c r="E73" s="26">
        <v>0</v>
      </c>
      <c r="F73" s="46">
        <f>+C73+D73+E73</f>
        <v>4555000000</v>
      </c>
      <c r="G73" s="26">
        <v>0</v>
      </c>
      <c r="H73" s="26"/>
      <c r="I73" s="26">
        <v>0</v>
      </c>
      <c r="J73" s="26"/>
      <c r="K73" s="26">
        <v>0</v>
      </c>
      <c r="L73" s="26"/>
      <c r="M73" s="26">
        <f>+G73+I73+K73</f>
        <v>0</v>
      </c>
      <c r="N73" s="49">
        <f>+F73+M73</f>
        <v>4555000000</v>
      </c>
      <c r="O73" s="28"/>
      <c r="P73" s="29" t="s">
        <v>144</v>
      </c>
      <c r="Q73" s="53">
        <v>280</v>
      </c>
      <c r="R73" s="28"/>
    </row>
    <row r="74" spans="1:18" ht="30" x14ac:dyDescent="0.2">
      <c r="B74" s="39" t="s">
        <v>153</v>
      </c>
      <c r="C74" s="47">
        <v>10000000</v>
      </c>
      <c r="D74" s="26">
        <v>0</v>
      </c>
      <c r="E74" s="26">
        <v>0</v>
      </c>
      <c r="F74" s="46">
        <f>+C74+D74+E74</f>
        <v>10000000</v>
      </c>
      <c r="G74" s="26">
        <v>0</v>
      </c>
      <c r="H74" s="26"/>
      <c r="I74" s="26">
        <v>0</v>
      </c>
      <c r="J74" s="26"/>
      <c r="K74" s="26">
        <v>0</v>
      </c>
      <c r="L74" s="26"/>
      <c r="M74" s="26">
        <f>+G74+I74+K74</f>
        <v>0</v>
      </c>
      <c r="N74" s="49">
        <f>+F74+M74</f>
        <v>10000000</v>
      </c>
      <c r="O74" s="28"/>
      <c r="P74" s="29"/>
      <c r="Q74" s="30"/>
      <c r="R74" s="28"/>
    </row>
    <row r="75" spans="1:18" ht="51" x14ac:dyDescent="0.2">
      <c r="B75" s="39" t="s">
        <v>154</v>
      </c>
      <c r="C75" s="26">
        <v>0</v>
      </c>
      <c r="D75" s="26">
        <v>0</v>
      </c>
      <c r="E75" s="26">
        <v>0</v>
      </c>
      <c r="F75" s="46">
        <f>+C75+D75+E75</f>
        <v>0</v>
      </c>
      <c r="G75" s="47">
        <v>2164000000</v>
      </c>
      <c r="H75" s="47"/>
      <c r="I75" s="26">
        <v>0</v>
      </c>
      <c r="J75" s="26"/>
      <c r="K75" s="47">
        <v>100000000</v>
      </c>
      <c r="L75" s="64" t="s">
        <v>155</v>
      </c>
      <c r="M75" s="26">
        <f>+G75+I75+K75</f>
        <v>2264000000</v>
      </c>
      <c r="N75" s="49">
        <f>+F75+M75</f>
        <v>2264000000</v>
      </c>
      <c r="O75" s="28"/>
      <c r="P75" s="29" t="s">
        <v>144</v>
      </c>
      <c r="Q75" s="53">
        <v>675</v>
      </c>
      <c r="R75" s="28"/>
    </row>
    <row r="76" spans="1:18" ht="60" x14ac:dyDescent="0.2">
      <c r="B76" s="39" t="s">
        <v>156</v>
      </c>
      <c r="C76" s="26">
        <v>0</v>
      </c>
      <c r="D76" s="26">
        <v>0</v>
      </c>
      <c r="E76" s="26">
        <v>0</v>
      </c>
      <c r="F76" s="46">
        <f>+C76+D76+E76</f>
        <v>0</v>
      </c>
      <c r="G76" s="26">
        <v>0</v>
      </c>
      <c r="H76" s="26"/>
      <c r="I76" s="26">
        <v>0</v>
      </c>
      <c r="J76" s="26"/>
      <c r="K76" s="47">
        <v>7400000000</v>
      </c>
      <c r="L76" s="65" t="s">
        <v>157</v>
      </c>
      <c r="M76" s="26">
        <f>+G76+I76+K76</f>
        <v>7400000000</v>
      </c>
      <c r="N76" s="49">
        <f>+F76+M76</f>
        <v>7400000000</v>
      </c>
      <c r="O76" s="28"/>
      <c r="P76" s="29" t="s">
        <v>144</v>
      </c>
      <c r="Q76" s="53">
        <v>174</v>
      </c>
      <c r="R76" s="28"/>
    </row>
    <row r="77" spans="1:18" ht="42.75" x14ac:dyDescent="0.2">
      <c r="B77" s="39" t="s">
        <v>158</v>
      </c>
      <c r="C77" s="47">
        <v>218209872</v>
      </c>
      <c r="D77" s="26">
        <v>0</v>
      </c>
      <c r="E77" s="26">
        <v>0</v>
      </c>
      <c r="F77" s="46">
        <f>+C77+D77+E77</f>
        <v>218209872</v>
      </c>
      <c r="G77" s="47">
        <v>61312725</v>
      </c>
      <c r="H77" s="47"/>
      <c r="I77" s="26">
        <v>0</v>
      </c>
      <c r="J77" s="26"/>
      <c r="K77" s="26">
        <v>0</v>
      </c>
      <c r="L77" s="26"/>
      <c r="M77" s="26">
        <f>+G77+I77+K77</f>
        <v>61312725</v>
      </c>
      <c r="N77" s="49">
        <f>+F77+M77</f>
        <v>279522597</v>
      </c>
      <c r="O77" s="28"/>
      <c r="P77" s="29" t="s">
        <v>144</v>
      </c>
      <c r="Q77" s="30">
        <v>3631</v>
      </c>
      <c r="R77" s="28"/>
    </row>
    <row r="78" spans="1:18" ht="15.75" x14ac:dyDescent="0.2">
      <c r="B78" s="31" t="s">
        <v>6</v>
      </c>
      <c r="C78" s="32">
        <f>SUM(C73:C77)</f>
        <v>4783209872</v>
      </c>
      <c r="D78" s="32">
        <f>SUM(D73:D77)</f>
        <v>0</v>
      </c>
      <c r="E78" s="32">
        <f>SUM(E73:E77)</f>
        <v>0</v>
      </c>
      <c r="F78" s="32">
        <f>SUM(F73:F77)</f>
        <v>4783209872</v>
      </c>
      <c r="G78" s="32">
        <f>SUM(G73:G77)</f>
        <v>2225312725</v>
      </c>
      <c r="I78" s="32">
        <f>SUM(I73:I77)</f>
        <v>0</v>
      </c>
      <c r="K78" s="32">
        <f>SUM(K73:K77)</f>
        <v>7500000000</v>
      </c>
      <c r="M78" s="50">
        <f>SUM(M73:M77)</f>
        <v>9725312725</v>
      </c>
      <c r="N78" s="50">
        <f>SUM(N73:N77)</f>
        <v>14508522597</v>
      </c>
      <c r="O78" s="33"/>
      <c r="Q78" s="48">
        <f>SUM(Q73:Q77)</f>
        <v>4760</v>
      </c>
      <c r="R78" s="33"/>
    </row>
    <row r="80" spans="1:18" ht="15.75" x14ac:dyDescent="0.2">
      <c r="B80" s="31" t="s">
        <v>12</v>
      </c>
      <c r="C80" s="34">
        <f>F78</f>
        <v>4783209872</v>
      </c>
      <c r="D80" s="40"/>
    </row>
    <row r="81" spans="1:17" ht="15.75" x14ac:dyDescent="0.2">
      <c r="B81" s="31" t="s">
        <v>7</v>
      </c>
      <c r="C81" s="34">
        <f>+M78</f>
        <v>9725312725</v>
      </c>
      <c r="D81" s="40"/>
    </row>
    <row r="82" spans="1:17" ht="15.75" x14ac:dyDescent="0.25">
      <c r="B82" s="31" t="s">
        <v>3</v>
      </c>
      <c r="C82" s="36">
        <f>+C80+C81</f>
        <v>14508522597</v>
      </c>
      <c r="D82" s="41"/>
    </row>
    <row r="84" spans="1:17" x14ac:dyDescent="0.2">
      <c r="A84" s="43"/>
      <c r="B84" s="43"/>
      <c r="C84" s="43"/>
      <c r="D84" s="43"/>
      <c r="E84" s="43"/>
      <c r="F84" s="43"/>
      <c r="G84" s="43"/>
      <c r="H84" s="43"/>
      <c r="I84" s="43"/>
      <c r="J84" s="43"/>
      <c r="K84" s="43"/>
      <c r="L84" s="43"/>
      <c r="M84" s="43"/>
      <c r="N84" s="43"/>
      <c r="O84" s="44"/>
      <c r="P84" s="43"/>
      <c r="Q84" s="43"/>
    </row>
  </sheetData>
  <mergeCells count="31">
    <mergeCell ref="C2:N2"/>
    <mergeCell ref="C4:N4"/>
    <mergeCell ref="B6:B7"/>
    <mergeCell ref="C6:F6"/>
    <mergeCell ref="G6:M6"/>
    <mergeCell ref="N6:N7"/>
    <mergeCell ref="P6:Q6"/>
    <mergeCell ref="C18:N18"/>
    <mergeCell ref="B20:B21"/>
    <mergeCell ref="C20:F20"/>
    <mergeCell ref="G20:M20"/>
    <mergeCell ref="N20:N21"/>
    <mergeCell ref="P20:Q20"/>
    <mergeCell ref="P53:Q53"/>
    <mergeCell ref="C37:N37"/>
    <mergeCell ref="B39:B40"/>
    <mergeCell ref="C39:F39"/>
    <mergeCell ref="G39:M39"/>
    <mergeCell ref="N39:N40"/>
    <mergeCell ref="P39:Q39"/>
    <mergeCell ref="C51:N51"/>
    <mergeCell ref="B53:B54"/>
    <mergeCell ref="C53:F53"/>
    <mergeCell ref="G53:M53"/>
    <mergeCell ref="N53:N54"/>
    <mergeCell ref="P71:Q71"/>
    <mergeCell ref="C69:N69"/>
    <mergeCell ref="B71:B72"/>
    <mergeCell ref="C71:F71"/>
    <mergeCell ref="G71:M71"/>
    <mergeCell ref="N71:N72"/>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dimension ref="A2:R63"/>
  <sheetViews>
    <sheetView topLeftCell="A57" workbookViewId="0">
      <pane xSplit="2" topLeftCell="C1" activePane="topRight" state="frozen"/>
      <selection pane="topRight" activeCell="C76" sqref="C76"/>
    </sheetView>
  </sheetViews>
  <sheetFormatPr baseColWidth="10" defaultColWidth="11.42578125" defaultRowHeight="14.25" x14ac:dyDescent="0.2"/>
  <cols>
    <col min="1" max="1" width="3.140625" style="18" customWidth="1"/>
    <col min="2" max="2" width="42.7109375" style="18" customWidth="1"/>
    <col min="3" max="7" width="20.7109375" style="18" customWidth="1"/>
    <col min="8" max="8" width="24.28515625" style="18" customWidth="1"/>
    <col min="9" max="13" width="20.7109375" style="18" customWidth="1"/>
    <col min="14" max="14" width="21.140625" style="18" customWidth="1"/>
    <col min="15" max="15" width="3.140625" style="35" customWidth="1"/>
    <col min="16" max="16" width="31.28515625" style="18" customWidth="1"/>
    <col min="17" max="17" width="16.28515625" style="18" customWidth="1"/>
    <col min="18" max="18" width="3.140625" style="35" customWidth="1"/>
    <col min="19" max="19" width="6.85546875" style="18" customWidth="1"/>
    <col min="20" max="16384" width="11.42578125" style="18"/>
  </cols>
  <sheetData>
    <row r="2" spans="2:18" ht="36" customHeight="1" x14ac:dyDescent="0.2">
      <c r="B2" s="61" t="s">
        <v>170</v>
      </c>
      <c r="C2" s="120" t="s">
        <v>159</v>
      </c>
      <c r="D2" s="120"/>
      <c r="E2" s="120"/>
      <c r="F2" s="120"/>
      <c r="G2" s="120"/>
      <c r="H2" s="120"/>
      <c r="I2" s="120"/>
      <c r="J2" s="120"/>
      <c r="K2" s="120"/>
      <c r="L2" s="120"/>
      <c r="M2" s="120"/>
      <c r="N2" s="120"/>
      <c r="O2" s="17"/>
      <c r="R2" s="17"/>
    </row>
    <row r="3" spans="2:18" x14ac:dyDescent="0.2">
      <c r="C3" s="19"/>
      <c r="D3" s="19"/>
      <c r="E3" s="19"/>
      <c r="F3" s="19"/>
      <c r="G3" s="19"/>
      <c r="H3" s="19"/>
      <c r="I3" s="19"/>
      <c r="J3" s="19"/>
      <c r="K3" s="19"/>
      <c r="L3" s="19"/>
      <c r="M3" s="19"/>
      <c r="N3" s="19"/>
      <c r="O3" s="20"/>
      <c r="R3" s="20"/>
    </row>
    <row r="4" spans="2:18" ht="29.25" customHeight="1" x14ac:dyDescent="0.2">
      <c r="B4" s="61" t="s">
        <v>171</v>
      </c>
      <c r="C4" s="120" t="s">
        <v>160</v>
      </c>
      <c r="D4" s="120"/>
      <c r="E4" s="120"/>
      <c r="F4" s="120"/>
      <c r="G4" s="120"/>
      <c r="H4" s="120"/>
      <c r="I4" s="120"/>
      <c r="J4" s="120"/>
      <c r="K4" s="120"/>
      <c r="L4" s="120"/>
      <c r="M4" s="120"/>
      <c r="N4" s="120"/>
      <c r="O4" s="17"/>
      <c r="R4" s="17"/>
    </row>
    <row r="5" spans="2:18" ht="15" customHeight="1" x14ac:dyDescent="0.2">
      <c r="B5" s="21"/>
      <c r="C5" s="22"/>
      <c r="D5" s="22"/>
      <c r="E5" s="22"/>
      <c r="F5" s="22"/>
      <c r="G5" s="22"/>
      <c r="H5" s="22"/>
      <c r="I5" s="22"/>
      <c r="J5" s="22"/>
      <c r="K5" s="22"/>
      <c r="L5" s="22"/>
      <c r="M5" s="22"/>
      <c r="N5" s="22"/>
      <c r="O5" s="22"/>
      <c r="R5" s="22"/>
    </row>
    <row r="6" spans="2:18" ht="16.5" customHeight="1" x14ac:dyDescent="0.2">
      <c r="B6" s="121" t="s">
        <v>0</v>
      </c>
      <c r="C6" s="122" t="s">
        <v>13</v>
      </c>
      <c r="D6" s="123"/>
      <c r="E6" s="123"/>
      <c r="F6" s="124"/>
      <c r="G6" s="122" t="s">
        <v>2</v>
      </c>
      <c r="H6" s="123"/>
      <c r="I6" s="123"/>
      <c r="J6" s="123"/>
      <c r="K6" s="123"/>
      <c r="L6" s="123"/>
      <c r="M6" s="124"/>
      <c r="N6" s="125" t="s">
        <v>3</v>
      </c>
      <c r="O6" s="24"/>
      <c r="P6" s="119" t="s">
        <v>11</v>
      </c>
      <c r="Q6" s="119"/>
      <c r="R6" s="24"/>
    </row>
    <row r="7" spans="2:18" ht="31.5" customHeight="1" x14ac:dyDescent="0.2">
      <c r="B7" s="121"/>
      <c r="C7" s="38" t="s">
        <v>9</v>
      </c>
      <c r="D7" s="38" t="s">
        <v>10</v>
      </c>
      <c r="E7" s="38" t="s">
        <v>1</v>
      </c>
      <c r="F7" s="38" t="s">
        <v>16</v>
      </c>
      <c r="G7" s="38" t="s">
        <v>14</v>
      </c>
      <c r="H7" s="42" t="s">
        <v>15</v>
      </c>
      <c r="I7" s="38" t="s">
        <v>18</v>
      </c>
      <c r="J7" s="42" t="s">
        <v>17</v>
      </c>
      <c r="K7" s="38" t="s">
        <v>19</v>
      </c>
      <c r="L7" s="42" t="s">
        <v>20</v>
      </c>
      <c r="M7" s="38" t="s">
        <v>4</v>
      </c>
      <c r="N7" s="125"/>
      <c r="O7" s="24"/>
      <c r="P7" s="60" t="s">
        <v>26</v>
      </c>
      <c r="Q7" s="60" t="s">
        <v>5</v>
      </c>
      <c r="R7" s="24"/>
    </row>
    <row r="8" spans="2:18" ht="30" x14ac:dyDescent="0.2">
      <c r="B8" s="59" t="s">
        <v>161</v>
      </c>
      <c r="C8" s="26">
        <v>0</v>
      </c>
      <c r="D8" s="26">
        <v>0</v>
      </c>
      <c r="E8" s="26">
        <v>0</v>
      </c>
      <c r="F8" s="46">
        <f>+C8+D8+E8</f>
        <v>0</v>
      </c>
      <c r="G8" s="26">
        <v>0</v>
      </c>
      <c r="H8" s="26"/>
      <c r="I8" s="26">
        <v>0</v>
      </c>
      <c r="J8" s="26"/>
      <c r="K8" s="26">
        <v>0</v>
      </c>
      <c r="L8" s="26"/>
      <c r="M8" s="26">
        <f>+G8+I8+K8</f>
        <v>0</v>
      </c>
      <c r="N8" s="49">
        <f>+F8+M8</f>
        <v>0</v>
      </c>
      <c r="O8" s="28"/>
      <c r="P8" s="29"/>
      <c r="Q8" s="30"/>
      <c r="R8" s="28"/>
    </row>
    <row r="9" spans="2:18" ht="15" x14ac:dyDescent="0.2">
      <c r="B9" s="39" t="s">
        <v>162</v>
      </c>
      <c r="C9" s="26">
        <v>0</v>
      </c>
      <c r="D9" s="26">
        <v>0</v>
      </c>
      <c r="E9" s="26">
        <v>0</v>
      </c>
      <c r="F9" s="46">
        <f>+C9+D9+E9</f>
        <v>0</v>
      </c>
      <c r="G9" s="26">
        <v>0</v>
      </c>
      <c r="H9" s="26"/>
      <c r="I9" s="26">
        <v>0</v>
      </c>
      <c r="J9" s="26"/>
      <c r="K9" s="26">
        <v>0</v>
      </c>
      <c r="L9" s="26"/>
      <c r="M9" s="26">
        <f>+G9+I9+K9</f>
        <v>0</v>
      </c>
      <c r="N9" s="49">
        <f>+F9+M9</f>
        <v>0</v>
      </c>
      <c r="O9" s="28"/>
      <c r="P9" s="29"/>
      <c r="Q9" s="30"/>
      <c r="R9" s="28"/>
    </row>
    <row r="10" spans="2:18" ht="42.75" x14ac:dyDescent="0.2">
      <c r="B10" s="39" t="s">
        <v>163</v>
      </c>
      <c r="C10" s="26">
        <v>0</v>
      </c>
      <c r="D10" s="26">
        <v>0</v>
      </c>
      <c r="E10" s="26">
        <v>0</v>
      </c>
      <c r="F10" s="46">
        <f>+C10+D10+E10</f>
        <v>0</v>
      </c>
      <c r="G10" s="26">
        <v>0</v>
      </c>
      <c r="H10" s="26"/>
      <c r="I10" s="26">
        <v>0</v>
      </c>
      <c r="J10" s="26"/>
      <c r="K10" s="26">
        <v>0</v>
      </c>
      <c r="L10" s="26"/>
      <c r="M10" s="26">
        <f>+G10+I10+K10</f>
        <v>0</v>
      </c>
      <c r="N10" s="49">
        <f>+F10+M10</f>
        <v>0</v>
      </c>
      <c r="O10" s="28"/>
      <c r="P10" s="29" t="s">
        <v>164</v>
      </c>
      <c r="Q10" s="51">
        <v>0.3</v>
      </c>
      <c r="R10" s="28"/>
    </row>
    <row r="11" spans="2:18" ht="45" x14ac:dyDescent="0.2">
      <c r="B11" s="39" t="s">
        <v>165</v>
      </c>
      <c r="C11" s="26">
        <v>0</v>
      </c>
      <c r="D11" s="26">
        <v>0</v>
      </c>
      <c r="E11" s="26">
        <v>0</v>
      </c>
      <c r="F11" s="46">
        <f>+C11+D11+E11</f>
        <v>0</v>
      </c>
      <c r="G11" s="26">
        <v>0</v>
      </c>
      <c r="H11" s="26"/>
      <c r="I11" s="26">
        <v>0</v>
      </c>
      <c r="J11" s="26"/>
      <c r="K11" s="26">
        <v>0</v>
      </c>
      <c r="L11" s="26"/>
      <c r="M11" s="26">
        <f>+G11+I11+K11</f>
        <v>0</v>
      </c>
      <c r="N11" s="49">
        <f>+F11+M11</f>
        <v>0</v>
      </c>
      <c r="O11" s="28"/>
      <c r="P11" s="29"/>
      <c r="Q11" s="30"/>
      <c r="R11" s="28"/>
    </row>
    <row r="12" spans="2:18" ht="30" x14ac:dyDescent="0.2">
      <c r="B12" s="39" t="s">
        <v>166</v>
      </c>
      <c r="C12" s="26">
        <v>0</v>
      </c>
      <c r="D12" s="26">
        <v>0</v>
      </c>
      <c r="E12" s="26">
        <v>0</v>
      </c>
      <c r="F12" s="46">
        <f>+C12+D12+E12</f>
        <v>0</v>
      </c>
      <c r="G12" s="26">
        <v>0</v>
      </c>
      <c r="H12" s="26"/>
      <c r="I12" s="26">
        <v>0</v>
      </c>
      <c r="J12" s="26"/>
      <c r="K12" s="26">
        <v>0</v>
      </c>
      <c r="L12" s="26"/>
      <c r="M12" s="26">
        <f>+G12+I12+K12</f>
        <v>0</v>
      </c>
      <c r="N12" s="49">
        <f>+F12+M12</f>
        <v>0</v>
      </c>
      <c r="O12" s="28"/>
      <c r="P12" s="29"/>
      <c r="Q12" s="30"/>
      <c r="R12" s="28"/>
    </row>
    <row r="13" spans="2:18" ht="15.75" x14ac:dyDescent="0.2">
      <c r="B13" s="31" t="s">
        <v>6</v>
      </c>
      <c r="C13" s="32">
        <f>SUM(C8:C12)</f>
        <v>0</v>
      </c>
      <c r="D13" s="32">
        <f>SUM(D8:D12)</f>
        <v>0</v>
      </c>
      <c r="E13" s="32">
        <f>SUM(E8:E12)</f>
        <v>0</v>
      </c>
      <c r="F13" s="32">
        <f>SUM(F8:F12)</f>
        <v>0</v>
      </c>
      <c r="G13" s="32">
        <f>SUM(G8:G12)</f>
        <v>0</v>
      </c>
      <c r="I13" s="32">
        <f>SUM(I8:I12)</f>
        <v>0</v>
      </c>
      <c r="K13" s="32">
        <f>SUM(K8:K12)</f>
        <v>0</v>
      </c>
      <c r="M13" s="50">
        <f>SUM(M8:M12)</f>
        <v>0</v>
      </c>
      <c r="N13" s="50">
        <f>SUM(N8:N12)</f>
        <v>0</v>
      </c>
      <c r="O13" s="33"/>
      <c r="Q13" s="48">
        <f>SUM(Q8:Q12)</f>
        <v>0.3</v>
      </c>
      <c r="R13" s="33"/>
    </row>
    <row r="15" spans="2:18" ht="15.75" x14ac:dyDescent="0.2">
      <c r="B15" s="31" t="s">
        <v>12</v>
      </c>
      <c r="C15" s="34">
        <f>F13</f>
        <v>0</v>
      </c>
      <c r="D15" s="40"/>
    </row>
    <row r="16" spans="2:18" ht="15.75" x14ac:dyDescent="0.2">
      <c r="B16" s="31" t="s">
        <v>7</v>
      </c>
      <c r="C16" s="34">
        <f>+M13</f>
        <v>0</v>
      </c>
      <c r="D16" s="40"/>
    </row>
    <row r="17" spans="1:18" ht="15.75" x14ac:dyDescent="0.25">
      <c r="B17" s="31" t="s">
        <v>3</v>
      </c>
      <c r="C17" s="36">
        <f>+C15+C16</f>
        <v>0</v>
      </c>
      <c r="D17" s="41"/>
    </row>
    <row r="19" spans="1:18" x14ac:dyDescent="0.2">
      <c r="A19" s="43"/>
      <c r="B19" s="43"/>
      <c r="C19" s="43"/>
      <c r="D19" s="43"/>
      <c r="E19" s="43"/>
      <c r="F19" s="43"/>
      <c r="G19" s="43"/>
      <c r="H19" s="43"/>
      <c r="I19" s="43"/>
      <c r="J19" s="43"/>
      <c r="K19" s="43"/>
      <c r="L19" s="43"/>
      <c r="M19" s="43"/>
      <c r="N19" s="43"/>
      <c r="O19" s="44"/>
      <c r="P19" s="43"/>
      <c r="Q19" s="43"/>
    </row>
    <row r="21" spans="1:18" ht="29.25" customHeight="1" x14ac:dyDescent="0.2">
      <c r="B21" s="61" t="s">
        <v>172</v>
      </c>
      <c r="C21" s="120" t="s">
        <v>169</v>
      </c>
      <c r="D21" s="120"/>
      <c r="E21" s="120"/>
      <c r="F21" s="120"/>
      <c r="G21" s="120"/>
      <c r="H21" s="120"/>
      <c r="I21" s="120"/>
      <c r="J21" s="120"/>
      <c r="K21" s="120"/>
      <c r="L21" s="120"/>
      <c r="M21" s="120"/>
      <c r="N21" s="120"/>
      <c r="O21" s="17"/>
      <c r="R21" s="17"/>
    </row>
    <row r="22" spans="1:18" ht="15" customHeight="1" x14ac:dyDescent="0.2">
      <c r="B22" s="21"/>
      <c r="C22" s="22"/>
      <c r="D22" s="22"/>
      <c r="E22" s="22"/>
      <c r="F22" s="22"/>
      <c r="G22" s="22"/>
      <c r="H22" s="22"/>
      <c r="I22" s="22"/>
      <c r="J22" s="22"/>
      <c r="K22" s="22"/>
      <c r="L22" s="22"/>
      <c r="M22" s="22"/>
      <c r="N22" s="22"/>
      <c r="O22" s="22"/>
      <c r="R22" s="22"/>
    </row>
    <row r="23" spans="1:18" ht="16.5" customHeight="1" x14ac:dyDescent="0.2">
      <c r="B23" s="121" t="s">
        <v>0</v>
      </c>
      <c r="C23" s="122" t="s">
        <v>13</v>
      </c>
      <c r="D23" s="123"/>
      <c r="E23" s="123"/>
      <c r="F23" s="124"/>
      <c r="G23" s="122" t="s">
        <v>2</v>
      </c>
      <c r="H23" s="123"/>
      <c r="I23" s="123"/>
      <c r="J23" s="123"/>
      <c r="K23" s="123"/>
      <c r="L23" s="123"/>
      <c r="M23" s="124"/>
      <c r="N23" s="125" t="s">
        <v>3</v>
      </c>
      <c r="O23" s="24"/>
      <c r="P23" s="119" t="s">
        <v>11</v>
      </c>
      <c r="Q23" s="119"/>
      <c r="R23" s="24"/>
    </row>
    <row r="24" spans="1:18" ht="31.5" customHeight="1" x14ac:dyDescent="0.2">
      <c r="B24" s="121"/>
      <c r="C24" s="38" t="s">
        <v>9</v>
      </c>
      <c r="D24" s="38" t="s">
        <v>10</v>
      </c>
      <c r="E24" s="38" t="s">
        <v>1</v>
      </c>
      <c r="F24" s="38" t="s">
        <v>16</v>
      </c>
      <c r="G24" s="38" t="s">
        <v>14</v>
      </c>
      <c r="H24" s="42" t="s">
        <v>15</v>
      </c>
      <c r="I24" s="38" t="s">
        <v>18</v>
      </c>
      <c r="J24" s="42" t="s">
        <v>17</v>
      </c>
      <c r="K24" s="38" t="s">
        <v>19</v>
      </c>
      <c r="L24" s="42" t="s">
        <v>20</v>
      </c>
      <c r="M24" s="38" t="s">
        <v>4</v>
      </c>
      <c r="N24" s="125"/>
      <c r="O24" s="24"/>
      <c r="P24" s="60" t="s">
        <v>26</v>
      </c>
      <c r="Q24" s="60" t="s">
        <v>5</v>
      </c>
      <c r="R24" s="24"/>
    </row>
    <row r="25" spans="1:18" ht="30" x14ac:dyDescent="0.2">
      <c r="B25" s="39" t="s">
        <v>167</v>
      </c>
      <c r="C25" s="26">
        <v>0</v>
      </c>
      <c r="D25" s="26">
        <v>0</v>
      </c>
      <c r="E25" s="26">
        <v>0</v>
      </c>
      <c r="F25" s="46">
        <f>+C25+D25+E25</f>
        <v>0</v>
      </c>
      <c r="G25" s="47">
        <v>300000000</v>
      </c>
      <c r="H25" s="47"/>
      <c r="I25" s="26">
        <v>0</v>
      </c>
      <c r="J25" s="26"/>
      <c r="K25" s="26">
        <v>0</v>
      </c>
      <c r="L25" s="26"/>
      <c r="M25" s="26">
        <f>+G25+I25+K25</f>
        <v>300000000</v>
      </c>
      <c r="N25" s="49">
        <f>+F25+M25</f>
        <v>300000000</v>
      </c>
      <c r="O25" s="28"/>
      <c r="P25" s="29"/>
      <c r="Q25" s="30"/>
      <c r="R25" s="28"/>
    </row>
    <row r="26" spans="1:18" ht="30" x14ac:dyDescent="0.2">
      <c r="B26" s="39" t="s">
        <v>168</v>
      </c>
      <c r="C26" s="26">
        <v>0</v>
      </c>
      <c r="D26" s="26">
        <v>0</v>
      </c>
      <c r="E26" s="26">
        <v>0</v>
      </c>
      <c r="F26" s="46">
        <f>+C26+D26+E26</f>
        <v>0</v>
      </c>
      <c r="G26" s="47">
        <v>100000000</v>
      </c>
      <c r="H26" s="47"/>
      <c r="I26" s="26">
        <v>0</v>
      </c>
      <c r="J26" s="26"/>
      <c r="K26" s="26">
        <v>0</v>
      </c>
      <c r="L26" s="26"/>
      <c r="M26" s="26">
        <f>+G26+I26+K26</f>
        <v>100000000</v>
      </c>
      <c r="N26" s="49">
        <f>+F26+M26</f>
        <v>100000000</v>
      </c>
      <c r="O26" s="28"/>
      <c r="P26" s="29"/>
      <c r="Q26" s="30"/>
      <c r="R26" s="28"/>
    </row>
    <row r="27" spans="1:18" ht="15.75" x14ac:dyDescent="0.2">
      <c r="B27" s="31" t="s">
        <v>6</v>
      </c>
      <c r="C27" s="32">
        <f>SUM(C25:C26)</f>
        <v>0</v>
      </c>
      <c r="D27" s="32">
        <f>SUM(D25:D26)</f>
        <v>0</v>
      </c>
      <c r="E27" s="32">
        <f>SUM(E25:E26)</f>
        <v>0</v>
      </c>
      <c r="F27" s="32">
        <f>SUM(F25:F26)</f>
        <v>0</v>
      </c>
      <c r="G27" s="32">
        <f>SUM(G25:G26)</f>
        <v>400000000</v>
      </c>
      <c r="I27" s="32">
        <f>SUM(I25:I26)</f>
        <v>0</v>
      </c>
      <c r="K27" s="32">
        <f>SUM(K25:K26)</f>
        <v>0</v>
      </c>
      <c r="M27" s="50">
        <f>SUM(M25:M26)</f>
        <v>400000000</v>
      </c>
      <c r="N27" s="50">
        <f>SUM(N25:N26)</f>
        <v>400000000</v>
      </c>
      <c r="O27" s="33"/>
      <c r="Q27" s="48">
        <f>SUM(Q25:Q26)</f>
        <v>0</v>
      </c>
      <c r="R27" s="33"/>
    </row>
    <row r="29" spans="1:18" ht="15.75" x14ac:dyDescent="0.2">
      <c r="B29" s="31" t="s">
        <v>12</v>
      </c>
      <c r="C29" s="34">
        <f>F27</f>
        <v>0</v>
      </c>
      <c r="D29" s="40"/>
    </row>
    <row r="30" spans="1:18" ht="15.75" x14ac:dyDescent="0.2">
      <c r="B30" s="31" t="s">
        <v>7</v>
      </c>
      <c r="C30" s="34">
        <f>+M27</f>
        <v>400000000</v>
      </c>
      <c r="D30" s="40"/>
    </row>
    <row r="31" spans="1:18" ht="15.75" x14ac:dyDescent="0.25">
      <c r="B31" s="31" t="s">
        <v>3</v>
      </c>
      <c r="C31" s="36">
        <f>+C29+C30</f>
        <v>400000000</v>
      </c>
      <c r="D31" s="41"/>
    </row>
    <row r="33" spans="1:18" x14ac:dyDescent="0.2">
      <c r="A33" s="43"/>
      <c r="B33" s="43"/>
      <c r="C33" s="43"/>
      <c r="D33" s="43"/>
      <c r="E33" s="43"/>
      <c r="F33" s="43"/>
      <c r="G33" s="43"/>
      <c r="H33" s="43"/>
      <c r="I33" s="43"/>
      <c r="J33" s="43"/>
      <c r="K33" s="43"/>
      <c r="L33" s="43"/>
      <c r="M33" s="43"/>
      <c r="N33" s="43"/>
      <c r="O33" s="44"/>
      <c r="P33" s="43"/>
      <c r="Q33" s="43"/>
    </row>
    <row r="35" spans="1:18" ht="29.25" customHeight="1" x14ac:dyDescent="0.2">
      <c r="B35" s="61" t="s">
        <v>174</v>
      </c>
      <c r="C35" s="120" t="s">
        <v>176</v>
      </c>
      <c r="D35" s="120"/>
      <c r="E35" s="120"/>
      <c r="F35" s="120"/>
      <c r="G35" s="120"/>
      <c r="H35" s="120"/>
      <c r="I35" s="120"/>
      <c r="J35" s="120"/>
      <c r="K35" s="120"/>
      <c r="L35" s="120"/>
      <c r="M35" s="120"/>
      <c r="N35" s="120"/>
      <c r="O35" s="17"/>
      <c r="R35" s="17"/>
    </row>
    <row r="36" spans="1:18" ht="15" customHeight="1" x14ac:dyDescent="0.2">
      <c r="B36" s="21"/>
      <c r="C36" s="22"/>
      <c r="D36" s="22"/>
      <c r="E36" s="22"/>
      <c r="F36" s="22"/>
      <c r="G36" s="22"/>
      <c r="H36" s="22"/>
      <c r="I36" s="22"/>
      <c r="J36" s="22"/>
      <c r="K36" s="22"/>
      <c r="L36" s="22"/>
      <c r="M36" s="22"/>
      <c r="N36" s="22"/>
      <c r="O36" s="22"/>
      <c r="R36" s="22"/>
    </row>
    <row r="37" spans="1:18" ht="16.5" customHeight="1" x14ac:dyDescent="0.2">
      <c r="B37" s="121" t="s">
        <v>0</v>
      </c>
      <c r="C37" s="122" t="s">
        <v>13</v>
      </c>
      <c r="D37" s="123"/>
      <c r="E37" s="123"/>
      <c r="F37" s="124"/>
      <c r="G37" s="122" t="s">
        <v>2</v>
      </c>
      <c r="H37" s="123"/>
      <c r="I37" s="123"/>
      <c r="J37" s="123"/>
      <c r="K37" s="123"/>
      <c r="L37" s="123"/>
      <c r="M37" s="124"/>
      <c r="N37" s="125" t="s">
        <v>3</v>
      </c>
      <c r="O37" s="24"/>
      <c r="P37" s="119" t="s">
        <v>11</v>
      </c>
      <c r="Q37" s="119"/>
      <c r="R37" s="24"/>
    </row>
    <row r="38" spans="1:18" ht="31.5" customHeight="1" x14ac:dyDescent="0.2">
      <c r="B38" s="121"/>
      <c r="C38" s="38" t="s">
        <v>9</v>
      </c>
      <c r="D38" s="38" t="s">
        <v>10</v>
      </c>
      <c r="E38" s="38" t="s">
        <v>1</v>
      </c>
      <c r="F38" s="38" t="s">
        <v>16</v>
      </c>
      <c r="G38" s="38" t="s">
        <v>14</v>
      </c>
      <c r="H38" s="42" t="s">
        <v>15</v>
      </c>
      <c r="I38" s="38" t="s">
        <v>18</v>
      </c>
      <c r="J38" s="42" t="s">
        <v>17</v>
      </c>
      <c r="K38" s="38" t="s">
        <v>19</v>
      </c>
      <c r="L38" s="42" t="s">
        <v>20</v>
      </c>
      <c r="M38" s="38" t="s">
        <v>4</v>
      </c>
      <c r="N38" s="125"/>
      <c r="O38" s="24"/>
      <c r="P38" s="60" t="s">
        <v>26</v>
      </c>
      <c r="Q38" s="60" t="s">
        <v>5</v>
      </c>
      <c r="R38" s="24"/>
    </row>
    <row r="39" spans="1:18" ht="45" x14ac:dyDescent="0.2">
      <c r="B39" s="39" t="s">
        <v>177</v>
      </c>
      <c r="C39" s="26">
        <v>0</v>
      </c>
      <c r="D39" s="26">
        <v>0</v>
      </c>
      <c r="E39" s="26">
        <v>0</v>
      </c>
      <c r="F39" s="46">
        <f>+C39+D39+E39</f>
        <v>0</v>
      </c>
      <c r="G39" s="47">
        <v>600000000</v>
      </c>
      <c r="H39" s="47"/>
      <c r="I39" s="26">
        <v>0</v>
      </c>
      <c r="J39" s="26"/>
      <c r="K39" s="26">
        <v>0</v>
      </c>
      <c r="L39" s="26"/>
      <c r="M39" s="26">
        <f>+G39+I39+K39</f>
        <v>600000000</v>
      </c>
      <c r="N39" s="49">
        <f>+F39+M39</f>
        <v>600000000</v>
      </c>
      <c r="O39" s="28"/>
      <c r="P39" s="29" t="s">
        <v>178</v>
      </c>
      <c r="Q39" s="30">
        <v>1</v>
      </c>
      <c r="R39" s="28"/>
    </row>
    <row r="40" spans="1:18" ht="45" x14ac:dyDescent="0.2">
      <c r="B40" s="39" t="s">
        <v>179</v>
      </c>
      <c r="C40" s="47">
        <v>50000000</v>
      </c>
      <c r="D40" s="26">
        <v>0</v>
      </c>
      <c r="E40" s="26">
        <v>0</v>
      </c>
      <c r="F40" s="46">
        <f>+C40+D40+E40</f>
        <v>50000000</v>
      </c>
      <c r="G40" s="26">
        <v>0</v>
      </c>
      <c r="H40" s="26"/>
      <c r="I40" s="26">
        <v>0</v>
      </c>
      <c r="J40" s="26"/>
      <c r="K40" s="26">
        <v>0</v>
      </c>
      <c r="L40" s="26"/>
      <c r="M40" s="26">
        <f>+G40+I40+K40</f>
        <v>0</v>
      </c>
      <c r="N40" s="49">
        <f>+F40+M40</f>
        <v>50000000</v>
      </c>
      <c r="O40" s="28"/>
      <c r="P40" s="29" t="s">
        <v>178</v>
      </c>
      <c r="Q40" s="30">
        <v>1</v>
      </c>
      <c r="R40" s="28"/>
    </row>
    <row r="41" spans="1:18" ht="45" x14ac:dyDescent="0.2">
      <c r="B41" s="39" t="s">
        <v>180</v>
      </c>
      <c r="C41" s="47">
        <v>150152000</v>
      </c>
      <c r="D41" s="26">
        <v>0</v>
      </c>
      <c r="E41" s="26">
        <v>0</v>
      </c>
      <c r="F41" s="46">
        <f>+C41+D41+E41</f>
        <v>150152000</v>
      </c>
      <c r="G41" s="47">
        <v>119848000</v>
      </c>
      <c r="H41" s="47"/>
      <c r="I41" s="26">
        <v>0</v>
      </c>
      <c r="J41" s="26"/>
      <c r="K41" s="26">
        <v>0</v>
      </c>
      <c r="L41" s="26"/>
      <c r="M41" s="26">
        <f>+G41+I41+K41</f>
        <v>119848000</v>
      </c>
      <c r="N41" s="49">
        <f>+F41+M41</f>
        <v>270000000</v>
      </c>
      <c r="O41" s="28"/>
      <c r="P41" s="29"/>
      <c r="Q41" s="30"/>
      <c r="R41" s="28"/>
    </row>
    <row r="42" spans="1:18" ht="15.75" x14ac:dyDescent="0.2">
      <c r="B42" s="31" t="s">
        <v>6</v>
      </c>
      <c r="C42" s="32">
        <f>SUM(C39:C41)</f>
        <v>200152000</v>
      </c>
      <c r="D42" s="32">
        <f>SUM(D39:D41)</f>
        <v>0</v>
      </c>
      <c r="E42" s="32">
        <f>SUM(E39:E41)</f>
        <v>0</v>
      </c>
      <c r="F42" s="32">
        <f>SUM(F39:F41)</f>
        <v>200152000</v>
      </c>
      <c r="G42" s="32">
        <f>SUM(G39:G41)</f>
        <v>719848000</v>
      </c>
      <c r="I42" s="32">
        <f>SUM(I39:I41)</f>
        <v>0</v>
      </c>
      <c r="K42" s="32">
        <f>SUM(K39:K41)</f>
        <v>0</v>
      </c>
      <c r="M42" s="50">
        <f>SUM(M39:M41)</f>
        <v>719848000</v>
      </c>
      <c r="N42" s="50">
        <f>SUM(N39:N41)</f>
        <v>920000000</v>
      </c>
      <c r="O42" s="33"/>
      <c r="Q42" s="48">
        <f>SUM(Q39:Q41)</f>
        <v>2</v>
      </c>
      <c r="R42" s="33"/>
    </row>
    <row r="44" spans="1:18" ht="15.75" x14ac:dyDescent="0.2">
      <c r="B44" s="31" t="s">
        <v>12</v>
      </c>
      <c r="C44" s="34">
        <f>F42</f>
        <v>200152000</v>
      </c>
      <c r="D44" s="40"/>
    </row>
    <row r="45" spans="1:18" ht="15.75" x14ac:dyDescent="0.2">
      <c r="B45" s="31" t="s">
        <v>7</v>
      </c>
      <c r="C45" s="34">
        <f>+M42</f>
        <v>719848000</v>
      </c>
      <c r="D45" s="40"/>
    </row>
    <row r="46" spans="1:18" ht="15.75" x14ac:dyDescent="0.25">
      <c r="B46" s="31" t="s">
        <v>3</v>
      </c>
      <c r="C46" s="36">
        <f>+C44+C45</f>
        <v>920000000</v>
      </c>
      <c r="D46" s="41"/>
    </row>
    <row r="48" spans="1:18" x14ac:dyDescent="0.2">
      <c r="A48" s="43"/>
      <c r="B48" s="43"/>
      <c r="C48" s="43"/>
      <c r="D48" s="43"/>
      <c r="E48" s="43"/>
      <c r="F48" s="43"/>
      <c r="G48" s="43"/>
      <c r="H48" s="43"/>
      <c r="I48" s="43"/>
      <c r="J48" s="43"/>
      <c r="K48" s="43"/>
      <c r="L48" s="43"/>
      <c r="M48" s="43"/>
      <c r="N48" s="43"/>
      <c r="O48" s="44"/>
      <c r="P48" s="43"/>
      <c r="Q48" s="43"/>
    </row>
    <row r="50" spans="1:18" ht="29.25" customHeight="1" x14ac:dyDescent="0.2">
      <c r="B50" s="61" t="s">
        <v>181</v>
      </c>
      <c r="C50" s="120" t="s">
        <v>173</v>
      </c>
      <c r="D50" s="120"/>
      <c r="E50" s="120"/>
      <c r="F50" s="120"/>
      <c r="G50" s="120"/>
      <c r="H50" s="120"/>
      <c r="I50" s="120"/>
      <c r="J50" s="120"/>
      <c r="K50" s="120"/>
      <c r="L50" s="120"/>
      <c r="M50" s="120"/>
      <c r="N50" s="120"/>
      <c r="O50" s="17"/>
      <c r="R50" s="17"/>
    </row>
    <row r="51" spans="1:18" ht="15" customHeight="1" x14ac:dyDescent="0.2">
      <c r="B51" s="21"/>
      <c r="C51" s="22"/>
      <c r="D51" s="22"/>
      <c r="E51" s="22"/>
      <c r="F51" s="22"/>
      <c r="G51" s="22"/>
      <c r="H51" s="22"/>
      <c r="I51" s="22"/>
      <c r="J51" s="22"/>
      <c r="K51" s="22"/>
      <c r="L51" s="22"/>
      <c r="M51" s="22"/>
      <c r="N51" s="22"/>
      <c r="O51" s="22"/>
      <c r="R51" s="22"/>
    </row>
    <row r="52" spans="1:18" ht="16.5" customHeight="1" x14ac:dyDescent="0.2">
      <c r="B52" s="121" t="s">
        <v>0</v>
      </c>
      <c r="C52" s="122" t="s">
        <v>13</v>
      </c>
      <c r="D52" s="123"/>
      <c r="E52" s="123"/>
      <c r="F52" s="124"/>
      <c r="G52" s="122" t="s">
        <v>2</v>
      </c>
      <c r="H52" s="123"/>
      <c r="I52" s="123"/>
      <c r="J52" s="123"/>
      <c r="K52" s="123"/>
      <c r="L52" s="123"/>
      <c r="M52" s="124"/>
      <c r="N52" s="125" t="s">
        <v>3</v>
      </c>
      <c r="O52" s="24"/>
      <c r="P52" s="119" t="s">
        <v>11</v>
      </c>
      <c r="Q52" s="119"/>
      <c r="R52" s="24"/>
    </row>
    <row r="53" spans="1:18" ht="31.5" customHeight="1" x14ac:dyDescent="0.2">
      <c r="B53" s="121"/>
      <c r="C53" s="38" t="s">
        <v>9</v>
      </c>
      <c r="D53" s="38" t="s">
        <v>10</v>
      </c>
      <c r="E53" s="38" t="s">
        <v>1</v>
      </c>
      <c r="F53" s="38" t="s">
        <v>16</v>
      </c>
      <c r="G53" s="38" t="s">
        <v>14</v>
      </c>
      <c r="H53" s="42" t="s">
        <v>15</v>
      </c>
      <c r="I53" s="38" t="s">
        <v>18</v>
      </c>
      <c r="J53" s="42" t="s">
        <v>17</v>
      </c>
      <c r="K53" s="38" t="s">
        <v>19</v>
      </c>
      <c r="L53" s="42" t="s">
        <v>20</v>
      </c>
      <c r="M53" s="38" t="s">
        <v>4</v>
      </c>
      <c r="N53" s="125"/>
      <c r="O53" s="24"/>
      <c r="P53" s="60" t="s">
        <v>26</v>
      </c>
      <c r="Q53" s="60" t="s">
        <v>5</v>
      </c>
      <c r="R53" s="24"/>
    </row>
    <row r="54" spans="1:18" ht="60" x14ac:dyDescent="0.2">
      <c r="B54" s="39" t="s">
        <v>175</v>
      </c>
      <c r="C54" s="47">
        <v>500000000</v>
      </c>
      <c r="D54" s="26">
        <v>0</v>
      </c>
      <c r="E54" s="26">
        <v>0</v>
      </c>
      <c r="F54" s="46">
        <f>+C54+D54+E54</f>
        <v>500000000</v>
      </c>
      <c r="G54" s="26">
        <v>0</v>
      </c>
      <c r="H54" s="26"/>
      <c r="I54" s="26">
        <v>0</v>
      </c>
      <c r="J54" s="26"/>
      <c r="K54" s="26">
        <v>0</v>
      </c>
      <c r="L54" s="26"/>
      <c r="M54" s="26">
        <f>+G54+I54+K54</f>
        <v>0</v>
      </c>
      <c r="N54" s="49">
        <f>+F54+M54</f>
        <v>500000000</v>
      </c>
      <c r="O54" s="28"/>
      <c r="P54" s="29" t="s">
        <v>182</v>
      </c>
      <c r="Q54" s="30">
        <v>1</v>
      </c>
      <c r="R54" s="28"/>
    </row>
    <row r="55" spans="1:18" ht="60" x14ac:dyDescent="0.2">
      <c r="B55" s="39" t="s">
        <v>183</v>
      </c>
      <c r="C55" s="47">
        <v>100000000</v>
      </c>
      <c r="D55" s="26">
        <v>0</v>
      </c>
      <c r="E55" s="26">
        <v>0</v>
      </c>
      <c r="F55" s="46">
        <f>+C55+D55+E55</f>
        <v>100000000</v>
      </c>
      <c r="G55" s="26">
        <v>0</v>
      </c>
      <c r="H55" s="26"/>
      <c r="I55" s="26">
        <v>0</v>
      </c>
      <c r="J55" s="26"/>
      <c r="K55" s="26">
        <v>0</v>
      </c>
      <c r="L55" s="26"/>
      <c r="M55" s="26">
        <f>+G55+I55+K55</f>
        <v>0</v>
      </c>
      <c r="N55" s="49">
        <f>+F55+M55</f>
        <v>100000000</v>
      </c>
      <c r="O55" s="28"/>
      <c r="P55" s="29" t="s">
        <v>182</v>
      </c>
      <c r="Q55" s="30">
        <v>1</v>
      </c>
      <c r="R55" s="28"/>
    </row>
    <row r="56" spans="1:18" ht="60" x14ac:dyDescent="0.2">
      <c r="B56" s="39" t="s">
        <v>184</v>
      </c>
      <c r="C56" s="47">
        <v>100000000</v>
      </c>
      <c r="D56" s="26">
        <v>0</v>
      </c>
      <c r="E56" s="26">
        <v>0</v>
      </c>
      <c r="F56" s="46">
        <f>+C56+D56+E56</f>
        <v>100000000</v>
      </c>
      <c r="G56" s="26">
        <v>0</v>
      </c>
      <c r="H56" s="26"/>
      <c r="I56" s="26">
        <v>0</v>
      </c>
      <c r="J56" s="26"/>
      <c r="K56" s="26">
        <v>0</v>
      </c>
      <c r="L56" s="26"/>
      <c r="M56" s="26">
        <f>+G56+I56+K56</f>
        <v>0</v>
      </c>
      <c r="N56" s="49">
        <f>+F56+M56</f>
        <v>100000000</v>
      </c>
      <c r="O56" s="28"/>
      <c r="P56" s="29" t="s">
        <v>182</v>
      </c>
      <c r="Q56" s="30">
        <v>1</v>
      </c>
      <c r="R56" s="28"/>
    </row>
    <row r="57" spans="1:18" ht="15.75" x14ac:dyDescent="0.2">
      <c r="B57" s="31" t="s">
        <v>6</v>
      </c>
      <c r="C57" s="32">
        <f>SUM(C54:C56)</f>
        <v>700000000</v>
      </c>
      <c r="D57" s="32">
        <f>SUM(D54:D56)</f>
        <v>0</v>
      </c>
      <c r="E57" s="32">
        <f>SUM(E54:E56)</f>
        <v>0</v>
      </c>
      <c r="F57" s="32">
        <f>SUM(F54:F56)</f>
        <v>700000000</v>
      </c>
      <c r="G57" s="32">
        <f>SUM(G54:G56)</f>
        <v>0</v>
      </c>
      <c r="I57" s="32">
        <f>SUM(I54:I56)</f>
        <v>0</v>
      </c>
      <c r="K57" s="32">
        <f>SUM(K54:K56)</f>
        <v>0</v>
      </c>
      <c r="M57" s="50">
        <f>SUM(M54:M56)</f>
        <v>0</v>
      </c>
      <c r="N57" s="50">
        <f>SUM(N54:N56)</f>
        <v>700000000</v>
      </c>
      <c r="O57" s="33"/>
      <c r="Q57" s="48">
        <f>SUM(Q54:Q56)</f>
        <v>3</v>
      </c>
      <c r="R57" s="33"/>
    </row>
    <row r="59" spans="1:18" ht="15.75" x14ac:dyDescent="0.2">
      <c r="B59" s="31" t="s">
        <v>12</v>
      </c>
      <c r="C59" s="34">
        <f>F57</f>
        <v>700000000</v>
      </c>
      <c r="D59" s="40"/>
    </row>
    <row r="60" spans="1:18" ht="15.75" x14ac:dyDescent="0.2">
      <c r="B60" s="31" t="s">
        <v>7</v>
      </c>
      <c r="C60" s="34">
        <f>+M57</f>
        <v>0</v>
      </c>
      <c r="D60" s="40"/>
    </row>
    <row r="61" spans="1:18" ht="15.75" x14ac:dyDescent="0.25">
      <c r="B61" s="31" t="s">
        <v>3</v>
      </c>
      <c r="C61" s="36">
        <f>+C59+C60</f>
        <v>700000000</v>
      </c>
      <c r="D61" s="41"/>
    </row>
    <row r="63" spans="1:18" x14ac:dyDescent="0.2">
      <c r="A63" s="43"/>
      <c r="B63" s="43"/>
      <c r="C63" s="43"/>
      <c r="D63" s="43"/>
      <c r="E63" s="43"/>
      <c r="F63" s="43"/>
      <c r="G63" s="43"/>
      <c r="H63" s="43"/>
      <c r="I63" s="43"/>
      <c r="J63" s="43"/>
      <c r="K63" s="43"/>
      <c r="L63" s="43"/>
      <c r="M63" s="43"/>
      <c r="N63" s="43"/>
      <c r="O63" s="44"/>
      <c r="P63" s="43"/>
      <c r="Q63" s="43"/>
    </row>
  </sheetData>
  <mergeCells count="25">
    <mergeCell ref="P52:Q52"/>
    <mergeCell ref="C35:N35"/>
    <mergeCell ref="B37:B38"/>
    <mergeCell ref="C37:F37"/>
    <mergeCell ref="G37:M37"/>
    <mergeCell ref="N37:N38"/>
    <mergeCell ref="P37:Q37"/>
    <mergeCell ref="C50:N50"/>
    <mergeCell ref="B52:B53"/>
    <mergeCell ref="C52:F52"/>
    <mergeCell ref="G52:M52"/>
    <mergeCell ref="N52:N53"/>
    <mergeCell ref="P6:Q6"/>
    <mergeCell ref="C21:N21"/>
    <mergeCell ref="B23:B24"/>
    <mergeCell ref="C23:F23"/>
    <mergeCell ref="G23:M23"/>
    <mergeCell ref="N23:N24"/>
    <mergeCell ref="P23:Q23"/>
    <mergeCell ref="C2:N2"/>
    <mergeCell ref="C4:N4"/>
    <mergeCell ref="B6:B7"/>
    <mergeCell ref="C6:F6"/>
    <mergeCell ref="G6:M6"/>
    <mergeCell ref="N6:N7"/>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dimension ref="A2:R87"/>
  <sheetViews>
    <sheetView topLeftCell="A82" workbookViewId="0">
      <pane xSplit="2" topLeftCell="C1" activePane="topRight" state="frozen"/>
      <selection pane="topRight" activeCell="C96" sqref="C96"/>
    </sheetView>
  </sheetViews>
  <sheetFormatPr baseColWidth="10" defaultColWidth="11.42578125" defaultRowHeight="14.25" x14ac:dyDescent="0.2"/>
  <cols>
    <col min="1" max="1" width="3.140625" style="18" customWidth="1"/>
    <col min="2" max="2" width="42.7109375" style="18" customWidth="1"/>
    <col min="3" max="7" width="20.7109375" style="18" customWidth="1"/>
    <col min="8" max="8" width="24.28515625" style="18" customWidth="1"/>
    <col min="9" max="13" width="20.7109375" style="18" customWidth="1"/>
    <col min="14" max="14" width="21.140625" style="18" customWidth="1"/>
    <col min="15" max="15" width="3.140625" style="35" customWidth="1"/>
    <col min="16" max="16" width="31.28515625" style="18" customWidth="1"/>
    <col min="17" max="17" width="16.28515625" style="18" customWidth="1"/>
    <col min="18" max="18" width="3.140625" style="35" customWidth="1"/>
    <col min="19" max="19" width="6.85546875" style="18" customWidth="1"/>
    <col min="20" max="16384" width="11.42578125" style="18"/>
  </cols>
  <sheetData>
    <row r="2" spans="2:18" ht="36" customHeight="1" x14ac:dyDescent="0.2">
      <c r="B2" s="61" t="s">
        <v>186</v>
      </c>
      <c r="C2" s="120" t="s">
        <v>185</v>
      </c>
      <c r="D2" s="120"/>
      <c r="E2" s="120"/>
      <c r="F2" s="120"/>
      <c r="G2" s="120"/>
      <c r="H2" s="120"/>
      <c r="I2" s="120"/>
      <c r="J2" s="120"/>
      <c r="K2" s="120"/>
      <c r="L2" s="120"/>
      <c r="M2" s="120"/>
      <c r="N2" s="120"/>
      <c r="O2" s="17"/>
      <c r="R2" s="17"/>
    </row>
    <row r="3" spans="2:18" x14ac:dyDescent="0.2">
      <c r="C3" s="19"/>
      <c r="D3" s="19"/>
      <c r="E3" s="19"/>
      <c r="F3" s="19"/>
      <c r="G3" s="19"/>
      <c r="H3" s="19"/>
      <c r="I3" s="19"/>
      <c r="J3" s="19"/>
      <c r="K3" s="19"/>
      <c r="L3" s="19"/>
      <c r="M3" s="19"/>
      <c r="N3" s="19"/>
      <c r="O3" s="20"/>
      <c r="R3" s="20"/>
    </row>
    <row r="4" spans="2:18" ht="29.25" customHeight="1" x14ac:dyDescent="0.2">
      <c r="B4" s="61" t="s">
        <v>187</v>
      </c>
      <c r="C4" s="120" t="s">
        <v>188</v>
      </c>
      <c r="D4" s="120"/>
      <c r="E4" s="120"/>
      <c r="F4" s="120"/>
      <c r="G4" s="120"/>
      <c r="H4" s="120"/>
      <c r="I4" s="120"/>
      <c r="J4" s="120"/>
      <c r="K4" s="120"/>
      <c r="L4" s="120"/>
      <c r="M4" s="120"/>
      <c r="N4" s="120"/>
      <c r="O4" s="17"/>
      <c r="R4" s="17"/>
    </row>
    <row r="5" spans="2:18" ht="15" customHeight="1" x14ac:dyDescent="0.2">
      <c r="B5" s="21"/>
      <c r="C5" s="22"/>
      <c r="D5" s="22"/>
      <c r="E5" s="22"/>
      <c r="F5" s="22"/>
      <c r="G5" s="22"/>
      <c r="H5" s="22"/>
      <c r="I5" s="22"/>
      <c r="J5" s="22"/>
      <c r="K5" s="22"/>
      <c r="L5" s="22"/>
      <c r="M5" s="22"/>
      <c r="N5" s="22"/>
      <c r="O5" s="22"/>
      <c r="R5" s="22"/>
    </row>
    <row r="6" spans="2:18" ht="16.5" customHeight="1" x14ac:dyDescent="0.2">
      <c r="B6" s="121" t="s">
        <v>0</v>
      </c>
      <c r="C6" s="122" t="s">
        <v>13</v>
      </c>
      <c r="D6" s="123"/>
      <c r="E6" s="123"/>
      <c r="F6" s="124"/>
      <c r="G6" s="122" t="s">
        <v>2</v>
      </c>
      <c r="H6" s="123"/>
      <c r="I6" s="123"/>
      <c r="J6" s="123"/>
      <c r="K6" s="123"/>
      <c r="L6" s="123"/>
      <c r="M6" s="124"/>
      <c r="N6" s="125" t="s">
        <v>3</v>
      </c>
      <c r="O6" s="24"/>
      <c r="P6" s="119" t="s">
        <v>11</v>
      </c>
      <c r="Q6" s="119"/>
      <c r="R6" s="24"/>
    </row>
    <row r="7" spans="2:18" ht="31.5" customHeight="1" x14ac:dyDescent="0.2">
      <c r="B7" s="121"/>
      <c r="C7" s="38" t="s">
        <v>9</v>
      </c>
      <c r="D7" s="38" t="s">
        <v>10</v>
      </c>
      <c r="E7" s="38" t="s">
        <v>1</v>
      </c>
      <c r="F7" s="38" t="s">
        <v>16</v>
      </c>
      <c r="G7" s="38" t="s">
        <v>14</v>
      </c>
      <c r="H7" s="42" t="s">
        <v>15</v>
      </c>
      <c r="I7" s="38" t="s">
        <v>18</v>
      </c>
      <c r="J7" s="42" t="s">
        <v>17</v>
      </c>
      <c r="K7" s="38" t="s">
        <v>19</v>
      </c>
      <c r="L7" s="42" t="s">
        <v>20</v>
      </c>
      <c r="M7" s="38" t="s">
        <v>4</v>
      </c>
      <c r="N7" s="125"/>
      <c r="O7" s="24"/>
      <c r="P7" s="60" t="s">
        <v>26</v>
      </c>
      <c r="Q7" s="60" t="s">
        <v>5</v>
      </c>
      <c r="R7" s="24"/>
    </row>
    <row r="8" spans="2:18" ht="30" x14ac:dyDescent="0.2">
      <c r="B8" s="39" t="s">
        <v>189</v>
      </c>
      <c r="C8" s="26">
        <v>0</v>
      </c>
      <c r="D8" s="26">
        <v>0</v>
      </c>
      <c r="E8" s="26">
        <v>0</v>
      </c>
      <c r="F8" s="46">
        <f>+C8+D8+E8</f>
        <v>0</v>
      </c>
      <c r="G8" s="26">
        <v>0</v>
      </c>
      <c r="H8" s="26"/>
      <c r="I8" s="26">
        <v>0</v>
      </c>
      <c r="J8" s="26"/>
      <c r="K8" s="26">
        <v>0</v>
      </c>
      <c r="L8" s="26"/>
      <c r="M8" s="26">
        <f>+G8+I8+K8</f>
        <v>0</v>
      </c>
      <c r="N8" s="49">
        <f>+F8+M8</f>
        <v>0</v>
      </c>
      <c r="O8" s="28"/>
      <c r="P8" s="29"/>
      <c r="Q8" s="30"/>
      <c r="R8" s="28"/>
    </row>
    <row r="9" spans="2:18" ht="60" x14ac:dyDescent="0.2">
      <c r="B9" s="39" t="s">
        <v>190</v>
      </c>
      <c r="C9" s="26">
        <v>0</v>
      </c>
      <c r="D9" s="26">
        <v>0</v>
      </c>
      <c r="E9" s="26">
        <v>0</v>
      </c>
      <c r="F9" s="46">
        <f>+C9+D9+E9</f>
        <v>0</v>
      </c>
      <c r="G9" s="26">
        <v>0</v>
      </c>
      <c r="H9" s="26"/>
      <c r="I9" s="26">
        <v>0</v>
      </c>
      <c r="J9" s="26"/>
      <c r="K9" s="26">
        <v>0</v>
      </c>
      <c r="L9" s="26"/>
      <c r="M9" s="26">
        <f>+G9+I9+K9</f>
        <v>0</v>
      </c>
      <c r="N9" s="49">
        <f>+F9+M9</f>
        <v>0</v>
      </c>
      <c r="O9" s="28"/>
      <c r="P9" s="29"/>
      <c r="Q9" s="30"/>
      <c r="R9" s="28"/>
    </row>
    <row r="10" spans="2:18" ht="15" x14ac:dyDescent="0.2">
      <c r="B10" s="39" t="s">
        <v>191</v>
      </c>
      <c r="C10" s="26">
        <v>0</v>
      </c>
      <c r="D10" s="26">
        <v>0</v>
      </c>
      <c r="E10" s="26">
        <v>0</v>
      </c>
      <c r="F10" s="46">
        <f>+C10+D10+E10</f>
        <v>0</v>
      </c>
      <c r="G10" s="26">
        <v>0</v>
      </c>
      <c r="H10" s="26"/>
      <c r="I10" s="26">
        <v>0</v>
      </c>
      <c r="J10" s="26"/>
      <c r="K10" s="26">
        <v>0</v>
      </c>
      <c r="L10" s="26"/>
      <c r="M10" s="26">
        <f>+G10+I10+K10</f>
        <v>0</v>
      </c>
      <c r="N10" s="49">
        <f>+F10+M10</f>
        <v>0</v>
      </c>
      <c r="O10" s="28"/>
      <c r="P10" s="29"/>
      <c r="Q10" s="30"/>
      <c r="R10" s="28"/>
    </row>
    <row r="11" spans="2:18" ht="15.75" x14ac:dyDescent="0.2">
      <c r="B11" s="31" t="s">
        <v>6</v>
      </c>
      <c r="C11" s="32">
        <f>SUM(C8:C10)</f>
        <v>0</v>
      </c>
      <c r="D11" s="32">
        <f>SUM(D8:D10)</f>
        <v>0</v>
      </c>
      <c r="E11" s="32">
        <f>SUM(E8:E10)</f>
        <v>0</v>
      </c>
      <c r="F11" s="32">
        <f>SUM(F8:F10)</f>
        <v>0</v>
      </c>
      <c r="G11" s="32">
        <f>SUM(G8:G10)</f>
        <v>0</v>
      </c>
      <c r="I11" s="32">
        <f>SUM(I8:I10)</f>
        <v>0</v>
      </c>
      <c r="K11" s="32">
        <f>SUM(K8:K10)</f>
        <v>0</v>
      </c>
      <c r="M11" s="50">
        <f>SUM(M8:M10)</f>
        <v>0</v>
      </c>
      <c r="N11" s="50">
        <f>SUM(N8:N10)</f>
        <v>0</v>
      </c>
      <c r="O11" s="33"/>
      <c r="Q11" s="48">
        <f>SUM(Q8:Q10)</f>
        <v>0</v>
      </c>
      <c r="R11" s="33"/>
    </row>
    <row r="13" spans="2:18" ht="15.75" x14ac:dyDescent="0.2">
      <c r="B13" s="31" t="s">
        <v>12</v>
      </c>
      <c r="C13" s="34">
        <f>F11</f>
        <v>0</v>
      </c>
      <c r="D13" s="40"/>
    </row>
    <row r="14" spans="2:18" ht="15.75" x14ac:dyDescent="0.2">
      <c r="B14" s="31" t="s">
        <v>7</v>
      </c>
      <c r="C14" s="34">
        <f>+M11</f>
        <v>0</v>
      </c>
      <c r="D14" s="40"/>
    </row>
    <row r="15" spans="2:18" ht="15.75" x14ac:dyDescent="0.25">
      <c r="B15" s="31" t="s">
        <v>3</v>
      </c>
      <c r="C15" s="36">
        <f>+C13+C14</f>
        <v>0</v>
      </c>
      <c r="D15" s="41"/>
    </row>
    <row r="17" spans="1:18" x14ac:dyDescent="0.2">
      <c r="A17" s="43"/>
      <c r="B17" s="43"/>
      <c r="C17" s="43"/>
      <c r="D17" s="43"/>
      <c r="E17" s="43"/>
      <c r="F17" s="43"/>
      <c r="G17" s="43"/>
      <c r="H17" s="43"/>
      <c r="I17" s="43"/>
      <c r="J17" s="43"/>
      <c r="K17" s="43"/>
      <c r="L17" s="43"/>
      <c r="M17" s="43"/>
      <c r="N17" s="43"/>
      <c r="O17" s="44"/>
      <c r="P17" s="43"/>
      <c r="Q17" s="43"/>
    </row>
    <row r="19" spans="1:18" ht="29.25" customHeight="1" x14ac:dyDescent="0.2">
      <c r="B19" s="61" t="s">
        <v>192</v>
      </c>
      <c r="C19" s="120" t="s">
        <v>193</v>
      </c>
      <c r="D19" s="120"/>
      <c r="E19" s="120"/>
      <c r="F19" s="120"/>
      <c r="G19" s="120"/>
      <c r="H19" s="120"/>
      <c r="I19" s="120"/>
      <c r="J19" s="120"/>
      <c r="K19" s="120"/>
      <c r="L19" s="120"/>
      <c r="M19" s="120"/>
      <c r="N19" s="120"/>
      <c r="O19" s="17"/>
      <c r="R19" s="17"/>
    </row>
    <row r="20" spans="1:18" ht="15" customHeight="1" x14ac:dyDescent="0.2">
      <c r="B20" s="21"/>
      <c r="C20" s="22"/>
      <c r="D20" s="22"/>
      <c r="E20" s="22"/>
      <c r="F20" s="22"/>
      <c r="G20" s="22"/>
      <c r="H20" s="22"/>
      <c r="I20" s="22"/>
      <c r="J20" s="22"/>
      <c r="K20" s="22"/>
      <c r="L20" s="22"/>
      <c r="M20" s="22"/>
      <c r="N20" s="22"/>
      <c r="O20" s="22"/>
      <c r="R20" s="22"/>
    </row>
    <row r="21" spans="1:18" ht="16.5" customHeight="1" x14ac:dyDescent="0.2">
      <c r="B21" s="121" t="s">
        <v>0</v>
      </c>
      <c r="C21" s="122" t="s">
        <v>13</v>
      </c>
      <c r="D21" s="123"/>
      <c r="E21" s="123"/>
      <c r="F21" s="124"/>
      <c r="G21" s="122" t="s">
        <v>2</v>
      </c>
      <c r="H21" s="123"/>
      <c r="I21" s="123"/>
      <c r="J21" s="123"/>
      <c r="K21" s="123"/>
      <c r="L21" s="123"/>
      <c r="M21" s="124"/>
      <c r="N21" s="125" t="s">
        <v>3</v>
      </c>
      <c r="O21" s="24"/>
      <c r="P21" s="119" t="s">
        <v>11</v>
      </c>
      <c r="Q21" s="119"/>
      <c r="R21" s="24"/>
    </row>
    <row r="22" spans="1:18" ht="31.5" customHeight="1" x14ac:dyDescent="0.2">
      <c r="B22" s="121"/>
      <c r="C22" s="38" t="s">
        <v>9</v>
      </c>
      <c r="D22" s="38" t="s">
        <v>10</v>
      </c>
      <c r="E22" s="38" t="s">
        <v>1</v>
      </c>
      <c r="F22" s="38" t="s">
        <v>16</v>
      </c>
      <c r="G22" s="38" t="s">
        <v>14</v>
      </c>
      <c r="H22" s="42" t="s">
        <v>15</v>
      </c>
      <c r="I22" s="38" t="s">
        <v>18</v>
      </c>
      <c r="J22" s="42" t="s">
        <v>17</v>
      </c>
      <c r="K22" s="38" t="s">
        <v>19</v>
      </c>
      <c r="L22" s="42" t="s">
        <v>20</v>
      </c>
      <c r="M22" s="38" t="s">
        <v>4</v>
      </c>
      <c r="N22" s="125"/>
      <c r="O22" s="24"/>
      <c r="P22" s="60" t="s">
        <v>26</v>
      </c>
      <c r="Q22" s="60" t="s">
        <v>5</v>
      </c>
      <c r="R22" s="24"/>
    </row>
    <row r="23" spans="1:18" ht="45" x14ac:dyDescent="0.2">
      <c r="B23" s="39" t="s">
        <v>194</v>
      </c>
      <c r="C23" s="26">
        <v>0</v>
      </c>
      <c r="D23" s="26">
        <v>0</v>
      </c>
      <c r="E23" s="26">
        <v>0</v>
      </c>
      <c r="F23" s="46">
        <f>+C23+D23+E23</f>
        <v>0</v>
      </c>
      <c r="G23" s="26">
        <v>0</v>
      </c>
      <c r="H23" s="26"/>
      <c r="I23" s="26">
        <v>0</v>
      </c>
      <c r="J23" s="26"/>
      <c r="K23" s="26">
        <v>0</v>
      </c>
      <c r="L23" s="26"/>
      <c r="M23" s="26">
        <f>+G23+I23+K23</f>
        <v>0</v>
      </c>
      <c r="N23" s="49">
        <f>+F23+M23</f>
        <v>0</v>
      </c>
      <c r="O23" s="28"/>
      <c r="P23" s="29"/>
      <c r="Q23" s="30"/>
      <c r="R23" s="28"/>
    </row>
    <row r="24" spans="1:18" ht="15.75" x14ac:dyDescent="0.2">
      <c r="B24" s="31" t="s">
        <v>6</v>
      </c>
      <c r="C24" s="32">
        <f>SUM(C23:C23)</f>
        <v>0</v>
      </c>
      <c r="D24" s="32">
        <f>SUM(D23:D23)</f>
        <v>0</v>
      </c>
      <c r="E24" s="32">
        <f>SUM(E23:E23)</f>
        <v>0</v>
      </c>
      <c r="F24" s="32">
        <f>SUM(F23:F23)</f>
        <v>0</v>
      </c>
      <c r="G24" s="32">
        <f>SUM(G23:G23)</f>
        <v>0</v>
      </c>
      <c r="I24" s="32">
        <f>SUM(I23:I23)</f>
        <v>0</v>
      </c>
      <c r="K24" s="32">
        <f>SUM(K23:K23)</f>
        <v>0</v>
      </c>
      <c r="M24" s="50">
        <f>SUM(M23:M23)</f>
        <v>0</v>
      </c>
      <c r="N24" s="50">
        <f>SUM(N23:N23)</f>
        <v>0</v>
      </c>
      <c r="O24" s="33"/>
      <c r="Q24" s="48">
        <f>SUM(Q23:Q23)</f>
        <v>0</v>
      </c>
      <c r="R24" s="33"/>
    </row>
    <row r="26" spans="1:18" ht="15.75" x14ac:dyDescent="0.2">
      <c r="B26" s="31" t="s">
        <v>12</v>
      </c>
      <c r="C26" s="34">
        <f>F24</f>
        <v>0</v>
      </c>
      <c r="D26" s="40"/>
    </row>
    <row r="27" spans="1:18" ht="15.75" x14ac:dyDescent="0.2">
      <c r="B27" s="31" t="s">
        <v>7</v>
      </c>
      <c r="C27" s="34">
        <f>+M24</f>
        <v>0</v>
      </c>
      <c r="D27" s="40"/>
    </row>
    <row r="28" spans="1:18" ht="15.75" x14ac:dyDescent="0.25">
      <c r="B28" s="31" t="s">
        <v>3</v>
      </c>
      <c r="C28" s="36">
        <f>+C26+C27</f>
        <v>0</v>
      </c>
      <c r="D28" s="41"/>
    </row>
    <row r="30" spans="1:18" x14ac:dyDescent="0.2">
      <c r="A30" s="43"/>
      <c r="B30" s="43"/>
      <c r="C30" s="43"/>
      <c r="D30" s="43"/>
      <c r="E30" s="43"/>
      <c r="F30" s="43"/>
      <c r="G30" s="43"/>
      <c r="H30" s="43"/>
      <c r="I30" s="43"/>
      <c r="J30" s="43"/>
      <c r="K30" s="43"/>
      <c r="L30" s="43"/>
      <c r="M30" s="43"/>
      <c r="N30" s="43"/>
      <c r="O30" s="44"/>
      <c r="P30" s="43"/>
      <c r="Q30" s="43"/>
    </row>
    <row r="32" spans="1:18" ht="29.25" customHeight="1" x14ac:dyDescent="0.2">
      <c r="B32" s="61" t="s">
        <v>195</v>
      </c>
      <c r="C32" s="120" t="s">
        <v>196</v>
      </c>
      <c r="D32" s="120"/>
      <c r="E32" s="120"/>
      <c r="F32" s="120"/>
      <c r="G32" s="120"/>
      <c r="H32" s="120"/>
      <c r="I32" s="120"/>
      <c r="J32" s="120"/>
      <c r="K32" s="120"/>
      <c r="L32" s="120"/>
      <c r="M32" s="120"/>
      <c r="N32" s="120"/>
      <c r="O32" s="17"/>
      <c r="R32" s="17"/>
    </row>
    <row r="33" spans="1:18" ht="15" customHeight="1" x14ac:dyDescent="0.2">
      <c r="B33" s="21"/>
      <c r="C33" s="22"/>
      <c r="D33" s="22"/>
      <c r="E33" s="22"/>
      <c r="F33" s="22"/>
      <c r="G33" s="22"/>
      <c r="H33" s="22"/>
      <c r="I33" s="22"/>
      <c r="J33" s="22"/>
      <c r="K33" s="22"/>
      <c r="L33" s="22"/>
      <c r="M33" s="22"/>
      <c r="N33" s="22"/>
      <c r="O33" s="22"/>
      <c r="R33" s="22"/>
    </row>
    <row r="34" spans="1:18" ht="16.5" customHeight="1" x14ac:dyDescent="0.2">
      <c r="B34" s="121" t="s">
        <v>0</v>
      </c>
      <c r="C34" s="122" t="s">
        <v>13</v>
      </c>
      <c r="D34" s="123"/>
      <c r="E34" s="123"/>
      <c r="F34" s="124"/>
      <c r="G34" s="122" t="s">
        <v>2</v>
      </c>
      <c r="H34" s="123"/>
      <c r="I34" s="123"/>
      <c r="J34" s="123"/>
      <c r="K34" s="123"/>
      <c r="L34" s="123"/>
      <c r="M34" s="124"/>
      <c r="N34" s="125" t="s">
        <v>3</v>
      </c>
      <c r="O34" s="24"/>
      <c r="P34" s="119" t="s">
        <v>11</v>
      </c>
      <c r="Q34" s="119"/>
      <c r="R34" s="24"/>
    </row>
    <row r="35" spans="1:18" ht="31.5" customHeight="1" x14ac:dyDescent="0.2">
      <c r="B35" s="121"/>
      <c r="C35" s="38" t="s">
        <v>9</v>
      </c>
      <c r="D35" s="38" t="s">
        <v>10</v>
      </c>
      <c r="E35" s="38" t="s">
        <v>1</v>
      </c>
      <c r="F35" s="38" t="s">
        <v>16</v>
      </c>
      <c r="G35" s="38" t="s">
        <v>14</v>
      </c>
      <c r="H35" s="42" t="s">
        <v>15</v>
      </c>
      <c r="I35" s="38" t="s">
        <v>18</v>
      </c>
      <c r="J35" s="42" t="s">
        <v>17</v>
      </c>
      <c r="K35" s="38" t="s">
        <v>19</v>
      </c>
      <c r="L35" s="42" t="s">
        <v>20</v>
      </c>
      <c r="M35" s="38" t="s">
        <v>4</v>
      </c>
      <c r="N35" s="125"/>
      <c r="O35" s="24"/>
      <c r="P35" s="60" t="s">
        <v>26</v>
      </c>
      <c r="Q35" s="60" t="s">
        <v>5</v>
      </c>
      <c r="R35" s="24"/>
    </row>
    <row r="36" spans="1:18" ht="30" x14ac:dyDescent="0.2">
      <c r="B36" s="39" t="s">
        <v>189</v>
      </c>
      <c r="C36" s="26">
        <v>0</v>
      </c>
      <c r="D36" s="26">
        <v>0</v>
      </c>
      <c r="E36" s="26">
        <v>0</v>
      </c>
      <c r="F36" s="46">
        <f>+C36+D36+E36</f>
        <v>0</v>
      </c>
      <c r="G36" s="26">
        <v>0</v>
      </c>
      <c r="H36" s="26"/>
      <c r="I36" s="26">
        <v>0</v>
      </c>
      <c r="J36" s="26"/>
      <c r="K36" s="26">
        <v>0</v>
      </c>
      <c r="L36" s="26"/>
      <c r="M36" s="26">
        <f>+G36+I36+K36</f>
        <v>0</v>
      </c>
      <c r="N36" s="49">
        <f>+F36+M36</f>
        <v>0</v>
      </c>
      <c r="O36" s="28"/>
      <c r="P36" s="29"/>
      <c r="Q36" s="30"/>
      <c r="R36" s="28"/>
    </row>
    <row r="37" spans="1:18" ht="60" x14ac:dyDescent="0.2">
      <c r="B37" s="39" t="s">
        <v>190</v>
      </c>
      <c r="C37" s="26">
        <v>0</v>
      </c>
      <c r="D37" s="26">
        <v>0</v>
      </c>
      <c r="E37" s="26">
        <v>0</v>
      </c>
      <c r="F37" s="46">
        <f>+C37+D37+E37</f>
        <v>0</v>
      </c>
      <c r="G37" s="26">
        <v>0</v>
      </c>
      <c r="H37" s="26"/>
      <c r="I37" s="26">
        <v>0</v>
      </c>
      <c r="J37" s="26"/>
      <c r="K37" s="26">
        <v>0</v>
      </c>
      <c r="L37" s="26"/>
      <c r="M37" s="26">
        <f>+G37+I37+K37</f>
        <v>0</v>
      </c>
      <c r="N37" s="49">
        <f>+F37+M37</f>
        <v>0</v>
      </c>
      <c r="O37" s="28"/>
      <c r="P37" s="29"/>
      <c r="Q37" s="30"/>
      <c r="R37" s="28"/>
    </row>
    <row r="38" spans="1:18" ht="15" x14ac:dyDescent="0.2">
      <c r="B38" s="39" t="s">
        <v>191</v>
      </c>
      <c r="C38" s="26">
        <v>0</v>
      </c>
      <c r="D38" s="26">
        <v>0</v>
      </c>
      <c r="E38" s="26">
        <v>0</v>
      </c>
      <c r="F38" s="46">
        <f>+C38+D38+E38</f>
        <v>0</v>
      </c>
      <c r="G38" s="26">
        <v>0</v>
      </c>
      <c r="H38" s="26"/>
      <c r="I38" s="26">
        <v>0</v>
      </c>
      <c r="J38" s="26"/>
      <c r="K38" s="26">
        <v>0</v>
      </c>
      <c r="L38" s="26"/>
      <c r="M38" s="26">
        <f>+G38+I38+K38</f>
        <v>0</v>
      </c>
      <c r="N38" s="49">
        <f>+F38+M38</f>
        <v>0</v>
      </c>
      <c r="O38" s="28"/>
      <c r="P38" s="29"/>
      <c r="Q38" s="30"/>
      <c r="R38" s="28"/>
    </row>
    <row r="39" spans="1:18" ht="15.75" x14ac:dyDescent="0.2">
      <c r="B39" s="31" t="s">
        <v>6</v>
      </c>
      <c r="C39" s="32">
        <f>SUM(C36:C38)</f>
        <v>0</v>
      </c>
      <c r="D39" s="32">
        <f>SUM(D36:D38)</f>
        <v>0</v>
      </c>
      <c r="E39" s="32">
        <f>SUM(E36:E38)</f>
        <v>0</v>
      </c>
      <c r="F39" s="32">
        <f>SUM(F36:F38)</f>
        <v>0</v>
      </c>
      <c r="G39" s="32">
        <f>SUM(G36:G38)</f>
        <v>0</v>
      </c>
      <c r="I39" s="32">
        <f>SUM(I36:I38)</f>
        <v>0</v>
      </c>
      <c r="K39" s="32">
        <f>SUM(K36:K38)</f>
        <v>0</v>
      </c>
      <c r="M39" s="50">
        <f>SUM(M36:M38)</f>
        <v>0</v>
      </c>
      <c r="N39" s="50">
        <f>SUM(N36:N38)</f>
        <v>0</v>
      </c>
      <c r="O39" s="33"/>
      <c r="Q39" s="48">
        <f>SUM(Q36:Q38)</f>
        <v>0</v>
      </c>
      <c r="R39" s="33"/>
    </row>
    <row r="41" spans="1:18" ht="15.75" x14ac:dyDescent="0.2">
      <c r="B41" s="31" t="s">
        <v>12</v>
      </c>
      <c r="C41" s="34">
        <f>F39</f>
        <v>0</v>
      </c>
      <c r="D41" s="40"/>
    </row>
    <row r="42" spans="1:18" ht="15.75" x14ac:dyDescent="0.2">
      <c r="B42" s="31" t="s">
        <v>7</v>
      </c>
      <c r="C42" s="34">
        <f>+M39</f>
        <v>0</v>
      </c>
      <c r="D42" s="40"/>
    </row>
    <row r="43" spans="1:18" ht="15.75" x14ac:dyDescent="0.25">
      <c r="B43" s="31" t="s">
        <v>3</v>
      </c>
      <c r="C43" s="36">
        <f>+C41+C42</f>
        <v>0</v>
      </c>
      <c r="D43" s="41"/>
    </row>
    <row r="45" spans="1:18" x14ac:dyDescent="0.2">
      <c r="A45" s="43"/>
      <c r="B45" s="43"/>
      <c r="C45" s="43"/>
      <c r="D45" s="43"/>
      <c r="E45" s="43"/>
      <c r="F45" s="43"/>
      <c r="G45" s="43"/>
      <c r="H45" s="43"/>
      <c r="I45" s="43"/>
      <c r="J45" s="43"/>
      <c r="K45" s="43"/>
      <c r="L45" s="43"/>
      <c r="M45" s="43"/>
      <c r="N45" s="43"/>
      <c r="O45" s="44"/>
      <c r="P45" s="43"/>
      <c r="Q45" s="43"/>
    </row>
    <row r="47" spans="1:18" ht="29.25" customHeight="1" x14ac:dyDescent="0.2">
      <c r="B47" s="61" t="s">
        <v>198</v>
      </c>
      <c r="C47" s="120" t="s">
        <v>197</v>
      </c>
      <c r="D47" s="120"/>
      <c r="E47" s="120"/>
      <c r="F47" s="120"/>
      <c r="G47" s="120"/>
      <c r="H47" s="120"/>
      <c r="I47" s="120"/>
      <c r="J47" s="120"/>
      <c r="K47" s="120"/>
      <c r="L47" s="120"/>
      <c r="M47" s="120"/>
      <c r="N47" s="120"/>
      <c r="O47" s="17"/>
      <c r="R47" s="17"/>
    </row>
    <row r="48" spans="1:18" ht="15" customHeight="1" x14ac:dyDescent="0.2">
      <c r="B48" s="21"/>
      <c r="C48" s="22"/>
      <c r="D48" s="22"/>
      <c r="E48" s="22"/>
      <c r="F48" s="22"/>
      <c r="G48" s="22"/>
      <c r="H48" s="22"/>
      <c r="I48" s="22"/>
      <c r="J48" s="22"/>
      <c r="K48" s="22"/>
      <c r="L48" s="22"/>
      <c r="M48" s="22"/>
      <c r="N48" s="22"/>
      <c r="O48" s="22"/>
      <c r="R48" s="22"/>
    </row>
    <row r="49" spans="1:18" ht="16.5" customHeight="1" x14ac:dyDescent="0.2">
      <c r="B49" s="121" t="s">
        <v>0</v>
      </c>
      <c r="C49" s="122" t="s">
        <v>13</v>
      </c>
      <c r="D49" s="123"/>
      <c r="E49" s="123"/>
      <c r="F49" s="124"/>
      <c r="G49" s="122" t="s">
        <v>2</v>
      </c>
      <c r="H49" s="123"/>
      <c r="I49" s="123"/>
      <c r="J49" s="123"/>
      <c r="K49" s="123"/>
      <c r="L49" s="123"/>
      <c r="M49" s="124"/>
      <c r="N49" s="125" t="s">
        <v>3</v>
      </c>
      <c r="O49" s="24"/>
      <c r="P49" s="119" t="s">
        <v>11</v>
      </c>
      <c r="Q49" s="119"/>
      <c r="R49" s="24"/>
    </row>
    <row r="50" spans="1:18" ht="31.5" customHeight="1" x14ac:dyDescent="0.2">
      <c r="B50" s="121"/>
      <c r="C50" s="38" t="s">
        <v>9</v>
      </c>
      <c r="D50" s="38" t="s">
        <v>10</v>
      </c>
      <c r="E50" s="38" t="s">
        <v>1</v>
      </c>
      <c r="F50" s="38" t="s">
        <v>16</v>
      </c>
      <c r="G50" s="38" t="s">
        <v>14</v>
      </c>
      <c r="H50" s="42" t="s">
        <v>15</v>
      </c>
      <c r="I50" s="38" t="s">
        <v>18</v>
      </c>
      <c r="J50" s="42" t="s">
        <v>17</v>
      </c>
      <c r="K50" s="38" t="s">
        <v>19</v>
      </c>
      <c r="L50" s="42" t="s">
        <v>20</v>
      </c>
      <c r="M50" s="38" t="s">
        <v>4</v>
      </c>
      <c r="N50" s="125"/>
      <c r="O50" s="24"/>
      <c r="P50" s="60" t="s">
        <v>26</v>
      </c>
      <c r="Q50" s="60" t="s">
        <v>5</v>
      </c>
      <c r="R50" s="24"/>
    </row>
    <row r="51" spans="1:18" ht="15" x14ac:dyDescent="0.2">
      <c r="B51" s="39" t="s">
        <v>8</v>
      </c>
      <c r="C51" s="26">
        <v>0</v>
      </c>
      <c r="D51" s="26">
        <v>0</v>
      </c>
      <c r="E51" s="26">
        <v>0</v>
      </c>
      <c r="F51" s="46">
        <f>+C51+D51+E51</f>
        <v>0</v>
      </c>
      <c r="G51" s="26">
        <v>0</v>
      </c>
      <c r="H51" s="26"/>
      <c r="I51" s="26">
        <v>0</v>
      </c>
      <c r="J51" s="26"/>
      <c r="K51" s="26">
        <v>0</v>
      </c>
      <c r="L51" s="26"/>
      <c r="M51" s="26">
        <f>+G51+I51+K51</f>
        <v>0</v>
      </c>
      <c r="N51" s="49">
        <f>+F51+M51</f>
        <v>0</v>
      </c>
      <c r="O51" s="28"/>
      <c r="P51" s="29"/>
      <c r="Q51" s="30"/>
      <c r="R51" s="28"/>
    </row>
    <row r="52" spans="1:18" ht="15" x14ac:dyDescent="0.2">
      <c r="B52" s="39" t="s">
        <v>8</v>
      </c>
      <c r="C52" s="26">
        <v>0</v>
      </c>
      <c r="D52" s="26">
        <v>0</v>
      </c>
      <c r="E52" s="26">
        <v>0</v>
      </c>
      <c r="F52" s="46">
        <f>+C52+D52+E52</f>
        <v>0</v>
      </c>
      <c r="G52" s="26">
        <v>0</v>
      </c>
      <c r="H52" s="26"/>
      <c r="I52" s="26">
        <v>0</v>
      </c>
      <c r="J52" s="26"/>
      <c r="K52" s="26">
        <v>0</v>
      </c>
      <c r="L52" s="26"/>
      <c r="M52" s="26">
        <f>+G52+I52+K52</f>
        <v>0</v>
      </c>
      <c r="N52" s="49">
        <f>+F52+M52</f>
        <v>0</v>
      </c>
      <c r="O52" s="28"/>
      <c r="P52" s="29"/>
      <c r="Q52" s="30"/>
      <c r="R52" s="28"/>
    </row>
    <row r="53" spans="1:18" ht="15.75" x14ac:dyDescent="0.2">
      <c r="B53" s="31" t="s">
        <v>6</v>
      </c>
      <c r="C53" s="32">
        <f>SUM(C51:C52)</f>
        <v>0</v>
      </c>
      <c r="D53" s="32">
        <f>SUM(D51:D52)</f>
        <v>0</v>
      </c>
      <c r="E53" s="32">
        <f>SUM(E51:E52)</f>
        <v>0</v>
      </c>
      <c r="F53" s="32">
        <f>SUM(F51:F52)</f>
        <v>0</v>
      </c>
      <c r="G53" s="32">
        <f>SUM(G51:G52)</f>
        <v>0</v>
      </c>
      <c r="I53" s="32">
        <f>SUM(I51:I52)</f>
        <v>0</v>
      </c>
      <c r="K53" s="32">
        <f>SUM(K51:K52)</f>
        <v>0</v>
      </c>
      <c r="M53" s="50">
        <f>SUM(M51:M52)</f>
        <v>0</v>
      </c>
      <c r="N53" s="50">
        <f>SUM(N51:N52)</f>
        <v>0</v>
      </c>
      <c r="O53" s="33"/>
      <c r="Q53" s="48">
        <f>SUM(Q51:Q52)</f>
        <v>0</v>
      </c>
      <c r="R53" s="33"/>
    </row>
    <row r="55" spans="1:18" ht="15.75" x14ac:dyDescent="0.2">
      <c r="B55" s="31" t="s">
        <v>12</v>
      </c>
      <c r="C55" s="34">
        <f>F53</f>
        <v>0</v>
      </c>
      <c r="D55" s="40"/>
    </row>
    <row r="56" spans="1:18" ht="15.75" x14ac:dyDescent="0.2">
      <c r="B56" s="31" t="s">
        <v>7</v>
      </c>
      <c r="C56" s="34">
        <f>+M53</f>
        <v>0</v>
      </c>
      <c r="D56" s="40"/>
    </row>
    <row r="57" spans="1:18" ht="15.75" x14ac:dyDescent="0.25">
      <c r="B57" s="31" t="s">
        <v>3</v>
      </c>
      <c r="C57" s="36">
        <f>+C55+C56</f>
        <v>0</v>
      </c>
      <c r="D57" s="41"/>
    </row>
    <row r="59" spans="1:18" x14ac:dyDescent="0.2">
      <c r="A59" s="43"/>
      <c r="B59" s="43"/>
      <c r="C59" s="43"/>
      <c r="D59" s="43"/>
      <c r="E59" s="43"/>
      <c r="F59" s="43"/>
      <c r="G59" s="43"/>
      <c r="H59" s="43"/>
      <c r="I59" s="43"/>
      <c r="J59" s="43"/>
      <c r="K59" s="43"/>
      <c r="L59" s="43"/>
      <c r="M59" s="43"/>
      <c r="N59" s="43"/>
      <c r="O59" s="44"/>
      <c r="P59" s="43"/>
      <c r="Q59" s="43"/>
    </row>
    <row r="61" spans="1:18" ht="29.25" customHeight="1" x14ac:dyDescent="0.2">
      <c r="B61" s="61" t="s">
        <v>199</v>
      </c>
      <c r="C61" s="120" t="s">
        <v>201</v>
      </c>
      <c r="D61" s="120"/>
      <c r="E61" s="120"/>
      <c r="F61" s="120"/>
      <c r="G61" s="120"/>
      <c r="H61" s="120"/>
      <c r="I61" s="120"/>
      <c r="J61" s="120"/>
      <c r="K61" s="120"/>
      <c r="L61" s="120"/>
      <c r="M61" s="120"/>
      <c r="N61" s="120"/>
      <c r="O61" s="17"/>
      <c r="R61" s="17"/>
    </row>
    <row r="62" spans="1:18" ht="15" customHeight="1" x14ac:dyDescent="0.2">
      <c r="B62" s="21"/>
      <c r="C62" s="22"/>
      <c r="D62" s="22"/>
      <c r="E62" s="22"/>
      <c r="F62" s="22"/>
      <c r="G62" s="22"/>
      <c r="H62" s="22"/>
      <c r="I62" s="22"/>
      <c r="J62" s="22"/>
      <c r="K62" s="22"/>
      <c r="L62" s="22"/>
      <c r="M62" s="22"/>
      <c r="N62" s="22"/>
      <c r="O62" s="22"/>
      <c r="R62" s="22"/>
    </row>
    <row r="63" spans="1:18" ht="16.5" customHeight="1" x14ac:dyDescent="0.2">
      <c r="B63" s="121" t="s">
        <v>0</v>
      </c>
      <c r="C63" s="122" t="s">
        <v>13</v>
      </c>
      <c r="D63" s="123"/>
      <c r="E63" s="123"/>
      <c r="F63" s="124"/>
      <c r="G63" s="122" t="s">
        <v>2</v>
      </c>
      <c r="H63" s="123"/>
      <c r="I63" s="123"/>
      <c r="J63" s="123"/>
      <c r="K63" s="123"/>
      <c r="L63" s="123"/>
      <c r="M63" s="124"/>
      <c r="N63" s="125" t="s">
        <v>3</v>
      </c>
      <c r="O63" s="24"/>
      <c r="P63" s="119" t="s">
        <v>11</v>
      </c>
      <c r="Q63" s="119"/>
      <c r="R63" s="24"/>
    </row>
    <row r="64" spans="1:18" ht="31.5" customHeight="1" x14ac:dyDescent="0.2">
      <c r="B64" s="121"/>
      <c r="C64" s="38" t="s">
        <v>9</v>
      </c>
      <c r="D64" s="38" t="s">
        <v>10</v>
      </c>
      <c r="E64" s="38" t="s">
        <v>1</v>
      </c>
      <c r="F64" s="38" t="s">
        <v>16</v>
      </c>
      <c r="G64" s="38" t="s">
        <v>14</v>
      </c>
      <c r="H64" s="42" t="s">
        <v>15</v>
      </c>
      <c r="I64" s="38" t="s">
        <v>18</v>
      </c>
      <c r="J64" s="42" t="s">
        <v>17</v>
      </c>
      <c r="K64" s="38" t="s">
        <v>19</v>
      </c>
      <c r="L64" s="42" t="s">
        <v>20</v>
      </c>
      <c r="M64" s="38" t="s">
        <v>4</v>
      </c>
      <c r="N64" s="125"/>
      <c r="O64" s="24"/>
      <c r="P64" s="60" t="s">
        <v>26</v>
      </c>
      <c r="Q64" s="60" t="s">
        <v>5</v>
      </c>
      <c r="R64" s="24"/>
    </row>
    <row r="65" spans="1:18" ht="15" x14ac:dyDescent="0.2">
      <c r="B65" s="39" t="s">
        <v>8</v>
      </c>
      <c r="C65" s="26">
        <v>0</v>
      </c>
      <c r="D65" s="26">
        <v>0</v>
      </c>
      <c r="E65" s="26">
        <v>0</v>
      </c>
      <c r="F65" s="46">
        <f>+C65+D65+E65</f>
        <v>0</v>
      </c>
      <c r="G65" s="26">
        <v>0</v>
      </c>
      <c r="H65" s="26"/>
      <c r="I65" s="26">
        <v>0</v>
      </c>
      <c r="J65" s="26"/>
      <c r="K65" s="26">
        <v>0</v>
      </c>
      <c r="L65" s="26"/>
      <c r="M65" s="26">
        <f>+G65+I65+K65</f>
        <v>0</v>
      </c>
      <c r="N65" s="49">
        <f>+F65+M65</f>
        <v>0</v>
      </c>
      <c r="O65" s="28"/>
      <c r="P65" s="29"/>
      <c r="Q65" s="30"/>
      <c r="R65" s="28"/>
    </row>
    <row r="66" spans="1:18" ht="15" x14ac:dyDescent="0.2">
      <c r="B66" s="39" t="s">
        <v>8</v>
      </c>
      <c r="C66" s="26">
        <v>0</v>
      </c>
      <c r="D66" s="26">
        <v>0</v>
      </c>
      <c r="E66" s="26">
        <v>0</v>
      </c>
      <c r="F66" s="46">
        <f>+C66+D66+E66</f>
        <v>0</v>
      </c>
      <c r="G66" s="26">
        <v>0</v>
      </c>
      <c r="H66" s="26"/>
      <c r="I66" s="26">
        <v>0</v>
      </c>
      <c r="J66" s="26"/>
      <c r="K66" s="26">
        <v>0</v>
      </c>
      <c r="L66" s="26"/>
      <c r="M66" s="26">
        <f>+G66+I66+K66</f>
        <v>0</v>
      </c>
      <c r="N66" s="49">
        <f>+F66+M66</f>
        <v>0</v>
      </c>
      <c r="O66" s="28"/>
      <c r="P66" s="29"/>
      <c r="Q66" s="30"/>
      <c r="R66" s="28"/>
    </row>
    <row r="67" spans="1:18" ht="15.75" x14ac:dyDescent="0.2">
      <c r="B67" s="31" t="s">
        <v>6</v>
      </c>
      <c r="C67" s="32">
        <f>SUM(C65:C66)</f>
        <v>0</v>
      </c>
      <c r="D67" s="32">
        <f>SUM(D65:D66)</f>
        <v>0</v>
      </c>
      <c r="E67" s="32">
        <f>SUM(E65:E66)</f>
        <v>0</v>
      </c>
      <c r="F67" s="32">
        <f>SUM(F65:F66)</f>
        <v>0</v>
      </c>
      <c r="G67" s="32">
        <f>SUM(G65:G66)</f>
        <v>0</v>
      </c>
      <c r="I67" s="32">
        <f>SUM(I65:I66)</f>
        <v>0</v>
      </c>
      <c r="K67" s="32">
        <f>SUM(K65:K66)</f>
        <v>0</v>
      </c>
      <c r="M67" s="50">
        <f>SUM(M65:M66)</f>
        <v>0</v>
      </c>
      <c r="N67" s="50">
        <f>SUM(N65:N66)</f>
        <v>0</v>
      </c>
      <c r="O67" s="33"/>
      <c r="Q67" s="48">
        <f>SUM(Q65:Q66)</f>
        <v>0</v>
      </c>
      <c r="R67" s="33"/>
    </row>
    <row r="69" spans="1:18" ht="15.75" x14ac:dyDescent="0.2">
      <c r="B69" s="31" t="s">
        <v>12</v>
      </c>
      <c r="C69" s="34">
        <f>F67</f>
        <v>0</v>
      </c>
      <c r="D69" s="40"/>
    </row>
    <row r="70" spans="1:18" ht="15.75" x14ac:dyDescent="0.2">
      <c r="B70" s="31" t="s">
        <v>7</v>
      </c>
      <c r="C70" s="34">
        <f>+M67</f>
        <v>0</v>
      </c>
      <c r="D70" s="40"/>
    </row>
    <row r="71" spans="1:18" ht="15.75" x14ac:dyDescent="0.25">
      <c r="B71" s="31" t="s">
        <v>3</v>
      </c>
      <c r="C71" s="36">
        <f>+C69+C70</f>
        <v>0</v>
      </c>
      <c r="D71" s="41"/>
    </row>
    <row r="73" spans="1:18" x14ac:dyDescent="0.2">
      <c r="A73" s="43"/>
      <c r="B73" s="43"/>
      <c r="C73" s="43"/>
      <c r="D73" s="43"/>
      <c r="E73" s="43"/>
      <c r="F73" s="43"/>
      <c r="G73" s="43"/>
      <c r="H73" s="43"/>
      <c r="I73" s="43"/>
      <c r="J73" s="43"/>
      <c r="K73" s="43"/>
      <c r="L73" s="43"/>
      <c r="M73" s="43"/>
      <c r="N73" s="43"/>
      <c r="O73" s="44"/>
      <c r="P73" s="43"/>
      <c r="Q73" s="43"/>
    </row>
    <row r="75" spans="1:18" ht="29.25" customHeight="1" x14ac:dyDescent="0.2">
      <c r="B75" s="61" t="s">
        <v>200</v>
      </c>
      <c r="C75" s="120" t="s">
        <v>202</v>
      </c>
      <c r="D75" s="120"/>
      <c r="E75" s="120"/>
      <c r="F75" s="120"/>
      <c r="G75" s="120"/>
      <c r="H75" s="120"/>
      <c r="I75" s="120"/>
      <c r="J75" s="120"/>
      <c r="K75" s="120"/>
      <c r="L75" s="120"/>
      <c r="M75" s="120"/>
      <c r="N75" s="120"/>
      <c r="O75" s="17"/>
      <c r="R75" s="17"/>
    </row>
    <row r="76" spans="1:18" ht="15" customHeight="1" x14ac:dyDescent="0.2">
      <c r="B76" s="21"/>
      <c r="C76" s="22"/>
      <c r="D76" s="22"/>
      <c r="E76" s="22"/>
      <c r="F76" s="22"/>
      <c r="G76" s="22"/>
      <c r="H76" s="22"/>
      <c r="I76" s="22"/>
      <c r="J76" s="22"/>
      <c r="K76" s="22"/>
      <c r="L76" s="22"/>
      <c r="M76" s="22"/>
      <c r="N76" s="22"/>
      <c r="O76" s="22"/>
      <c r="R76" s="22"/>
    </row>
    <row r="77" spans="1:18" ht="16.5" customHeight="1" x14ac:dyDescent="0.2">
      <c r="B77" s="121" t="s">
        <v>0</v>
      </c>
      <c r="C77" s="122" t="s">
        <v>13</v>
      </c>
      <c r="D77" s="123"/>
      <c r="E77" s="123"/>
      <c r="F77" s="124"/>
      <c r="G77" s="122" t="s">
        <v>2</v>
      </c>
      <c r="H77" s="123"/>
      <c r="I77" s="123"/>
      <c r="J77" s="123"/>
      <c r="K77" s="123"/>
      <c r="L77" s="123"/>
      <c r="M77" s="124"/>
      <c r="N77" s="125" t="s">
        <v>3</v>
      </c>
      <c r="O77" s="24"/>
      <c r="P77" s="119" t="s">
        <v>11</v>
      </c>
      <c r="Q77" s="119"/>
      <c r="R77" s="24"/>
    </row>
    <row r="78" spans="1:18" ht="31.5" customHeight="1" x14ac:dyDescent="0.2">
      <c r="B78" s="121"/>
      <c r="C78" s="38" t="s">
        <v>9</v>
      </c>
      <c r="D78" s="38" t="s">
        <v>10</v>
      </c>
      <c r="E78" s="38" t="s">
        <v>1</v>
      </c>
      <c r="F78" s="38" t="s">
        <v>16</v>
      </c>
      <c r="G78" s="38" t="s">
        <v>14</v>
      </c>
      <c r="H78" s="42" t="s">
        <v>15</v>
      </c>
      <c r="I78" s="38" t="s">
        <v>18</v>
      </c>
      <c r="J78" s="42" t="s">
        <v>17</v>
      </c>
      <c r="K78" s="38" t="s">
        <v>19</v>
      </c>
      <c r="L78" s="42" t="s">
        <v>20</v>
      </c>
      <c r="M78" s="38" t="s">
        <v>4</v>
      </c>
      <c r="N78" s="125"/>
      <c r="O78" s="24"/>
      <c r="P78" s="60" t="s">
        <v>26</v>
      </c>
      <c r="Q78" s="60" t="s">
        <v>5</v>
      </c>
      <c r="R78" s="24"/>
    </row>
    <row r="79" spans="1:18" ht="45" x14ac:dyDescent="0.2">
      <c r="B79" s="39" t="s">
        <v>203</v>
      </c>
      <c r="C79" s="26">
        <v>0</v>
      </c>
      <c r="D79" s="26">
        <v>0</v>
      </c>
      <c r="E79" s="26">
        <v>0</v>
      </c>
      <c r="F79" s="46">
        <f>+C79+D79+E79</f>
        <v>0</v>
      </c>
      <c r="G79" s="26">
        <v>0</v>
      </c>
      <c r="H79" s="26"/>
      <c r="I79" s="26">
        <v>0</v>
      </c>
      <c r="J79" s="26"/>
      <c r="K79" s="26">
        <v>0</v>
      </c>
      <c r="L79" s="26"/>
      <c r="M79" s="26">
        <f>+G79+I79+K79</f>
        <v>0</v>
      </c>
      <c r="N79" s="49">
        <f>+F79+M79</f>
        <v>0</v>
      </c>
      <c r="O79" s="28"/>
      <c r="P79" s="29"/>
      <c r="Q79" s="30"/>
      <c r="R79" s="28"/>
    </row>
    <row r="80" spans="1:18" ht="45" x14ac:dyDescent="0.2">
      <c r="B80" s="39" t="s">
        <v>204</v>
      </c>
      <c r="C80" s="26">
        <v>0</v>
      </c>
      <c r="D80" s="26">
        <v>0</v>
      </c>
      <c r="E80" s="26">
        <v>0</v>
      </c>
      <c r="F80" s="46">
        <f>+C80+D80+E80</f>
        <v>0</v>
      </c>
      <c r="G80" s="26">
        <v>0</v>
      </c>
      <c r="H80" s="26"/>
      <c r="I80" s="26">
        <v>0</v>
      </c>
      <c r="J80" s="26"/>
      <c r="K80" s="26">
        <v>0</v>
      </c>
      <c r="L80" s="26"/>
      <c r="M80" s="26">
        <f>+G80+I80+K80</f>
        <v>0</v>
      </c>
      <c r="N80" s="49">
        <f>+F80+M80</f>
        <v>0</v>
      </c>
      <c r="O80" s="28"/>
      <c r="P80" s="29"/>
      <c r="Q80" s="30"/>
      <c r="R80" s="28"/>
    </row>
    <row r="81" spans="1:18" ht="15.75" x14ac:dyDescent="0.2">
      <c r="B81" s="31" t="s">
        <v>6</v>
      </c>
      <c r="C81" s="32">
        <f>SUM(C79:C80)</f>
        <v>0</v>
      </c>
      <c r="D81" s="32">
        <f>SUM(D79:D80)</f>
        <v>0</v>
      </c>
      <c r="E81" s="32">
        <f>SUM(E79:E80)</f>
        <v>0</v>
      </c>
      <c r="F81" s="32">
        <f>SUM(F79:F80)</f>
        <v>0</v>
      </c>
      <c r="G81" s="32">
        <f>SUM(G79:G80)</f>
        <v>0</v>
      </c>
      <c r="I81" s="32">
        <f>SUM(I79:I80)</f>
        <v>0</v>
      </c>
      <c r="K81" s="32">
        <f>SUM(K79:K80)</f>
        <v>0</v>
      </c>
      <c r="M81" s="50">
        <f>SUM(M79:M80)</f>
        <v>0</v>
      </c>
      <c r="N81" s="50">
        <f>SUM(N79:N80)</f>
        <v>0</v>
      </c>
      <c r="O81" s="33"/>
      <c r="Q81" s="48">
        <f>SUM(Q79:Q80)</f>
        <v>0</v>
      </c>
      <c r="R81" s="33"/>
    </row>
    <row r="83" spans="1:18" ht="15.75" x14ac:dyDescent="0.2">
      <c r="B83" s="31" t="s">
        <v>12</v>
      </c>
      <c r="C83" s="34">
        <f>F81</f>
        <v>0</v>
      </c>
      <c r="D83" s="40"/>
    </row>
    <row r="84" spans="1:18" ht="15.75" x14ac:dyDescent="0.2">
      <c r="B84" s="31" t="s">
        <v>7</v>
      </c>
      <c r="C84" s="34">
        <f>+M81</f>
        <v>0</v>
      </c>
      <c r="D84" s="40"/>
    </row>
    <row r="85" spans="1:18" ht="15.75" x14ac:dyDescent="0.25">
      <c r="B85" s="31" t="s">
        <v>3</v>
      </c>
      <c r="C85" s="36">
        <f>+C83+C84</f>
        <v>0</v>
      </c>
      <c r="D85" s="41"/>
    </row>
    <row r="87" spans="1:18" x14ac:dyDescent="0.2">
      <c r="A87" s="43"/>
      <c r="B87" s="43"/>
      <c r="C87" s="43"/>
      <c r="D87" s="43"/>
      <c r="E87" s="43"/>
      <c r="F87" s="43"/>
      <c r="G87" s="43"/>
      <c r="H87" s="43"/>
      <c r="I87" s="43"/>
      <c r="J87" s="43"/>
      <c r="K87" s="43"/>
      <c r="L87" s="43"/>
      <c r="M87" s="43"/>
      <c r="N87" s="43"/>
      <c r="O87" s="44"/>
      <c r="P87" s="43"/>
      <c r="Q87" s="43"/>
    </row>
  </sheetData>
  <mergeCells count="37">
    <mergeCell ref="P77:Q77"/>
    <mergeCell ref="C61:N61"/>
    <mergeCell ref="B63:B64"/>
    <mergeCell ref="C63:F63"/>
    <mergeCell ref="G63:M63"/>
    <mergeCell ref="N63:N64"/>
    <mergeCell ref="P63:Q63"/>
    <mergeCell ref="C75:N75"/>
    <mergeCell ref="B77:B78"/>
    <mergeCell ref="C77:F77"/>
    <mergeCell ref="G77:M77"/>
    <mergeCell ref="N77:N78"/>
    <mergeCell ref="P49:Q49"/>
    <mergeCell ref="C32:N32"/>
    <mergeCell ref="B34:B35"/>
    <mergeCell ref="C34:F34"/>
    <mergeCell ref="G34:M34"/>
    <mergeCell ref="N34:N35"/>
    <mergeCell ref="P34:Q34"/>
    <mergeCell ref="C47:N47"/>
    <mergeCell ref="B49:B50"/>
    <mergeCell ref="C49:F49"/>
    <mergeCell ref="G49:M49"/>
    <mergeCell ref="N49:N50"/>
    <mergeCell ref="P6:Q6"/>
    <mergeCell ref="C19:N19"/>
    <mergeCell ref="B21:B22"/>
    <mergeCell ref="C21:F21"/>
    <mergeCell ref="G21:M21"/>
    <mergeCell ref="N21:N22"/>
    <mergeCell ref="P21:Q21"/>
    <mergeCell ref="C2:N2"/>
    <mergeCell ref="C4:N4"/>
    <mergeCell ref="B6:B7"/>
    <mergeCell ref="C6:F6"/>
    <mergeCell ref="G6:M6"/>
    <mergeCell ref="N6:N7"/>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dimension ref="A2:R63"/>
  <sheetViews>
    <sheetView topLeftCell="A54" zoomScale="90" zoomScaleNormal="90" workbookViewId="0">
      <pane xSplit="2" topLeftCell="C1" activePane="topRight" state="frozen"/>
      <selection pane="topRight" activeCell="D58" sqref="D58"/>
    </sheetView>
  </sheetViews>
  <sheetFormatPr baseColWidth="10" defaultColWidth="11.42578125" defaultRowHeight="14.25" x14ac:dyDescent="0.2"/>
  <cols>
    <col min="1" max="1" width="3.140625" style="18" customWidth="1"/>
    <col min="2" max="2" width="42.7109375" style="18" customWidth="1"/>
    <col min="3" max="7" width="20.7109375" style="18" customWidth="1"/>
    <col min="8" max="8" width="24.28515625" style="18" customWidth="1"/>
    <col min="9" max="13" width="20.7109375" style="18" customWidth="1"/>
    <col min="14" max="14" width="21.140625" style="18" customWidth="1"/>
    <col min="15" max="15" width="3.140625" style="35" customWidth="1"/>
    <col min="16" max="16" width="31.28515625" style="18" customWidth="1"/>
    <col min="17" max="17" width="16.28515625" style="18" customWidth="1"/>
    <col min="18" max="18" width="3.140625" style="35" customWidth="1"/>
    <col min="19" max="19" width="6.85546875" style="18" customWidth="1"/>
    <col min="20" max="16384" width="11.42578125" style="18"/>
  </cols>
  <sheetData>
    <row r="2" spans="2:18" ht="36" customHeight="1" x14ac:dyDescent="0.2">
      <c r="B2" s="61" t="s">
        <v>206</v>
      </c>
      <c r="C2" s="120" t="s">
        <v>205</v>
      </c>
      <c r="D2" s="120"/>
      <c r="E2" s="120"/>
      <c r="F2" s="120"/>
      <c r="G2" s="120"/>
      <c r="H2" s="120"/>
      <c r="I2" s="120"/>
      <c r="J2" s="120"/>
      <c r="K2" s="120"/>
      <c r="L2" s="120"/>
      <c r="M2" s="120"/>
      <c r="N2" s="120"/>
      <c r="O2" s="17"/>
      <c r="R2" s="17"/>
    </row>
    <row r="3" spans="2:18" x14ac:dyDescent="0.2">
      <c r="C3" s="19"/>
      <c r="D3" s="19"/>
      <c r="E3" s="19"/>
      <c r="F3" s="19"/>
      <c r="G3" s="19"/>
      <c r="H3" s="19"/>
      <c r="I3" s="19"/>
      <c r="J3" s="19"/>
      <c r="K3" s="19"/>
      <c r="L3" s="19"/>
      <c r="M3" s="19"/>
      <c r="N3" s="19"/>
      <c r="O3" s="20"/>
      <c r="R3" s="20"/>
    </row>
    <row r="4" spans="2:18" ht="29.25" customHeight="1" x14ac:dyDescent="0.2">
      <c r="B4" s="61" t="s">
        <v>207</v>
      </c>
      <c r="C4" s="120" t="s">
        <v>209</v>
      </c>
      <c r="D4" s="120"/>
      <c r="E4" s="120"/>
      <c r="F4" s="120"/>
      <c r="G4" s="120"/>
      <c r="H4" s="120"/>
      <c r="I4" s="120"/>
      <c r="J4" s="120"/>
      <c r="K4" s="120"/>
      <c r="L4" s="120"/>
      <c r="M4" s="120"/>
      <c r="N4" s="120"/>
      <c r="O4" s="17"/>
      <c r="R4" s="17"/>
    </row>
    <row r="5" spans="2:18" ht="15" customHeight="1" x14ac:dyDescent="0.2">
      <c r="B5" s="21"/>
      <c r="C5" s="22"/>
      <c r="D5" s="22"/>
      <c r="E5" s="22"/>
      <c r="F5" s="22"/>
      <c r="G5" s="22"/>
      <c r="H5" s="22"/>
      <c r="I5" s="22"/>
      <c r="J5" s="22"/>
      <c r="K5" s="22"/>
      <c r="L5" s="22"/>
      <c r="M5" s="22"/>
      <c r="N5" s="22"/>
      <c r="O5" s="22"/>
      <c r="R5" s="22"/>
    </row>
    <row r="6" spans="2:18" ht="16.5" customHeight="1" x14ac:dyDescent="0.2">
      <c r="B6" s="121" t="s">
        <v>0</v>
      </c>
      <c r="C6" s="122" t="s">
        <v>13</v>
      </c>
      <c r="D6" s="123"/>
      <c r="E6" s="123"/>
      <c r="F6" s="124"/>
      <c r="G6" s="122" t="s">
        <v>2</v>
      </c>
      <c r="H6" s="123"/>
      <c r="I6" s="123"/>
      <c r="J6" s="123"/>
      <c r="K6" s="123"/>
      <c r="L6" s="123"/>
      <c r="M6" s="124"/>
      <c r="N6" s="125" t="s">
        <v>3</v>
      </c>
      <c r="O6" s="24"/>
      <c r="P6" s="119" t="s">
        <v>11</v>
      </c>
      <c r="Q6" s="119"/>
      <c r="R6" s="24"/>
    </row>
    <row r="7" spans="2:18" ht="31.5" customHeight="1" x14ac:dyDescent="0.2">
      <c r="B7" s="121"/>
      <c r="C7" s="38" t="s">
        <v>9</v>
      </c>
      <c r="D7" s="38" t="s">
        <v>10</v>
      </c>
      <c r="E7" s="38" t="s">
        <v>1</v>
      </c>
      <c r="F7" s="38" t="s">
        <v>16</v>
      </c>
      <c r="G7" s="38" t="s">
        <v>14</v>
      </c>
      <c r="H7" s="42" t="s">
        <v>15</v>
      </c>
      <c r="I7" s="38" t="s">
        <v>18</v>
      </c>
      <c r="J7" s="42" t="s">
        <v>17</v>
      </c>
      <c r="K7" s="38" t="s">
        <v>19</v>
      </c>
      <c r="L7" s="42" t="s">
        <v>20</v>
      </c>
      <c r="M7" s="38" t="s">
        <v>4</v>
      </c>
      <c r="N7" s="125"/>
      <c r="O7" s="24"/>
      <c r="P7" s="60" t="s">
        <v>26</v>
      </c>
      <c r="Q7" s="60" t="s">
        <v>5</v>
      </c>
      <c r="R7" s="24"/>
    </row>
    <row r="8" spans="2:18" ht="15" x14ac:dyDescent="0.2">
      <c r="B8" s="39" t="s">
        <v>208</v>
      </c>
      <c r="C8" s="47">
        <v>200000000</v>
      </c>
      <c r="D8" s="26">
        <v>0</v>
      </c>
      <c r="E8" s="26">
        <v>0</v>
      </c>
      <c r="F8" s="46">
        <f>+C8+D8+E8</f>
        <v>200000000</v>
      </c>
      <c r="G8" s="26">
        <v>0</v>
      </c>
      <c r="H8" s="26"/>
      <c r="I8" s="26">
        <v>0</v>
      </c>
      <c r="J8" s="26"/>
      <c r="K8" s="26">
        <v>0</v>
      </c>
      <c r="L8" s="26"/>
      <c r="M8" s="26">
        <f>+G8+I8+K8</f>
        <v>0</v>
      </c>
      <c r="N8" s="49">
        <f>+F8+M8</f>
        <v>200000000</v>
      </c>
      <c r="O8" s="28"/>
      <c r="P8" s="29"/>
      <c r="Q8" s="30"/>
      <c r="R8" s="28"/>
    </row>
    <row r="9" spans="2:18" ht="45" x14ac:dyDescent="0.2">
      <c r="B9" s="39" t="s">
        <v>210</v>
      </c>
      <c r="C9" s="47">
        <v>55000000</v>
      </c>
      <c r="D9" s="26">
        <v>0</v>
      </c>
      <c r="E9" s="26">
        <v>0</v>
      </c>
      <c r="F9" s="46">
        <f>+C9+D9+E9</f>
        <v>55000000</v>
      </c>
      <c r="G9" s="26">
        <v>0</v>
      </c>
      <c r="H9" s="26"/>
      <c r="I9" s="26">
        <v>0</v>
      </c>
      <c r="J9" s="26"/>
      <c r="K9" s="26">
        <v>0</v>
      </c>
      <c r="L9" s="26"/>
      <c r="M9" s="26">
        <f>+G9+I9+K9</f>
        <v>0</v>
      </c>
      <c r="N9" s="49">
        <f>+F9+M9</f>
        <v>55000000</v>
      </c>
      <c r="O9" s="28"/>
      <c r="P9" s="29" t="s">
        <v>211</v>
      </c>
      <c r="Q9" s="30">
        <v>1</v>
      </c>
      <c r="R9" s="28"/>
    </row>
    <row r="10" spans="2:18" ht="30" x14ac:dyDescent="0.2">
      <c r="B10" s="39" t="s">
        <v>212</v>
      </c>
      <c r="C10" s="47">
        <v>200000000</v>
      </c>
      <c r="D10" s="26">
        <v>0</v>
      </c>
      <c r="E10" s="26">
        <v>0</v>
      </c>
      <c r="F10" s="46">
        <f>+C10+D10+E10</f>
        <v>200000000</v>
      </c>
      <c r="G10" s="26">
        <v>0</v>
      </c>
      <c r="H10" s="26"/>
      <c r="I10" s="26">
        <v>0</v>
      </c>
      <c r="J10" s="26"/>
      <c r="K10" s="26">
        <v>0</v>
      </c>
      <c r="L10" s="26"/>
      <c r="M10" s="26">
        <f>+G10+I10+K10</f>
        <v>0</v>
      </c>
      <c r="N10" s="49">
        <f>+F10+M10</f>
        <v>200000000</v>
      </c>
      <c r="O10" s="28"/>
      <c r="P10" s="29"/>
      <c r="Q10" s="30"/>
      <c r="R10" s="28"/>
    </row>
    <row r="11" spans="2:18" ht="45" x14ac:dyDescent="0.2">
      <c r="B11" s="39" t="s">
        <v>213</v>
      </c>
      <c r="C11" s="47">
        <v>40000000</v>
      </c>
      <c r="D11" s="26">
        <v>0</v>
      </c>
      <c r="E11" s="26">
        <v>0</v>
      </c>
      <c r="F11" s="46">
        <f>+C11+D11+E11</f>
        <v>40000000</v>
      </c>
      <c r="G11" s="26">
        <v>0</v>
      </c>
      <c r="H11" s="26"/>
      <c r="I11" s="26">
        <v>0</v>
      </c>
      <c r="J11" s="26"/>
      <c r="K11" s="26">
        <v>0</v>
      </c>
      <c r="L11" s="26"/>
      <c r="M11" s="26">
        <f>+G11+I11+K11</f>
        <v>0</v>
      </c>
      <c r="N11" s="49">
        <f>+F11+M11</f>
        <v>40000000</v>
      </c>
      <c r="O11" s="28"/>
      <c r="P11" s="29"/>
      <c r="Q11" s="30"/>
      <c r="R11" s="28"/>
    </row>
    <row r="12" spans="2:18" ht="15.75" x14ac:dyDescent="0.2">
      <c r="B12" s="31" t="s">
        <v>6</v>
      </c>
      <c r="C12" s="32">
        <f>SUM(C8:C11)</f>
        <v>495000000</v>
      </c>
      <c r="D12" s="32">
        <f>SUM(D8:D11)</f>
        <v>0</v>
      </c>
      <c r="E12" s="32">
        <f>SUM(E8:E11)</f>
        <v>0</v>
      </c>
      <c r="F12" s="32">
        <f>SUM(F8:F11)</f>
        <v>495000000</v>
      </c>
      <c r="G12" s="32">
        <f>SUM(G8:G11)</f>
        <v>0</v>
      </c>
      <c r="I12" s="32">
        <f>SUM(I8:I11)</f>
        <v>0</v>
      </c>
      <c r="K12" s="32">
        <f>SUM(K8:K11)</f>
        <v>0</v>
      </c>
      <c r="M12" s="50">
        <f>SUM(M8:M11)</f>
        <v>0</v>
      </c>
      <c r="N12" s="50">
        <f>SUM(N8:N11)</f>
        <v>495000000</v>
      </c>
      <c r="O12" s="33"/>
      <c r="Q12" s="48">
        <f>SUM(Q8:Q11)</f>
        <v>1</v>
      </c>
      <c r="R12" s="33"/>
    </row>
    <row r="14" spans="2:18" ht="15.75" x14ac:dyDescent="0.2">
      <c r="B14" s="31" t="s">
        <v>12</v>
      </c>
      <c r="C14" s="34">
        <f>F12</f>
        <v>495000000</v>
      </c>
      <c r="D14" s="40"/>
    </row>
    <row r="15" spans="2:18" ht="15.75" x14ac:dyDescent="0.2">
      <c r="B15" s="31" t="s">
        <v>7</v>
      </c>
      <c r="C15" s="34">
        <f>+M12</f>
        <v>0</v>
      </c>
      <c r="D15" s="40"/>
    </row>
    <row r="16" spans="2:18" ht="15.75" x14ac:dyDescent="0.25">
      <c r="B16" s="31" t="s">
        <v>3</v>
      </c>
      <c r="C16" s="36">
        <f>+C14+C15</f>
        <v>495000000</v>
      </c>
      <c r="D16" s="41"/>
    </row>
    <row r="18" spans="1:18" x14ac:dyDescent="0.2">
      <c r="A18" s="43"/>
      <c r="B18" s="43"/>
      <c r="C18" s="43"/>
      <c r="D18" s="43"/>
      <c r="E18" s="43"/>
      <c r="F18" s="43"/>
      <c r="G18" s="43"/>
      <c r="H18" s="43"/>
      <c r="I18" s="43"/>
      <c r="J18" s="43"/>
      <c r="K18" s="43"/>
      <c r="L18" s="43"/>
      <c r="M18" s="43"/>
      <c r="N18" s="43"/>
      <c r="O18" s="44"/>
      <c r="P18" s="43"/>
      <c r="Q18" s="43"/>
    </row>
    <row r="20" spans="1:18" ht="29.25" customHeight="1" x14ac:dyDescent="0.2">
      <c r="B20" s="61" t="s">
        <v>215</v>
      </c>
      <c r="C20" s="120" t="s">
        <v>214</v>
      </c>
      <c r="D20" s="120"/>
      <c r="E20" s="120"/>
      <c r="F20" s="120"/>
      <c r="G20" s="120"/>
      <c r="H20" s="120"/>
      <c r="I20" s="120"/>
      <c r="J20" s="120"/>
      <c r="K20" s="120"/>
      <c r="L20" s="120"/>
      <c r="M20" s="120"/>
      <c r="N20" s="120"/>
      <c r="O20" s="17"/>
      <c r="R20" s="17"/>
    </row>
    <row r="21" spans="1:18" ht="15" customHeight="1" x14ac:dyDescent="0.2">
      <c r="B21" s="21"/>
      <c r="C21" s="22"/>
      <c r="D21" s="22"/>
      <c r="E21" s="22"/>
      <c r="F21" s="22"/>
      <c r="G21" s="22"/>
      <c r="H21" s="22"/>
      <c r="I21" s="22"/>
      <c r="J21" s="22"/>
      <c r="K21" s="22"/>
      <c r="L21" s="22"/>
      <c r="M21" s="22"/>
      <c r="N21" s="22"/>
      <c r="O21" s="22"/>
      <c r="R21" s="22"/>
    </row>
    <row r="22" spans="1:18" ht="16.5" customHeight="1" x14ac:dyDescent="0.2">
      <c r="B22" s="121" t="s">
        <v>0</v>
      </c>
      <c r="C22" s="122" t="s">
        <v>13</v>
      </c>
      <c r="D22" s="123"/>
      <c r="E22" s="123"/>
      <c r="F22" s="124"/>
      <c r="G22" s="122" t="s">
        <v>2</v>
      </c>
      <c r="H22" s="123"/>
      <c r="I22" s="123"/>
      <c r="J22" s="123"/>
      <c r="K22" s="123"/>
      <c r="L22" s="123"/>
      <c r="M22" s="124"/>
      <c r="N22" s="125" t="s">
        <v>3</v>
      </c>
      <c r="O22" s="24"/>
      <c r="P22" s="119" t="s">
        <v>11</v>
      </c>
      <c r="Q22" s="119"/>
      <c r="R22" s="24"/>
    </row>
    <row r="23" spans="1:18" ht="31.5" customHeight="1" x14ac:dyDescent="0.2">
      <c r="B23" s="121"/>
      <c r="C23" s="38" t="s">
        <v>9</v>
      </c>
      <c r="D23" s="38" t="s">
        <v>10</v>
      </c>
      <c r="E23" s="38" t="s">
        <v>1</v>
      </c>
      <c r="F23" s="38" t="s">
        <v>16</v>
      </c>
      <c r="G23" s="38" t="s">
        <v>14</v>
      </c>
      <c r="H23" s="42" t="s">
        <v>15</v>
      </c>
      <c r="I23" s="38" t="s">
        <v>18</v>
      </c>
      <c r="J23" s="42" t="s">
        <v>17</v>
      </c>
      <c r="K23" s="38" t="s">
        <v>19</v>
      </c>
      <c r="L23" s="42" t="s">
        <v>20</v>
      </c>
      <c r="M23" s="38" t="s">
        <v>4</v>
      </c>
      <c r="N23" s="125"/>
      <c r="O23" s="24"/>
      <c r="P23" s="60" t="s">
        <v>26</v>
      </c>
      <c r="Q23" s="60" t="s">
        <v>5</v>
      </c>
      <c r="R23" s="24"/>
    </row>
    <row r="24" spans="1:18" ht="45" x14ac:dyDescent="0.2">
      <c r="B24" s="39" t="s">
        <v>218</v>
      </c>
      <c r="C24" s="26">
        <v>0</v>
      </c>
      <c r="D24" s="26">
        <v>0</v>
      </c>
      <c r="E24" s="26">
        <v>0</v>
      </c>
      <c r="F24" s="46">
        <f>+C24+D24+E24</f>
        <v>0</v>
      </c>
      <c r="G24" s="26">
        <v>0</v>
      </c>
      <c r="H24" s="26"/>
      <c r="I24" s="26">
        <v>0</v>
      </c>
      <c r="J24" s="26"/>
      <c r="K24" s="26">
        <v>0</v>
      </c>
      <c r="L24" s="26"/>
      <c r="M24" s="26">
        <f>+G24+I24+K24</f>
        <v>0</v>
      </c>
      <c r="N24" s="49">
        <f>+F24+M24</f>
        <v>0</v>
      </c>
      <c r="O24" s="28"/>
      <c r="P24" s="29"/>
      <c r="Q24" s="30"/>
      <c r="R24" s="28"/>
    </row>
    <row r="25" spans="1:18" ht="28.5" x14ac:dyDescent="0.2">
      <c r="B25" s="39" t="s">
        <v>219</v>
      </c>
      <c r="C25" s="47">
        <v>450000000</v>
      </c>
      <c r="D25" s="26">
        <v>0</v>
      </c>
      <c r="E25" s="26">
        <v>0</v>
      </c>
      <c r="F25" s="46">
        <f>+C25+D25+E25</f>
        <v>450000000</v>
      </c>
      <c r="G25" s="26">
        <v>0</v>
      </c>
      <c r="H25" s="26"/>
      <c r="I25" s="26">
        <v>0</v>
      </c>
      <c r="J25" s="26"/>
      <c r="K25" s="26">
        <v>0</v>
      </c>
      <c r="L25" s="26"/>
      <c r="M25" s="26">
        <f>+G25+I25+K25</f>
        <v>0</v>
      </c>
      <c r="N25" s="49">
        <f>+F25+M25</f>
        <v>450000000</v>
      </c>
      <c r="O25" s="28"/>
      <c r="P25" s="29" t="s">
        <v>62</v>
      </c>
      <c r="Q25" s="30">
        <v>4</v>
      </c>
      <c r="R25" s="28"/>
    </row>
    <row r="26" spans="1:18" ht="28.5" x14ac:dyDescent="0.2">
      <c r="B26" s="39" t="s">
        <v>220</v>
      </c>
      <c r="C26" s="47">
        <v>150000000</v>
      </c>
      <c r="D26" s="26">
        <v>0</v>
      </c>
      <c r="E26" s="26">
        <v>0</v>
      </c>
      <c r="F26" s="46">
        <f>+C26+D26+E26</f>
        <v>150000000</v>
      </c>
      <c r="G26" s="26">
        <v>0</v>
      </c>
      <c r="H26" s="26"/>
      <c r="I26" s="26">
        <v>0</v>
      </c>
      <c r="J26" s="26"/>
      <c r="K26" s="26">
        <v>0</v>
      </c>
      <c r="L26" s="26"/>
      <c r="M26" s="26">
        <f>+G26+I26+K26</f>
        <v>0</v>
      </c>
      <c r="N26" s="49">
        <f>+F26+M26</f>
        <v>150000000</v>
      </c>
      <c r="O26" s="28"/>
      <c r="P26" s="29" t="s">
        <v>221</v>
      </c>
      <c r="Q26" s="30">
        <v>7</v>
      </c>
      <c r="R26" s="28"/>
    </row>
    <row r="27" spans="1:18" ht="28.5" x14ac:dyDescent="0.2">
      <c r="B27" s="39" t="s">
        <v>222</v>
      </c>
      <c r="C27" s="47">
        <v>768424665</v>
      </c>
      <c r="D27" s="26">
        <v>0</v>
      </c>
      <c r="E27" s="26">
        <v>0</v>
      </c>
      <c r="F27" s="46">
        <f>+C27+D27+E27</f>
        <v>768424665</v>
      </c>
      <c r="G27" s="47">
        <v>51575345</v>
      </c>
      <c r="H27" s="47"/>
      <c r="I27" s="26">
        <v>0</v>
      </c>
      <c r="J27" s="26"/>
      <c r="K27" s="26">
        <v>0</v>
      </c>
      <c r="L27" s="26"/>
      <c r="M27" s="26">
        <f>+G27+I27+K27</f>
        <v>51575345</v>
      </c>
      <c r="N27" s="49">
        <f>+F27+M27</f>
        <v>820000010</v>
      </c>
      <c r="O27" s="28"/>
      <c r="P27" s="29" t="s">
        <v>221</v>
      </c>
      <c r="Q27" s="30">
        <v>180</v>
      </c>
      <c r="R27" s="28"/>
    </row>
    <row r="28" spans="1:18" ht="30" x14ac:dyDescent="0.2">
      <c r="B28" s="31" t="s">
        <v>6</v>
      </c>
      <c r="C28" s="32">
        <f>SUM(C24:C27)</f>
        <v>1368424665</v>
      </c>
      <c r="D28" s="32">
        <f>SUM(D24:D27)</f>
        <v>0</v>
      </c>
      <c r="E28" s="32">
        <f>SUM(E24:E27)</f>
        <v>0</v>
      </c>
      <c r="F28" s="32">
        <f>SUM(F24:F27)</f>
        <v>1368424665</v>
      </c>
      <c r="G28" s="32">
        <f>SUM(G24:G27)</f>
        <v>51575345</v>
      </c>
      <c r="I28" s="32">
        <f>SUM(I24:I27)</f>
        <v>0</v>
      </c>
      <c r="K28" s="32">
        <f>SUM(K24:K27)</f>
        <v>0</v>
      </c>
      <c r="M28" s="50">
        <f>SUM(M24:M27)</f>
        <v>51575345</v>
      </c>
      <c r="N28" s="50">
        <f>SUM(N24:N27)</f>
        <v>1420000010</v>
      </c>
      <c r="O28" s="33"/>
      <c r="P28" s="66" t="s">
        <v>62</v>
      </c>
      <c r="Q28" s="48">
        <f>+Q25</f>
        <v>4</v>
      </c>
      <c r="R28" s="33"/>
    </row>
    <row r="29" spans="1:18" ht="30" x14ac:dyDescent="0.2">
      <c r="P29" s="66" t="s">
        <v>221</v>
      </c>
      <c r="Q29" s="48">
        <f>+Q26+Q27</f>
        <v>187</v>
      </c>
    </row>
    <row r="30" spans="1:18" ht="15.75" x14ac:dyDescent="0.2">
      <c r="B30" s="31" t="s">
        <v>12</v>
      </c>
      <c r="C30" s="34">
        <f>F28</f>
        <v>1368424665</v>
      </c>
      <c r="D30" s="40"/>
    </row>
    <row r="31" spans="1:18" ht="15.75" x14ac:dyDescent="0.2">
      <c r="B31" s="31" t="s">
        <v>7</v>
      </c>
      <c r="C31" s="34">
        <f>+M28</f>
        <v>51575345</v>
      </c>
      <c r="D31" s="40"/>
    </row>
    <row r="32" spans="1:18" ht="15.75" x14ac:dyDescent="0.25">
      <c r="B32" s="31" t="s">
        <v>3</v>
      </c>
      <c r="C32" s="36">
        <f>+C30+C31</f>
        <v>1420000010</v>
      </c>
      <c r="D32" s="41"/>
    </row>
    <row r="34" spans="1:18" x14ac:dyDescent="0.2">
      <c r="A34" s="43"/>
      <c r="B34" s="43"/>
      <c r="C34" s="43"/>
      <c r="D34" s="43"/>
      <c r="E34" s="43"/>
      <c r="F34" s="43"/>
      <c r="G34" s="43"/>
      <c r="H34" s="43"/>
      <c r="I34" s="43"/>
      <c r="J34" s="43"/>
      <c r="K34" s="43"/>
      <c r="L34" s="43"/>
      <c r="M34" s="43"/>
      <c r="N34" s="43"/>
      <c r="O34" s="44"/>
      <c r="P34" s="43"/>
      <c r="Q34" s="43"/>
    </row>
    <row r="36" spans="1:18" ht="29.25" customHeight="1" x14ac:dyDescent="0.2">
      <c r="B36" s="61" t="s">
        <v>216</v>
      </c>
      <c r="C36" s="120" t="s">
        <v>223</v>
      </c>
      <c r="D36" s="120"/>
      <c r="E36" s="120"/>
      <c r="F36" s="120"/>
      <c r="G36" s="120"/>
      <c r="H36" s="120"/>
      <c r="I36" s="120"/>
      <c r="J36" s="120"/>
      <c r="K36" s="120"/>
      <c r="L36" s="120"/>
      <c r="M36" s="120"/>
      <c r="N36" s="120"/>
      <c r="O36" s="17"/>
      <c r="R36" s="17"/>
    </row>
    <row r="37" spans="1:18" ht="15" customHeight="1" x14ac:dyDescent="0.2">
      <c r="B37" s="21"/>
      <c r="C37" s="22"/>
      <c r="D37" s="22"/>
      <c r="E37" s="22"/>
      <c r="F37" s="22"/>
      <c r="G37" s="22"/>
      <c r="H37" s="22"/>
      <c r="I37" s="22"/>
      <c r="J37" s="22"/>
      <c r="K37" s="22"/>
      <c r="L37" s="22"/>
      <c r="M37" s="22"/>
      <c r="N37" s="22"/>
      <c r="O37" s="22"/>
      <c r="R37" s="22"/>
    </row>
    <row r="38" spans="1:18" ht="16.5" customHeight="1" x14ac:dyDescent="0.2">
      <c r="B38" s="121" t="s">
        <v>0</v>
      </c>
      <c r="C38" s="122" t="s">
        <v>13</v>
      </c>
      <c r="D38" s="123"/>
      <c r="E38" s="123"/>
      <c r="F38" s="124"/>
      <c r="G38" s="122" t="s">
        <v>2</v>
      </c>
      <c r="H38" s="123"/>
      <c r="I38" s="123"/>
      <c r="J38" s="123"/>
      <c r="K38" s="123"/>
      <c r="L38" s="123"/>
      <c r="M38" s="124"/>
      <c r="N38" s="125" t="s">
        <v>3</v>
      </c>
      <c r="O38" s="24"/>
      <c r="P38" s="119" t="s">
        <v>11</v>
      </c>
      <c r="Q38" s="119"/>
      <c r="R38" s="24"/>
    </row>
    <row r="39" spans="1:18" ht="31.5" customHeight="1" x14ac:dyDescent="0.2">
      <c r="B39" s="121"/>
      <c r="C39" s="38" t="s">
        <v>9</v>
      </c>
      <c r="D39" s="38" t="s">
        <v>10</v>
      </c>
      <c r="E39" s="38" t="s">
        <v>1</v>
      </c>
      <c r="F39" s="38" t="s">
        <v>16</v>
      </c>
      <c r="G39" s="38" t="s">
        <v>14</v>
      </c>
      <c r="H39" s="42" t="s">
        <v>15</v>
      </c>
      <c r="I39" s="38" t="s">
        <v>18</v>
      </c>
      <c r="J39" s="42" t="s">
        <v>17</v>
      </c>
      <c r="K39" s="38" t="s">
        <v>19</v>
      </c>
      <c r="L39" s="42" t="s">
        <v>20</v>
      </c>
      <c r="M39" s="38" t="s">
        <v>4</v>
      </c>
      <c r="N39" s="125"/>
      <c r="O39" s="24"/>
      <c r="P39" s="60" t="s">
        <v>26</v>
      </c>
      <c r="Q39" s="60" t="s">
        <v>5</v>
      </c>
      <c r="R39" s="24"/>
    </row>
    <row r="40" spans="1:18" ht="42.75" x14ac:dyDescent="0.2">
      <c r="B40" s="39" t="s">
        <v>224</v>
      </c>
      <c r="C40" s="26">
        <v>0</v>
      </c>
      <c r="D40" s="26">
        <v>0</v>
      </c>
      <c r="E40" s="26">
        <v>0</v>
      </c>
      <c r="F40" s="46">
        <f>+C40+D40+E40</f>
        <v>0</v>
      </c>
      <c r="G40" s="26">
        <v>0</v>
      </c>
      <c r="H40" s="26"/>
      <c r="I40" s="26">
        <v>0</v>
      </c>
      <c r="J40" s="26"/>
      <c r="K40" s="26">
        <v>0</v>
      </c>
      <c r="L40" s="26"/>
      <c r="M40" s="26">
        <f>+G40+I40+K40</f>
        <v>0</v>
      </c>
      <c r="N40" s="49">
        <f>+F40+M40</f>
        <v>0</v>
      </c>
      <c r="O40" s="28"/>
      <c r="P40" s="29" t="s">
        <v>211</v>
      </c>
      <c r="Q40" s="30">
        <v>1</v>
      </c>
      <c r="R40" s="28"/>
    </row>
    <row r="41" spans="1:18" ht="30" x14ac:dyDescent="0.2">
      <c r="B41" s="39" t="s">
        <v>225</v>
      </c>
      <c r="C41" s="26">
        <v>0</v>
      </c>
      <c r="D41" s="26">
        <v>0</v>
      </c>
      <c r="E41" s="26">
        <v>0</v>
      </c>
      <c r="F41" s="46">
        <f>+C41+D41+E41</f>
        <v>0</v>
      </c>
      <c r="G41" s="26">
        <v>0</v>
      </c>
      <c r="H41" s="26"/>
      <c r="I41" s="26">
        <v>0</v>
      </c>
      <c r="J41" s="26"/>
      <c r="K41" s="26">
        <v>0</v>
      </c>
      <c r="L41" s="26"/>
      <c r="M41" s="26">
        <f>+G41+I41+K41</f>
        <v>0</v>
      </c>
      <c r="N41" s="49">
        <f>+F41+M41</f>
        <v>0</v>
      </c>
      <c r="O41" s="28"/>
      <c r="P41" s="29"/>
      <c r="Q41" s="30"/>
      <c r="R41" s="28"/>
    </row>
    <row r="42" spans="1:18" ht="15.75" x14ac:dyDescent="0.2">
      <c r="B42" s="31" t="s">
        <v>6</v>
      </c>
      <c r="C42" s="32">
        <f>SUM(C40:C41)</f>
        <v>0</v>
      </c>
      <c r="D42" s="32">
        <f>SUM(D40:D41)</f>
        <v>0</v>
      </c>
      <c r="E42" s="32">
        <f>SUM(E40:E41)</f>
        <v>0</v>
      </c>
      <c r="F42" s="32">
        <f>SUM(F40:F41)</f>
        <v>0</v>
      </c>
      <c r="G42" s="32">
        <f>SUM(G40:G41)</f>
        <v>0</v>
      </c>
      <c r="I42" s="32">
        <f>SUM(I40:I41)</f>
        <v>0</v>
      </c>
      <c r="K42" s="32">
        <f>SUM(K40:K41)</f>
        <v>0</v>
      </c>
      <c r="M42" s="50">
        <f>SUM(M40:M41)</f>
        <v>0</v>
      </c>
      <c r="N42" s="50">
        <f>SUM(N40:N41)</f>
        <v>0</v>
      </c>
      <c r="O42" s="33"/>
      <c r="Q42" s="48">
        <f>SUM(Q40:Q41)</f>
        <v>1</v>
      </c>
      <c r="R42" s="33"/>
    </row>
    <row r="44" spans="1:18" ht="15.75" x14ac:dyDescent="0.2">
      <c r="B44" s="31" t="s">
        <v>12</v>
      </c>
      <c r="C44" s="34">
        <f>F42</f>
        <v>0</v>
      </c>
      <c r="D44" s="40"/>
    </row>
    <row r="45" spans="1:18" ht="15.75" x14ac:dyDescent="0.2">
      <c r="B45" s="31" t="s">
        <v>7</v>
      </c>
      <c r="C45" s="34">
        <f>+M42</f>
        <v>0</v>
      </c>
      <c r="D45" s="40"/>
    </row>
    <row r="46" spans="1:18" ht="15.75" x14ac:dyDescent="0.25">
      <c r="B46" s="31" t="s">
        <v>3</v>
      </c>
      <c r="C46" s="36">
        <f>+C44+C45</f>
        <v>0</v>
      </c>
      <c r="D46" s="41"/>
    </row>
    <row r="48" spans="1:18" x14ac:dyDescent="0.2">
      <c r="A48" s="43"/>
      <c r="B48" s="43"/>
      <c r="C48" s="43"/>
      <c r="D48" s="43"/>
      <c r="E48" s="43"/>
      <c r="F48" s="43"/>
      <c r="G48" s="43"/>
      <c r="H48" s="43"/>
      <c r="I48" s="43"/>
      <c r="J48" s="43"/>
      <c r="K48" s="43"/>
      <c r="L48" s="43"/>
      <c r="M48" s="43"/>
      <c r="N48" s="43"/>
      <c r="O48" s="44"/>
      <c r="P48" s="43"/>
      <c r="Q48" s="43"/>
    </row>
    <row r="50" spans="1:18" ht="29.25" customHeight="1" x14ac:dyDescent="0.2">
      <c r="B50" s="61" t="s">
        <v>217</v>
      </c>
      <c r="C50" s="120" t="s">
        <v>226</v>
      </c>
      <c r="D50" s="120"/>
      <c r="E50" s="120"/>
      <c r="F50" s="120"/>
      <c r="G50" s="120"/>
      <c r="H50" s="120"/>
      <c r="I50" s="120"/>
      <c r="J50" s="120"/>
      <c r="K50" s="120"/>
      <c r="L50" s="120"/>
      <c r="M50" s="120"/>
      <c r="N50" s="120"/>
      <c r="O50" s="17"/>
      <c r="R50" s="17"/>
    </row>
    <row r="51" spans="1:18" ht="15" customHeight="1" x14ac:dyDescent="0.2">
      <c r="B51" s="21"/>
      <c r="C51" s="22"/>
      <c r="D51" s="22"/>
      <c r="E51" s="22"/>
      <c r="F51" s="22"/>
      <c r="G51" s="22"/>
      <c r="H51" s="22"/>
      <c r="I51" s="22"/>
      <c r="J51" s="22"/>
      <c r="K51" s="22"/>
      <c r="L51" s="22"/>
      <c r="M51" s="22"/>
      <c r="N51" s="22"/>
      <c r="O51" s="22"/>
      <c r="R51" s="22"/>
    </row>
    <row r="52" spans="1:18" ht="16.5" customHeight="1" x14ac:dyDescent="0.2">
      <c r="B52" s="121" t="s">
        <v>0</v>
      </c>
      <c r="C52" s="122" t="s">
        <v>13</v>
      </c>
      <c r="D52" s="123"/>
      <c r="E52" s="123"/>
      <c r="F52" s="124"/>
      <c r="G52" s="122" t="s">
        <v>2</v>
      </c>
      <c r="H52" s="123"/>
      <c r="I52" s="123"/>
      <c r="J52" s="123"/>
      <c r="K52" s="123"/>
      <c r="L52" s="123"/>
      <c r="M52" s="124"/>
      <c r="N52" s="125" t="s">
        <v>3</v>
      </c>
      <c r="O52" s="24"/>
      <c r="P52" s="119" t="s">
        <v>11</v>
      </c>
      <c r="Q52" s="119"/>
      <c r="R52" s="24"/>
    </row>
    <row r="53" spans="1:18" ht="31.5" customHeight="1" x14ac:dyDescent="0.2">
      <c r="B53" s="121"/>
      <c r="C53" s="38" t="s">
        <v>9</v>
      </c>
      <c r="D53" s="38" t="s">
        <v>10</v>
      </c>
      <c r="E53" s="38" t="s">
        <v>1</v>
      </c>
      <c r="F53" s="38" t="s">
        <v>16</v>
      </c>
      <c r="G53" s="38" t="s">
        <v>14</v>
      </c>
      <c r="H53" s="42" t="s">
        <v>15</v>
      </c>
      <c r="I53" s="38" t="s">
        <v>18</v>
      </c>
      <c r="J53" s="42" t="s">
        <v>17</v>
      </c>
      <c r="K53" s="38" t="s">
        <v>19</v>
      </c>
      <c r="L53" s="42" t="s">
        <v>20</v>
      </c>
      <c r="M53" s="38" t="s">
        <v>4</v>
      </c>
      <c r="N53" s="125"/>
      <c r="O53" s="24"/>
      <c r="P53" s="60" t="s">
        <v>26</v>
      </c>
      <c r="Q53" s="60" t="s">
        <v>5</v>
      </c>
      <c r="R53" s="24"/>
    </row>
    <row r="54" spans="1:18" ht="30" x14ac:dyDescent="0.2">
      <c r="B54" s="39" t="s">
        <v>227</v>
      </c>
      <c r="C54" s="26">
        <v>0</v>
      </c>
      <c r="D54" s="26">
        <v>0</v>
      </c>
      <c r="E54" s="26">
        <v>0</v>
      </c>
      <c r="F54" s="46">
        <f>+C54+D54+E54</f>
        <v>0</v>
      </c>
      <c r="G54" s="26">
        <v>20000000</v>
      </c>
      <c r="H54" s="62" t="s">
        <v>230</v>
      </c>
      <c r="I54" s="26">
        <v>0</v>
      </c>
      <c r="J54" s="26"/>
      <c r="K54" s="26">
        <v>0</v>
      </c>
      <c r="L54" s="26"/>
      <c r="M54" s="26">
        <f>+G54+I54+K54</f>
        <v>20000000</v>
      </c>
      <c r="N54" s="49">
        <f>+F54+M54</f>
        <v>20000000</v>
      </c>
      <c r="O54" s="28"/>
      <c r="P54" s="29" t="s">
        <v>229</v>
      </c>
      <c r="Q54" s="30">
        <v>200</v>
      </c>
      <c r="R54" s="28"/>
    </row>
    <row r="55" spans="1:18" ht="75" x14ac:dyDescent="0.2">
      <c r="B55" s="39" t="s">
        <v>228</v>
      </c>
      <c r="C55" s="26">
        <v>0</v>
      </c>
      <c r="D55" s="26">
        <v>0</v>
      </c>
      <c r="E55" s="26">
        <v>0</v>
      </c>
      <c r="F55" s="46">
        <f>+C55+D55+E55</f>
        <v>0</v>
      </c>
      <c r="G55" s="47">
        <v>272000000</v>
      </c>
      <c r="H55" s="47"/>
      <c r="I55" s="26">
        <v>0</v>
      </c>
      <c r="J55" s="26"/>
      <c r="K55" s="26">
        <v>0</v>
      </c>
      <c r="L55" s="26"/>
      <c r="M55" s="26">
        <f>+G55+I55+K55</f>
        <v>272000000</v>
      </c>
      <c r="N55" s="49">
        <f>+F55+M55</f>
        <v>272000000</v>
      </c>
      <c r="O55" s="28"/>
      <c r="P55" s="29" t="s">
        <v>221</v>
      </c>
      <c r="Q55" s="30">
        <v>26</v>
      </c>
      <c r="R55" s="28"/>
    </row>
    <row r="56" spans="1:18" ht="30" x14ac:dyDescent="0.2">
      <c r="B56" s="39" t="s">
        <v>231</v>
      </c>
      <c r="C56" s="26">
        <v>0</v>
      </c>
      <c r="D56" s="26">
        <v>0</v>
      </c>
      <c r="E56" s="26">
        <v>0</v>
      </c>
      <c r="F56" s="46">
        <f>+C56+D56+E56</f>
        <v>0</v>
      </c>
      <c r="G56" s="26">
        <v>0</v>
      </c>
      <c r="H56" s="26"/>
      <c r="I56" s="26">
        <v>0</v>
      </c>
      <c r="J56" s="26"/>
      <c r="K56" s="26">
        <v>0</v>
      </c>
      <c r="L56" s="26"/>
      <c r="M56" s="26">
        <f>+G56+I56+K56</f>
        <v>0</v>
      </c>
      <c r="N56" s="49">
        <f>+F56+M56</f>
        <v>0</v>
      </c>
      <c r="O56" s="28"/>
      <c r="P56" s="29"/>
      <c r="Q56" s="30"/>
      <c r="R56" s="28"/>
    </row>
    <row r="57" spans="1:18" ht="15.75" x14ac:dyDescent="0.2">
      <c r="B57" s="31" t="s">
        <v>6</v>
      </c>
      <c r="C57" s="32">
        <f>SUM(C54:C56)</f>
        <v>0</v>
      </c>
      <c r="D57" s="32">
        <f>SUM(D54:D56)</f>
        <v>0</v>
      </c>
      <c r="E57" s="32">
        <f>SUM(E54:E56)</f>
        <v>0</v>
      </c>
      <c r="F57" s="32">
        <f>SUM(F54:F56)</f>
        <v>0</v>
      </c>
      <c r="G57" s="32">
        <f>SUM(G54:G56)</f>
        <v>292000000</v>
      </c>
      <c r="I57" s="32">
        <f>SUM(I54:I56)</f>
        <v>0</v>
      </c>
      <c r="K57" s="32">
        <f>SUM(K54:K56)</f>
        <v>0</v>
      </c>
      <c r="M57" s="50">
        <f>SUM(M54:M56)</f>
        <v>292000000</v>
      </c>
      <c r="N57" s="50">
        <f>SUM(N54:N56)</f>
        <v>292000000</v>
      </c>
      <c r="O57" s="33"/>
      <c r="Q57" s="48">
        <f>SUM(Q54:Q56)</f>
        <v>226</v>
      </c>
      <c r="R57" s="33"/>
    </row>
    <row r="59" spans="1:18" ht="15.75" x14ac:dyDescent="0.2">
      <c r="B59" s="31" t="s">
        <v>12</v>
      </c>
      <c r="C59" s="34">
        <f>F57</f>
        <v>0</v>
      </c>
      <c r="D59" s="40"/>
    </row>
    <row r="60" spans="1:18" ht="15.75" x14ac:dyDescent="0.2">
      <c r="B60" s="31" t="s">
        <v>7</v>
      </c>
      <c r="C60" s="34">
        <f>+M57</f>
        <v>292000000</v>
      </c>
      <c r="D60" s="40"/>
    </row>
    <row r="61" spans="1:18" ht="15.75" x14ac:dyDescent="0.25">
      <c r="B61" s="31" t="s">
        <v>3</v>
      </c>
      <c r="C61" s="36">
        <f>+C59+C60</f>
        <v>292000000</v>
      </c>
      <c r="D61" s="41"/>
    </row>
    <row r="63" spans="1:18" x14ac:dyDescent="0.2">
      <c r="A63" s="43"/>
      <c r="B63" s="43"/>
      <c r="C63" s="43"/>
      <c r="D63" s="43"/>
      <c r="E63" s="43"/>
      <c r="F63" s="43"/>
      <c r="G63" s="43"/>
      <c r="H63" s="43"/>
      <c r="I63" s="43"/>
      <c r="J63" s="43"/>
      <c r="K63" s="43"/>
      <c r="L63" s="43"/>
      <c r="M63" s="43"/>
      <c r="N63" s="43"/>
      <c r="O63" s="44"/>
      <c r="P63" s="43"/>
      <c r="Q63" s="43"/>
    </row>
  </sheetData>
  <mergeCells count="25">
    <mergeCell ref="P52:Q52"/>
    <mergeCell ref="C36:N36"/>
    <mergeCell ref="B38:B39"/>
    <mergeCell ref="C38:F38"/>
    <mergeCell ref="G38:M38"/>
    <mergeCell ref="N38:N39"/>
    <mergeCell ref="P38:Q38"/>
    <mergeCell ref="C50:N50"/>
    <mergeCell ref="B52:B53"/>
    <mergeCell ref="C52:F52"/>
    <mergeCell ref="G52:M52"/>
    <mergeCell ref="N52:N53"/>
    <mergeCell ref="P6:Q6"/>
    <mergeCell ref="C20:N20"/>
    <mergeCell ref="B22:B23"/>
    <mergeCell ref="C22:F22"/>
    <mergeCell ref="G22:M22"/>
    <mergeCell ref="N22:N23"/>
    <mergeCell ref="P22:Q22"/>
    <mergeCell ref="C2:N2"/>
    <mergeCell ref="C4:N4"/>
    <mergeCell ref="B6:B7"/>
    <mergeCell ref="C6:F6"/>
    <mergeCell ref="G6:M6"/>
    <mergeCell ref="N6:N7"/>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2:R192"/>
  <sheetViews>
    <sheetView topLeftCell="A176" zoomScale="80" zoomScaleNormal="80" workbookViewId="0">
      <pane xSplit="2" topLeftCell="C1" activePane="topRight" state="frozen"/>
      <selection pane="topRight" activeCell="C188" sqref="C188"/>
    </sheetView>
  </sheetViews>
  <sheetFormatPr baseColWidth="10" defaultColWidth="11.42578125" defaultRowHeight="14.25" x14ac:dyDescent="0.2"/>
  <cols>
    <col min="1" max="1" width="9.28515625" style="18" customWidth="1"/>
    <col min="2" max="2" width="44.85546875" style="18" customWidth="1"/>
    <col min="3" max="7" width="20.7109375" style="18" customWidth="1"/>
    <col min="8" max="8" width="24.28515625" style="18" customWidth="1"/>
    <col min="9" max="13" width="20.7109375" style="18" customWidth="1"/>
    <col min="14" max="14" width="21.140625" style="18" customWidth="1"/>
    <col min="15" max="15" width="3.140625" style="35" customWidth="1"/>
    <col min="16" max="16" width="31.28515625" style="18" customWidth="1"/>
    <col min="17" max="17" width="16.28515625" style="18" customWidth="1"/>
    <col min="18" max="18" width="3.140625" style="35" customWidth="1"/>
    <col min="19" max="19" width="6.85546875" style="18" customWidth="1"/>
    <col min="20" max="16384" width="11.42578125" style="18"/>
  </cols>
  <sheetData>
    <row r="2" spans="2:18" ht="36" customHeight="1" x14ac:dyDescent="0.2">
      <c r="B2" s="61" t="s">
        <v>243</v>
      </c>
      <c r="C2" s="120" t="s">
        <v>245</v>
      </c>
      <c r="D2" s="120"/>
      <c r="E2" s="120"/>
      <c r="F2" s="120"/>
      <c r="G2" s="120"/>
      <c r="H2" s="120"/>
      <c r="I2" s="120"/>
      <c r="J2" s="120"/>
      <c r="K2" s="120"/>
      <c r="L2" s="120"/>
      <c r="M2" s="120"/>
      <c r="N2" s="120"/>
      <c r="O2" s="17"/>
      <c r="R2" s="17"/>
    </row>
    <row r="3" spans="2:18" x14ac:dyDescent="0.2">
      <c r="C3" s="19"/>
      <c r="D3" s="19"/>
      <c r="E3" s="19"/>
      <c r="F3" s="19"/>
      <c r="G3" s="19"/>
      <c r="H3" s="19"/>
      <c r="I3" s="19"/>
      <c r="J3" s="19"/>
      <c r="K3" s="19"/>
      <c r="L3" s="19"/>
      <c r="M3" s="19"/>
      <c r="N3" s="19"/>
      <c r="O3" s="20"/>
      <c r="R3" s="20"/>
    </row>
    <row r="4" spans="2:18" ht="29.25" customHeight="1" x14ac:dyDescent="0.2">
      <c r="B4" s="61" t="s">
        <v>244</v>
      </c>
      <c r="C4" s="120" t="s">
        <v>232</v>
      </c>
      <c r="D4" s="120"/>
      <c r="E4" s="120"/>
      <c r="F4" s="120"/>
      <c r="G4" s="120"/>
      <c r="H4" s="120"/>
      <c r="I4" s="120"/>
      <c r="J4" s="120"/>
      <c r="K4" s="120"/>
      <c r="L4" s="120"/>
      <c r="M4" s="120"/>
      <c r="N4" s="120"/>
      <c r="O4" s="17"/>
      <c r="R4" s="17"/>
    </row>
    <row r="5" spans="2:18" ht="15" customHeight="1" x14ac:dyDescent="0.2">
      <c r="B5" s="21"/>
      <c r="C5" s="22"/>
      <c r="D5" s="22"/>
      <c r="E5" s="22"/>
      <c r="F5" s="22"/>
      <c r="G5" s="22"/>
      <c r="H5" s="22"/>
      <c r="I5" s="22"/>
      <c r="J5" s="22"/>
      <c r="K5" s="22"/>
      <c r="L5" s="22"/>
      <c r="M5" s="22"/>
      <c r="N5" s="22"/>
      <c r="O5" s="22"/>
      <c r="R5" s="22"/>
    </row>
    <row r="6" spans="2:18" ht="16.5" customHeight="1" x14ac:dyDescent="0.2">
      <c r="B6" s="121" t="s">
        <v>0</v>
      </c>
      <c r="C6" s="122" t="s">
        <v>13</v>
      </c>
      <c r="D6" s="123"/>
      <c r="E6" s="123"/>
      <c r="F6" s="124"/>
      <c r="G6" s="122" t="s">
        <v>2</v>
      </c>
      <c r="H6" s="123"/>
      <c r="I6" s="123"/>
      <c r="J6" s="123"/>
      <c r="K6" s="123"/>
      <c r="L6" s="123"/>
      <c r="M6" s="124"/>
      <c r="N6" s="125" t="s">
        <v>3</v>
      </c>
      <c r="O6" s="24"/>
      <c r="P6" s="119" t="s">
        <v>11</v>
      </c>
      <c r="Q6" s="119"/>
      <c r="R6" s="24"/>
    </row>
    <row r="7" spans="2:18" ht="31.5" customHeight="1" x14ac:dyDescent="0.2">
      <c r="B7" s="121"/>
      <c r="C7" s="38" t="s">
        <v>9</v>
      </c>
      <c r="D7" s="38" t="s">
        <v>10</v>
      </c>
      <c r="E7" s="38" t="s">
        <v>1</v>
      </c>
      <c r="F7" s="38" t="s">
        <v>16</v>
      </c>
      <c r="G7" s="38" t="s">
        <v>14</v>
      </c>
      <c r="H7" s="42" t="s">
        <v>15</v>
      </c>
      <c r="I7" s="38" t="s">
        <v>18</v>
      </c>
      <c r="J7" s="42" t="s">
        <v>17</v>
      </c>
      <c r="K7" s="38" t="s">
        <v>19</v>
      </c>
      <c r="L7" s="42" t="s">
        <v>20</v>
      </c>
      <c r="M7" s="38" t="s">
        <v>4</v>
      </c>
      <c r="N7" s="125"/>
      <c r="O7" s="24"/>
      <c r="P7" s="60" t="s">
        <v>26</v>
      </c>
      <c r="Q7" s="60" t="s">
        <v>5</v>
      </c>
      <c r="R7" s="24"/>
    </row>
    <row r="8" spans="2:18" ht="30" x14ac:dyDescent="0.2">
      <c r="B8" s="39" t="s">
        <v>233</v>
      </c>
      <c r="C8" s="26">
        <v>0</v>
      </c>
      <c r="D8" s="26">
        <v>0</v>
      </c>
      <c r="E8" s="26">
        <v>0</v>
      </c>
      <c r="F8" s="46">
        <f t="shared" ref="F8:F13" si="0">+C8+D8+E8</f>
        <v>0</v>
      </c>
      <c r="G8" s="26">
        <v>0</v>
      </c>
      <c r="H8" s="26"/>
      <c r="I8" s="26">
        <v>0</v>
      </c>
      <c r="J8" s="26"/>
      <c r="K8" s="26">
        <v>0</v>
      </c>
      <c r="L8" s="26"/>
      <c r="M8" s="26">
        <f t="shared" ref="M8:M13" si="1">+G8+I8+K8</f>
        <v>0</v>
      </c>
      <c r="N8" s="49">
        <f t="shared" ref="N8:N13" si="2">+F8+M8</f>
        <v>0</v>
      </c>
      <c r="O8" s="28"/>
      <c r="P8" s="29" t="s">
        <v>234</v>
      </c>
      <c r="Q8" s="51">
        <v>0.8</v>
      </c>
      <c r="R8" s="28"/>
    </row>
    <row r="9" spans="2:18" ht="30" x14ac:dyDescent="0.2">
      <c r="B9" s="39" t="s">
        <v>235</v>
      </c>
      <c r="C9" s="26">
        <v>0</v>
      </c>
      <c r="D9" s="26">
        <v>0</v>
      </c>
      <c r="E9" s="26">
        <v>0</v>
      </c>
      <c r="F9" s="46">
        <f t="shared" si="0"/>
        <v>0</v>
      </c>
      <c r="G9" s="26">
        <v>0</v>
      </c>
      <c r="H9" s="26"/>
      <c r="I9" s="26">
        <v>0</v>
      </c>
      <c r="J9" s="26"/>
      <c r="K9" s="26">
        <v>0</v>
      </c>
      <c r="L9" s="26"/>
      <c r="M9" s="26">
        <f t="shared" si="1"/>
        <v>0</v>
      </c>
      <c r="N9" s="49">
        <f t="shared" si="2"/>
        <v>0</v>
      </c>
      <c r="O9" s="28"/>
      <c r="P9" s="29"/>
      <c r="Q9" s="30"/>
      <c r="R9" s="28"/>
    </row>
    <row r="10" spans="2:18" ht="45" x14ac:dyDescent="0.2">
      <c r="B10" s="39" t="s">
        <v>236</v>
      </c>
      <c r="C10" s="26">
        <v>0</v>
      </c>
      <c r="D10" s="26">
        <v>0</v>
      </c>
      <c r="E10" s="26">
        <v>0</v>
      </c>
      <c r="F10" s="46">
        <f t="shared" si="0"/>
        <v>0</v>
      </c>
      <c r="G10" s="26">
        <v>0</v>
      </c>
      <c r="H10" s="26"/>
      <c r="I10" s="26">
        <v>0</v>
      </c>
      <c r="J10" s="26"/>
      <c r="K10" s="26">
        <v>0</v>
      </c>
      <c r="L10" s="26"/>
      <c r="M10" s="26">
        <f t="shared" si="1"/>
        <v>0</v>
      </c>
      <c r="N10" s="49">
        <f t="shared" si="2"/>
        <v>0</v>
      </c>
      <c r="O10" s="28"/>
      <c r="P10" s="29"/>
      <c r="Q10" s="30"/>
      <c r="R10" s="28"/>
    </row>
    <row r="11" spans="2:18" ht="15" x14ac:dyDescent="0.2">
      <c r="B11" s="39" t="s">
        <v>237</v>
      </c>
      <c r="C11" s="26">
        <v>0</v>
      </c>
      <c r="D11" s="26">
        <v>0</v>
      </c>
      <c r="E11" s="26">
        <v>0</v>
      </c>
      <c r="F11" s="46">
        <f t="shared" si="0"/>
        <v>0</v>
      </c>
      <c r="G11" s="26">
        <v>0</v>
      </c>
      <c r="H11" s="26"/>
      <c r="I11" s="26">
        <v>0</v>
      </c>
      <c r="J11" s="26"/>
      <c r="K11" s="26">
        <v>0</v>
      </c>
      <c r="L11" s="26"/>
      <c r="M11" s="26">
        <f t="shared" si="1"/>
        <v>0</v>
      </c>
      <c r="N11" s="49">
        <f t="shared" si="2"/>
        <v>0</v>
      </c>
      <c r="O11" s="28"/>
      <c r="P11" s="29"/>
      <c r="Q11" s="30"/>
      <c r="R11" s="28"/>
    </row>
    <row r="12" spans="2:18" ht="42.75" x14ac:dyDescent="0.2">
      <c r="B12" s="39" t="s">
        <v>238</v>
      </c>
      <c r="C12" s="26">
        <v>0</v>
      </c>
      <c r="D12" s="26">
        <v>0</v>
      </c>
      <c r="E12" s="26">
        <v>0</v>
      </c>
      <c r="F12" s="46">
        <f t="shared" si="0"/>
        <v>0</v>
      </c>
      <c r="G12" s="26">
        <v>0</v>
      </c>
      <c r="H12" s="26"/>
      <c r="I12" s="26">
        <v>0</v>
      </c>
      <c r="J12" s="26"/>
      <c r="K12" s="26">
        <v>0</v>
      </c>
      <c r="L12" s="26"/>
      <c r="M12" s="26">
        <f t="shared" si="1"/>
        <v>0</v>
      </c>
      <c r="N12" s="49">
        <f t="shared" si="2"/>
        <v>0</v>
      </c>
      <c r="O12" s="28"/>
      <c r="P12" s="29" t="s">
        <v>239</v>
      </c>
      <c r="Q12" s="37" t="s">
        <v>240</v>
      </c>
      <c r="R12" s="28"/>
    </row>
    <row r="13" spans="2:18" ht="42.75" x14ac:dyDescent="0.2">
      <c r="B13" s="39" t="s">
        <v>241</v>
      </c>
      <c r="C13" s="26">
        <v>0</v>
      </c>
      <c r="D13" s="26">
        <v>0</v>
      </c>
      <c r="E13" s="26">
        <v>0</v>
      </c>
      <c r="F13" s="46">
        <f t="shared" si="0"/>
        <v>0</v>
      </c>
      <c r="G13" s="26">
        <v>0</v>
      </c>
      <c r="H13" s="26"/>
      <c r="I13" s="26">
        <v>0</v>
      </c>
      <c r="J13" s="26"/>
      <c r="K13" s="26">
        <v>0</v>
      </c>
      <c r="L13" s="26"/>
      <c r="M13" s="26">
        <f t="shared" si="1"/>
        <v>0</v>
      </c>
      <c r="N13" s="49">
        <f t="shared" si="2"/>
        <v>0</v>
      </c>
      <c r="O13" s="28"/>
      <c r="P13" s="29" t="s">
        <v>242</v>
      </c>
      <c r="Q13" s="37" t="s">
        <v>240</v>
      </c>
      <c r="R13" s="28"/>
    </row>
    <row r="14" spans="2:18" ht="15.75" x14ac:dyDescent="0.2">
      <c r="B14" s="31" t="s">
        <v>6</v>
      </c>
      <c r="C14" s="32">
        <f>SUM(C8:C13)</f>
        <v>0</v>
      </c>
      <c r="D14" s="32">
        <f>SUM(D8:D13)</f>
        <v>0</v>
      </c>
      <c r="E14" s="32">
        <f>SUM(E8:E13)</f>
        <v>0</v>
      </c>
      <c r="F14" s="32">
        <f>SUM(F8:F13)</f>
        <v>0</v>
      </c>
      <c r="G14" s="32">
        <f>SUM(G8:G13)</f>
        <v>0</v>
      </c>
      <c r="I14" s="32">
        <f>SUM(I8:I13)</f>
        <v>0</v>
      </c>
      <c r="K14" s="32">
        <f>SUM(K8:K13)</f>
        <v>0</v>
      </c>
      <c r="M14" s="50">
        <f>SUM(M8:M13)</f>
        <v>0</v>
      </c>
      <c r="N14" s="50">
        <f>SUM(N8:N13)</f>
        <v>0</v>
      </c>
      <c r="O14" s="33"/>
      <c r="Q14" s="48"/>
      <c r="R14" s="33"/>
    </row>
    <row r="16" spans="2:18" ht="15.75" x14ac:dyDescent="0.2">
      <c r="B16" s="31" t="s">
        <v>12</v>
      </c>
      <c r="C16" s="34">
        <f>F14</f>
        <v>0</v>
      </c>
      <c r="D16" s="40"/>
    </row>
    <row r="17" spans="1:18" ht="15.75" x14ac:dyDescent="0.2">
      <c r="B17" s="31" t="s">
        <v>7</v>
      </c>
      <c r="C17" s="34">
        <f>+M14</f>
        <v>0</v>
      </c>
      <c r="D17" s="40"/>
    </row>
    <row r="18" spans="1:18" ht="15.75" x14ac:dyDescent="0.25">
      <c r="B18" s="31" t="s">
        <v>3</v>
      </c>
      <c r="C18" s="36">
        <f>+C16+C17</f>
        <v>0</v>
      </c>
      <c r="D18" s="41"/>
    </row>
    <row r="20" spans="1:18" x14ac:dyDescent="0.2">
      <c r="A20" s="43"/>
      <c r="B20" s="43"/>
      <c r="C20" s="43"/>
      <c r="D20" s="43"/>
      <c r="E20" s="43"/>
      <c r="F20" s="43"/>
      <c r="G20" s="43"/>
      <c r="H20" s="43"/>
      <c r="I20" s="43"/>
      <c r="J20" s="43"/>
      <c r="K20" s="43"/>
      <c r="L20" s="43"/>
      <c r="M20" s="43"/>
      <c r="N20" s="43"/>
      <c r="O20" s="44"/>
      <c r="P20" s="43"/>
      <c r="Q20" s="43"/>
    </row>
    <row r="22" spans="1:18" ht="29.25" customHeight="1" x14ac:dyDescent="0.2">
      <c r="B22" s="61" t="s">
        <v>246</v>
      </c>
      <c r="C22" s="120" t="s">
        <v>267</v>
      </c>
      <c r="D22" s="120"/>
      <c r="E22" s="120"/>
      <c r="F22" s="120"/>
      <c r="G22" s="120"/>
      <c r="H22" s="120"/>
      <c r="I22" s="120"/>
      <c r="J22" s="120"/>
      <c r="K22" s="120"/>
      <c r="L22" s="120"/>
      <c r="M22" s="120"/>
      <c r="N22" s="120"/>
      <c r="O22" s="17"/>
      <c r="R22" s="17"/>
    </row>
    <row r="23" spans="1:18" ht="15" customHeight="1" x14ac:dyDescent="0.2">
      <c r="B23" s="21"/>
      <c r="C23" s="22"/>
      <c r="D23" s="22"/>
      <c r="E23" s="22"/>
      <c r="F23" s="22"/>
      <c r="G23" s="22"/>
      <c r="H23" s="22"/>
      <c r="I23" s="22"/>
      <c r="J23" s="22"/>
      <c r="K23" s="22"/>
      <c r="L23" s="22"/>
      <c r="M23" s="22"/>
      <c r="N23" s="22"/>
      <c r="O23" s="22"/>
      <c r="R23" s="22"/>
    </row>
    <row r="24" spans="1:18" ht="16.5" customHeight="1" x14ac:dyDescent="0.2">
      <c r="B24" s="121" t="s">
        <v>0</v>
      </c>
      <c r="C24" s="122" t="s">
        <v>13</v>
      </c>
      <c r="D24" s="123"/>
      <c r="E24" s="123"/>
      <c r="F24" s="124"/>
      <c r="G24" s="122" t="s">
        <v>2</v>
      </c>
      <c r="H24" s="123"/>
      <c r="I24" s="123"/>
      <c r="J24" s="123"/>
      <c r="K24" s="123"/>
      <c r="L24" s="123"/>
      <c r="M24" s="124"/>
      <c r="N24" s="125" t="s">
        <v>3</v>
      </c>
      <c r="O24" s="24"/>
      <c r="P24" s="119" t="s">
        <v>11</v>
      </c>
      <c r="Q24" s="119"/>
      <c r="R24" s="24"/>
    </row>
    <row r="25" spans="1:18" ht="31.5" customHeight="1" x14ac:dyDescent="0.2">
      <c r="B25" s="121"/>
      <c r="C25" s="38" t="s">
        <v>9</v>
      </c>
      <c r="D25" s="38" t="s">
        <v>10</v>
      </c>
      <c r="E25" s="38" t="s">
        <v>1</v>
      </c>
      <c r="F25" s="38" t="s">
        <v>16</v>
      </c>
      <c r="G25" s="38" t="s">
        <v>14</v>
      </c>
      <c r="H25" s="42" t="s">
        <v>15</v>
      </c>
      <c r="I25" s="38" t="s">
        <v>18</v>
      </c>
      <c r="J25" s="42" t="s">
        <v>17</v>
      </c>
      <c r="K25" s="38" t="s">
        <v>19</v>
      </c>
      <c r="L25" s="42" t="s">
        <v>20</v>
      </c>
      <c r="M25" s="38" t="s">
        <v>4</v>
      </c>
      <c r="N25" s="125"/>
      <c r="O25" s="24"/>
      <c r="P25" s="60" t="s">
        <v>26</v>
      </c>
      <c r="Q25" s="60" t="s">
        <v>5</v>
      </c>
      <c r="R25" s="24"/>
    </row>
    <row r="26" spans="1:18" ht="28.5" x14ac:dyDescent="0.2">
      <c r="B26" s="39" t="s">
        <v>266</v>
      </c>
      <c r="C26" s="26">
        <v>0</v>
      </c>
      <c r="D26" s="67">
        <v>150000000</v>
      </c>
      <c r="E26" s="26">
        <v>0</v>
      </c>
      <c r="F26" s="46">
        <f>+C26+D26+E26</f>
        <v>150000000</v>
      </c>
      <c r="G26" s="26">
        <v>0</v>
      </c>
      <c r="H26" s="26"/>
      <c r="I26" s="26">
        <v>0</v>
      </c>
      <c r="J26" s="26"/>
      <c r="K26" s="26">
        <v>0</v>
      </c>
      <c r="L26" s="26"/>
      <c r="M26" s="26">
        <f>+G26+I26+K26</f>
        <v>0</v>
      </c>
      <c r="N26" s="49">
        <f>+F26+M26</f>
        <v>150000000</v>
      </c>
      <c r="O26" s="28"/>
      <c r="P26" s="29" t="s">
        <v>268</v>
      </c>
      <c r="Q26" s="51">
        <v>0.7</v>
      </c>
      <c r="R26" s="28"/>
    </row>
    <row r="27" spans="1:18" ht="15" x14ac:dyDescent="0.2">
      <c r="B27" s="39" t="s">
        <v>269</v>
      </c>
      <c r="C27" s="26">
        <v>0</v>
      </c>
      <c r="D27" s="67">
        <v>350000000</v>
      </c>
      <c r="E27" s="26">
        <v>0</v>
      </c>
      <c r="F27" s="46">
        <f t="shared" ref="F27:F32" si="3">+C27+D27+E27</f>
        <v>350000000</v>
      </c>
      <c r="G27" s="26">
        <v>0</v>
      </c>
      <c r="H27" s="26"/>
      <c r="I27" s="26">
        <v>0</v>
      </c>
      <c r="J27" s="26"/>
      <c r="K27" s="26">
        <v>0</v>
      </c>
      <c r="L27" s="26"/>
      <c r="M27" s="26">
        <f t="shared" ref="M27:M32" si="4">+G27+I27+K27</f>
        <v>0</v>
      </c>
      <c r="N27" s="49">
        <f t="shared" ref="N27:N32" si="5">+F27+M27</f>
        <v>350000000</v>
      </c>
      <c r="O27" s="28"/>
      <c r="P27" s="29"/>
      <c r="Q27" s="30"/>
      <c r="R27" s="28"/>
    </row>
    <row r="28" spans="1:18" ht="45" x14ac:dyDescent="0.2">
      <c r="B28" s="39" t="s">
        <v>270</v>
      </c>
      <c r="C28" s="26">
        <v>0</v>
      </c>
      <c r="D28" s="26">
        <v>0</v>
      </c>
      <c r="E28" s="26">
        <v>0</v>
      </c>
      <c r="F28" s="46">
        <f t="shared" si="3"/>
        <v>0</v>
      </c>
      <c r="G28" s="26">
        <v>0</v>
      </c>
      <c r="H28" s="26"/>
      <c r="I28" s="26">
        <v>0</v>
      </c>
      <c r="J28" s="26"/>
      <c r="K28" s="26">
        <v>0</v>
      </c>
      <c r="L28" s="26"/>
      <c r="M28" s="26">
        <f t="shared" si="4"/>
        <v>0</v>
      </c>
      <c r="N28" s="49">
        <f t="shared" si="5"/>
        <v>0</v>
      </c>
      <c r="O28" s="28"/>
      <c r="P28" s="29"/>
      <c r="Q28" s="30"/>
      <c r="R28" s="28"/>
    </row>
    <row r="29" spans="1:18" ht="28.5" x14ac:dyDescent="0.2">
      <c r="B29" s="39" t="s">
        <v>271</v>
      </c>
      <c r="C29" s="26">
        <v>0</v>
      </c>
      <c r="D29" s="26">
        <v>0</v>
      </c>
      <c r="E29" s="26">
        <v>0</v>
      </c>
      <c r="F29" s="46">
        <f t="shared" si="3"/>
        <v>0</v>
      </c>
      <c r="G29" s="26">
        <v>0</v>
      </c>
      <c r="H29" s="26"/>
      <c r="I29" s="26">
        <v>0</v>
      </c>
      <c r="J29" s="26"/>
      <c r="K29" s="26">
        <v>0</v>
      </c>
      <c r="L29" s="26"/>
      <c r="M29" s="26">
        <f t="shared" si="4"/>
        <v>0</v>
      </c>
      <c r="N29" s="49">
        <f t="shared" si="5"/>
        <v>0</v>
      </c>
      <c r="O29" s="28"/>
      <c r="P29" s="29" t="s">
        <v>272</v>
      </c>
      <c r="Q29" s="51">
        <v>0.3</v>
      </c>
      <c r="R29" s="28"/>
    </row>
    <row r="30" spans="1:18" ht="15" x14ac:dyDescent="0.2">
      <c r="B30" s="39" t="s">
        <v>273</v>
      </c>
      <c r="C30" s="26">
        <v>0</v>
      </c>
      <c r="D30" s="26">
        <v>0</v>
      </c>
      <c r="E30" s="26">
        <v>0</v>
      </c>
      <c r="F30" s="46">
        <f t="shared" si="3"/>
        <v>0</v>
      </c>
      <c r="G30" s="26">
        <v>0</v>
      </c>
      <c r="H30" s="26"/>
      <c r="I30" s="26">
        <v>0</v>
      </c>
      <c r="J30" s="26"/>
      <c r="K30" s="26">
        <v>0</v>
      </c>
      <c r="L30" s="26"/>
      <c r="M30" s="26">
        <f t="shared" si="4"/>
        <v>0</v>
      </c>
      <c r="N30" s="49">
        <f t="shared" si="5"/>
        <v>0</v>
      </c>
      <c r="O30" s="28"/>
      <c r="P30" s="29"/>
      <c r="Q30" s="30"/>
      <c r="R30" s="28"/>
    </row>
    <row r="31" spans="1:18" ht="30" x14ac:dyDescent="0.2">
      <c r="B31" s="39" t="s">
        <v>274</v>
      </c>
      <c r="C31" s="26">
        <v>0</v>
      </c>
      <c r="D31" s="26">
        <v>0</v>
      </c>
      <c r="E31" s="26">
        <v>0</v>
      </c>
      <c r="F31" s="46">
        <f t="shared" si="3"/>
        <v>0</v>
      </c>
      <c r="G31" s="26">
        <v>0</v>
      </c>
      <c r="H31" s="26"/>
      <c r="I31" s="26">
        <v>0</v>
      </c>
      <c r="J31" s="26"/>
      <c r="K31" s="26">
        <v>0</v>
      </c>
      <c r="L31" s="26"/>
      <c r="M31" s="26">
        <f t="shared" si="4"/>
        <v>0</v>
      </c>
      <c r="N31" s="49">
        <f t="shared" si="5"/>
        <v>0</v>
      </c>
      <c r="O31" s="28"/>
      <c r="P31" s="29"/>
      <c r="Q31" s="30"/>
      <c r="R31" s="28"/>
    </row>
    <row r="32" spans="1:18" ht="42.75" x14ac:dyDescent="0.2">
      <c r="B32" s="39" t="s">
        <v>254</v>
      </c>
      <c r="C32" s="26">
        <v>0</v>
      </c>
      <c r="D32" s="26">
        <v>0</v>
      </c>
      <c r="E32" s="26">
        <v>0</v>
      </c>
      <c r="F32" s="46">
        <f t="shared" si="3"/>
        <v>0</v>
      </c>
      <c r="G32" s="26">
        <v>0</v>
      </c>
      <c r="H32" s="26"/>
      <c r="I32" s="26">
        <v>0</v>
      </c>
      <c r="J32" s="26"/>
      <c r="K32" s="26">
        <v>0</v>
      </c>
      <c r="L32" s="26"/>
      <c r="M32" s="26">
        <f t="shared" si="4"/>
        <v>0</v>
      </c>
      <c r="N32" s="49">
        <f t="shared" si="5"/>
        <v>0</v>
      </c>
      <c r="O32" s="28"/>
      <c r="P32" s="29" t="s">
        <v>239</v>
      </c>
      <c r="Q32" s="51">
        <v>1</v>
      </c>
      <c r="R32" s="28"/>
    </row>
    <row r="33" spans="1:18" ht="15.75" x14ac:dyDescent="0.2">
      <c r="B33" s="31" t="s">
        <v>6</v>
      </c>
      <c r="C33" s="32">
        <f>SUM(C26:C32)</f>
        <v>0</v>
      </c>
      <c r="D33" s="32">
        <f>SUM(D26:D32)</f>
        <v>500000000</v>
      </c>
      <c r="E33" s="32">
        <f>SUM(E26:E32)</f>
        <v>0</v>
      </c>
      <c r="F33" s="32">
        <f>SUM(F26:F32)</f>
        <v>500000000</v>
      </c>
      <c r="G33" s="32">
        <f>SUM(G26:G32)</f>
        <v>0</v>
      </c>
      <c r="I33" s="32">
        <f>SUM(I26:I32)</f>
        <v>0</v>
      </c>
      <c r="K33" s="32">
        <f>SUM(K26:K32)</f>
        <v>0</v>
      </c>
      <c r="M33" s="50">
        <f>SUM(M26:M32)</f>
        <v>0</v>
      </c>
      <c r="N33" s="50">
        <f>SUM(N26:N32)</f>
        <v>500000000</v>
      </c>
      <c r="O33" s="33"/>
      <c r="Q33" s="48"/>
      <c r="R33" s="33"/>
    </row>
    <row r="35" spans="1:18" ht="15.75" x14ac:dyDescent="0.2">
      <c r="B35" s="31" t="s">
        <v>12</v>
      </c>
      <c r="C35" s="34">
        <f>F33</f>
        <v>500000000</v>
      </c>
      <c r="D35" s="40"/>
    </row>
    <row r="36" spans="1:18" ht="15.75" x14ac:dyDescent="0.2">
      <c r="B36" s="31" t="s">
        <v>7</v>
      </c>
      <c r="C36" s="34">
        <f>+M33</f>
        <v>0</v>
      </c>
      <c r="D36" s="40"/>
    </row>
    <row r="37" spans="1:18" ht="15.75" x14ac:dyDescent="0.25">
      <c r="B37" s="31" t="s">
        <v>3</v>
      </c>
      <c r="C37" s="36">
        <f>+C35+C36</f>
        <v>500000000</v>
      </c>
      <c r="D37" s="41"/>
    </row>
    <row r="39" spans="1:18" x14ac:dyDescent="0.2">
      <c r="A39" s="43"/>
      <c r="B39" s="43"/>
      <c r="C39" s="43"/>
      <c r="D39" s="43"/>
      <c r="E39" s="43"/>
      <c r="F39" s="43"/>
      <c r="G39" s="43"/>
      <c r="H39" s="43"/>
      <c r="I39" s="43"/>
      <c r="J39" s="43"/>
      <c r="K39" s="43"/>
      <c r="L39" s="43"/>
      <c r="M39" s="43"/>
      <c r="N39" s="43"/>
      <c r="O39" s="44"/>
      <c r="P39" s="43"/>
      <c r="Q39" s="43"/>
    </row>
    <row r="41" spans="1:18" ht="29.25" customHeight="1" x14ac:dyDescent="0.2">
      <c r="B41" s="61" t="s">
        <v>247</v>
      </c>
      <c r="C41" s="120" t="s">
        <v>248</v>
      </c>
      <c r="D41" s="120"/>
      <c r="E41" s="120"/>
      <c r="F41" s="120"/>
      <c r="G41" s="120"/>
      <c r="H41" s="120"/>
      <c r="I41" s="120"/>
      <c r="J41" s="120"/>
      <c r="K41" s="120"/>
      <c r="L41" s="120"/>
      <c r="M41" s="120"/>
      <c r="N41" s="120"/>
      <c r="O41" s="17"/>
      <c r="R41" s="17"/>
    </row>
    <row r="42" spans="1:18" ht="15" customHeight="1" x14ac:dyDescent="0.2">
      <c r="B42" s="21"/>
      <c r="C42" s="22"/>
      <c r="D42" s="22"/>
      <c r="E42" s="22"/>
      <c r="F42" s="22"/>
      <c r="G42" s="22"/>
      <c r="H42" s="22"/>
      <c r="I42" s="22"/>
      <c r="J42" s="22"/>
      <c r="K42" s="22"/>
      <c r="L42" s="22"/>
      <c r="M42" s="22"/>
      <c r="N42" s="22"/>
      <c r="O42" s="22"/>
      <c r="R42" s="22"/>
    </row>
    <row r="43" spans="1:18" ht="16.5" customHeight="1" x14ac:dyDescent="0.2">
      <c r="B43" s="121" t="s">
        <v>0</v>
      </c>
      <c r="C43" s="122" t="s">
        <v>13</v>
      </c>
      <c r="D43" s="123"/>
      <c r="E43" s="123"/>
      <c r="F43" s="124"/>
      <c r="G43" s="122" t="s">
        <v>2</v>
      </c>
      <c r="H43" s="123"/>
      <c r="I43" s="123"/>
      <c r="J43" s="123"/>
      <c r="K43" s="123"/>
      <c r="L43" s="123"/>
      <c r="M43" s="124"/>
      <c r="N43" s="125" t="s">
        <v>3</v>
      </c>
      <c r="O43" s="24"/>
      <c r="P43" s="119" t="s">
        <v>11</v>
      </c>
      <c r="Q43" s="119"/>
      <c r="R43" s="24"/>
    </row>
    <row r="44" spans="1:18" ht="31.5" customHeight="1" x14ac:dyDescent="0.2">
      <c r="B44" s="121"/>
      <c r="C44" s="38" t="s">
        <v>9</v>
      </c>
      <c r="D44" s="38" t="s">
        <v>10</v>
      </c>
      <c r="E44" s="38" t="s">
        <v>1</v>
      </c>
      <c r="F44" s="38" t="s">
        <v>16</v>
      </c>
      <c r="G44" s="38" t="s">
        <v>14</v>
      </c>
      <c r="H44" s="42" t="s">
        <v>15</v>
      </c>
      <c r="I44" s="38" t="s">
        <v>18</v>
      </c>
      <c r="J44" s="42" t="s">
        <v>17</v>
      </c>
      <c r="K44" s="38" t="s">
        <v>19</v>
      </c>
      <c r="L44" s="42" t="s">
        <v>20</v>
      </c>
      <c r="M44" s="38" t="s">
        <v>4</v>
      </c>
      <c r="N44" s="125"/>
      <c r="O44" s="24"/>
      <c r="P44" s="60" t="s">
        <v>26</v>
      </c>
      <c r="Q44" s="60" t="s">
        <v>5</v>
      </c>
      <c r="R44" s="24"/>
    </row>
    <row r="45" spans="1:18" ht="45" x14ac:dyDescent="0.2">
      <c r="B45" s="39" t="s">
        <v>249</v>
      </c>
      <c r="C45" s="26">
        <v>0</v>
      </c>
      <c r="D45" s="47">
        <v>80000000</v>
      </c>
      <c r="E45" s="26">
        <v>0</v>
      </c>
      <c r="F45" s="46">
        <f>+C45+D45+E45</f>
        <v>80000000</v>
      </c>
      <c r="G45" s="26">
        <v>0</v>
      </c>
      <c r="H45" s="26"/>
      <c r="I45" s="26">
        <v>0</v>
      </c>
      <c r="J45" s="26"/>
      <c r="K45" s="26">
        <v>0</v>
      </c>
      <c r="L45" s="26"/>
      <c r="M45" s="26">
        <f>+G45+I45+K45</f>
        <v>0</v>
      </c>
      <c r="N45" s="49">
        <f>+F45+M45</f>
        <v>80000000</v>
      </c>
      <c r="O45" s="28"/>
      <c r="P45" s="29" t="s">
        <v>250</v>
      </c>
      <c r="Q45" s="30">
        <v>0.8</v>
      </c>
      <c r="R45" s="28"/>
    </row>
    <row r="46" spans="1:18" ht="75" x14ac:dyDescent="0.2">
      <c r="B46" s="39" t="s">
        <v>251</v>
      </c>
      <c r="C46" s="26">
        <v>0</v>
      </c>
      <c r="D46" s="47">
        <v>277000000</v>
      </c>
      <c r="E46" s="26">
        <v>0</v>
      </c>
      <c r="F46" s="46">
        <f>+C46+D46+E46</f>
        <v>277000000</v>
      </c>
      <c r="G46" s="26">
        <v>0</v>
      </c>
      <c r="H46" s="26"/>
      <c r="I46" s="26">
        <v>0</v>
      </c>
      <c r="J46" s="26"/>
      <c r="K46" s="26">
        <v>0</v>
      </c>
      <c r="L46" s="26"/>
      <c r="M46" s="26">
        <f>+G46+I46+K46</f>
        <v>0</v>
      </c>
      <c r="N46" s="49">
        <f>+F46+M46</f>
        <v>277000000</v>
      </c>
      <c r="O46" s="28"/>
      <c r="P46" s="29"/>
      <c r="Q46" s="30"/>
      <c r="R46" s="28"/>
    </row>
    <row r="47" spans="1:18" ht="30" x14ac:dyDescent="0.2">
      <c r="B47" s="39" t="s">
        <v>252</v>
      </c>
      <c r="C47" s="26">
        <v>0</v>
      </c>
      <c r="D47" s="47">
        <v>48000000</v>
      </c>
      <c r="E47" s="26">
        <v>0</v>
      </c>
      <c r="F47" s="46">
        <f>+C47+D47+E47</f>
        <v>48000000</v>
      </c>
      <c r="G47" s="26">
        <v>0</v>
      </c>
      <c r="H47" s="26"/>
      <c r="I47" s="26">
        <v>0</v>
      </c>
      <c r="J47" s="26"/>
      <c r="K47" s="26">
        <v>0</v>
      </c>
      <c r="L47" s="26"/>
      <c r="M47" s="26">
        <f>+G47+I47+K47</f>
        <v>0</v>
      </c>
      <c r="N47" s="49">
        <f>+F47+M47</f>
        <v>48000000</v>
      </c>
      <c r="O47" s="28"/>
      <c r="P47" s="29"/>
      <c r="Q47" s="30"/>
      <c r="R47" s="28"/>
    </row>
    <row r="48" spans="1:18" ht="15" x14ac:dyDescent="0.2">
      <c r="B48" s="39" t="s">
        <v>253</v>
      </c>
      <c r="C48" s="26">
        <v>0</v>
      </c>
      <c r="D48" s="26">
        <v>0</v>
      </c>
      <c r="E48" s="26">
        <v>0</v>
      </c>
      <c r="F48" s="46">
        <f>+C48+D48+E48</f>
        <v>0</v>
      </c>
      <c r="G48" s="26">
        <v>0</v>
      </c>
      <c r="H48" s="26"/>
      <c r="I48" s="26">
        <v>0</v>
      </c>
      <c r="J48" s="26"/>
      <c r="K48" s="26">
        <v>0</v>
      </c>
      <c r="L48" s="26"/>
      <c r="M48" s="26">
        <f>+G48+I48+K48</f>
        <v>0</v>
      </c>
      <c r="N48" s="49">
        <f>+F48+M48</f>
        <v>0</v>
      </c>
      <c r="O48" s="28"/>
      <c r="P48" s="29"/>
      <c r="Q48" s="30"/>
      <c r="R48" s="28"/>
    </row>
    <row r="49" spans="1:18" ht="42.75" x14ac:dyDescent="0.2">
      <c r="B49" s="39" t="s">
        <v>254</v>
      </c>
      <c r="C49" s="26">
        <v>0</v>
      </c>
      <c r="D49" s="26">
        <v>0</v>
      </c>
      <c r="E49" s="26">
        <v>0</v>
      </c>
      <c r="F49" s="46">
        <f>+C49+D49+E49</f>
        <v>0</v>
      </c>
      <c r="G49" s="26">
        <v>0</v>
      </c>
      <c r="H49" s="26"/>
      <c r="I49" s="26">
        <v>0</v>
      </c>
      <c r="J49" s="26"/>
      <c r="K49" s="26">
        <v>0</v>
      </c>
      <c r="L49" s="26"/>
      <c r="M49" s="26">
        <f>+G49+I49+K49</f>
        <v>0</v>
      </c>
      <c r="N49" s="49">
        <f>+F49+M49</f>
        <v>0</v>
      </c>
      <c r="O49" s="28"/>
      <c r="P49" s="29" t="s">
        <v>239</v>
      </c>
      <c r="Q49" s="37" t="s">
        <v>240</v>
      </c>
      <c r="R49" s="28"/>
    </row>
    <row r="50" spans="1:18" ht="15.75" x14ac:dyDescent="0.2">
      <c r="B50" s="31" t="s">
        <v>6</v>
      </c>
      <c r="C50" s="32">
        <f>SUM(C45:C49)</f>
        <v>0</v>
      </c>
      <c r="D50" s="32">
        <f>SUM(D45:D49)</f>
        <v>405000000</v>
      </c>
      <c r="E50" s="32">
        <f>SUM(E45:E49)</f>
        <v>0</v>
      </c>
      <c r="F50" s="32">
        <f>SUM(F45:F49)</f>
        <v>405000000</v>
      </c>
      <c r="G50" s="32">
        <f>SUM(G45:G49)</f>
        <v>0</v>
      </c>
      <c r="I50" s="32">
        <f>SUM(I45:I49)</f>
        <v>0</v>
      </c>
      <c r="K50" s="32">
        <f>SUM(K45:K49)</f>
        <v>0</v>
      </c>
      <c r="M50" s="50">
        <f>SUM(M45:M49)</f>
        <v>0</v>
      </c>
      <c r="N50" s="50">
        <f>SUM(N45:N49)</f>
        <v>405000000</v>
      </c>
      <c r="O50" s="33"/>
      <c r="Q50" s="48"/>
      <c r="R50" s="33"/>
    </row>
    <row r="52" spans="1:18" ht="15.75" x14ac:dyDescent="0.2">
      <c r="B52" s="31" t="s">
        <v>12</v>
      </c>
      <c r="C52" s="34">
        <f>F50</f>
        <v>405000000</v>
      </c>
      <c r="D52" s="40"/>
    </row>
    <row r="53" spans="1:18" ht="15.75" x14ac:dyDescent="0.2">
      <c r="B53" s="31" t="s">
        <v>7</v>
      </c>
      <c r="C53" s="34">
        <f>+M50</f>
        <v>0</v>
      </c>
      <c r="D53" s="40"/>
    </row>
    <row r="54" spans="1:18" ht="15.75" x14ac:dyDescent="0.25">
      <c r="B54" s="31" t="s">
        <v>3</v>
      </c>
      <c r="C54" s="36">
        <f>+C52+C53</f>
        <v>405000000</v>
      </c>
      <c r="D54" s="41"/>
    </row>
    <row r="56" spans="1:18" x14ac:dyDescent="0.2">
      <c r="A56" s="43"/>
      <c r="B56" s="43"/>
      <c r="C56" s="43"/>
      <c r="D56" s="43"/>
      <c r="E56" s="43"/>
      <c r="F56" s="43"/>
      <c r="G56" s="43"/>
      <c r="H56" s="43"/>
      <c r="I56" s="43"/>
      <c r="J56" s="43"/>
      <c r="K56" s="43"/>
      <c r="L56" s="43"/>
      <c r="M56" s="43"/>
      <c r="N56" s="43"/>
      <c r="O56" s="44"/>
      <c r="P56" s="43"/>
      <c r="Q56" s="43"/>
    </row>
    <row r="58" spans="1:18" ht="29.25" customHeight="1" x14ac:dyDescent="0.2">
      <c r="B58" s="61" t="s">
        <v>255</v>
      </c>
      <c r="C58" s="120" t="s">
        <v>256</v>
      </c>
      <c r="D58" s="120"/>
      <c r="E58" s="120"/>
      <c r="F58" s="120"/>
      <c r="G58" s="120"/>
      <c r="H58" s="120"/>
      <c r="I58" s="120"/>
      <c r="J58" s="120"/>
      <c r="K58" s="120"/>
      <c r="L58" s="120"/>
      <c r="M58" s="120"/>
      <c r="N58" s="120"/>
      <c r="O58" s="17"/>
      <c r="R58" s="17"/>
    </row>
    <row r="59" spans="1:18" ht="15" customHeight="1" x14ac:dyDescent="0.2">
      <c r="B59" s="21"/>
      <c r="C59" s="22"/>
      <c r="D59" s="22"/>
      <c r="E59" s="22"/>
      <c r="F59" s="22"/>
      <c r="G59" s="22"/>
      <c r="H59" s="22"/>
      <c r="I59" s="22"/>
      <c r="J59" s="22"/>
      <c r="K59" s="22"/>
      <c r="L59" s="22"/>
      <c r="M59" s="22"/>
      <c r="N59" s="22"/>
      <c r="O59" s="22"/>
      <c r="R59" s="22"/>
    </row>
    <row r="60" spans="1:18" ht="16.5" customHeight="1" x14ac:dyDescent="0.2">
      <c r="B60" s="121" t="s">
        <v>0</v>
      </c>
      <c r="C60" s="122" t="s">
        <v>13</v>
      </c>
      <c r="D60" s="123"/>
      <c r="E60" s="123"/>
      <c r="F60" s="124"/>
      <c r="G60" s="122" t="s">
        <v>2</v>
      </c>
      <c r="H60" s="123"/>
      <c r="I60" s="123"/>
      <c r="J60" s="123"/>
      <c r="K60" s="123"/>
      <c r="L60" s="123"/>
      <c r="M60" s="124"/>
      <c r="N60" s="125" t="s">
        <v>3</v>
      </c>
      <c r="O60" s="24"/>
      <c r="P60" s="119" t="s">
        <v>11</v>
      </c>
      <c r="Q60" s="119"/>
      <c r="R60" s="24"/>
    </row>
    <row r="61" spans="1:18" ht="31.5" customHeight="1" x14ac:dyDescent="0.2">
      <c r="B61" s="121"/>
      <c r="C61" s="38" t="s">
        <v>9</v>
      </c>
      <c r="D61" s="38" t="s">
        <v>10</v>
      </c>
      <c r="E61" s="38" t="s">
        <v>1</v>
      </c>
      <c r="F61" s="38" t="s">
        <v>16</v>
      </c>
      <c r="G61" s="38" t="s">
        <v>14</v>
      </c>
      <c r="H61" s="42" t="s">
        <v>15</v>
      </c>
      <c r="I61" s="38" t="s">
        <v>18</v>
      </c>
      <c r="J61" s="42" t="s">
        <v>17</v>
      </c>
      <c r="K61" s="38" t="s">
        <v>19</v>
      </c>
      <c r="L61" s="42" t="s">
        <v>20</v>
      </c>
      <c r="M61" s="38" t="s">
        <v>4</v>
      </c>
      <c r="N61" s="125"/>
      <c r="O61" s="24"/>
      <c r="P61" s="60" t="s">
        <v>26</v>
      </c>
      <c r="Q61" s="60" t="s">
        <v>5</v>
      </c>
      <c r="R61" s="24"/>
    </row>
    <row r="62" spans="1:18" ht="85.5" x14ac:dyDescent="0.2">
      <c r="A62" s="144" t="s">
        <v>292</v>
      </c>
      <c r="B62" s="39" t="s">
        <v>275</v>
      </c>
      <c r="C62" s="26">
        <v>0</v>
      </c>
      <c r="D62" s="26">
        <v>0</v>
      </c>
      <c r="E62" s="26">
        <v>0</v>
      </c>
      <c r="F62" s="46">
        <f>+C62+D62+E62</f>
        <v>0</v>
      </c>
      <c r="G62" s="26">
        <v>0</v>
      </c>
      <c r="H62" s="26"/>
      <c r="I62" s="26">
        <v>0</v>
      </c>
      <c r="J62" s="26"/>
      <c r="K62" s="26">
        <v>0</v>
      </c>
      <c r="L62" s="26"/>
      <c r="M62" s="26">
        <f>+G62+I62+K62</f>
        <v>0</v>
      </c>
      <c r="N62" s="49">
        <f>+F62+M62</f>
        <v>0</v>
      </c>
      <c r="O62" s="28"/>
      <c r="P62" s="29" t="s">
        <v>276</v>
      </c>
      <c r="Q62" s="51">
        <v>1</v>
      </c>
      <c r="R62" s="28"/>
    </row>
    <row r="63" spans="1:18" ht="15" x14ac:dyDescent="0.2">
      <c r="A63" s="144"/>
      <c r="B63" s="39" t="s">
        <v>277</v>
      </c>
      <c r="C63" s="26">
        <v>0</v>
      </c>
      <c r="D63" s="26">
        <v>0</v>
      </c>
      <c r="E63" s="26">
        <v>0</v>
      </c>
      <c r="F63" s="46">
        <f>+C63+D63+E63</f>
        <v>0</v>
      </c>
      <c r="G63" s="26">
        <v>0</v>
      </c>
      <c r="H63" s="26"/>
      <c r="I63" s="26">
        <v>0</v>
      </c>
      <c r="J63" s="26"/>
      <c r="K63" s="26">
        <v>0</v>
      </c>
      <c r="L63" s="26"/>
      <c r="M63" s="26">
        <f>+G63+I63+K63</f>
        <v>0</v>
      </c>
      <c r="N63" s="49">
        <f>+F63+M63</f>
        <v>0</v>
      </c>
      <c r="O63" s="28"/>
      <c r="P63" s="29"/>
      <c r="Q63" s="30"/>
      <c r="R63" s="28"/>
    </row>
    <row r="64" spans="1:18" ht="15" x14ac:dyDescent="0.2">
      <c r="A64" s="144"/>
      <c r="B64" s="39" t="s">
        <v>278</v>
      </c>
      <c r="C64" s="26">
        <v>0</v>
      </c>
      <c r="D64" s="26">
        <v>0</v>
      </c>
      <c r="E64" s="26">
        <v>0</v>
      </c>
      <c r="F64" s="46">
        <f>+C64+D64+E64</f>
        <v>0</v>
      </c>
      <c r="G64" s="26">
        <v>0</v>
      </c>
      <c r="H64" s="26"/>
      <c r="I64" s="26">
        <v>0</v>
      </c>
      <c r="J64" s="26"/>
      <c r="K64" s="26">
        <v>0</v>
      </c>
      <c r="L64" s="26"/>
      <c r="M64" s="26">
        <f>+G64+I64+K64</f>
        <v>0</v>
      </c>
      <c r="N64" s="49">
        <f>+F64+M64</f>
        <v>0</v>
      </c>
      <c r="O64" s="28"/>
      <c r="P64" s="29"/>
      <c r="Q64" s="30"/>
      <c r="R64" s="28"/>
    </row>
    <row r="65" spans="1:18" ht="15" x14ac:dyDescent="0.2">
      <c r="A65" s="144"/>
      <c r="B65" s="39" t="s">
        <v>279</v>
      </c>
      <c r="C65" s="26">
        <v>0</v>
      </c>
      <c r="D65" s="26">
        <v>0</v>
      </c>
      <c r="E65" s="26">
        <v>0</v>
      </c>
      <c r="F65" s="46">
        <f>+C65+D65+E65</f>
        <v>0</v>
      </c>
      <c r="G65" s="26">
        <v>0</v>
      </c>
      <c r="H65" s="26"/>
      <c r="I65" s="26">
        <v>0</v>
      </c>
      <c r="J65" s="26"/>
      <c r="K65" s="26">
        <v>0</v>
      </c>
      <c r="L65" s="26"/>
      <c r="M65" s="26">
        <f>+G65+I65+K65</f>
        <v>0</v>
      </c>
      <c r="N65" s="49">
        <f>+F65+M65</f>
        <v>0</v>
      </c>
      <c r="O65" s="28"/>
      <c r="P65" s="29"/>
      <c r="Q65" s="30"/>
      <c r="R65" s="28"/>
    </row>
    <row r="66" spans="1:18" ht="30" x14ac:dyDescent="0.2">
      <c r="A66" s="144"/>
      <c r="B66" s="39" t="s">
        <v>280</v>
      </c>
      <c r="C66" s="26">
        <v>0</v>
      </c>
      <c r="D66" s="26">
        <v>0</v>
      </c>
      <c r="E66" s="26">
        <v>0</v>
      </c>
      <c r="F66" s="46">
        <f>+C66+D66+E66</f>
        <v>0</v>
      </c>
      <c r="G66" s="26">
        <v>0</v>
      </c>
      <c r="H66" s="26"/>
      <c r="I66" s="26">
        <v>0</v>
      </c>
      <c r="J66" s="26"/>
      <c r="K66" s="26">
        <v>0</v>
      </c>
      <c r="L66" s="26"/>
      <c r="M66" s="26">
        <f>+G66+I66+K66</f>
        <v>0</v>
      </c>
      <c r="N66" s="49">
        <f>+F66+M66</f>
        <v>0</v>
      </c>
      <c r="O66" s="28"/>
      <c r="P66" s="29"/>
      <c r="Q66" s="30"/>
      <c r="R66" s="28"/>
    </row>
    <row r="67" spans="1:18" ht="30" x14ac:dyDescent="0.2">
      <c r="A67" s="144"/>
      <c r="B67" s="39" t="s">
        <v>281</v>
      </c>
      <c r="C67" s="47">
        <v>570000000</v>
      </c>
      <c r="D67" s="26">
        <v>0</v>
      </c>
      <c r="E67" s="26">
        <v>0</v>
      </c>
      <c r="F67" s="46">
        <f t="shared" ref="F67:F75" si="6">+C67+D67+E67</f>
        <v>570000000</v>
      </c>
      <c r="G67" s="26">
        <v>0</v>
      </c>
      <c r="H67" s="26"/>
      <c r="I67" s="26">
        <v>0</v>
      </c>
      <c r="J67" s="26"/>
      <c r="K67" s="26">
        <v>0</v>
      </c>
      <c r="L67" s="26"/>
      <c r="M67" s="26">
        <f t="shared" ref="M67:M75" si="7">+G67+I67+K67</f>
        <v>0</v>
      </c>
      <c r="N67" s="49">
        <f t="shared" ref="N67:N75" si="8">+F67+M67</f>
        <v>570000000</v>
      </c>
      <c r="O67" s="28"/>
      <c r="P67" s="29"/>
      <c r="Q67" s="30"/>
      <c r="R67" s="28"/>
    </row>
    <row r="68" spans="1:18" ht="42.75" x14ac:dyDescent="0.2">
      <c r="A68" s="144"/>
      <c r="B68" s="39" t="s">
        <v>293</v>
      </c>
      <c r="C68" s="26">
        <v>0</v>
      </c>
      <c r="D68" s="26">
        <v>0</v>
      </c>
      <c r="E68" s="26">
        <v>0</v>
      </c>
      <c r="F68" s="46">
        <f t="shared" si="6"/>
        <v>0</v>
      </c>
      <c r="G68" s="26">
        <v>0</v>
      </c>
      <c r="H68" s="26"/>
      <c r="I68" s="26">
        <v>0</v>
      </c>
      <c r="J68" s="26"/>
      <c r="K68" s="26">
        <v>0</v>
      </c>
      <c r="L68" s="26"/>
      <c r="M68" s="26">
        <f t="shared" si="7"/>
        <v>0</v>
      </c>
      <c r="N68" s="49">
        <f t="shared" si="8"/>
        <v>0</v>
      </c>
      <c r="O68" s="28"/>
      <c r="P68" s="29" t="s">
        <v>302</v>
      </c>
      <c r="Q68" s="51">
        <v>1</v>
      </c>
      <c r="R68" s="28"/>
    </row>
    <row r="69" spans="1:18" ht="42.75" x14ac:dyDescent="0.2">
      <c r="A69" s="144"/>
      <c r="B69" s="39" t="s">
        <v>294</v>
      </c>
      <c r="C69" s="26">
        <v>0</v>
      </c>
      <c r="D69" s="26">
        <v>0</v>
      </c>
      <c r="E69" s="26">
        <v>0</v>
      </c>
      <c r="F69" s="46">
        <f t="shared" si="6"/>
        <v>0</v>
      </c>
      <c r="G69" s="26">
        <v>0</v>
      </c>
      <c r="H69" s="26"/>
      <c r="I69" s="26">
        <v>0</v>
      </c>
      <c r="J69" s="26"/>
      <c r="K69" s="26">
        <v>0</v>
      </c>
      <c r="L69" s="26"/>
      <c r="M69" s="26">
        <f t="shared" si="7"/>
        <v>0</v>
      </c>
      <c r="N69" s="49">
        <f t="shared" si="8"/>
        <v>0</v>
      </c>
      <c r="O69" s="28"/>
      <c r="P69" s="29" t="s">
        <v>303</v>
      </c>
      <c r="Q69" s="51">
        <v>1</v>
      </c>
      <c r="R69" s="28"/>
    </row>
    <row r="70" spans="1:18" ht="30" x14ac:dyDescent="0.2">
      <c r="A70" s="68" t="s">
        <v>296</v>
      </c>
      <c r="B70" s="59" t="s">
        <v>295</v>
      </c>
      <c r="C70" s="26">
        <v>0</v>
      </c>
      <c r="D70" s="47">
        <v>0</v>
      </c>
      <c r="E70" s="26">
        <v>0</v>
      </c>
      <c r="F70" s="46">
        <f t="shared" si="6"/>
        <v>0</v>
      </c>
      <c r="G70" s="26">
        <v>0</v>
      </c>
      <c r="H70" s="26"/>
      <c r="I70" s="26">
        <v>0</v>
      </c>
      <c r="J70" s="26"/>
      <c r="K70" s="26">
        <v>0</v>
      </c>
      <c r="L70" s="26"/>
      <c r="M70" s="26">
        <f t="shared" si="7"/>
        <v>0</v>
      </c>
      <c r="N70" s="49">
        <f t="shared" si="8"/>
        <v>0</v>
      </c>
      <c r="O70" s="28"/>
      <c r="P70" s="29"/>
      <c r="Q70" s="30"/>
      <c r="R70" s="28"/>
    </row>
    <row r="71" spans="1:18" ht="42.75" x14ac:dyDescent="0.2">
      <c r="A71" s="145" t="s">
        <v>305</v>
      </c>
      <c r="B71" s="39" t="s">
        <v>297</v>
      </c>
      <c r="C71" s="26">
        <v>0</v>
      </c>
      <c r="D71" s="26">
        <v>0</v>
      </c>
      <c r="E71" s="26">
        <v>0</v>
      </c>
      <c r="F71" s="46">
        <f t="shared" si="6"/>
        <v>0</v>
      </c>
      <c r="G71" s="26">
        <v>0</v>
      </c>
      <c r="H71" s="26"/>
      <c r="I71" s="26">
        <v>0</v>
      </c>
      <c r="J71" s="26"/>
      <c r="K71" s="26">
        <v>0</v>
      </c>
      <c r="L71" s="26"/>
      <c r="M71" s="26">
        <f t="shared" si="7"/>
        <v>0</v>
      </c>
      <c r="N71" s="49">
        <f t="shared" si="8"/>
        <v>0</v>
      </c>
      <c r="O71" s="28"/>
      <c r="P71" s="29" t="s">
        <v>304</v>
      </c>
      <c r="Q71" s="51">
        <v>1</v>
      </c>
      <c r="R71" s="28"/>
    </row>
    <row r="72" spans="1:18" ht="30" x14ac:dyDescent="0.2">
      <c r="A72" s="145"/>
      <c r="B72" s="39" t="s">
        <v>298</v>
      </c>
      <c r="C72" s="26">
        <v>0</v>
      </c>
      <c r="D72" s="47">
        <v>30000000</v>
      </c>
      <c r="E72" s="26">
        <v>0</v>
      </c>
      <c r="F72" s="46">
        <f>+C72+D72+E72</f>
        <v>30000000</v>
      </c>
      <c r="G72" s="26">
        <v>0</v>
      </c>
      <c r="H72" s="26"/>
      <c r="I72" s="26">
        <v>0</v>
      </c>
      <c r="J72" s="26"/>
      <c r="K72" s="26">
        <v>0</v>
      </c>
      <c r="L72" s="26"/>
      <c r="M72" s="26">
        <f>+G72+I72+K72</f>
        <v>0</v>
      </c>
      <c r="N72" s="49">
        <f>+F72+M72</f>
        <v>30000000</v>
      </c>
      <c r="O72" s="28"/>
      <c r="P72" s="29"/>
      <c r="Q72" s="30"/>
      <c r="R72" s="28"/>
    </row>
    <row r="73" spans="1:18" ht="30" x14ac:dyDescent="0.2">
      <c r="A73" s="145"/>
      <c r="B73" s="39" t="s">
        <v>299</v>
      </c>
      <c r="C73" s="26">
        <v>0</v>
      </c>
      <c r="D73" s="47">
        <v>30000000</v>
      </c>
      <c r="E73" s="26">
        <v>0</v>
      </c>
      <c r="F73" s="46">
        <f>+C73+D73+E73</f>
        <v>30000000</v>
      </c>
      <c r="G73" s="26">
        <v>0</v>
      </c>
      <c r="H73" s="26"/>
      <c r="I73" s="26">
        <v>0</v>
      </c>
      <c r="J73" s="26"/>
      <c r="K73" s="26">
        <v>0</v>
      </c>
      <c r="L73" s="26"/>
      <c r="M73" s="26">
        <f>+G73+I73+K73</f>
        <v>0</v>
      </c>
      <c r="N73" s="49">
        <f>+F73+M73</f>
        <v>30000000</v>
      </c>
      <c r="O73" s="28"/>
      <c r="P73" s="29"/>
      <c r="Q73" s="30"/>
      <c r="R73" s="28"/>
    </row>
    <row r="74" spans="1:18" ht="15" x14ac:dyDescent="0.2">
      <c r="A74" s="145"/>
      <c r="B74" s="39" t="s">
        <v>300</v>
      </c>
      <c r="C74" s="26">
        <v>0</v>
      </c>
      <c r="D74" s="26">
        <v>0</v>
      </c>
      <c r="E74" s="26">
        <v>0</v>
      </c>
      <c r="F74" s="46">
        <f>+C74+D74+E74</f>
        <v>0</v>
      </c>
      <c r="G74" s="26">
        <v>0</v>
      </c>
      <c r="H74" s="26"/>
      <c r="I74" s="26">
        <v>0</v>
      </c>
      <c r="J74" s="26"/>
      <c r="K74" s="26">
        <v>0</v>
      </c>
      <c r="L74" s="26"/>
      <c r="M74" s="26">
        <f>+G74+I74+K74</f>
        <v>0</v>
      </c>
      <c r="N74" s="49">
        <f>+F74+M74</f>
        <v>0</v>
      </c>
      <c r="O74" s="28"/>
      <c r="P74" s="29"/>
      <c r="Q74" s="30"/>
      <c r="R74" s="28"/>
    </row>
    <row r="75" spans="1:18" ht="15" x14ac:dyDescent="0.2">
      <c r="A75" s="145"/>
      <c r="B75" s="39" t="s">
        <v>301</v>
      </c>
      <c r="C75" s="26">
        <v>0</v>
      </c>
      <c r="D75" s="47">
        <v>10000000</v>
      </c>
      <c r="E75" s="26">
        <v>0</v>
      </c>
      <c r="F75" s="46">
        <f t="shared" si="6"/>
        <v>10000000</v>
      </c>
      <c r="G75" s="26">
        <v>0</v>
      </c>
      <c r="H75" s="26"/>
      <c r="I75" s="26">
        <v>0</v>
      </c>
      <c r="J75" s="26"/>
      <c r="K75" s="26">
        <v>0</v>
      </c>
      <c r="L75" s="26"/>
      <c r="M75" s="26">
        <f t="shared" si="7"/>
        <v>0</v>
      </c>
      <c r="N75" s="49">
        <f t="shared" si="8"/>
        <v>10000000</v>
      </c>
      <c r="O75" s="28"/>
      <c r="P75" s="29"/>
      <c r="Q75" s="30"/>
      <c r="R75" s="28"/>
    </row>
    <row r="76" spans="1:18" ht="45" x14ac:dyDescent="0.2">
      <c r="A76" s="146" t="s">
        <v>306</v>
      </c>
      <c r="B76" s="39" t="s">
        <v>257</v>
      </c>
      <c r="C76" s="26">
        <v>0</v>
      </c>
      <c r="D76" s="26">
        <v>0</v>
      </c>
      <c r="E76" s="26">
        <v>0</v>
      </c>
      <c r="F76" s="46">
        <f>+C76+D76+E76</f>
        <v>0</v>
      </c>
      <c r="G76" s="26">
        <v>0</v>
      </c>
      <c r="H76" s="26"/>
      <c r="I76" s="26">
        <v>0</v>
      </c>
      <c r="J76" s="26"/>
      <c r="K76" s="26">
        <v>0</v>
      </c>
      <c r="L76" s="26"/>
      <c r="M76" s="26">
        <f>+G76+I76+K76</f>
        <v>0</v>
      </c>
      <c r="N76" s="49">
        <f>+F76+M76</f>
        <v>0</v>
      </c>
      <c r="O76" s="28"/>
      <c r="P76" s="29"/>
      <c r="Q76" s="30"/>
      <c r="R76" s="28"/>
    </row>
    <row r="77" spans="1:18" ht="60" x14ac:dyDescent="0.2">
      <c r="A77" s="146"/>
      <c r="B77" s="39" t="s">
        <v>258</v>
      </c>
      <c r="C77" s="26">
        <v>0</v>
      </c>
      <c r="D77" s="26">
        <v>0</v>
      </c>
      <c r="E77" s="26">
        <v>0</v>
      </c>
      <c r="F77" s="46">
        <f>+C77+D77+E77</f>
        <v>0</v>
      </c>
      <c r="G77" s="26">
        <v>0</v>
      </c>
      <c r="H77" s="26"/>
      <c r="I77" s="26">
        <v>0</v>
      </c>
      <c r="J77" s="26"/>
      <c r="K77" s="26">
        <v>0</v>
      </c>
      <c r="L77" s="26"/>
      <c r="M77" s="26">
        <f>+G77+I77+K77</f>
        <v>0</v>
      </c>
      <c r="N77" s="49">
        <f>+F77+M77</f>
        <v>0</v>
      </c>
      <c r="O77" s="28"/>
      <c r="P77" s="29"/>
      <c r="Q77" s="30"/>
      <c r="R77" s="28"/>
    </row>
    <row r="78" spans="1:18" ht="15.75" x14ac:dyDescent="0.2">
      <c r="B78" s="31" t="s">
        <v>6</v>
      </c>
      <c r="C78" s="32">
        <f>SUM(C62:C77)</f>
        <v>570000000</v>
      </c>
      <c r="D78" s="32">
        <f>SUM(D62:D77)</f>
        <v>70000000</v>
      </c>
      <c r="E78" s="32">
        <f>SUM(E62:E77)</f>
        <v>0</v>
      </c>
      <c r="F78" s="32">
        <f>SUM(F62:F77)</f>
        <v>640000000</v>
      </c>
      <c r="G78" s="32">
        <f>SUM(G62:G77)</f>
        <v>0</v>
      </c>
      <c r="I78" s="32">
        <f>SUM(I62:I77)</f>
        <v>0</v>
      </c>
      <c r="K78" s="32">
        <f>SUM(K62:K77)</f>
        <v>0</v>
      </c>
      <c r="M78" s="50">
        <f>SUM(M62:M77)</f>
        <v>0</v>
      </c>
      <c r="N78" s="50">
        <f>SUM(N62:N77)</f>
        <v>640000000</v>
      </c>
      <c r="O78" s="33"/>
      <c r="Q78" s="48"/>
      <c r="R78" s="33"/>
    </row>
    <row r="80" spans="1:18" ht="15.75" x14ac:dyDescent="0.2">
      <c r="B80" s="31" t="s">
        <v>12</v>
      </c>
      <c r="C80" s="34">
        <f>F78</f>
        <v>640000000</v>
      </c>
      <c r="D80" s="40"/>
    </row>
    <row r="81" spans="1:18" ht="15.75" x14ac:dyDescent="0.2">
      <c r="B81" s="31" t="s">
        <v>7</v>
      </c>
      <c r="C81" s="34">
        <f>+M78</f>
        <v>0</v>
      </c>
      <c r="D81" s="40"/>
    </row>
    <row r="82" spans="1:18" ht="15.75" x14ac:dyDescent="0.25">
      <c r="B82" s="31" t="s">
        <v>3</v>
      </c>
      <c r="C82" s="36">
        <f>+C80+C81</f>
        <v>640000000</v>
      </c>
      <c r="D82" s="41"/>
    </row>
    <row r="84" spans="1:18" x14ac:dyDescent="0.2">
      <c r="A84" s="43"/>
      <c r="B84" s="43"/>
      <c r="C84" s="43"/>
      <c r="D84" s="43"/>
      <c r="E84" s="43"/>
      <c r="F84" s="43"/>
      <c r="G84" s="43"/>
      <c r="H84" s="43"/>
      <c r="I84" s="43"/>
      <c r="J84" s="43"/>
      <c r="K84" s="43"/>
      <c r="L84" s="43"/>
      <c r="M84" s="43"/>
      <c r="N84" s="43"/>
      <c r="O84" s="44"/>
      <c r="P84" s="43"/>
      <c r="Q84" s="43"/>
    </row>
    <row r="86" spans="1:18" ht="29.25" customHeight="1" x14ac:dyDescent="0.2">
      <c r="B86" s="61" t="s">
        <v>259</v>
      </c>
      <c r="C86" s="120" t="s">
        <v>260</v>
      </c>
      <c r="D86" s="120"/>
      <c r="E86" s="120"/>
      <c r="F86" s="120"/>
      <c r="G86" s="120"/>
      <c r="H86" s="120"/>
      <c r="I86" s="120"/>
      <c r="J86" s="120"/>
      <c r="K86" s="120"/>
      <c r="L86" s="120"/>
      <c r="M86" s="120"/>
      <c r="N86" s="120"/>
      <c r="O86" s="17"/>
      <c r="R86" s="17"/>
    </row>
    <row r="87" spans="1:18" ht="15" customHeight="1" x14ac:dyDescent="0.2">
      <c r="B87" s="21"/>
      <c r="C87" s="22"/>
      <c r="D87" s="22"/>
      <c r="E87" s="22"/>
      <c r="F87" s="22"/>
      <c r="G87" s="22"/>
      <c r="H87" s="22"/>
      <c r="I87" s="22"/>
      <c r="J87" s="22"/>
      <c r="K87" s="22"/>
      <c r="L87" s="22"/>
      <c r="M87" s="22"/>
      <c r="N87" s="22"/>
      <c r="O87" s="22"/>
      <c r="R87" s="22"/>
    </row>
    <row r="88" spans="1:18" ht="16.5" customHeight="1" x14ac:dyDescent="0.2">
      <c r="B88" s="121" t="s">
        <v>0</v>
      </c>
      <c r="C88" s="122" t="s">
        <v>13</v>
      </c>
      <c r="D88" s="123"/>
      <c r="E88" s="123"/>
      <c r="F88" s="124"/>
      <c r="G88" s="122" t="s">
        <v>2</v>
      </c>
      <c r="H88" s="123"/>
      <c r="I88" s="123"/>
      <c r="J88" s="123"/>
      <c r="K88" s="123"/>
      <c r="L88" s="123"/>
      <c r="M88" s="124"/>
      <c r="N88" s="125" t="s">
        <v>3</v>
      </c>
      <c r="O88" s="24"/>
      <c r="P88" s="119" t="s">
        <v>11</v>
      </c>
      <c r="Q88" s="119"/>
      <c r="R88" s="24"/>
    </row>
    <row r="89" spans="1:18" ht="31.5" customHeight="1" x14ac:dyDescent="0.2">
      <c r="B89" s="121"/>
      <c r="C89" s="38" t="s">
        <v>9</v>
      </c>
      <c r="D89" s="38" t="s">
        <v>10</v>
      </c>
      <c r="E89" s="38" t="s">
        <v>1</v>
      </c>
      <c r="F89" s="38" t="s">
        <v>16</v>
      </c>
      <c r="G89" s="38" t="s">
        <v>14</v>
      </c>
      <c r="H89" s="42" t="s">
        <v>15</v>
      </c>
      <c r="I89" s="38" t="s">
        <v>18</v>
      </c>
      <c r="J89" s="42" t="s">
        <v>17</v>
      </c>
      <c r="K89" s="38" t="s">
        <v>19</v>
      </c>
      <c r="L89" s="42" t="s">
        <v>20</v>
      </c>
      <c r="M89" s="38" t="s">
        <v>4</v>
      </c>
      <c r="N89" s="125"/>
      <c r="O89" s="24"/>
      <c r="P89" s="60" t="s">
        <v>26</v>
      </c>
      <c r="Q89" s="60" t="s">
        <v>5</v>
      </c>
      <c r="R89" s="24"/>
    </row>
    <row r="90" spans="1:18" ht="47.25" customHeight="1" x14ac:dyDescent="0.2">
      <c r="B90" s="39" t="s">
        <v>282</v>
      </c>
      <c r="C90" s="26">
        <v>0</v>
      </c>
      <c r="D90" s="26">
        <v>0</v>
      </c>
      <c r="E90" s="26">
        <v>0</v>
      </c>
      <c r="F90" s="46">
        <f>+C90+D90+E90</f>
        <v>0</v>
      </c>
      <c r="G90" s="26">
        <v>0</v>
      </c>
      <c r="H90" s="26"/>
      <c r="I90" s="26">
        <v>0</v>
      </c>
      <c r="J90" s="26"/>
      <c r="K90" s="26">
        <v>0</v>
      </c>
      <c r="L90" s="26"/>
      <c r="M90" s="26">
        <f>+G90+I90+K90</f>
        <v>0</v>
      </c>
      <c r="N90" s="49">
        <f>+F90+M90</f>
        <v>0</v>
      </c>
      <c r="O90" s="28"/>
      <c r="P90" s="29" t="s">
        <v>283</v>
      </c>
      <c r="Q90" s="51">
        <v>0.5</v>
      </c>
      <c r="R90" s="28"/>
    </row>
    <row r="91" spans="1:18" ht="30" x14ac:dyDescent="0.2">
      <c r="B91" s="39" t="s">
        <v>284</v>
      </c>
      <c r="C91" s="26">
        <v>0</v>
      </c>
      <c r="D91" s="47">
        <v>25000000</v>
      </c>
      <c r="E91" s="26">
        <v>0</v>
      </c>
      <c r="F91" s="46">
        <f t="shared" ref="F91:F98" si="9">+C91+D91+E91</f>
        <v>25000000</v>
      </c>
      <c r="G91" s="26">
        <v>0</v>
      </c>
      <c r="H91" s="26"/>
      <c r="I91" s="26">
        <v>0</v>
      </c>
      <c r="J91" s="26"/>
      <c r="K91" s="26">
        <v>0</v>
      </c>
      <c r="L91" s="26"/>
      <c r="M91" s="26">
        <f t="shared" ref="M91:M98" si="10">+G91+I91+K91</f>
        <v>0</v>
      </c>
      <c r="N91" s="49">
        <f t="shared" ref="N91:N98" si="11">+F91+M91</f>
        <v>25000000</v>
      </c>
      <c r="O91" s="28"/>
      <c r="P91" s="29"/>
      <c r="Q91" s="30"/>
      <c r="R91" s="28"/>
    </row>
    <row r="92" spans="1:18" ht="15" x14ac:dyDescent="0.2">
      <c r="B92" s="39" t="s">
        <v>285</v>
      </c>
      <c r="C92" s="26">
        <v>0</v>
      </c>
      <c r="D92" s="26">
        <v>0</v>
      </c>
      <c r="E92" s="26">
        <v>0</v>
      </c>
      <c r="F92" s="46">
        <f t="shared" si="9"/>
        <v>0</v>
      </c>
      <c r="G92" s="26">
        <v>0</v>
      </c>
      <c r="H92" s="26"/>
      <c r="I92" s="26">
        <v>0</v>
      </c>
      <c r="J92" s="26"/>
      <c r="K92" s="26">
        <v>0</v>
      </c>
      <c r="L92" s="26"/>
      <c r="M92" s="26">
        <f t="shared" si="10"/>
        <v>0</v>
      </c>
      <c r="N92" s="49">
        <f t="shared" si="11"/>
        <v>0</v>
      </c>
      <c r="O92" s="28"/>
      <c r="P92" s="29"/>
      <c r="Q92" s="30"/>
      <c r="R92" s="28"/>
    </row>
    <row r="93" spans="1:18" ht="15" x14ac:dyDescent="0.2">
      <c r="B93" s="39" t="s">
        <v>286</v>
      </c>
      <c r="C93" s="26">
        <v>0</v>
      </c>
      <c r="D93" s="26">
        <v>0</v>
      </c>
      <c r="E93" s="26">
        <v>0</v>
      </c>
      <c r="F93" s="46">
        <f t="shared" si="9"/>
        <v>0</v>
      </c>
      <c r="G93" s="26">
        <v>0</v>
      </c>
      <c r="H93" s="26"/>
      <c r="I93" s="26">
        <v>0</v>
      </c>
      <c r="J93" s="26"/>
      <c r="K93" s="26">
        <v>0</v>
      </c>
      <c r="L93" s="26"/>
      <c r="M93" s="26">
        <f t="shared" si="10"/>
        <v>0</v>
      </c>
      <c r="N93" s="49">
        <f t="shared" si="11"/>
        <v>0</v>
      </c>
      <c r="O93" s="28"/>
      <c r="P93" s="29"/>
      <c r="Q93" s="30"/>
      <c r="R93" s="28"/>
    </row>
    <row r="94" spans="1:18" ht="15" x14ac:dyDescent="0.2">
      <c r="B94" s="39" t="s">
        <v>287</v>
      </c>
      <c r="C94" s="26">
        <v>0</v>
      </c>
      <c r="D94" s="47">
        <v>12000000</v>
      </c>
      <c r="E94" s="26">
        <v>0</v>
      </c>
      <c r="F94" s="46">
        <f t="shared" si="9"/>
        <v>12000000</v>
      </c>
      <c r="G94" s="26">
        <v>0</v>
      </c>
      <c r="H94" s="26"/>
      <c r="I94" s="26">
        <v>0</v>
      </c>
      <c r="J94" s="26"/>
      <c r="K94" s="26">
        <v>0</v>
      </c>
      <c r="L94" s="26"/>
      <c r="M94" s="26">
        <f t="shared" si="10"/>
        <v>0</v>
      </c>
      <c r="N94" s="49">
        <f t="shared" si="11"/>
        <v>12000000</v>
      </c>
      <c r="O94" s="28"/>
      <c r="P94" s="29"/>
      <c r="Q94" s="30"/>
      <c r="R94" s="28"/>
    </row>
    <row r="95" spans="1:18" ht="57" x14ac:dyDescent="0.2">
      <c r="B95" s="39" t="s">
        <v>288</v>
      </c>
      <c r="C95" s="26">
        <v>0</v>
      </c>
      <c r="D95" s="47">
        <v>570000000</v>
      </c>
      <c r="E95" s="26">
        <v>0</v>
      </c>
      <c r="F95" s="46">
        <f t="shared" si="9"/>
        <v>570000000</v>
      </c>
      <c r="G95" s="26">
        <v>0</v>
      </c>
      <c r="H95" s="26"/>
      <c r="I95" s="26">
        <v>0</v>
      </c>
      <c r="J95" s="26"/>
      <c r="K95" s="26">
        <v>0</v>
      </c>
      <c r="L95" s="26"/>
      <c r="M95" s="26">
        <f t="shared" si="10"/>
        <v>0</v>
      </c>
      <c r="N95" s="49">
        <f t="shared" si="11"/>
        <v>570000000</v>
      </c>
      <c r="O95" s="28"/>
      <c r="P95" s="29" t="s">
        <v>289</v>
      </c>
      <c r="Q95" s="51">
        <v>1</v>
      </c>
      <c r="R95" s="28"/>
    </row>
    <row r="96" spans="1:18" ht="28.5" x14ac:dyDescent="0.2">
      <c r="B96" s="39" t="s">
        <v>290</v>
      </c>
      <c r="C96" s="26">
        <v>0</v>
      </c>
      <c r="D96" s="26">
        <v>0</v>
      </c>
      <c r="E96" s="26">
        <v>0</v>
      </c>
      <c r="F96" s="46">
        <f t="shared" si="9"/>
        <v>0</v>
      </c>
      <c r="G96" s="26">
        <v>0</v>
      </c>
      <c r="H96" s="26"/>
      <c r="I96" s="26">
        <v>0</v>
      </c>
      <c r="J96" s="26"/>
      <c r="K96" s="26">
        <v>0</v>
      </c>
      <c r="L96" s="26"/>
      <c r="M96" s="26">
        <f t="shared" si="10"/>
        <v>0</v>
      </c>
      <c r="N96" s="49">
        <f t="shared" si="11"/>
        <v>0</v>
      </c>
      <c r="O96" s="28"/>
      <c r="P96" s="29" t="s">
        <v>291</v>
      </c>
      <c r="Q96" s="51">
        <v>1</v>
      </c>
      <c r="R96" s="28"/>
    </row>
    <row r="97" spans="1:18" ht="42.75" x14ac:dyDescent="0.2">
      <c r="B97" s="39" t="s">
        <v>238</v>
      </c>
      <c r="C97" s="26">
        <v>0</v>
      </c>
      <c r="D97" s="26">
        <v>0</v>
      </c>
      <c r="E97" s="26">
        <v>0</v>
      </c>
      <c r="F97" s="46">
        <f t="shared" si="9"/>
        <v>0</v>
      </c>
      <c r="G97" s="26">
        <v>0</v>
      </c>
      <c r="H97" s="26"/>
      <c r="I97" s="26">
        <v>0</v>
      </c>
      <c r="J97" s="26"/>
      <c r="K97" s="26">
        <v>0</v>
      </c>
      <c r="L97" s="26"/>
      <c r="M97" s="26">
        <f t="shared" si="10"/>
        <v>0</v>
      </c>
      <c r="N97" s="49">
        <f t="shared" si="11"/>
        <v>0</v>
      </c>
      <c r="O97" s="28"/>
      <c r="P97" s="29" t="s">
        <v>239</v>
      </c>
      <c r="Q97" s="51">
        <v>1</v>
      </c>
      <c r="R97" s="28"/>
    </row>
    <row r="98" spans="1:18" ht="42.75" x14ac:dyDescent="0.2">
      <c r="B98" s="39" t="s">
        <v>241</v>
      </c>
      <c r="C98" s="26">
        <v>0</v>
      </c>
      <c r="D98" s="26">
        <v>0</v>
      </c>
      <c r="E98" s="26">
        <v>0</v>
      </c>
      <c r="F98" s="46">
        <f t="shared" si="9"/>
        <v>0</v>
      </c>
      <c r="G98" s="26">
        <v>0</v>
      </c>
      <c r="H98" s="26"/>
      <c r="I98" s="26">
        <v>0</v>
      </c>
      <c r="J98" s="26"/>
      <c r="K98" s="26">
        <v>0</v>
      </c>
      <c r="L98" s="26"/>
      <c r="M98" s="26">
        <f t="shared" si="10"/>
        <v>0</v>
      </c>
      <c r="N98" s="49">
        <f t="shared" si="11"/>
        <v>0</v>
      </c>
      <c r="O98" s="28"/>
      <c r="P98" s="29" t="s">
        <v>242</v>
      </c>
      <c r="Q98" s="51">
        <v>0.78</v>
      </c>
      <c r="R98" s="28"/>
    </row>
    <row r="99" spans="1:18" ht="15.75" x14ac:dyDescent="0.2">
      <c r="B99" s="31" t="s">
        <v>6</v>
      </c>
      <c r="C99" s="32">
        <f>SUM(C90:C98)</f>
        <v>0</v>
      </c>
      <c r="D99" s="32">
        <f>SUM(D90:D98)</f>
        <v>607000000</v>
      </c>
      <c r="E99" s="32">
        <f>SUM(E90:E98)</f>
        <v>0</v>
      </c>
      <c r="F99" s="32">
        <f>SUM(F90:F98)</f>
        <v>607000000</v>
      </c>
      <c r="G99" s="32">
        <f>SUM(G90:G98)</f>
        <v>0</v>
      </c>
      <c r="I99" s="32">
        <f>SUM(I90:I98)</f>
        <v>0</v>
      </c>
      <c r="K99" s="32">
        <f>SUM(K90:K98)</f>
        <v>0</v>
      </c>
      <c r="M99" s="50">
        <f>SUM(M90:M98)</f>
        <v>0</v>
      </c>
      <c r="N99" s="50">
        <f>SUM(N90:N98)</f>
        <v>607000000</v>
      </c>
      <c r="O99" s="33"/>
      <c r="Q99" s="48"/>
      <c r="R99" s="33"/>
    </row>
    <row r="101" spans="1:18" ht="15.75" x14ac:dyDescent="0.2">
      <c r="B101" s="31" t="s">
        <v>12</v>
      </c>
      <c r="C101" s="34">
        <f>F99</f>
        <v>607000000</v>
      </c>
      <c r="D101" s="40"/>
    </row>
    <row r="102" spans="1:18" ht="15.75" x14ac:dyDescent="0.2">
      <c r="B102" s="31" t="s">
        <v>7</v>
      </c>
      <c r="C102" s="34">
        <f>+M99</f>
        <v>0</v>
      </c>
      <c r="D102" s="40"/>
    </row>
    <row r="103" spans="1:18" ht="15.75" x14ac:dyDescent="0.25">
      <c r="B103" s="31" t="s">
        <v>3</v>
      </c>
      <c r="C103" s="36">
        <f>+C101+C102</f>
        <v>607000000</v>
      </c>
      <c r="D103" s="41"/>
    </row>
    <row r="105" spans="1:18" x14ac:dyDescent="0.2">
      <c r="A105" s="43"/>
      <c r="B105" s="43"/>
      <c r="C105" s="43"/>
      <c r="D105" s="43"/>
      <c r="E105" s="43"/>
      <c r="F105" s="43"/>
      <c r="G105" s="43"/>
      <c r="H105" s="43"/>
      <c r="I105" s="43"/>
      <c r="J105" s="43"/>
      <c r="K105" s="43"/>
      <c r="L105" s="43"/>
      <c r="M105" s="43"/>
      <c r="N105" s="43"/>
      <c r="O105" s="44"/>
      <c r="P105" s="43"/>
      <c r="Q105" s="43"/>
    </row>
    <row r="107" spans="1:18" ht="29.25" customHeight="1" x14ac:dyDescent="0.2">
      <c r="B107" s="61" t="s">
        <v>261</v>
      </c>
      <c r="C107" s="120" t="s">
        <v>307</v>
      </c>
      <c r="D107" s="120"/>
      <c r="E107" s="120"/>
      <c r="F107" s="120"/>
      <c r="G107" s="120"/>
      <c r="H107" s="120"/>
      <c r="I107" s="120"/>
      <c r="J107" s="120"/>
      <c r="K107" s="120"/>
      <c r="L107" s="120"/>
      <c r="M107" s="120"/>
      <c r="N107" s="120"/>
      <c r="O107" s="17"/>
      <c r="R107" s="17"/>
    </row>
    <row r="108" spans="1:18" ht="15" customHeight="1" x14ac:dyDescent="0.2">
      <c r="B108" s="21"/>
      <c r="C108" s="22"/>
      <c r="D108" s="22"/>
      <c r="E108" s="22"/>
      <c r="F108" s="22"/>
      <c r="G108" s="22"/>
      <c r="H108" s="22"/>
      <c r="I108" s="22"/>
      <c r="J108" s="22"/>
      <c r="K108" s="22"/>
      <c r="L108" s="22"/>
      <c r="M108" s="22"/>
      <c r="N108" s="22"/>
      <c r="O108" s="22"/>
      <c r="R108" s="22"/>
    </row>
    <row r="109" spans="1:18" ht="16.5" customHeight="1" x14ac:dyDescent="0.2">
      <c r="B109" s="121" t="s">
        <v>0</v>
      </c>
      <c r="C109" s="122" t="s">
        <v>13</v>
      </c>
      <c r="D109" s="123"/>
      <c r="E109" s="123"/>
      <c r="F109" s="124"/>
      <c r="G109" s="122" t="s">
        <v>2</v>
      </c>
      <c r="H109" s="123"/>
      <c r="I109" s="123"/>
      <c r="J109" s="123"/>
      <c r="K109" s="123"/>
      <c r="L109" s="123"/>
      <c r="M109" s="124"/>
      <c r="N109" s="125" t="s">
        <v>3</v>
      </c>
      <c r="O109" s="24"/>
      <c r="P109" s="119" t="s">
        <v>11</v>
      </c>
      <c r="Q109" s="119"/>
      <c r="R109" s="24"/>
    </row>
    <row r="110" spans="1:18" ht="31.5" customHeight="1" x14ac:dyDescent="0.2">
      <c r="B110" s="121"/>
      <c r="C110" s="38" t="s">
        <v>9</v>
      </c>
      <c r="D110" s="38" t="s">
        <v>10</v>
      </c>
      <c r="E110" s="38" t="s">
        <v>1</v>
      </c>
      <c r="F110" s="38" t="s">
        <v>16</v>
      </c>
      <c r="G110" s="38" t="s">
        <v>14</v>
      </c>
      <c r="H110" s="42" t="s">
        <v>15</v>
      </c>
      <c r="I110" s="38" t="s">
        <v>18</v>
      </c>
      <c r="J110" s="42" t="s">
        <v>17</v>
      </c>
      <c r="K110" s="38" t="s">
        <v>19</v>
      </c>
      <c r="L110" s="42" t="s">
        <v>20</v>
      </c>
      <c r="M110" s="38" t="s">
        <v>4</v>
      </c>
      <c r="N110" s="125"/>
      <c r="O110" s="24"/>
      <c r="P110" s="60" t="s">
        <v>26</v>
      </c>
      <c r="Q110" s="60" t="s">
        <v>5</v>
      </c>
      <c r="R110" s="24"/>
    </row>
    <row r="111" spans="1:18" ht="42.75" x14ac:dyDescent="0.2">
      <c r="B111" s="39" t="s">
        <v>308</v>
      </c>
      <c r="C111" s="26">
        <v>0</v>
      </c>
      <c r="D111" s="47">
        <v>600000000</v>
      </c>
      <c r="E111" s="26">
        <v>0</v>
      </c>
      <c r="F111" s="46">
        <f>+C111+D111+E111</f>
        <v>600000000</v>
      </c>
      <c r="G111" s="26">
        <v>0</v>
      </c>
      <c r="H111" s="26"/>
      <c r="I111" s="26">
        <v>0</v>
      </c>
      <c r="J111" s="26"/>
      <c r="K111" s="26">
        <v>0</v>
      </c>
      <c r="L111" s="26"/>
      <c r="M111" s="26">
        <f>+G111+I111+K111</f>
        <v>0</v>
      </c>
      <c r="N111" s="49">
        <f>+F111+M111</f>
        <v>600000000</v>
      </c>
      <c r="O111" s="28"/>
      <c r="P111" s="29" t="s">
        <v>309</v>
      </c>
      <c r="Q111" s="51">
        <v>0.8</v>
      </c>
      <c r="R111" s="28"/>
    </row>
    <row r="112" spans="1:18" ht="15" x14ac:dyDescent="0.2">
      <c r="B112" s="39" t="s">
        <v>310</v>
      </c>
      <c r="C112" s="26">
        <v>0</v>
      </c>
      <c r="D112" s="26">
        <v>0</v>
      </c>
      <c r="E112" s="26">
        <v>0</v>
      </c>
      <c r="F112" s="46">
        <f>+C112+D112+E112</f>
        <v>0</v>
      </c>
      <c r="G112" s="26">
        <v>0</v>
      </c>
      <c r="H112" s="26"/>
      <c r="I112" s="26">
        <v>0</v>
      </c>
      <c r="J112" s="26"/>
      <c r="K112" s="26">
        <v>0</v>
      </c>
      <c r="L112" s="26"/>
      <c r="M112" s="26">
        <f>+G112+I112+K112</f>
        <v>0</v>
      </c>
      <c r="N112" s="49">
        <f>+F112+M112</f>
        <v>0</v>
      </c>
      <c r="O112" s="28"/>
      <c r="P112" s="29"/>
      <c r="Q112" s="30"/>
      <c r="R112" s="28"/>
    </row>
    <row r="113" spans="1:18" ht="30" x14ac:dyDescent="0.2">
      <c r="B113" s="39" t="s">
        <v>311</v>
      </c>
      <c r="C113" s="26">
        <v>0</v>
      </c>
      <c r="D113" s="47">
        <v>55000000</v>
      </c>
      <c r="E113" s="26">
        <v>0</v>
      </c>
      <c r="F113" s="46">
        <f>+C113+D113+E113</f>
        <v>55000000</v>
      </c>
      <c r="G113" s="26">
        <v>0</v>
      </c>
      <c r="H113" s="26"/>
      <c r="I113" s="26">
        <v>0</v>
      </c>
      <c r="J113" s="26"/>
      <c r="K113" s="26">
        <v>0</v>
      </c>
      <c r="L113" s="26"/>
      <c r="M113" s="26">
        <f>+G113+I113+K113</f>
        <v>0</v>
      </c>
      <c r="N113" s="49">
        <f>+F113+M113</f>
        <v>55000000</v>
      </c>
      <c r="O113" s="28"/>
      <c r="P113" s="29"/>
      <c r="Q113" s="30"/>
      <c r="R113" s="28"/>
    </row>
    <row r="114" spans="1:18" ht="42.75" x14ac:dyDescent="0.2">
      <c r="B114" s="39" t="s">
        <v>254</v>
      </c>
      <c r="C114" s="26">
        <v>0</v>
      </c>
      <c r="D114" s="26">
        <v>0</v>
      </c>
      <c r="E114" s="26">
        <v>0</v>
      </c>
      <c r="F114" s="46">
        <f>+C114+D114+E114</f>
        <v>0</v>
      </c>
      <c r="G114" s="26">
        <v>0</v>
      </c>
      <c r="H114" s="26"/>
      <c r="I114" s="26">
        <v>0</v>
      </c>
      <c r="J114" s="26"/>
      <c r="K114" s="26">
        <v>0</v>
      </c>
      <c r="L114" s="26"/>
      <c r="M114" s="26">
        <f>+G114+I114+K114</f>
        <v>0</v>
      </c>
      <c r="N114" s="49">
        <f>+F114+M114</f>
        <v>0</v>
      </c>
      <c r="O114" s="28"/>
      <c r="P114" s="29" t="s">
        <v>239</v>
      </c>
      <c r="Q114" s="51">
        <v>0.9</v>
      </c>
      <c r="R114" s="28"/>
    </row>
    <row r="115" spans="1:18" ht="15.75" x14ac:dyDescent="0.2">
      <c r="B115" s="31" t="s">
        <v>6</v>
      </c>
      <c r="C115" s="32">
        <f>SUM(C111:C114)</f>
        <v>0</v>
      </c>
      <c r="D115" s="32">
        <f>SUM(D111:D114)</f>
        <v>655000000</v>
      </c>
      <c r="E115" s="32">
        <f>SUM(E111:E114)</f>
        <v>0</v>
      </c>
      <c r="F115" s="32">
        <f>SUM(F111:F114)</f>
        <v>655000000</v>
      </c>
      <c r="G115" s="32">
        <f>SUM(G111:G114)</f>
        <v>0</v>
      </c>
      <c r="I115" s="32">
        <f>SUM(I111:I114)</f>
        <v>0</v>
      </c>
      <c r="K115" s="32">
        <f>SUM(K111:K114)</f>
        <v>0</v>
      </c>
      <c r="M115" s="50">
        <f>SUM(M111:M114)</f>
        <v>0</v>
      </c>
      <c r="N115" s="50">
        <f>SUM(N111:N114)</f>
        <v>655000000</v>
      </c>
      <c r="O115" s="33"/>
      <c r="Q115" s="48"/>
      <c r="R115" s="33"/>
    </row>
    <row r="117" spans="1:18" ht="15.75" x14ac:dyDescent="0.2">
      <c r="B117" s="31" t="s">
        <v>12</v>
      </c>
      <c r="C117" s="34">
        <f>F115</f>
        <v>655000000</v>
      </c>
      <c r="D117" s="40"/>
    </row>
    <row r="118" spans="1:18" ht="15.75" x14ac:dyDescent="0.2">
      <c r="B118" s="31" t="s">
        <v>7</v>
      </c>
      <c r="C118" s="34">
        <f>+M115</f>
        <v>0</v>
      </c>
      <c r="D118" s="40"/>
    </row>
    <row r="119" spans="1:18" ht="15.75" x14ac:dyDescent="0.25">
      <c r="B119" s="31" t="s">
        <v>3</v>
      </c>
      <c r="C119" s="36">
        <f>+C117+C118</f>
        <v>655000000</v>
      </c>
      <c r="D119" s="41"/>
    </row>
    <row r="121" spans="1:18" x14ac:dyDescent="0.2">
      <c r="A121" s="43"/>
      <c r="B121" s="43"/>
      <c r="C121" s="43"/>
      <c r="D121" s="43"/>
      <c r="E121" s="43"/>
      <c r="F121" s="43"/>
      <c r="G121" s="43"/>
      <c r="H121" s="43"/>
      <c r="I121" s="43"/>
      <c r="J121" s="43"/>
      <c r="K121" s="43"/>
      <c r="L121" s="43"/>
      <c r="M121" s="43"/>
      <c r="N121" s="43"/>
      <c r="O121" s="44"/>
      <c r="P121" s="43"/>
      <c r="Q121" s="43"/>
    </row>
    <row r="123" spans="1:18" ht="29.25" customHeight="1" x14ac:dyDescent="0.2">
      <c r="B123" s="61" t="s">
        <v>262</v>
      </c>
      <c r="C123" s="120" t="s">
        <v>312</v>
      </c>
      <c r="D123" s="120"/>
      <c r="E123" s="120"/>
      <c r="F123" s="120"/>
      <c r="G123" s="120"/>
      <c r="H123" s="120"/>
      <c r="I123" s="120"/>
      <c r="J123" s="120"/>
      <c r="K123" s="120"/>
      <c r="L123" s="120"/>
      <c r="M123" s="120"/>
      <c r="N123" s="120"/>
      <c r="O123" s="17"/>
      <c r="R123" s="17"/>
    </row>
    <row r="124" spans="1:18" ht="15" customHeight="1" x14ac:dyDescent="0.2">
      <c r="B124" s="21"/>
      <c r="C124" s="22"/>
      <c r="D124" s="22"/>
      <c r="E124" s="22"/>
      <c r="F124" s="22"/>
      <c r="G124" s="22"/>
      <c r="H124" s="22"/>
      <c r="I124" s="22"/>
      <c r="J124" s="22"/>
      <c r="K124" s="22"/>
      <c r="L124" s="22"/>
      <c r="M124" s="22"/>
      <c r="N124" s="22"/>
      <c r="O124" s="22"/>
      <c r="R124" s="22"/>
    </row>
    <row r="125" spans="1:18" ht="16.5" customHeight="1" x14ac:dyDescent="0.2">
      <c r="B125" s="121" t="s">
        <v>0</v>
      </c>
      <c r="C125" s="122" t="s">
        <v>13</v>
      </c>
      <c r="D125" s="123"/>
      <c r="E125" s="123"/>
      <c r="F125" s="124"/>
      <c r="G125" s="122" t="s">
        <v>2</v>
      </c>
      <c r="H125" s="123"/>
      <c r="I125" s="123"/>
      <c r="J125" s="123"/>
      <c r="K125" s="123"/>
      <c r="L125" s="123"/>
      <c r="M125" s="124"/>
      <c r="N125" s="125" t="s">
        <v>3</v>
      </c>
      <c r="O125" s="24"/>
      <c r="P125" s="119" t="s">
        <v>11</v>
      </c>
      <c r="Q125" s="119"/>
      <c r="R125" s="24"/>
    </row>
    <row r="126" spans="1:18" ht="31.5" customHeight="1" x14ac:dyDescent="0.2">
      <c r="B126" s="121"/>
      <c r="C126" s="38" t="s">
        <v>9</v>
      </c>
      <c r="D126" s="38" t="s">
        <v>10</v>
      </c>
      <c r="E126" s="38" t="s">
        <v>1</v>
      </c>
      <c r="F126" s="38" t="s">
        <v>16</v>
      </c>
      <c r="G126" s="38" t="s">
        <v>14</v>
      </c>
      <c r="H126" s="42" t="s">
        <v>15</v>
      </c>
      <c r="I126" s="38" t="s">
        <v>18</v>
      </c>
      <c r="J126" s="42" t="s">
        <v>17</v>
      </c>
      <c r="K126" s="38" t="s">
        <v>19</v>
      </c>
      <c r="L126" s="42" t="s">
        <v>20</v>
      </c>
      <c r="M126" s="38" t="s">
        <v>4</v>
      </c>
      <c r="N126" s="125"/>
      <c r="O126" s="24"/>
      <c r="P126" s="60" t="s">
        <v>26</v>
      </c>
      <c r="Q126" s="60" t="s">
        <v>5</v>
      </c>
      <c r="R126" s="24"/>
    </row>
    <row r="127" spans="1:18" ht="45" x14ac:dyDescent="0.2">
      <c r="B127" s="39" t="s">
        <v>313</v>
      </c>
      <c r="C127" s="26">
        <v>0</v>
      </c>
      <c r="D127" s="26">
        <v>0</v>
      </c>
      <c r="E127" s="26">
        <v>0</v>
      </c>
      <c r="F127" s="46">
        <f t="shared" ref="F127:F132" si="12">+C127+D127+E127</f>
        <v>0</v>
      </c>
      <c r="G127" s="26">
        <v>0</v>
      </c>
      <c r="H127" s="26"/>
      <c r="I127" s="26">
        <v>0</v>
      </c>
      <c r="J127" s="26"/>
      <c r="K127" s="26">
        <v>0</v>
      </c>
      <c r="L127" s="26"/>
      <c r="M127" s="26">
        <f t="shared" ref="M127:M132" si="13">+G127+I127+K127</f>
        <v>0</v>
      </c>
      <c r="N127" s="49">
        <f t="shared" ref="N127:N132" si="14">+F127+M127</f>
        <v>0</v>
      </c>
      <c r="O127" s="28"/>
      <c r="P127" s="29"/>
      <c r="Q127" s="30"/>
      <c r="R127" s="28"/>
    </row>
    <row r="128" spans="1:18" ht="75" x14ac:dyDescent="0.2">
      <c r="B128" s="39" t="s">
        <v>314</v>
      </c>
      <c r="C128" s="26">
        <v>0</v>
      </c>
      <c r="D128" s="47">
        <v>35000000</v>
      </c>
      <c r="E128" s="26">
        <v>0</v>
      </c>
      <c r="F128" s="46">
        <f t="shared" si="12"/>
        <v>35000000</v>
      </c>
      <c r="G128" s="26">
        <v>0</v>
      </c>
      <c r="H128" s="26"/>
      <c r="I128" s="26">
        <v>0</v>
      </c>
      <c r="J128" s="26"/>
      <c r="K128" s="26">
        <v>0</v>
      </c>
      <c r="L128" s="26"/>
      <c r="M128" s="26">
        <f t="shared" si="13"/>
        <v>0</v>
      </c>
      <c r="N128" s="49">
        <f t="shared" si="14"/>
        <v>35000000</v>
      </c>
      <c r="O128" s="28"/>
      <c r="P128" s="29"/>
      <c r="Q128" s="30"/>
      <c r="R128" s="28"/>
    </row>
    <row r="129" spans="1:18" ht="60" x14ac:dyDescent="0.2">
      <c r="B129" s="39" t="s">
        <v>315</v>
      </c>
      <c r="C129" s="26">
        <v>0</v>
      </c>
      <c r="D129" s="26">
        <v>0</v>
      </c>
      <c r="E129" s="26">
        <v>0</v>
      </c>
      <c r="F129" s="46">
        <f t="shared" si="12"/>
        <v>0</v>
      </c>
      <c r="G129" s="26">
        <v>0</v>
      </c>
      <c r="H129" s="26"/>
      <c r="I129" s="26">
        <v>0</v>
      </c>
      <c r="J129" s="26"/>
      <c r="K129" s="26">
        <v>0</v>
      </c>
      <c r="L129" s="26"/>
      <c r="M129" s="26">
        <f t="shared" si="13"/>
        <v>0</v>
      </c>
      <c r="N129" s="49">
        <f t="shared" si="14"/>
        <v>0</v>
      </c>
      <c r="O129" s="28"/>
      <c r="P129" s="29"/>
      <c r="Q129" s="30"/>
      <c r="R129" s="28"/>
    </row>
    <row r="130" spans="1:18" ht="15" x14ac:dyDescent="0.2">
      <c r="B130" s="39" t="s">
        <v>316</v>
      </c>
      <c r="C130" s="26">
        <v>0</v>
      </c>
      <c r="D130" s="26">
        <v>0</v>
      </c>
      <c r="E130" s="26">
        <v>0</v>
      </c>
      <c r="F130" s="46">
        <f t="shared" si="12"/>
        <v>0</v>
      </c>
      <c r="G130" s="26">
        <v>0</v>
      </c>
      <c r="H130" s="26"/>
      <c r="I130" s="26">
        <v>0</v>
      </c>
      <c r="J130" s="26"/>
      <c r="K130" s="26">
        <v>0</v>
      </c>
      <c r="L130" s="26"/>
      <c r="M130" s="26">
        <f t="shared" si="13"/>
        <v>0</v>
      </c>
      <c r="N130" s="49">
        <f t="shared" si="14"/>
        <v>0</v>
      </c>
      <c r="O130" s="28"/>
      <c r="P130" s="29"/>
      <c r="Q130" s="30"/>
      <c r="R130" s="28"/>
    </row>
    <row r="131" spans="1:18" ht="15" x14ac:dyDescent="0.2">
      <c r="B131" s="39" t="s">
        <v>317</v>
      </c>
      <c r="C131" s="26">
        <v>0</v>
      </c>
      <c r="D131" s="47">
        <v>50000000</v>
      </c>
      <c r="E131" s="26">
        <v>0</v>
      </c>
      <c r="F131" s="46">
        <f t="shared" si="12"/>
        <v>50000000</v>
      </c>
      <c r="G131" s="26">
        <v>0</v>
      </c>
      <c r="H131" s="26"/>
      <c r="I131" s="26">
        <v>0</v>
      </c>
      <c r="J131" s="26"/>
      <c r="K131" s="26">
        <v>0</v>
      </c>
      <c r="L131" s="26"/>
      <c r="M131" s="26">
        <f t="shared" si="13"/>
        <v>0</v>
      </c>
      <c r="N131" s="49">
        <f t="shared" si="14"/>
        <v>50000000</v>
      </c>
      <c r="O131" s="28"/>
      <c r="P131" s="29"/>
      <c r="Q131" s="30"/>
      <c r="R131" s="28"/>
    </row>
    <row r="132" spans="1:18" ht="42.75" x14ac:dyDescent="0.2">
      <c r="B132" s="39" t="s">
        <v>254</v>
      </c>
      <c r="C132" s="26">
        <v>0</v>
      </c>
      <c r="D132" s="26">
        <v>0</v>
      </c>
      <c r="E132" s="26">
        <v>0</v>
      </c>
      <c r="F132" s="46">
        <f t="shared" si="12"/>
        <v>0</v>
      </c>
      <c r="G132" s="26">
        <v>0</v>
      </c>
      <c r="H132" s="26"/>
      <c r="I132" s="26">
        <v>0</v>
      </c>
      <c r="J132" s="26"/>
      <c r="K132" s="26">
        <v>0</v>
      </c>
      <c r="L132" s="26"/>
      <c r="M132" s="26">
        <f t="shared" si="13"/>
        <v>0</v>
      </c>
      <c r="N132" s="49">
        <f t="shared" si="14"/>
        <v>0</v>
      </c>
      <c r="O132" s="28"/>
      <c r="P132" s="29" t="s">
        <v>239</v>
      </c>
      <c r="Q132" s="51">
        <v>1</v>
      </c>
      <c r="R132" s="28"/>
    </row>
    <row r="133" spans="1:18" ht="15.75" x14ac:dyDescent="0.2">
      <c r="B133" s="31" t="s">
        <v>6</v>
      </c>
      <c r="C133" s="32">
        <f>SUM(C127:C132)</f>
        <v>0</v>
      </c>
      <c r="D133" s="32">
        <f>SUM(D127:D132)</f>
        <v>85000000</v>
      </c>
      <c r="E133" s="32">
        <f>SUM(E127:E132)</f>
        <v>0</v>
      </c>
      <c r="F133" s="32">
        <f>SUM(F127:F132)</f>
        <v>85000000</v>
      </c>
      <c r="G133" s="32">
        <f>SUM(G127:G132)</f>
        <v>0</v>
      </c>
      <c r="I133" s="32">
        <f>SUM(I127:I132)</f>
        <v>0</v>
      </c>
      <c r="K133" s="32">
        <f>SUM(K127:K132)</f>
        <v>0</v>
      </c>
      <c r="M133" s="50">
        <f>SUM(M127:M132)</f>
        <v>0</v>
      </c>
      <c r="N133" s="50">
        <f>SUM(N127:N132)</f>
        <v>85000000</v>
      </c>
      <c r="O133" s="33"/>
      <c r="Q133" s="48">
        <f>SUM(Q127:Q132)</f>
        <v>1</v>
      </c>
      <c r="R133" s="33"/>
    </row>
    <row r="135" spans="1:18" ht="15.75" x14ac:dyDescent="0.2">
      <c r="B135" s="31" t="s">
        <v>12</v>
      </c>
      <c r="C135" s="34">
        <f>F133</f>
        <v>85000000</v>
      </c>
      <c r="D135" s="40"/>
    </row>
    <row r="136" spans="1:18" ht="15.75" x14ac:dyDescent="0.2">
      <c r="B136" s="31" t="s">
        <v>7</v>
      </c>
      <c r="C136" s="34">
        <f>+M133</f>
        <v>0</v>
      </c>
      <c r="D136" s="40"/>
    </row>
    <row r="137" spans="1:18" ht="15.75" x14ac:dyDescent="0.25">
      <c r="B137" s="31" t="s">
        <v>3</v>
      </c>
      <c r="C137" s="36">
        <f>+C135+C136</f>
        <v>85000000</v>
      </c>
      <c r="D137" s="41"/>
    </row>
    <row r="139" spans="1:18" x14ac:dyDescent="0.2">
      <c r="A139" s="43"/>
      <c r="B139" s="43"/>
      <c r="C139" s="43"/>
      <c r="D139" s="43"/>
      <c r="E139" s="43"/>
      <c r="F139" s="43"/>
      <c r="G139" s="43"/>
      <c r="H139" s="43"/>
      <c r="I139" s="43"/>
      <c r="J139" s="43"/>
      <c r="K139" s="43"/>
      <c r="L139" s="43"/>
      <c r="M139" s="43"/>
      <c r="N139" s="43"/>
      <c r="O139" s="44"/>
      <c r="P139" s="43"/>
      <c r="Q139" s="43"/>
    </row>
    <row r="141" spans="1:18" ht="29.25" customHeight="1" x14ac:dyDescent="0.2">
      <c r="B141" s="61" t="s">
        <v>263</v>
      </c>
      <c r="C141" s="120" t="s">
        <v>318</v>
      </c>
      <c r="D141" s="120"/>
      <c r="E141" s="120"/>
      <c r="F141" s="120"/>
      <c r="G141" s="120"/>
      <c r="H141" s="120"/>
      <c r="I141" s="120"/>
      <c r="J141" s="120"/>
      <c r="K141" s="120"/>
      <c r="L141" s="120"/>
      <c r="M141" s="120"/>
      <c r="N141" s="120"/>
      <c r="O141" s="17"/>
      <c r="R141" s="17"/>
    </row>
    <row r="142" spans="1:18" ht="15" customHeight="1" x14ac:dyDescent="0.2">
      <c r="B142" s="21"/>
      <c r="C142" s="22"/>
      <c r="D142" s="22"/>
      <c r="E142" s="22"/>
      <c r="F142" s="22"/>
      <c r="G142" s="22"/>
      <c r="H142" s="22"/>
      <c r="I142" s="22"/>
      <c r="J142" s="22"/>
      <c r="K142" s="22"/>
      <c r="L142" s="22"/>
      <c r="M142" s="22"/>
      <c r="N142" s="22"/>
      <c r="O142" s="22"/>
      <c r="R142" s="22"/>
    </row>
    <row r="143" spans="1:18" ht="16.5" customHeight="1" x14ac:dyDescent="0.2">
      <c r="B143" s="121" t="s">
        <v>0</v>
      </c>
      <c r="C143" s="122" t="s">
        <v>13</v>
      </c>
      <c r="D143" s="123"/>
      <c r="E143" s="123"/>
      <c r="F143" s="124"/>
      <c r="G143" s="122" t="s">
        <v>2</v>
      </c>
      <c r="H143" s="123"/>
      <c r="I143" s="123"/>
      <c r="J143" s="123"/>
      <c r="K143" s="123"/>
      <c r="L143" s="123"/>
      <c r="M143" s="124"/>
      <c r="N143" s="125" t="s">
        <v>3</v>
      </c>
      <c r="O143" s="24"/>
      <c r="P143" s="119" t="s">
        <v>11</v>
      </c>
      <c r="Q143" s="119"/>
      <c r="R143" s="24"/>
    </row>
    <row r="144" spans="1:18" ht="31.5" customHeight="1" x14ac:dyDescent="0.2">
      <c r="B144" s="121"/>
      <c r="C144" s="38" t="s">
        <v>9</v>
      </c>
      <c r="D144" s="38" t="s">
        <v>10</v>
      </c>
      <c r="E144" s="38" t="s">
        <v>1</v>
      </c>
      <c r="F144" s="38" t="s">
        <v>16</v>
      </c>
      <c r="G144" s="38" t="s">
        <v>14</v>
      </c>
      <c r="H144" s="42" t="s">
        <v>15</v>
      </c>
      <c r="I144" s="38" t="s">
        <v>18</v>
      </c>
      <c r="J144" s="42" t="s">
        <v>17</v>
      </c>
      <c r="K144" s="38" t="s">
        <v>19</v>
      </c>
      <c r="L144" s="42" t="s">
        <v>20</v>
      </c>
      <c r="M144" s="38" t="s">
        <v>4</v>
      </c>
      <c r="N144" s="125"/>
      <c r="O144" s="24"/>
      <c r="P144" s="60" t="s">
        <v>26</v>
      </c>
      <c r="Q144" s="60" t="s">
        <v>5</v>
      </c>
      <c r="R144" s="24"/>
    </row>
    <row r="145" spans="1:18" ht="30" x14ac:dyDescent="0.2">
      <c r="B145" s="39" t="s">
        <v>319</v>
      </c>
      <c r="C145" s="26">
        <v>0</v>
      </c>
      <c r="D145" s="26">
        <v>0</v>
      </c>
      <c r="E145" s="26">
        <v>0</v>
      </c>
      <c r="F145" s="46">
        <f>+C145+D145+E145</f>
        <v>0</v>
      </c>
      <c r="G145" s="26">
        <v>0</v>
      </c>
      <c r="H145" s="26"/>
      <c r="I145" s="26">
        <v>0</v>
      </c>
      <c r="J145" s="26"/>
      <c r="K145" s="26">
        <v>0</v>
      </c>
      <c r="L145" s="26"/>
      <c r="M145" s="26">
        <f>+G145+I145+K145</f>
        <v>0</v>
      </c>
      <c r="N145" s="49">
        <f>+F145+M145</f>
        <v>0</v>
      </c>
      <c r="O145" s="28"/>
      <c r="P145" s="29"/>
      <c r="Q145" s="30"/>
      <c r="R145" s="28"/>
    </row>
    <row r="146" spans="1:18" ht="30" x14ac:dyDescent="0.2">
      <c r="B146" s="39" t="s">
        <v>320</v>
      </c>
      <c r="C146" s="26">
        <v>0</v>
      </c>
      <c r="D146" s="26">
        <v>0</v>
      </c>
      <c r="E146" s="26">
        <v>0</v>
      </c>
      <c r="F146" s="46">
        <f>+C146+D146+E146</f>
        <v>0</v>
      </c>
      <c r="G146" s="26">
        <v>0</v>
      </c>
      <c r="H146" s="26"/>
      <c r="I146" s="26">
        <v>0</v>
      </c>
      <c r="J146" s="26"/>
      <c r="K146" s="26">
        <v>0</v>
      </c>
      <c r="L146" s="26"/>
      <c r="M146" s="26">
        <f>+G146+I146+K146</f>
        <v>0</v>
      </c>
      <c r="N146" s="49">
        <f>+F146+M146</f>
        <v>0</v>
      </c>
      <c r="O146" s="28"/>
      <c r="P146" s="29"/>
      <c r="Q146" s="30"/>
      <c r="R146" s="28"/>
    </row>
    <row r="147" spans="1:18" ht="30" x14ac:dyDescent="0.2">
      <c r="B147" s="39" t="s">
        <v>321</v>
      </c>
      <c r="C147" s="26">
        <v>0</v>
      </c>
      <c r="D147" s="26">
        <v>0</v>
      </c>
      <c r="E147" s="26">
        <v>0</v>
      </c>
      <c r="F147" s="46">
        <f>+C147+D147+E147</f>
        <v>0</v>
      </c>
      <c r="G147" s="26">
        <v>0</v>
      </c>
      <c r="H147" s="26"/>
      <c r="I147" s="26">
        <v>0</v>
      </c>
      <c r="J147" s="26"/>
      <c r="K147" s="26">
        <v>0</v>
      </c>
      <c r="L147" s="26"/>
      <c r="M147" s="26">
        <f>+G147+I147+K147</f>
        <v>0</v>
      </c>
      <c r="N147" s="49">
        <f>+F147+M147</f>
        <v>0</v>
      </c>
      <c r="O147" s="28"/>
      <c r="P147" s="29"/>
      <c r="Q147" s="30"/>
      <c r="R147" s="28"/>
    </row>
    <row r="148" spans="1:18" ht="45" x14ac:dyDescent="0.2">
      <c r="B148" s="39" t="s">
        <v>322</v>
      </c>
      <c r="C148" s="26">
        <v>0</v>
      </c>
      <c r="D148" s="26">
        <v>0</v>
      </c>
      <c r="E148" s="26">
        <v>0</v>
      </c>
      <c r="F148" s="46">
        <f>+C148+D148+E148</f>
        <v>0</v>
      </c>
      <c r="G148" s="26">
        <v>0</v>
      </c>
      <c r="H148" s="26"/>
      <c r="I148" s="26">
        <v>0</v>
      </c>
      <c r="J148" s="26"/>
      <c r="K148" s="26">
        <v>0</v>
      </c>
      <c r="L148" s="26"/>
      <c r="M148" s="26">
        <f>+G148+I148+K148</f>
        <v>0</v>
      </c>
      <c r="N148" s="49">
        <f>+F148+M148</f>
        <v>0</v>
      </c>
      <c r="O148" s="28"/>
      <c r="P148" s="29"/>
      <c r="Q148" s="30"/>
      <c r="R148" s="28"/>
    </row>
    <row r="149" spans="1:18" ht="30" x14ac:dyDescent="0.2">
      <c r="B149" s="39" t="s">
        <v>323</v>
      </c>
      <c r="C149" s="26">
        <v>0</v>
      </c>
      <c r="D149" s="26">
        <v>0</v>
      </c>
      <c r="E149" s="26">
        <v>0</v>
      </c>
      <c r="F149" s="46">
        <f>+C149+D149+E149</f>
        <v>0</v>
      </c>
      <c r="G149" s="26">
        <v>0</v>
      </c>
      <c r="H149" s="26"/>
      <c r="I149" s="26">
        <v>0</v>
      </c>
      <c r="J149" s="26"/>
      <c r="K149" s="26">
        <v>0</v>
      </c>
      <c r="L149" s="26"/>
      <c r="M149" s="26">
        <f>+G149+I149+K149</f>
        <v>0</v>
      </c>
      <c r="N149" s="49">
        <f>+F149+M149</f>
        <v>0</v>
      </c>
      <c r="O149" s="28"/>
      <c r="P149" s="29"/>
      <c r="Q149" s="30"/>
      <c r="R149" s="28"/>
    </row>
    <row r="150" spans="1:18" ht="15.75" x14ac:dyDescent="0.2">
      <c r="B150" s="31" t="s">
        <v>6</v>
      </c>
      <c r="C150" s="32">
        <f>SUM(C145:C149)</f>
        <v>0</v>
      </c>
      <c r="D150" s="32">
        <f>SUM(D145:D149)</f>
        <v>0</v>
      </c>
      <c r="E150" s="32">
        <f>SUM(E145:E149)</f>
        <v>0</v>
      </c>
      <c r="F150" s="32">
        <f>SUM(F145:F149)</f>
        <v>0</v>
      </c>
      <c r="G150" s="32">
        <f>SUM(G145:G149)</f>
        <v>0</v>
      </c>
      <c r="I150" s="32">
        <f>SUM(I145:I149)</f>
        <v>0</v>
      </c>
      <c r="K150" s="32">
        <f>SUM(K145:K149)</f>
        <v>0</v>
      </c>
      <c r="M150" s="50">
        <f>SUM(M145:M149)</f>
        <v>0</v>
      </c>
      <c r="N150" s="50">
        <f>SUM(N145:N149)</f>
        <v>0</v>
      </c>
      <c r="O150" s="33"/>
      <c r="Q150" s="48">
        <f>SUM(Q145:Q149)</f>
        <v>0</v>
      </c>
      <c r="R150" s="33"/>
    </row>
    <row r="152" spans="1:18" ht="15.75" x14ac:dyDescent="0.2">
      <c r="B152" s="31" t="s">
        <v>12</v>
      </c>
      <c r="C152" s="34">
        <f>F150</f>
        <v>0</v>
      </c>
      <c r="D152" s="40"/>
    </row>
    <row r="153" spans="1:18" ht="15.75" x14ac:dyDescent="0.2">
      <c r="B153" s="31" t="s">
        <v>7</v>
      </c>
      <c r="C153" s="34">
        <f>+M150</f>
        <v>0</v>
      </c>
      <c r="D153" s="40"/>
    </row>
    <row r="154" spans="1:18" ht="15.75" x14ac:dyDescent="0.25">
      <c r="B154" s="31" t="s">
        <v>3</v>
      </c>
      <c r="C154" s="36">
        <f>+C152+C153</f>
        <v>0</v>
      </c>
      <c r="D154" s="41"/>
    </row>
    <row r="156" spans="1:18" x14ac:dyDescent="0.2">
      <c r="A156" s="43"/>
      <c r="B156" s="43"/>
      <c r="C156" s="43"/>
      <c r="D156" s="43"/>
      <c r="E156" s="43"/>
      <c r="F156" s="43"/>
      <c r="G156" s="43"/>
      <c r="H156" s="43"/>
      <c r="I156" s="43"/>
      <c r="J156" s="43"/>
      <c r="K156" s="43"/>
      <c r="L156" s="43"/>
      <c r="M156" s="43"/>
      <c r="N156" s="43"/>
      <c r="O156" s="44"/>
      <c r="P156" s="43"/>
      <c r="Q156" s="43"/>
    </row>
    <row r="158" spans="1:18" ht="29.25" customHeight="1" x14ac:dyDescent="0.2">
      <c r="B158" s="61" t="s">
        <v>265</v>
      </c>
      <c r="C158" s="120" t="s">
        <v>324</v>
      </c>
      <c r="D158" s="120"/>
      <c r="E158" s="120"/>
      <c r="F158" s="120"/>
      <c r="G158" s="120"/>
      <c r="H158" s="120"/>
      <c r="I158" s="120"/>
      <c r="J158" s="120"/>
      <c r="K158" s="120"/>
      <c r="L158" s="120"/>
      <c r="M158" s="120"/>
      <c r="N158" s="120"/>
      <c r="O158" s="17"/>
      <c r="R158" s="17"/>
    </row>
    <row r="159" spans="1:18" ht="15" customHeight="1" x14ac:dyDescent="0.2">
      <c r="B159" s="21"/>
      <c r="C159" s="22"/>
      <c r="D159" s="22"/>
      <c r="E159" s="22"/>
      <c r="F159" s="22"/>
      <c r="G159" s="22"/>
      <c r="H159" s="22"/>
      <c r="I159" s="22"/>
      <c r="J159" s="22"/>
      <c r="K159" s="22"/>
      <c r="L159" s="22"/>
      <c r="M159" s="22"/>
      <c r="N159" s="22"/>
      <c r="O159" s="22"/>
      <c r="R159" s="22"/>
    </row>
    <row r="160" spans="1:18" ht="16.5" customHeight="1" x14ac:dyDescent="0.2">
      <c r="B160" s="121" t="s">
        <v>0</v>
      </c>
      <c r="C160" s="122" t="s">
        <v>13</v>
      </c>
      <c r="D160" s="123"/>
      <c r="E160" s="123"/>
      <c r="F160" s="124"/>
      <c r="G160" s="122" t="s">
        <v>2</v>
      </c>
      <c r="H160" s="123"/>
      <c r="I160" s="123"/>
      <c r="J160" s="123"/>
      <c r="K160" s="123"/>
      <c r="L160" s="123"/>
      <c r="M160" s="124"/>
      <c r="N160" s="125" t="s">
        <v>3</v>
      </c>
      <c r="O160" s="24"/>
      <c r="P160" s="119" t="s">
        <v>11</v>
      </c>
      <c r="Q160" s="119"/>
      <c r="R160" s="24"/>
    </row>
    <row r="161" spans="1:18" ht="31.5" customHeight="1" x14ac:dyDescent="0.2">
      <c r="B161" s="121"/>
      <c r="C161" s="38" t="s">
        <v>9</v>
      </c>
      <c r="D161" s="38" t="s">
        <v>10</v>
      </c>
      <c r="E161" s="38" t="s">
        <v>1</v>
      </c>
      <c r="F161" s="38" t="s">
        <v>16</v>
      </c>
      <c r="G161" s="38" t="s">
        <v>14</v>
      </c>
      <c r="H161" s="42" t="s">
        <v>15</v>
      </c>
      <c r="I161" s="38" t="s">
        <v>18</v>
      </c>
      <c r="J161" s="42" t="s">
        <v>17</v>
      </c>
      <c r="K161" s="38" t="s">
        <v>19</v>
      </c>
      <c r="L161" s="42" t="s">
        <v>20</v>
      </c>
      <c r="M161" s="38" t="s">
        <v>4</v>
      </c>
      <c r="N161" s="125"/>
      <c r="O161" s="24"/>
      <c r="P161" s="60" t="s">
        <v>26</v>
      </c>
      <c r="Q161" s="60" t="s">
        <v>5</v>
      </c>
      <c r="R161" s="24"/>
    </row>
    <row r="162" spans="1:18" ht="45" x14ac:dyDescent="0.2">
      <c r="B162" s="39" t="s">
        <v>325</v>
      </c>
      <c r="C162" s="26">
        <v>0</v>
      </c>
      <c r="D162" s="26">
        <v>0</v>
      </c>
      <c r="E162" s="26">
        <v>0</v>
      </c>
      <c r="F162" s="46">
        <f t="shared" ref="F162:F167" si="15">+C162+D162+E162</f>
        <v>0</v>
      </c>
      <c r="G162" s="26">
        <v>0</v>
      </c>
      <c r="H162" s="26"/>
      <c r="I162" s="26">
        <v>0</v>
      </c>
      <c r="J162" s="26"/>
      <c r="K162" s="26">
        <v>0</v>
      </c>
      <c r="L162" s="26"/>
      <c r="M162" s="26">
        <f t="shared" ref="M162:M167" si="16">+G162+I162+K162</f>
        <v>0</v>
      </c>
      <c r="N162" s="49">
        <f t="shared" ref="N162:N167" si="17">+F162+M162</f>
        <v>0</v>
      </c>
      <c r="O162" s="28"/>
      <c r="P162" s="29"/>
      <c r="Q162" s="30"/>
      <c r="R162" s="28"/>
    </row>
    <row r="163" spans="1:18" ht="45" x14ac:dyDescent="0.2">
      <c r="B163" s="39" t="s">
        <v>326</v>
      </c>
      <c r="C163" s="26">
        <v>0</v>
      </c>
      <c r="D163" s="26">
        <v>0</v>
      </c>
      <c r="E163" s="26">
        <v>0</v>
      </c>
      <c r="F163" s="46">
        <f t="shared" si="15"/>
        <v>0</v>
      </c>
      <c r="G163" s="26">
        <v>0</v>
      </c>
      <c r="H163" s="26"/>
      <c r="I163" s="26">
        <v>0</v>
      </c>
      <c r="J163" s="26"/>
      <c r="K163" s="26">
        <v>0</v>
      </c>
      <c r="L163" s="26"/>
      <c r="M163" s="26">
        <f t="shared" si="16"/>
        <v>0</v>
      </c>
      <c r="N163" s="49">
        <f t="shared" si="17"/>
        <v>0</v>
      </c>
      <c r="O163" s="28"/>
      <c r="P163" s="29"/>
      <c r="Q163" s="30"/>
      <c r="R163" s="28"/>
    </row>
    <row r="164" spans="1:18" ht="60" x14ac:dyDescent="0.2">
      <c r="B164" s="39" t="s">
        <v>327</v>
      </c>
      <c r="C164" s="26">
        <v>0</v>
      </c>
      <c r="D164" s="26">
        <v>0</v>
      </c>
      <c r="E164" s="26">
        <v>0</v>
      </c>
      <c r="F164" s="46">
        <f t="shared" si="15"/>
        <v>0</v>
      </c>
      <c r="G164" s="26">
        <v>0</v>
      </c>
      <c r="H164" s="26"/>
      <c r="I164" s="26">
        <v>0</v>
      </c>
      <c r="J164" s="26"/>
      <c r="K164" s="26">
        <v>0</v>
      </c>
      <c r="L164" s="26"/>
      <c r="M164" s="26">
        <f t="shared" si="16"/>
        <v>0</v>
      </c>
      <c r="N164" s="49">
        <f t="shared" si="17"/>
        <v>0</v>
      </c>
      <c r="O164" s="28"/>
      <c r="P164" s="29"/>
      <c r="Q164" s="30"/>
      <c r="R164" s="28"/>
    </row>
    <row r="165" spans="1:18" ht="15" x14ac:dyDescent="0.2">
      <c r="B165" s="39" t="s">
        <v>328</v>
      </c>
      <c r="C165" s="26">
        <v>0</v>
      </c>
      <c r="D165" s="26">
        <v>0</v>
      </c>
      <c r="E165" s="26">
        <v>0</v>
      </c>
      <c r="F165" s="46">
        <f t="shared" si="15"/>
        <v>0</v>
      </c>
      <c r="G165" s="26">
        <v>0</v>
      </c>
      <c r="H165" s="26"/>
      <c r="I165" s="26">
        <v>0</v>
      </c>
      <c r="J165" s="26"/>
      <c r="K165" s="26">
        <v>0</v>
      </c>
      <c r="L165" s="26"/>
      <c r="M165" s="26">
        <f t="shared" si="16"/>
        <v>0</v>
      </c>
      <c r="N165" s="49">
        <f t="shared" si="17"/>
        <v>0</v>
      </c>
      <c r="O165" s="28"/>
      <c r="P165" s="29"/>
      <c r="Q165" s="30"/>
      <c r="R165" s="28"/>
    </row>
    <row r="166" spans="1:18" ht="45" x14ac:dyDescent="0.2">
      <c r="B166" s="39" t="s">
        <v>329</v>
      </c>
      <c r="C166" s="26">
        <v>0</v>
      </c>
      <c r="D166" s="26">
        <v>0</v>
      </c>
      <c r="E166" s="26">
        <v>0</v>
      </c>
      <c r="F166" s="46">
        <f t="shared" si="15"/>
        <v>0</v>
      </c>
      <c r="G166" s="26">
        <v>0</v>
      </c>
      <c r="H166" s="26"/>
      <c r="I166" s="26">
        <v>0</v>
      </c>
      <c r="J166" s="26"/>
      <c r="K166" s="26">
        <v>0</v>
      </c>
      <c r="L166" s="26"/>
      <c r="M166" s="26">
        <f t="shared" si="16"/>
        <v>0</v>
      </c>
      <c r="N166" s="49">
        <f t="shared" si="17"/>
        <v>0</v>
      </c>
      <c r="O166" s="28"/>
      <c r="P166" s="29"/>
      <c r="Q166" s="30"/>
      <c r="R166" s="28"/>
    </row>
    <row r="167" spans="1:18" ht="42.75" x14ac:dyDescent="0.2">
      <c r="B167" s="39" t="s">
        <v>241</v>
      </c>
      <c r="C167" s="26">
        <v>0</v>
      </c>
      <c r="D167" s="26">
        <v>0</v>
      </c>
      <c r="E167" s="26">
        <v>0</v>
      </c>
      <c r="F167" s="46">
        <f t="shared" si="15"/>
        <v>0</v>
      </c>
      <c r="G167" s="26">
        <v>0</v>
      </c>
      <c r="H167" s="26"/>
      <c r="I167" s="26">
        <v>0</v>
      </c>
      <c r="J167" s="26"/>
      <c r="K167" s="26">
        <v>0</v>
      </c>
      <c r="L167" s="26"/>
      <c r="M167" s="26">
        <f t="shared" si="16"/>
        <v>0</v>
      </c>
      <c r="N167" s="49">
        <f t="shared" si="17"/>
        <v>0</v>
      </c>
      <c r="O167" s="28"/>
      <c r="P167" s="29" t="s">
        <v>242</v>
      </c>
      <c r="Q167" s="51">
        <v>1</v>
      </c>
      <c r="R167" s="28"/>
    </row>
    <row r="168" spans="1:18" ht="15.75" x14ac:dyDescent="0.2">
      <c r="B168" s="31" t="s">
        <v>6</v>
      </c>
      <c r="C168" s="32">
        <f>SUM(C162:C167)</f>
        <v>0</v>
      </c>
      <c r="D168" s="32">
        <f>SUM(D162:D167)</f>
        <v>0</v>
      </c>
      <c r="E168" s="32">
        <f>SUM(E162:E167)</f>
        <v>0</v>
      </c>
      <c r="F168" s="32">
        <f>SUM(F162:F167)</f>
        <v>0</v>
      </c>
      <c r="G168" s="32">
        <f>SUM(G162:G167)</f>
        <v>0</v>
      </c>
      <c r="I168" s="32">
        <f>SUM(I162:I167)</f>
        <v>0</v>
      </c>
      <c r="K168" s="32">
        <f>SUM(K162:K167)</f>
        <v>0</v>
      </c>
      <c r="M168" s="50">
        <f>SUM(M162:M167)</f>
        <v>0</v>
      </c>
      <c r="N168" s="50">
        <f>SUM(N162:N167)</f>
        <v>0</v>
      </c>
      <c r="O168" s="33"/>
      <c r="Q168" s="48"/>
      <c r="R168" s="33"/>
    </row>
    <row r="170" spans="1:18" ht="15.75" x14ac:dyDescent="0.2">
      <c r="B170" s="31" t="s">
        <v>12</v>
      </c>
      <c r="C170" s="34">
        <f>F168</f>
        <v>0</v>
      </c>
      <c r="D170" s="40"/>
    </row>
    <row r="171" spans="1:18" ht="15.75" x14ac:dyDescent="0.2">
      <c r="B171" s="31" t="s">
        <v>7</v>
      </c>
      <c r="C171" s="34">
        <f>+M168</f>
        <v>0</v>
      </c>
      <c r="D171" s="40"/>
    </row>
    <row r="172" spans="1:18" ht="15.75" x14ac:dyDescent="0.25">
      <c r="B172" s="31" t="s">
        <v>3</v>
      </c>
      <c r="C172" s="36">
        <f>+C170+C171</f>
        <v>0</v>
      </c>
      <c r="D172" s="41"/>
    </row>
    <row r="174" spans="1:18" x14ac:dyDescent="0.2">
      <c r="A174" s="43"/>
      <c r="B174" s="43"/>
      <c r="C174" s="43"/>
      <c r="D174" s="43"/>
      <c r="E174" s="43"/>
      <c r="F174" s="43"/>
      <c r="G174" s="43"/>
      <c r="H174" s="43"/>
      <c r="I174" s="43"/>
      <c r="J174" s="43"/>
      <c r="K174" s="43"/>
      <c r="L174" s="43"/>
      <c r="M174" s="43"/>
      <c r="N174" s="43"/>
      <c r="O174" s="44"/>
      <c r="P174" s="43"/>
      <c r="Q174" s="43"/>
    </row>
    <row r="176" spans="1:18" ht="29.25" customHeight="1" x14ac:dyDescent="0.2">
      <c r="B176" s="61" t="s">
        <v>264</v>
      </c>
      <c r="C176" s="120" t="s">
        <v>330</v>
      </c>
      <c r="D176" s="120"/>
      <c r="E176" s="120"/>
      <c r="F176" s="120"/>
      <c r="G176" s="120"/>
      <c r="H176" s="120"/>
      <c r="I176" s="120"/>
      <c r="J176" s="120"/>
      <c r="K176" s="120"/>
      <c r="L176" s="120"/>
      <c r="M176" s="120"/>
      <c r="N176" s="120"/>
      <c r="O176" s="17"/>
      <c r="R176" s="17"/>
    </row>
    <row r="177" spans="1:18" ht="15" customHeight="1" x14ac:dyDescent="0.2">
      <c r="B177" s="21"/>
      <c r="C177" s="22"/>
      <c r="D177" s="22"/>
      <c r="E177" s="22"/>
      <c r="F177" s="22"/>
      <c r="G177" s="22"/>
      <c r="H177" s="22"/>
      <c r="I177" s="22"/>
      <c r="J177" s="22"/>
      <c r="K177" s="22"/>
      <c r="L177" s="22"/>
      <c r="M177" s="22"/>
      <c r="N177" s="22"/>
      <c r="O177" s="22"/>
      <c r="R177" s="22"/>
    </row>
    <row r="178" spans="1:18" ht="16.5" customHeight="1" x14ac:dyDescent="0.2">
      <c r="B178" s="121" t="s">
        <v>0</v>
      </c>
      <c r="C178" s="122" t="s">
        <v>13</v>
      </c>
      <c r="D178" s="123"/>
      <c r="E178" s="123"/>
      <c r="F178" s="124"/>
      <c r="G178" s="122" t="s">
        <v>2</v>
      </c>
      <c r="H178" s="123"/>
      <c r="I178" s="123"/>
      <c r="J178" s="123"/>
      <c r="K178" s="123"/>
      <c r="L178" s="123"/>
      <c r="M178" s="124"/>
      <c r="N178" s="125" t="s">
        <v>3</v>
      </c>
      <c r="O178" s="24"/>
      <c r="P178" s="119" t="s">
        <v>11</v>
      </c>
      <c r="Q178" s="119"/>
      <c r="R178" s="24"/>
    </row>
    <row r="179" spans="1:18" ht="31.5" customHeight="1" x14ac:dyDescent="0.2">
      <c r="B179" s="121"/>
      <c r="C179" s="38" t="s">
        <v>9</v>
      </c>
      <c r="D179" s="38" t="s">
        <v>10</v>
      </c>
      <c r="E179" s="38" t="s">
        <v>1</v>
      </c>
      <c r="F179" s="38" t="s">
        <v>16</v>
      </c>
      <c r="G179" s="38" t="s">
        <v>14</v>
      </c>
      <c r="H179" s="42" t="s">
        <v>15</v>
      </c>
      <c r="I179" s="38" t="s">
        <v>18</v>
      </c>
      <c r="J179" s="42" t="s">
        <v>17</v>
      </c>
      <c r="K179" s="38" t="s">
        <v>19</v>
      </c>
      <c r="L179" s="42" t="s">
        <v>20</v>
      </c>
      <c r="M179" s="38" t="s">
        <v>4</v>
      </c>
      <c r="N179" s="125"/>
      <c r="O179" s="24"/>
      <c r="P179" s="60" t="s">
        <v>26</v>
      </c>
      <c r="Q179" s="60" t="s">
        <v>5</v>
      </c>
      <c r="R179" s="24"/>
    </row>
    <row r="180" spans="1:18" ht="45" x14ac:dyDescent="0.2">
      <c r="B180" s="39" t="s">
        <v>331</v>
      </c>
      <c r="C180" s="26">
        <v>0</v>
      </c>
      <c r="D180" s="47">
        <v>2324744497</v>
      </c>
      <c r="E180" s="26">
        <v>0</v>
      </c>
      <c r="F180" s="46">
        <f t="shared" ref="F180:F185" si="18">+C180+D180+E180</f>
        <v>2324744497</v>
      </c>
      <c r="G180" s="26">
        <v>0</v>
      </c>
      <c r="H180" s="26"/>
      <c r="I180" s="26">
        <v>0</v>
      </c>
      <c r="J180" s="26"/>
      <c r="K180" s="26">
        <v>0</v>
      </c>
      <c r="L180" s="26"/>
      <c r="M180" s="26">
        <f t="shared" ref="M180:M185" si="19">+G180+I180+K180</f>
        <v>0</v>
      </c>
      <c r="N180" s="49">
        <f t="shared" ref="N180:N185" si="20">+F180+M180</f>
        <v>2324744497</v>
      </c>
      <c r="O180" s="28"/>
      <c r="P180" s="29" t="s">
        <v>332</v>
      </c>
      <c r="Q180" s="51">
        <v>1</v>
      </c>
      <c r="R180" s="28"/>
    </row>
    <row r="181" spans="1:18" ht="15" x14ac:dyDescent="0.2">
      <c r="B181" s="39" t="s">
        <v>333</v>
      </c>
      <c r="C181" s="26">
        <v>0</v>
      </c>
      <c r="D181" s="47">
        <v>2646075911</v>
      </c>
      <c r="E181" s="26">
        <v>0</v>
      </c>
      <c r="F181" s="46">
        <f t="shared" si="18"/>
        <v>2646075911</v>
      </c>
      <c r="G181" s="26">
        <v>0</v>
      </c>
      <c r="H181" s="26"/>
      <c r="I181" s="26">
        <v>0</v>
      </c>
      <c r="J181" s="26"/>
      <c r="K181" s="26">
        <v>0</v>
      </c>
      <c r="L181" s="26"/>
      <c r="M181" s="26">
        <f t="shared" si="19"/>
        <v>0</v>
      </c>
      <c r="N181" s="49">
        <f t="shared" si="20"/>
        <v>2646075911</v>
      </c>
      <c r="O181" s="28"/>
      <c r="P181" s="29"/>
      <c r="Q181" s="30"/>
      <c r="R181" s="28"/>
    </row>
    <row r="182" spans="1:18" ht="30" x14ac:dyDescent="0.2">
      <c r="B182" s="39" t="s">
        <v>334</v>
      </c>
      <c r="C182" s="26">
        <v>0</v>
      </c>
      <c r="D182" s="47">
        <v>420000000</v>
      </c>
      <c r="E182" s="26">
        <v>0</v>
      </c>
      <c r="F182" s="46">
        <f t="shared" si="18"/>
        <v>420000000</v>
      </c>
      <c r="G182" s="26">
        <v>0</v>
      </c>
      <c r="H182" s="26"/>
      <c r="I182" s="26">
        <v>0</v>
      </c>
      <c r="J182" s="26"/>
      <c r="K182" s="26">
        <v>0</v>
      </c>
      <c r="L182" s="26"/>
      <c r="M182" s="26">
        <f t="shared" si="19"/>
        <v>0</v>
      </c>
      <c r="N182" s="49">
        <f t="shared" si="20"/>
        <v>420000000</v>
      </c>
      <c r="O182" s="28"/>
      <c r="P182" s="29"/>
      <c r="Q182" s="30"/>
      <c r="R182" s="28"/>
    </row>
    <row r="183" spans="1:18" ht="30" x14ac:dyDescent="0.2">
      <c r="B183" s="39" t="s">
        <v>335</v>
      </c>
      <c r="C183" s="26">
        <v>0</v>
      </c>
      <c r="D183" s="47">
        <v>440434800</v>
      </c>
      <c r="E183" s="26">
        <v>0</v>
      </c>
      <c r="F183" s="46">
        <f t="shared" si="18"/>
        <v>440434800</v>
      </c>
      <c r="G183" s="26">
        <v>0</v>
      </c>
      <c r="H183" s="26"/>
      <c r="I183" s="26">
        <v>0</v>
      </c>
      <c r="J183" s="26"/>
      <c r="K183" s="26">
        <v>0</v>
      </c>
      <c r="L183" s="26"/>
      <c r="M183" s="26">
        <f t="shared" si="19"/>
        <v>0</v>
      </c>
      <c r="N183" s="49">
        <f t="shared" si="20"/>
        <v>440434800</v>
      </c>
      <c r="O183" s="28"/>
      <c r="P183" s="29"/>
      <c r="Q183" s="30"/>
      <c r="R183" s="28"/>
    </row>
    <row r="184" spans="1:18" ht="42.75" x14ac:dyDescent="0.2">
      <c r="B184" s="39" t="s">
        <v>238</v>
      </c>
      <c r="C184" s="26">
        <v>0</v>
      </c>
      <c r="D184" s="26">
        <v>0</v>
      </c>
      <c r="E184" s="26">
        <v>0</v>
      </c>
      <c r="F184" s="46">
        <f t="shared" si="18"/>
        <v>0</v>
      </c>
      <c r="G184" s="26">
        <v>0</v>
      </c>
      <c r="H184" s="26"/>
      <c r="I184" s="26">
        <v>0</v>
      </c>
      <c r="J184" s="26"/>
      <c r="K184" s="26">
        <v>0</v>
      </c>
      <c r="L184" s="26"/>
      <c r="M184" s="26">
        <f t="shared" si="19"/>
        <v>0</v>
      </c>
      <c r="N184" s="49">
        <f t="shared" si="20"/>
        <v>0</v>
      </c>
      <c r="O184" s="28"/>
      <c r="P184" s="29" t="s">
        <v>239</v>
      </c>
      <c r="Q184" s="51">
        <v>1</v>
      </c>
      <c r="R184" s="28"/>
    </row>
    <row r="185" spans="1:18" ht="42.75" x14ac:dyDescent="0.2">
      <c r="B185" s="39" t="s">
        <v>241</v>
      </c>
      <c r="C185" s="26">
        <v>0</v>
      </c>
      <c r="D185" s="47">
        <v>600000000</v>
      </c>
      <c r="E185" s="26">
        <v>0</v>
      </c>
      <c r="F185" s="46">
        <f t="shared" si="18"/>
        <v>600000000</v>
      </c>
      <c r="G185" s="26">
        <v>0</v>
      </c>
      <c r="H185" s="26"/>
      <c r="I185" s="26">
        <v>0</v>
      </c>
      <c r="J185" s="26"/>
      <c r="K185" s="26">
        <v>0</v>
      </c>
      <c r="L185" s="26"/>
      <c r="M185" s="26">
        <f t="shared" si="19"/>
        <v>0</v>
      </c>
      <c r="N185" s="49">
        <f t="shared" si="20"/>
        <v>600000000</v>
      </c>
      <c r="O185" s="28"/>
      <c r="P185" s="29" t="s">
        <v>242</v>
      </c>
      <c r="Q185" s="51">
        <v>0.8</v>
      </c>
      <c r="R185" s="28"/>
    </row>
    <row r="186" spans="1:18" ht="15.75" x14ac:dyDescent="0.2">
      <c r="B186" s="31" t="s">
        <v>6</v>
      </c>
      <c r="C186" s="32">
        <f>SUM(C180:C185)</f>
        <v>0</v>
      </c>
      <c r="D186" s="32">
        <f>SUM(D180:D185)</f>
        <v>6431255208</v>
      </c>
      <c r="E186" s="32">
        <f>SUM(E180:E185)</f>
        <v>0</v>
      </c>
      <c r="F186" s="32">
        <f>SUM(F180:F185)</f>
        <v>6431255208</v>
      </c>
      <c r="G186" s="32">
        <f>SUM(G180:G185)</f>
        <v>0</v>
      </c>
      <c r="I186" s="32">
        <f>SUM(I180:I185)</f>
        <v>0</v>
      </c>
      <c r="K186" s="32">
        <f>SUM(K180:K185)</f>
        <v>0</v>
      </c>
      <c r="M186" s="50">
        <f>SUM(M180:M185)</f>
        <v>0</v>
      </c>
      <c r="N186" s="50">
        <f>SUM(N180:N185)</f>
        <v>6431255208</v>
      </c>
      <c r="O186" s="33"/>
      <c r="Q186" s="48"/>
      <c r="R186" s="33"/>
    </row>
    <row r="188" spans="1:18" ht="15.75" x14ac:dyDescent="0.2">
      <c r="B188" s="31" t="s">
        <v>12</v>
      </c>
      <c r="C188" s="34">
        <f>F186</f>
        <v>6431255208</v>
      </c>
      <c r="D188" s="40"/>
    </row>
    <row r="189" spans="1:18" ht="15.75" x14ac:dyDescent="0.2">
      <c r="B189" s="31" t="s">
        <v>7</v>
      </c>
      <c r="C189" s="34">
        <f>+M186</f>
        <v>0</v>
      </c>
      <c r="D189" s="40"/>
    </row>
    <row r="190" spans="1:18" ht="15.75" x14ac:dyDescent="0.25">
      <c r="B190" s="31" t="s">
        <v>3</v>
      </c>
      <c r="C190" s="36">
        <f>+C188+C189</f>
        <v>6431255208</v>
      </c>
      <c r="D190" s="41"/>
    </row>
    <row r="192" spans="1:18" x14ac:dyDescent="0.2">
      <c r="A192" s="43"/>
      <c r="B192" s="43"/>
      <c r="C192" s="43"/>
      <c r="D192" s="43"/>
      <c r="E192" s="43"/>
      <c r="F192" s="43"/>
      <c r="G192" s="43"/>
      <c r="H192" s="43"/>
      <c r="I192" s="43"/>
      <c r="J192" s="43"/>
      <c r="K192" s="43"/>
      <c r="L192" s="43"/>
      <c r="M192" s="43"/>
      <c r="N192" s="43"/>
      <c r="O192" s="44"/>
      <c r="P192" s="43"/>
      <c r="Q192" s="43"/>
    </row>
  </sheetData>
  <mergeCells count="64">
    <mergeCell ref="A62:A69"/>
    <mergeCell ref="A71:A75"/>
    <mergeCell ref="A76:A77"/>
    <mergeCell ref="C176:N176"/>
    <mergeCell ref="B178:B179"/>
    <mergeCell ref="C178:F178"/>
    <mergeCell ref="G178:M178"/>
    <mergeCell ref="N178:N179"/>
    <mergeCell ref="C141:N141"/>
    <mergeCell ref="B143:B144"/>
    <mergeCell ref="C143:F143"/>
    <mergeCell ref="G143:M143"/>
    <mergeCell ref="N143:N144"/>
    <mergeCell ref="C107:N107"/>
    <mergeCell ref="B109:B110"/>
    <mergeCell ref="C109:F109"/>
    <mergeCell ref="P178:Q178"/>
    <mergeCell ref="C158:N158"/>
    <mergeCell ref="B160:B161"/>
    <mergeCell ref="C160:F160"/>
    <mergeCell ref="G160:M160"/>
    <mergeCell ref="N160:N161"/>
    <mergeCell ref="P160:Q160"/>
    <mergeCell ref="P143:Q143"/>
    <mergeCell ref="C123:N123"/>
    <mergeCell ref="B125:B126"/>
    <mergeCell ref="C125:F125"/>
    <mergeCell ref="G125:M125"/>
    <mergeCell ref="N125:N126"/>
    <mergeCell ref="P125:Q125"/>
    <mergeCell ref="G109:M109"/>
    <mergeCell ref="N109:N110"/>
    <mergeCell ref="P109:Q109"/>
    <mergeCell ref="C86:N86"/>
    <mergeCell ref="B88:B89"/>
    <mergeCell ref="C88:F88"/>
    <mergeCell ref="G88:M88"/>
    <mergeCell ref="N88:N89"/>
    <mergeCell ref="P88:Q88"/>
    <mergeCell ref="P60:Q60"/>
    <mergeCell ref="C41:N41"/>
    <mergeCell ref="B43:B44"/>
    <mergeCell ref="C43:F43"/>
    <mergeCell ref="G43:M43"/>
    <mergeCell ref="N43:N44"/>
    <mergeCell ref="P43:Q43"/>
    <mergeCell ref="C58:N58"/>
    <mergeCell ref="B60:B61"/>
    <mergeCell ref="C60:F60"/>
    <mergeCell ref="G60:M60"/>
    <mergeCell ref="N60:N61"/>
    <mergeCell ref="P6:Q6"/>
    <mergeCell ref="C22:N22"/>
    <mergeCell ref="B24:B25"/>
    <mergeCell ref="C24:F24"/>
    <mergeCell ref="G24:M24"/>
    <mergeCell ref="N24:N25"/>
    <mergeCell ref="P24:Q24"/>
    <mergeCell ref="C2:N2"/>
    <mergeCell ref="C4:N4"/>
    <mergeCell ref="B6:B7"/>
    <mergeCell ref="C6:F6"/>
    <mergeCell ref="G6:M6"/>
    <mergeCell ref="N6:N7"/>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4</vt:i4>
      </vt:variant>
    </vt:vector>
  </HeadingPairs>
  <TitlesOfParts>
    <vt:vector size="16" baseType="lpstr">
      <vt:lpstr>Portada</vt:lpstr>
      <vt:lpstr>Presentación</vt:lpstr>
      <vt:lpstr>Obj 1</vt:lpstr>
      <vt:lpstr>Obj 2</vt:lpstr>
      <vt:lpstr>Obj 3</vt:lpstr>
      <vt:lpstr>Obj 4</vt:lpstr>
      <vt:lpstr>Obj 5</vt:lpstr>
      <vt:lpstr>Obj 6</vt:lpstr>
      <vt:lpstr>Obj 7</vt:lpstr>
      <vt:lpstr>Obj 8</vt:lpstr>
      <vt:lpstr>Plan de Participación</vt:lpstr>
      <vt:lpstr>Control de Cambios</vt:lpstr>
      <vt:lpstr>'Plan de Participación'!Área_de_impresión</vt:lpstr>
      <vt:lpstr>Portada!Área_de_impresión</vt:lpstr>
      <vt:lpstr>Presentación!Área_de_impresión</vt:lpstr>
      <vt:lpstr>'Plan de Participación'!Títulos_a_imprimir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ALBA PATRICIA PEDROZO MANTILLA</dc:creator>
  <cp:lastModifiedBy>Yenny Adriana Pereira Oviedo</cp:lastModifiedBy>
  <cp:lastPrinted>2019-03-04T14:13:40Z</cp:lastPrinted>
  <dcterms:created xsi:type="dcterms:W3CDTF">2016-06-27T17:23:36Z</dcterms:created>
  <dcterms:modified xsi:type="dcterms:W3CDTF">2019-03-04T14:13:48Z</dcterms:modified>
</cp:coreProperties>
</file>