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autoCompressPictures="0" defaultThemeVersion="124226"/>
  <mc:AlternateContent xmlns:mc="http://schemas.openxmlformats.org/markup-compatibility/2006">
    <mc:Choice Requires="x15">
      <x15ac:absPath xmlns:x15ac="http://schemas.microsoft.com/office/spreadsheetml/2010/11/ac" url="C:\Users\yapereira\Documents\institucionales\PLAN ANUAL ADQUISICIONES PAA\13 PAA 2015-2018\2018\PAA\"/>
    </mc:Choice>
  </mc:AlternateContent>
  <bookViews>
    <workbookView xWindow="0" yWindow="0" windowWidth="28800" windowHeight="10620" activeTab="3"/>
  </bookViews>
  <sheets>
    <sheet name="PORTADA" sheetId="13" r:id="rId1"/>
    <sheet name="OBJETIVO" sheetId="14" r:id="rId2"/>
    <sheet name="INFO ENTIDAD" sheetId="15" r:id="rId3"/>
    <sheet name="PAA" sheetId="11" r:id="rId4"/>
  </sheets>
  <definedNames>
    <definedName name="_xlnm._FilterDatabase" localSheetId="3" hidden="1">PAA!$B$5:$R$76</definedName>
    <definedName name="_xlnm.Print_Area" localSheetId="2">'INFO ENTIDAD'!$A$2:$D$17</definedName>
    <definedName name="_xlnm.Print_Area" localSheetId="1">OBJETIVO!$A$1:$F$9</definedName>
    <definedName name="_xlnm.Print_Area" localSheetId="3">PAA!$B$1:$R$30</definedName>
    <definedName name="_xlnm.Print_Area" localSheetId="0">PORTADA!$A$1:$K$49</definedName>
    <definedName name="_xlnm.Print_Titles" localSheetId="3">PAA!$1:$5</definedName>
  </definedNames>
  <calcPr calcId="162913"/>
</workbook>
</file>

<file path=xl/calcChain.xml><?xml version="1.0" encoding="utf-8"?>
<calcChain xmlns="http://schemas.openxmlformats.org/spreadsheetml/2006/main">
  <c r="C13" i="15" l="1"/>
  <c r="K74" i="11"/>
  <c r="K65" i="11"/>
  <c r="K64" i="11"/>
  <c r="K63" i="11"/>
  <c r="K61" i="11"/>
  <c r="K60" i="11"/>
  <c r="K59" i="11"/>
  <c r="K58" i="11"/>
  <c r="K57" i="11"/>
  <c r="K55" i="11"/>
  <c r="K54" i="11"/>
  <c r="K53" i="11"/>
  <c r="K52" i="11"/>
  <c r="K46" i="11"/>
  <c r="K45" i="11"/>
  <c r="K44" i="11"/>
  <c r="K43" i="11"/>
  <c r="K42" i="11"/>
  <c r="K40" i="11"/>
  <c r="K36" i="11"/>
  <c r="K31" i="11"/>
  <c r="J29" i="11"/>
  <c r="K29" i="11" s="1"/>
  <c r="K27" i="11"/>
  <c r="J25" i="11"/>
  <c r="K25" i="11" s="1"/>
  <c r="K24" i="11"/>
  <c r="K23" i="11"/>
  <c r="K22" i="11"/>
  <c r="J21" i="11"/>
  <c r="K21" i="11" s="1"/>
  <c r="K20" i="11"/>
  <c r="K19" i="11"/>
  <c r="K18" i="11"/>
  <c r="K17" i="11"/>
  <c r="K16" i="11"/>
  <c r="J15" i="11"/>
  <c r="K15" i="11" s="1"/>
  <c r="K14" i="11"/>
  <c r="K13" i="11"/>
  <c r="K12" i="11"/>
  <c r="K11" i="11"/>
  <c r="J10" i="11"/>
  <c r="K10" i="11" s="1"/>
  <c r="K9" i="11"/>
  <c r="K7" i="11"/>
  <c r="K6" i="11"/>
</calcChain>
</file>

<file path=xl/sharedStrings.xml><?xml version="1.0" encoding="utf-8"?>
<sst xmlns="http://schemas.openxmlformats.org/spreadsheetml/2006/main" count="967" uniqueCount="249">
  <si>
    <t>A. INFORMACIÓN GENERAL DE LA ENTIDAD</t>
  </si>
  <si>
    <t>Nombre</t>
  </si>
  <si>
    <t>Dirección</t>
  </si>
  <si>
    <t>Teléfono</t>
  </si>
  <si>
    <t>Perspectiva estratégica</t>
  </si>
  <si>
    <t>Información de contacto</t>
  </si>
  <si>
    <t>Descripción</t>
  </si>
  <si>
    <t xml:space="preserve">Modalidad de selección </t>
  </si>
  <si>
    <t>Fuente de los recursos</t>
  </si>
  <si>
    <t>Valor total estimado</t>
  </si>
  <si>
    <t>Valor estimado en la vigencia actual</t>
  </si>
  <si>
    <t>¿Se requieren vigencias futuras?</t>
  </si>
  <si>
    <t>Estado de solicitud de vigencias futuras</t>
  </si>
  <si>
    <t>Página web</t>
  </si>
  <si>
    <t>Fecha de última actualización del PAA</t>
  </si>
  <si>
    <t>PLAN ANUAL DE ADQUISICIONES</t>
  </si>
  <si>
    <t>Valor total del PAA</t>
  </si>
  <si>
    <t>Límite de contratación menor cuantía</t>
  </si>
  <si>
    <t>Límite de contratación mínima cuantía</t>
  </si>
  <si>
    <t xml:space="preserve">Misión </t>
  </si>
  <si>
    <t>Visión</t>
  </si>
  <si>
    <t>Fecha estimada de presentación de ofertas
(mes)</t>
  </si>
  <si>
    <t>Ubicación</t>
  </si>
  <si>
    <t>Nombre del responsable</t>
  </si>
  <si>
    <t>Teléfono del responsable</t>
  </si>
  <si>
    <t>Correo electrónico del responsable</t>
  </si>
  <si>
    <r>
      <rPr>
        <b/>
        <sz val="12"/>
        <color indexed="8"/>
        <rFont val="Arial"/>
        <family val="2"/>
      </rPr>
      <t>Código:</t>
    </r>
    <r>
      <rPr>
        <sz val="12"/>
        <color indexed="8"/>
        <rFont val="Arial"/>
        <family val="2"/>
      </rPr>
      <t xml:space="preserve"> G101PR01F12</t>
    </r>
  </si>
  <si>
    <r>
      <rPr>
        <b/>
        <sz val="12"/>
        <color indexed="8"/>
        <rFont val="Arial"/>
        <family val="2"/>
      </rPr>
      <t>Versión:</t>
    </r>
    <r>
      <rPr>
        <sz val="12"/>
        <color indexed="8"/>
        <rFont val="Arial"/>
        <family val="2"/>
      </rPr>
      <t xml:space="preserve"> 02</t>
    </r>
  </si>
  <si>
    <t>Códigos UNSPSC
(cada código separado por ;)</t>
  </si>
  <si>
    <t>Fecha estimada de inicio de proceso de selección
(mes)</t>
  </si>
  <si>
    <t>Duración estimada del contrato (número)</t>
  </si>
  <si>
    <t>Duración estimada del contrato (intervalo: días, meses, años)</t>
  </si>
  <si>
    <t>Unidad de contratación
(referencia)</t>
  </si>
  <si>
    <r>
      <rPr>
        <b/>
        <sz val="12"/>
        <color indexed="8"/>
        <rFont val="Arial"/>
        <family val="2"/>
      </rPr>
      <t>Fecha:</t>
    </r>
    <r>
      <rPr>
        <sz val="12"/>
        <color indexed="8"/>
        <rFont val="Arial"/>
        <family val="2"/>
      </rPr>
      <t xml:space="preserve"> 2017-10-27</t>
    </r>
  </si>
  <si>
    <t>Servicios de consultoría de negocios y administración corporativa - Contratos de prestación de servicios profesionales</t>
  </si>
  <si>
    <t>Contratación directa</t>
  </si>
  <si>
    <t>NO</t>
  </si>
  <si>
    <t>N/A</t>
  </si>
  <si>
    <t>Secretaría General</t>
  </si>
  <si>
    <t>Distrito Capital Bogotá - Bogotá</t>
  </si>
  <si>
    <t>6258480 Ext. 5812</t>
  </si>
  <si>
    <t>Licitación Pública</t>
  </si>
  <si>
    <t>PLAN ANUAL DE ADQUISICIONES 2018</t>
  </si>
  <si>
    <t xml:space="preserve">De acuerdo con lo establecido por Colombia Compra Eficiente, el Plan Anual de Adquisiciones es un documento de naturaleza informativa y las adquisiciones incluidas en el mismo pueden ser canceladas, revisadas o modificadas.  La información no representa compromiso u obligación alguna por parte de la entidad estatal ni la compromete a adquirir los bienes, obras y servicios en él señalados. </t>
  </si>
  <si>
    <t>Departamento Administrativo de Ciencia, Tecnología e Innovación - Colciencias</t>
  </si>
  <si>
    <t>www.colciencias.gov.co</t>
  </si>
  <si>
    <t>Una nación desarrollada sosteniblemente, guiada por la ciencia y que prioriza su uso para facilitar una vida digna a todos sus habitantes.</t>
  </si>
  <si>
    <t>86101705
84111600</t>
  </si>
  <si>
    <t>Presupuesto de entidad nacional</t>
  </si>
  <si>
    <t>6258480 ext. 3300</t>
  </si>
  <si>
    <t>Junio 2018</t>
  </si>
  <si>
    <t>Marzo de 2018</t>
  </si>
  <si>
    <t>Mayo de 2018</t>
  </si>
  <si>
    <t>93141506 80111504 80141902</t>
  </si>
  <si>
    <t>Intervención en clima y cultura organizacional para el Departamento Administrativo de Ciencia, Tecnología e Innovación - COLCIENCIAS.</t>
  </si>
  <si>
    <t>Construir política científica, tecnológica y de innovación.
1. Que impulse el avance del conocimiento y su apropiación;
2. Que estimule la creatividad y el pensamiento crítico como parte esencial de la cultura;
3. Que promueva la generación de soluciones e innovaciones para mejorar la calidad de vida de las personas, fortalecer las comunidades, y proteger la biodiversidad;
4. Que incentive la colaboración nacional e internacional para generar cambios, asumir retos y enfrentar amenazas locales y globales;
5. Que reconozca la incertidumbre y los riesgos inherentes en la investigación y la innovación como oportunidades;
6. Que sea incluyente por medio del diálogo y la interacción con la sociedad;
7. Que fortalezca la relación sostenible entre los sistemas sociales y naturales; 
8. Que guíe la nación hacia la paz y el cumplimiento de los objetivos de desarrollo sostenible.</t>
  </si>
  <si>
    <t>COLCIENCIAS en consonancia con lo establecido en el Plan Nacional de Desarrollo, tiene por objetivos para el cuatrienio:
1. Mejorar la calidad y el impacto de la investigación y la transferencia de conocimiento y tecnología.
2. Promover el desarrollo tecnológico y la innovación como motor de crecimiento empresarial y del emprendimiento.
3. Generar una cultura que valore y gestione el conocimiento y la innovación.
4. Desarrollar un sistema e institucionalidad habilitante para la CTeI.
5. Desarrollar proyectos estratégicos y de impacto en CTeI a través de la articulación de recursos de la nación, los departamentos y otros actores
6. Generar vínculos entre los actores del SNCTI y actores internacionales estratégicos.
7. Convertir a COLCIENCIAS en Ágil, Moderna y Transparente.
8. Propiciar condiciones para conocer valorar conservar y aprovechar nuestra biodiversidad.</t>
  </si>
  <si>
    <t xml:space="preserve">El Plan de adquisiciones busca que COLCIENCIAS aumente la probabilidad de lograr mejores condiciones de adquirir los bienes y servicios que requiere, a través de la participación de un mayor número de oferentes interesados en los procesos de selección que se van a adelantar durante el año fiscal; así mismo busca facilitar que el Estado cuente con información suficiente para realizar compras coordinadas. </t>
  </si>
  <si>
    <t>Contratos de prestación de servicios profesionales o de apoyo a la gestión de las áreas misionales</t>
  </si>
  <si>
    <t>Enero de 2018</t>
  </si>
  <si>
    <t>Presupuesto de entidad Nacional</t>
  </si>
  <si>
    <t>Yolanda Acevedo</t>
  </si>
  <si>
    <t>6258480 Ext: 7100</t>
  </si>
  <si>
    <t>yacevedo@colciencias.gov.co</t>
  </si>
  <si>
    <t>Contratos de prestación de servicios profesionales o de apoyo a la gestión de las áreas de apoyo</t>
  </si>
  <si>
    <t>Uso de áreas comunes (Ductos Edificio T7/T8)</t>
  </si>
  <si>
    <t>11,5 meses</t>
  </si>
  <si>
    <t>Contratación Directa</t>
  </si>
  <si>
    <t>Funcionamiento</t>
  </si>
  <si>
    <t>6258480 Ext: 7200</t>
  </si>
  <si>
    <t>95141706
78131603</t>
  </si>
  <si>
    <t>Arrendamiento para almacenamiento de bienes de propiedad de Colciencias o bajo su control o administración</t>
  </si>
  <si>
    <t>9 meses</t>
  </si>
  <si>
    <t>Compra de tarjetas de proximidad</t>
  </si>
  <si>
    <t>1 mes</t>
  </si>
  <si>
    <t>92101501
92121500</t>
  </si>
  <si>
    <t>Servicio de vigilancia y seguridad privada</t>
  </si>
  <si>
    <t>Febrero de 2018</t>
  </si>
  <si>
    <t>Selección Abreviada de Menor Cuantía</t>
  </si>
  <si>
    <t>76111501 
90101700
47130000</t>
  </si>
  <si>
    <t>Adquisición del servicio integral de Aseo y Cafetería incluido el suministro de insumos</t>
  </si>
  <si>
    <t>Abril de 2018</t>
  </si>
  <si>
    <t>8 meses</t>
  </si>
  <si>
    <t>Selección abreviada acuerdo marco de precios</t>
  </si>
  <si>
    <t>Selección abreviada mínima cuantía</t>
  </si>
  <si>
    <t>2 meses</t>
  </si>
  <si>
    <t xml:space="preserve"> 72102900 
72103300</t>
  </si>
  <si>
    <t>7 meses</t>
  </si>
  <si>
    <t>Suministro de combustible parque automotor</t>
  </si>
  <si>
    <t>SOAT</t>
  </si>
  <si>
    <t>11 meses</t>
  </si>
  <si>
    <t>44111900
44101800
44121500
44121600
44121700
44121800
44121900
44122000
44122100
44111500</t>
  </si>
  <si>
    <t>Suministro de papelería y útiles de escritorio</t>
  </si>
  <si>
    <t>39000000
31000000</t>
  </si>
  <si>
    <t>8.5</t>
  </si>
  <si>
    <t>8.5 meses</t>
  </si>
  <si>
    <t>Dotación de ley para los servidores públicos de Colciencias que tienen derecho a ello</t>
  </si>
  <si>
    <t xml:space="preserve">Contrato de servicios postales nacionales </t>
  </si>
  <si>
    <t>11.5 meses</t>
  </si>
  <si>
    <t xml:space="preserve">Contratación Directa (Interadministrativo) </t>
  </si>
  <si>
    <t xml:space="preserve">Karen Lizeth Tovar Casallas  </t>
  </si>
  <si>
    <t>6258480 Ext. 7300</t>
  </si>
  <si>
    <t>kltovar@colciencias.gov.co</t>
  </si>
  <si>
    <t>Junio de 2018</t>
  </si>
  <si>
    <t>6 meses</t>
  </si>
  <si>
    <t>Servicio de mantenimiento preventivo y correctivo, incluyendo el suministro de repuestos, mano de obra y accesorios para cada uno de los vehículos que conforman el parque automotor del Departamento Administrativo de Ciencia, Tecnología e Innovación- COLCIENCIAS</t>
  </si>
  <si>
    <t xml:space="preserve">Mínima cuantía </t>
  </si>
  <si>
    <t>84131501
84131503
84131512
84151300 84131600</t>
  </si>
  <si>
    <t>Programa de seguros de la Entidad</t>
  </si>
  <si>
    <t>Agosto de 2018</t>
  </si>
  <si>
    <t>12 meses</t>
  </si>
  <si>
    <t>Comodato maquina de snack</t>
  </si>
  <si>
    <t>Septiembre de 2018</t>
  </si>
  <si>
    <t>12 Meses</t>
  </si>
  <si>
    <t>Comodato</t>
  </si>
  <si>
    <t xml:space="preserve">Adquisición de firmas digitales para operar el sistema SIIF Nación </t>
  </si>
  <si>
    <t>Mayo 2018</t>
  </si>
  <si>
    <t>6258480 Ext 7600</t>
  </si>
  <si>
    <t xml:space="preserve">Contribuir al mejoramiento institucional, fortaleciendo las competencias laborales, conocimientos y habilidades de formación, evidenciadas en el diagnóstico de necesidades, promoviendo el desarrollo integral de los servidores. </t>
  </si>
  <si>
    <t>Arrendar el Sistema Administrativo y Financiero WEBSAFI ERP (Software as a Service – SaaS) en los módulos de nómina, inventarios y control de comisiones, y el servicio de soporte técnico sobre la aplicación.</t>
  </si>
  <si>
    <t>11 meses y 5 días</t>
  </si>
  <si>
    <t>6258480 Ext 3500</t>
  </si>
  <si>
    <t>81111500;
81112200</t>
  </si>
  <si>
    <t>Licenciamiento para la gestión de proyectos - PMO - Plan View</t>
  </si>
  <si>
    <t>10 meses y 15 días</t>
  </si>
  <si>
    <t>Orden de Compra (Acuerdo Marco de Precios)</t>
  </si>
  <si>
    <t>Servicio de soporte especializado en seguridad informática para la plataforma Checkpoint</t>
  </si>
  <si>
    <t>Mínima cuantía</t>
  </si>
  <si>
    <t>Extensión de garantías y soporte de la planta telefónica Avaya de Colciencias</t>
  </si>
  <si>
    <t>Mínima Cuantía</t>
  </si>
  <si>
    <t>72154000</t>
  </si>
  <si>
    <t>Servicios de mantenimiento preventivo para el parque tecnológico de la Entidad con bolsa de repuestos.</t>
  </si>
  <si>
    <t>Contratar la consultoría para la fase 3 de Arquitectura Empresarial para la gestión de TI</t>
  </si>
  <si>
    <t>Renovación Licencias de uso anual de Google Apps y el servicio de soporte técnico especializado sobre la plataforma para el dominio institucional “colciencias.gov.co”, Vault y Backupify.</t>
  </si>
  <si>
    <t>Renovación licencias VMWare</t>
  </si>
  <si>
    <t>Julio de 2018</t>
  </si>
  <si>
    <t>Renovar la garantía y el servicio de soporte y mantenimiento del appliance de firma digital</t>
  </si>
  <si>
    <t>Renovación licenciamiento y soporte Vantage Point</t>
  </si>
  <si>
    <t>Renovación Licenciamiento Solución Integral de Seguridad para servidores, redes y usuario final</t>
  </si>
  <si>
    <t>Octubre de 2018</t>
  </si>
  <si>
    <t>Selección Abreviada</t>
  </si>
  <si>
    <t>Noviembre de 2018</t>
  </si>
  <si>
    <t xml:space="preserve">Adquisición de Tóneres para impresoras </t>
  </si>
  <si>
    <t xml:space="preserve">Extensión de garantías y soporte de la red inalámbrica Aruba y de video conferencia Huawei  </t>
  </si>
  <si>
    <t>Adquisición de extintores multipropósito, adquisición de ópticas de identificación, recarga y mantenimiento de extintores de Colciencias</t>
  </si>
  <si>
    <t>Mantenimiento infraestructura física</t>
  </si>
  <si>
    <t xml:space="preserve">Adquisición de elementos de ferretería, eléctricos o electrónicos </t>
  </si>
  <si>
    <t>Suministro de tiquetes aéreos nacionales e internacionales para el Departamento Administrativo de Ciencia, Tecnología e Innovación- COLCIENCIAS</t>
  </si>
  <si>
    <t>Bilingüismo.</t>
  </si>
  <si>
    <t>Servicio de Monitoreo de medios de comunicación</t>
  </si>
  <si>
    <t>Alba Liseth Torres López</t>
  </si>
  <si>
    <t>6258480 Ext 3700</t>
  </si>
  <si>
    <t>altorres@colciencias.gov.co</t>
  </si>
  <si>
    <t>Adquisición de computadores portátiles</t>
  </si>
  <si>
    <t>3 meses</t>
  </si>
  <si>
    <t>Adquisición licencias Microsoft Office Professional</t>
  </si>
  <si>
    <t xml:space="preserve"> Sistema General de Regalías</t>
  </si>
  <si>
    <t>Funcionamiento y  Sistema General de Regalías</t>
  </si>
  <si>
    <t>Inversión y  Sistema General de Regalías</t>
  </si>
  <si>
    <t>Presupuesto de entidad nacional y  Sistema General de Regalías</t>
  </si>
  <si>
    <t>Contrato Imprenta Nacional</t>
  </si>
  <si>
    <t>6258480 Ext: 3101</t>
  </si>
  <si>
    <t>Interventoría técnica al contrato 609-2014</t>
  </si>
  <si>
    <t>Adquisición de una solución de videoconferencia y equipo de proyección</t>
  </si>
  <si>
    <t>Diana Marcela Álvarez Hernández</t>
  </si>
  <si>
    <t>6258480 Ext  7500</t>
  </si>
  <si>
    <t>dmalvarez@colciencias.gov.co</t>
  </si>
  <si>
    <t>Martha Cecilia Sánchez Herrera</t>
  </si>
  <si>
    <t>Leydi Bibiana Patino Amaya</t>
  </si>
  <si>
    <t>lbpatino@colciencias.gov.co</t>
  </si>
  <si>
    <t>85100000 85122201
93141808
43000000
42000000</t>
  </si>
  <si>
    <t>Adquisición y contratación por lotes  de :
-Adquisición de elementos  requeridos para la ejecución de actividades del programa de medicina preventiva y de seguridad industrial del Sistema de Gestión de Seguridad y Salud en el Trabajo de COLCIENCIAS.
-Contratación de la prestación de  servicios médicos especializados para realizar las evaluaciones medicas ocupacionales de pre-ingreso , periódicas (programadas o por cambio de ocupación), post-incapacidad, egreso , exámenes médicos y paraclínicos complementarios, jornada de vacunación en COLCIENCIAS.
-Contratación de la prestación del servicio de intervención de los riesgos Cardiovascular, Psicosocial y Biomecánico en el  Departamento administrativo de ciencia ,tecnología e innovación –COLCIENCIAS.</t>
  </si>
  <si>
    <t>Extensión de garantía y soporte de la Solución Hitachi (Dispositivo de Almacenamiento).</t>
  </si>
  <si>
    <t>Selección Abreviada Menor cuantía</t>
  </si>
  <si>
    <t xml:space="preserve">8 meses  </t>
  </si>
  <si>
    <t>Febrero de 2018 (para recibir propuestas marzo/2018)</t>
  </si>
  <si>
    <t>Adquirir equipos de apoyo tecnológico, ampliación de garantías de fabricante y mantenimiento con soporte, repuestos e insumos para las diversas plataformas tecnológicas existentes en la oficina de Regalías y COLCIENCIAS</t>
  </si>
  <si>
    <t>Avenida Calle 26 No. 57 - 83 Torre 8</t>
  </si>
  <si>
    <t>Realizar la actualización (UPGRADE) de la licencia de usuarios para el proxy (equipo ASG 200) del Departamento Administrativo de Ciencia, Tecnología e Innovación – "COLCIENCIAS”.</t>
  </si>
  <si>
    <t>Organizar y ejecutar las actividades contempladas dentro del Plan de Bienestar vigencia 2018, orientadas a propiciar condiciones laborales que favorezcan el desarrollo del talento humano.
(Menor Cuantía)</t>
  </si>
  <si>
    <t>Organizar y ejecutar las actividades contempladas dentro del Plan de Bienestar vigencia 2018, orientadas a propiciar condiciones laborales que favorezcan el desarrollo del talento humano.
(Mínima Cuantía)</t>
  </si>
  <si>
    <t>Selección Abreviada Mínima cuantía</t>
  </si>
  <si>
    <t>meses</t>
  </si>
  <si>
    <t>Presupuesto de entidad nacional y Sistema General de Regalías</t>
  </si>
  <si>
    <t xml:space="preserve">81111803 45111902 43222604
</t>
  </si>
  <si>
    <t>Renovación y adquisición de licencias, configuración y parametrización de los productos y soporte técnico proactivo y reactivo de productos Microsoft</t>
  </si>
  <si>
    <t>Renovación licenciamiento y soporte hardware de Oracle</t>
  </si>
  <si>
    <t>Junio a Julio de 2018</t>
  </si>
  <si>
    <t>Agregación por demanda (CCE)</t>
  </si>
  <si>
    <t>Adquisición de Hornos Microondas</t>
  </si>
  <si>
    <t>mes</t>
  </si>
  <si>
    <t>Selección Abreviada de Mínima Cuantía</t>
  </si>
  <si>
    <t>Subasta inversa</t>
  </si>
  <si>
    <t>43191504
81112200</t>
  </si>
  <si>
    <t>Renovación de garantía extendida por un año que incluye soporte especializado, mantenimientos preventivos y/o correctivos al software equitrac y a las impresoras de marca RICOH de Colciencias</t>
  </si>
  <si>
    <t xml:space="preserve">84121500                                      84121700
</t>
  </si>
  <si>
    <t>Seleccionar la sociedad fiduciaria con la que se celebrará un contrato de fiducia mercantil en virtud del cual se constituirá el patrimonio autónomo para la administración de los recursos del “Fondo Nacional de Financiamiento para la Ciencia, la Tecnología y la Innovación – Fondo Francisco José de Caldas.</t>
  </si>
  <si>
    <t>Contratar la prestación de servicios profesionales para realizar una auditoria de renovación con actualización al Sistema de Gestión de Calidad de la Entidad, de acuerdo a los parámetros establecidos en la norma técnica internacional ISO 9001:2015</t>
  </si>
  <si>
    <t>53,429,250</t>
  </si>
  <si>
    <t>43211500 43211501 43211502 43212200 43233000 43232300 43233400 43201800 81111800 81112000 81112200</t>
  </si>
  <si>
    <t>Adquirir la ampliación de la solución de convergencia Hpe de la Entidad y realizar la reconfiguración de esta solución convergente para el Departamento Administrativo de Ciencia, Tecnología e Innovación- Colciencias</t>
  </si>
  <si>
    <t>2,5 meses</t>
  </si>
  <si>
    <t>Presupuesto de  Entidad Nacional</t>
  </si>
  <si>
    <t>43231500 43232300 43233000 43232700 43232800 81112200</t>
  </si>
  <si>
    <t>Contratar la renovación del soporte de la solución CA, y bolsa de horas de servicio especializado.</t>
  </si>
  <si>
    <t>12</t>
  </si>
  <si>
    <t>Adquirir y renovar licenciamiento de las diferentes herramientas de apoyo informático, y soporte especializado en las soluciones Desktop and Laptop Option -DLO y Backup Exec de Veritas.</t>
  </si>
  <si>
    <t>Selección Abreviada por Subasta Inversa</t>
  </si>
  <si>
    <t>3</t>
  </si>
  <si>
    <t>Contrato Interadministrativo</t>
  </si>
  <si>
    <t xml:space="preserve">81111803, 45111902, 43222604 </t>
  </si>
  <si>
    <t>Renovar el soporte técnico, actualización y mantenimiento por un año de licencias de uso del software Suite Visión Empresarial - GINA</t>
  </si>
  <si>
    <t>Oscar Jairo Fonseca Fonseca
Secretario General
ojfonsecaf@colciencias.gov.co</t>
  </si>
  <si>
    <t>vmjimenez@colciencias.gov.co</t>
  </si>
  <si>
    <t>Juan Camilo Giraldo</t>
  </si>
  <si>
    <t>jcgiraldo@colciencias.gov.co</t>
  </si>
  <si>
    <t>5</t>
  </si>
  <si>
    <t>2</t>
  </si>
  <si>
    <t>Servicio de mantenimiento evolutivo y correctivo, y soporte del Sistema de Información de Gestión de Proyectos – SIGP mediante el esquema de bolsa de horas</t>
  </si>
  <si>
    <t>No</t>
  </si>
  <si>
    <t>Directa</t>
  </si>
  <si>
    <t>Presupuesto de entidad Nacional- Funcionamiento</t>
  </si>
  <si>
    <t>Realizar la implementación del modulo de cartera Websafi, prestar el servicio de arrendamiento del modulo bajo la modalidad SaaS (Software as a Service) y prestar el servicio de soporte técnico sobre el modulo</t>
  </si>
  <si>
    <t>6258480 Ext 3500 
7100</t>
  </si>
  <si>
    <t>Viviana María Jiménez Ochoa</t>
  </si>
  <si>
    <t>mcsanchezh@colciencias.gov.co</t>
  </si>
  <si>
    <t xml:space="preserve">55101504; 55101531; 55111503; 
</t>
  </si>
  <si>
    <t>Oscar Jairo Fonseca</t>
  </si>
  <si>
    <t>ojfonsecaf@colciencias.gov.co</t>
  </si>
  <si>
    <t>Consuelo Castañeda Camargo</t>
  </si>
  <si>
    <t>eccastaneda@colciencias.gov.co</t>
  </si>
  <si>
    <t>lbpatino@colciencias.gov.co
yacevedo@colciencias.gov.co</t>
  </si>
  <si>
    <t>Diciembre de 2018</t>
  </si>
  <si>
    <t xml:space="preserve">15 días
 (renovación licenciamiento: por 12 meses)
</t>
  </si>
  <si>
    <t>Días (Renovación licenciamiento 12 meses)</t>
  </si>
  <si>
    <t>72101507, 72153612, 72151101, 72151302, 56111800</t>
  </si>
  <si>
    <t>Adecuación Sala de Lactancia</t>
  </si>
  <si>
    <t>Dirección Administrativa y Financiera</t>
  </si>
  <si>
    <t>Prestación de Servicios para la actualización de la información jurídica, normativa y jurisprudencial para el Departamento Administrativo de Ciencia Tecnología e Innovación- COLCIENCIAS</t>
  </si>
  <si>
    <t>Diciembre 2018</t>
  </si>
  <si>
    <t>días</t>
  </si>
  <si>
    <t>Realizar la adquisición del software de reportes para el Firewall de Aplicaciones (WAF) Radware Appwall que posee el Departamento Administrativo de Ciencia Tecnología e Innovación- COLCIENCIAS</t>
  </si>
  <si>
    <t>Días</t>
  </si>
  <si>
    <t>Concurso de Méritos</t>
  </si>
  <si>
    <t>Adolfo Alarcon Guzmán</t>
  </si>
  <si>
    <t>aalarcon@colciencias.gov.co</t>
  </si>
  <si>
    <t>Omar Figueroa</t>
  </si>
  <si>
    <t>Contratación de la prestación del servicio para la intervención del riesgo psicosocial en el Departamento Administrativo de Ciencia , Tecnología e Innovación, COLCIENCIAS.</t>
  </si>
  <si>
    <t>19 de Diciembre de 2018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</si>
</sst>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quot;$&quot;\ * #,##0.00_);_(&quot;$&quot;\ * \(#,##0.00\);_(&quot;$&quot;\ * &quot;-&quot;??_);_(@_)"/>
    <numFmt numFmtId="165" formatCode="_(&quot;$&quot;\ * #,##0_);_(&quot;$&quot;\ * \(#,##0\);_(&quot;$&quot;\ * &quot;-&quot;??_);_(@_)"/>
    <numFmt numFmtId="166" formatCode="&quot;$&quot;#,##0"/>
  </numFmts>
  <fonts count="19" x14ac:knownFonts="1">
    <font>
      <sz val="11"/>
      <color theme="1"/>
      <name val="Calibri"/>
      <family val="2"/>
      <scheme val="minor"/>
    </font>
    <font>
      <sz val="10"/>
      <color indexed="8"/>
      <name val="Arial"/>
      <family val="2"/>
    </font>
    <font>
      <sz val="12"/>
      <color indexed="8"/>
      <name val="Arial"/>
      <family val="2"/>
    </font>
    <font>
      <b/>
      <sz val="12"/>
      <color indexed="8"/>
      <name val="Arial"/>
      <family val="2"/>
    </font>
    <font>
      <sz val="12"/>
      <name val="Arial"/>
      <family val="2"/>
    </font>
    <font>
      <sz val="11"/>
      <color theme="1"/>
      <name val="Calibri"/>
      <family val="2"/>
      <scheme val="minor"/>
    </font>
    <font>
      <u/>
      <sz val="11"/>
      <color theme="10"/>
      <name val="Calibri"/>
      <family val="2"/>
      <scheme val="minor"/>
    </font>
    <font>
      <sz val="11"/>
      <color theme="1"/>
      <name val="Arial Narrow"/>
      <family val="2"/>
    </font>
    <font>
      <b/>
      <sz val="36"/>
      <color theme="1"/>
      <name val="Arial Narrow"/>
      <family val="2"/>
    </font>
    <font>
      <sz val="11"/>
      <color theme="0"/>
      <name val="Arial Narrow"/>
      <family val="2"/>
    </font>
    <font>
      <sz val="12"/>
      <color theme="1"/>
      <name val="Arial Narrow"/>
      <family val="2"/>
    </font>
    <font>
      <sz val="12"/>
      <color theme="0"/>
      <name val="Arial Narrow"/>
      <family val="2"/>
    </font>
    <font>
      <sz val="12"/>
      <color theme="1"/>
      <name val="Arial"/>
      <family val="2"/>
    </font>
    <font>
      <b/>
      <sz val="12"/>
      <color theme="1"/>
      <name val="Arial"/>
      <family val="2"/>
    </font>
    <font>
      <b/>
      <sz val="16"/>
      <color theme="0"/>
      <name val="Arial Narrow"/>
      <family val="2"/>
    </font>
    <font>
      <b/>
      <sz val="12"/>
      <color theme="0"/>
      <name val="Arial"/>
      <family val="2"/>
    </font>
    <font>
      <sz val="12"/>
      <color theme="0"/>
      <name val="Arial"/>
      <family val="2"/>
    </font>
    <font>
      <u/>
      <sz val="12"/>
      <color theme="10"/>
      <name val="Calibri"/>
      <family val="2"/>
      <scheme val="minor"/>
    </font>
    <font>
      <b/>
      <sz val="18"/>
      <color theme="1"/>
      <name val="Arial"/>
      <family val="2"/>
    </font>
  </fonts>
  <fills count="5">
    <fill>
      <patternFill patternType="none"/>
    </fill>
    <fill>
      <patternFill patternType="gray125"/>
    </fill>
    <fill>
      <patternFill patternType="solid">
        <fgColor theme="0"/>
        <bgColor indexed="64"/>
      </patternFill>
    </fill>
    <fill>
      <patternFill patternType="solid">
        <fgColor rgb="FF00919B"/>
        <bgColor indexed="64"/>
      </patternFill>
    </fill>
    <fill>
      <patternFill patternType="solid">
        <fgColor rgb="FF00919B"/>
        <bgColor indexed="0"/>
      </patternFill>
    </fill>
  </fills>
  <borders count="3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s>
  <cellStyleXfs count="4">
    <xf numFmtId="0" fontId="0" fillId="0" borderId="0"/>
    <xf numFmtId="0" fontId="6" fillId="0" borderId="0" applyNumberFormat="0" applyFill="0" applyBorder="0" applyAlignment="0" applyProtection="0"/>
    <xf numFmtId="164" fontId="5" fillId="0" borderId="0" applyFont="0" applyFill="0" applyBorder="0" applyAlignment="0" applyProtection="0"/>
    <xf numFmtId="0" fontId="1" fillId="0" borderId="0"/>
  </cellStyleXfs>
  <cellXfs count="152">
    <xf numFmtId="0" fontId="0" fillId="0" borderId="0" xfId="0"/>
    <xf numFmtId="0" fontId="0" fillId="2" borderId="0" xfId="0" applyFill="1"/>
    <xf numFmtId="0" fontId="7" fillId="2" borderId="0" xfId="0" applyFont="1" applyFill="1"/>
    <xf numFmtId="0" fontId="0" fillId="2" borderId="0" xfId="0" applyFill="1" applyBorder="1"/>
    <xf numFmtId="0" fontId="0" fillId="2" borderId="1" xfId="0" applyFill="1" applyBorder="1"/>
    <xf numFmtId="0" fontId="0" fillId="2" borderId="2" xfId="0" applyFill="1" applyBorder="1"/>
    <xf numFmtId="0" fontId="0" fillId="2" borderId="3" xfId="0" applyFill="1" applyBorder="1"/>
    <xf numFmtId="0" fontId="0" fillId="2" borderId="4" xfId="0" applyFill="1" applyBorder="1"/>
    <xf numFmtId="0" fontId="0" fillId="2" borderId="5" xfId="0" applyFill="1" applyBorder="1"/>
    <xf numFmtId="0" fontId="0" fillId="2" borderId="6" xfId="0" applyFill="1" applyBorder="1"/>
    <xf numFmtId="0" fontId="0" fillId="2" borderId="7" xfId="0" applyFill="1" applyBorder="1"/>
    <xf numFmtId="0" fontId="0" fillId="2" borderId="8" xfId="0" applyFill="1" applyBorder="1"/>
    <xf numFmtId="0" fontId="8" fillId="2" borderId="0" xfId="0" applyFont="1" applyFill="1" applyBorder="1"/>
    <xf numFmtId="0" fontId="9" fillId="2" borderId="0" xfId="0" applyFont="1" applyFill="1"/>
    <xf numFmtId="0" fontId="10" fillId="2" borderId="0" xfId="0" applyFont="1" applyFill="1"/>
    <xf numFmtId="0" fontId="11" fillId="2" borderId="0" xfId="0" applyFont="1" applyFill="1"/>
    <xf numFmtId="0" fontId="12" fillId="2" borderId="0" xfId="0" applyFont="1" applyFill="1" applyAlignment="1">
      <alignment wrapText="1"/>
    </xf>
    <xf numFmtId="0" fontId="12" fillId="2" borderId="0" xfId="0" applyFont="1" applyFill="1"/>
    <xf numFmtId="0" fontId="13" fillId="2" borderId="0" xfId="0" applyFont="1" applyFill="1" applyAlignment="1"/>
    <xf numFmtId="0" fontId="12" fillId="0" borderId="0" xfId="0" applyFont="1" applyAlignment="1">
      <alignment wrapText="1"/>
    </xf>
    <xf numFmtId="0" fontId="14" fillId="2" borderId="0" xfId="0" applyFont="1" applyFill="1" applyBorder="1" applyAlignment="1">
      <alignment horizontal="center" vertical="center"/>
    </xf>
    <xf numFmtId="0" fontId="15" fillId="2" borderId="0" xfId="0" applyFont="1" applyFill="1" applyBorder="1" applyAlignment="1">
      <alignment horizontal="center"/>
    </xf>
    <xf numFmtId="0" fontId="12" fillId="2" borderId="9" xfId="0" applyFont="1" applyFill="1" applyBorder="1" applyAlignment="1">
      <alignment vertical="center" wrapText="1"/>
    </xf>
    <xf numFmtId="0" fontId="12" fillId="2" borderId="10" xfId="0" applyFont="1" applyFill="1" applyBorder="1" applyAlignment="1">
      <alignment vertical="center" wrapText="1"/>
    </xf>
    <xf numFmtId="0" fontId="12" fillId="2" borderId="11" xfId="0" applyFont="1" applyFill="1" applyBorder="1" applyAlignment="1">
      <alignment vertical="center" wrapText="1"/>
    </xf>
    <xf numFmtId="0" fontId="12" fillId="2" borderId="12" xfId="0" applyFont="1" applyFill="1" applyBorder="1" applyAlignment="1">
      <alignment vertical="center" wrapText="1"/>
    </xf>
    <xf numFmtId="0" fontId="12" fillId="2" borderId="12" xfId="0" quotePrefix="1" applyFont="1" applyFill="1" applyBorder="1" applyAlignment="1">
      <alignment horizontal="left" vertical="center" wrapText="1"/>
    </xf>
    <xf numFmtId="0" fontId="12" fillId="2" borderId="12" xfId="0" applyFont="1" applyFill="1" applyBorder="1" applyAlignment="1">
      <alignment horizontal="justify" vertical="center" wrapText="1"/>
    </xf>
    <xf numFmtId="0" fontId="12" fillId="2" borderId="13" xfId="0" applyFont="1" applyFill="1" applyBorder="1" applyAlignment="1">
      <alignment vertical="center" wrapText="1"/>
    </xf>
    <xf numFmtId="0" fontId="12" fillId="0" borderId="14" xfId="0" applyFont="1" applyFill="1" applyBorder="1" applyAlignment="1">
      <alignment horizontal="center" vertical="center" wrapText="1"/>
    </xf>
    <xf numFmtId="166" fontId="12" fillId="0" borderId="15" xfId="2" applyNumberFormat="1" applyFont="1" applyFill="1" applyBorder="1" applyAlignment="1">
      <alignment vertical="center" wrapText="1"/>
    </xf>
    <xf numFmtId="0" fontId="12" fillId="2" borderId="15" xfId="0" applyFont="1" applyFill="1" applyBorder="1" applyAlignment="1">
      <alignment horizontal="justify" vertical="center" wrapText="1"/>
    </xf>
    <xf numFmtId="49" fontId="4" fillId="0" borderId="15" xfId="0" quotePrefix="1" applyNumberFormat="1" applyFont="1" applyFill="1" applyBorder="1" applyAlignment="1">
      <alignment horizontal="center" vertical="center" wrapText="1"/>
    </xf>
    <xf numFmtId="0" fontId="16" fillId="2" borderId="0" xfId="0" applyFont="1" applyFill="1" applyBorder="1" applyAlignment="1">
      <alignment wrapText="1"/>
    </xf>
    <xf numFmtId="0" fontId="12" fillId="2" borderId="0" xfId="0" applyFont="1" applyFill="1" applyBorder="1" applyAlignment="1">
      <alignment wrapText="1"/>
    </xf>
    <xf numFmtId="0" fontId="12" fillId="2" borderId="11" xfId="0" applyFont="1" applyFill="1" applyBorder="1" applyAlignment="1">
      <alignment horizontal="center" vertical="center" wrapText="1"/>
    </xf>
    <xf numFmtId="14" fontId="12" fillId="2" borderId="17" xfId="0" quotePrefix="1" applyNumberFormat="1" applyFont="1" applyFill="1" applyBorder="1" applyAlignment="1">
      <alignment horizontal="left" vertical="center" wrapText="1"/>
    </xf>
    <xf numFmtId="166" fontId="12" fillId="0" borderId="15" xfId="0" applyNumberFormat="1" applyFont="1" applyFill="1" applyBorder="1" applyAlignment="1">
      <alignment horizontal="center" vertical="center" wrapText="1"/>
    </xf>
    <xf numFmtId="0" fontId="4" fillId="0" borderId="15" xfId="0" applyFont="1" applyFill="1" applyBorder="1" applyAlignment="1">
      <alignment horizontal="center" vertical="center" wrapText="1"/>
    </xf>
    <xf numFmtId="49" fontId="4" fillId="2" borderId="15" xfId="0" quotePrefix="1" applyNumberFormat="1" applyFont="1" applyFill="1" applyBorder="1" applyAlignment="1">
      <alignment horizontal="center" vertical="center" wrapText="1"/>
    </xf>
    <xf numFmtId="0" fontId="17" fillId="2" borderId="12" xfId="1" quotePrefix="1" applyFont="1" applyFill="1" applyBorder="1" applyAlignment="1">
      <alignment vertical="center" wrapText="1"/>
    </xf>
    <xf numFmtId="166" fontId="12" fillId="2" borderId="12" xfId="0" applyNumberFormat="1" applyFont="1" applyFill="1" applyBorder="1" applyAlignment="1">
      <alignment vertical="center" wrapText="1"/>
    </xf>
    <xf numFmtId="0" fontId="4" fillId="0" borderId="11" xfId="3" applyFont="1" applyFill="1" applyBorder="1" applyAlignment="1">
      <alignment horizontal="center" vertical="center" wrapText="1"/>
    </xf>
    <xf numFmtId="0" fontId="4" fillId="0" borderId="15" xfId="3" applyFont="1" applyFill="1" applyBorder="1" applyAlignment="1">
      <alignment horizontal="center" vertical="center" wrapText="1"/>
    </xf>
    <xf numFmtId="49" fontId="12" fillId="0" borderId="15" xfId="0" applyNumberFormat="1" applyFont="1" applyFill="1" applyBorder="1" applyAlignment="1">
      <alignment horizontal="center" vertical="center" wrapText="1"/>
    </xf>
    <xf numFmtId="166" fontId="12" fillId="2" borderId="15" xfId="2" applyNumberFormat="1" applyFont="1" applyFill="1" applyBorder="1" applyAlignment="1">
      <alignment horizontal="center" vertical="center" wrapText="1"/>
    </xf>
    <xf numFmtId="49" fontId="12" fillId="2" borderId="15" xfId="0" quotePrefix="1" applyNumberFormat="1" applyFont="1" applyFill="1" applyBorder="1" applyAlignment="1">
      <alignment horizontal="center" vertical="center" wrapText="1"/>
    </xf>
    <xf numFmtId="0" fontId="4" fillId="0" borderId="9" xfId="3" applyFont="1" applyFill="1" applyBorder="1" applyAlignment="1">
      <alignment horizontal="center" vertical="center" wrapText="1"/>
    </xf>
    <xf numFmtId="0" fontId="4" fillId="0" borderId="14" xfId="3" applyFont="1" applyFill="1" applyBorder="1" applyAlignment="1">
      <alignment horizontal="center" vertical="center" wrapText="1"/>
    </xf>
    <xf numFmtId="166" fontId="12" fillId="0" borderId="14" xfId="2" applyNumberFormat="1" applyFont="1" applyFill="1" applyBorder="1" applyAlignment="1">
      <alignment horizontal="center" vertical="center" wrapText="1"/>
    </xf>
    <xf numFmtId="0" fontId="4" fillId="2" borderId="14" xfId="3" applyFont="1" applyFill="1" applyBorder="1" applyAlignment="1">
      <alignment horizontal="justify" vertical="center" wrapText="1"/>
    </xf>
    <xf numFmtId="0" fontId="4" fillId="2" borderId="15" xfId="3" applyFont="1" applyFill="1" applyBorder="1" applyAlignment="1">
      <alignment horizontal="justify" vertical="center" wrapText="1"/>
    </xf>
    <xf numFmtId="0" fontId="12" fillId="2" borderId="15" xfId="0" applyFont="1" applyFill="1" applyBorder="1" applyAlignment="1">
      <alignment horizontal="center" vertical="center" wrapText="1"/>
    </xf>
    <xf numFmtId="166" fontId="12" fillId="0" borderId="15" xfId="2" applyNumberFormat="1" applyFont="1" applyFill="1" applyBorder="1" applyAlignment="1">
      <alignment horizontal="center" vertical="center" wrapText="1"/>
    </xf>
    <xf numFmtId="0" fontId="12" fillId="0" borderId="15" xfId="0" applyFont="1" applyFill="1" applyBorder="1" applyAlignment="1">
      <alignment horizontal="center" vertical="center" wrapText="1"/>
    </xf>
    <xf numFmtId="49" fontId="12" fillId="0" borderId="15" xfId="0" quotePrefix="1" applyNumberFormat="1"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5" xfId="0" applyFont="1" applyFill="1" applyBorder="1" applyAlignment="1">
      <alignment horizontal="justify" vertical="center" wrapText="1"/>
    </xf>
    <xf numFmtId="49" fontId="12" fillId="0" borderId="14" xfId="0" quotePrefix="1" applyNumberFormat="1" applyFont="1" applyFill="1" applyBorder="1" applyAlignment="1">
      <alignment horizontal="center" vertical="center" wrapText="1"/>
    </xf>
    <xf numFmtId="0" fontId="12" fillId="0" borderId="15" xfId="0" applyFont="1" applyFill="1" applyBorder="1" applyAlignment="1">
      <alignment vertical="center" wrapText="1"/>
    </xf>
    <xf numFmtId="0" fontId="12" fillId="2" borderId="0" xfId="0" applyFont="1" applyFill="1" applyAlignment="1">
      <alignment horizontal="center" vertical="center" wrapText="1"/>
    </xf>
    <xf numFmtId="0" fontId="6" fillId="0" borderId="10" xfId="1" applyFill="1" applyBorder="1" applyAlignment="1">
      <alignment horizontal="center" vertical="center" wrapText="1"/>
    </xf>
    <xf numFmtId="0" fontId="6" fillId="0" borderId="12" xfId="1" applyFill="1" applyBorder="1" applyAlignment="1">
      <alignment horizontal="center" vertical="center" wrapText="1"/>
    </xf>
    <xf numFmtId="0" fontId="6" fillId="2" borderId="12" xfId="1" applyFill="1" applyBorder="1" applyAlignment="1">
      <alignment horizontal="center" vertical="center" wrapText="1"/>
    </xf>
    <xf numFmtId="165" fontId="6" fillId="0" borderId="12" xfId="1" applyNumberFormat="1" applyFill="1" applyBorder="1" applyAlignment="1">
      <alignment horizontal="center" vertical="center" wrapText="1"/>
    </xf>
    <xf numFmtId="166" fontId="12" fillId="2" borderId="23" xfId="0" applyNumberFormat="1" applyFont="1" applyFill="1" applyBorder="1" applyAlignment="1">
      <alignment horizontal="center" vertical="center" wrapText="1"/>
    </xf>
    <xf numFmtId="166" fontId="12" fillId="0" borderId="23" xfId="0" applyNumberFormat="1" applyFont="1" applyFill="1" applyBorder="1" applyAlignment="1">
      <alignment horizontal="center" vertical="center" wrapText="1"/>
    </xf>
    <xf numFmtId="0" fontId="12" fillId="2" borderId="27" xfId="0" applyFont="1" applyFill="1" applyBorder="1" applyAlignment="1">
      <alignment horizontal="center" vertical="center" wrapText="1"/>
    </xf>
    <xf numFmtId="0" fontId="12" fillId="0" borderId="23" xfId="0" applyFont="1" applyFill="1" applyBorder="1" applyAlignment="1">
      <alignment horizontal="justify" vertical="center" wrapText="1"/>
    </xf>
    <xf numFmtId="49" fontId="12" fillId="2" borderId="23" xfId="0" quotePrefix="1" applyNumberFormat="1" applyFont="1" applyFill="1" applyBorder="1" applyAlignment="1">
      <alignment horizontal="center" vertical="center" wrapText="1"/>
    </xf>
    <xf numFmtId="0" fontId="12" fillId="2" borderId="23" xfId="0" applyFont="1" applyFill="1" applyBorder="1" applyAlignment="1">
      <alignment horizontal="center" vertical="center" wrapText="1"/>
    </xf>
    <xf numFmtId="0" fontId="6" fillId="2" borderId="25" xfId="1" applyFill="1" applyBorder="1" applyAlignment="1">
      <alignment horizontal="center" vertical="center" wrapText="1"/>
    </xf>
    <xf numFmtId="49" fontId="4" fillId="0" borderId="23" xfId="0" quotePrefix="1" applyNumberFormat="1" applyFont="1" applyFill="1" applyBorder="1" applyAlignment="1">
      <alignment horizontal="center" vertical="center" wrapText="1"/>
    </xf>
    <xf numFmtId="0" fontId="4" fillId="2" borderId="27" xfId="0" applyFont="1" applyFill="1" applyBorder="1" applyAlignment="1">
      <alignment horizontal="center" vertical="center" wrapText="1"/>
    </xf>
    <xf numFmtId="0" fontId="4" fillId="2" borderId="23" xfId="0" applyFont="1" applyFill="1" applyBorder="1" applyAlignment="1">
      <alignment horizontal="justify" vertical="center" wrapText="1"/>
    </xf>
    <xf numFmtId="0" fontId="4" fillId="0" borderId="23" xfId="0" applyFont="1" applyFill="1" applyBorder="1" applyAlignment="1">
      <alignment horizontal="center" vertical="center" wrapText="1"/>
    </xf>
    <xf numFmtId="165" fontId="6" fillId="0" borderId="25" xfId="1" applyNumberFormat="1" applyFill="1" applyBorder="1" applyAlignment="1">
      <alignment horizontal="center" vertical="center" wrapText="1"/>
    </xf>
    <xf numFmtId="166" fontId="4" fillId="0" borderId="23" xfId="2" applyNumberFormat="1" applyFont="1" applyFill="1" applyBorder="1" applyAlignment="1">
      <alignment horizontal="center" vertical="center" wrapText="1"/>
    </xf>
    <xf numFmtId="166" fontId="12" fillId="0" borderId="23" xfId="0" quotePrefix="1" applyNumberFormat="1"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2" fillId="0" borderId="16" xfId="0" applyFont="1" applyFill="1" applyBorder="1" applyAlignment="1">
      <alignment horizontal="justify" vertical="center" wrapText="1"/>
    </xf>
    <xf numFmtId="49" fontId="12" fillId="0" borderId="16" xfId="0" quotePrefix="1" applyNumberFormat="1" applyFont="1" applyFill="1" applyBorder="1" applyAlignment="1">
      <alignment horizontal="center" vertical="center" wrapText="1"/>
    </xf>
    <xf numFmtId="0" fontId="12" fillId="0" borderId="16" xfId="0" applyFont="1" applyFill="1" applyBorder="1" applyAlignment="1">
      <alignment horizontal="center" vertical="center" wrapText="1"/>
    </xf>
    <xf numFmtId="166" fontId="12" fillId="0" borderId="16" xfId="2" applyNumberFormat="1" applyFont="1" applyFill="1" applyBorder="1" applyAlignment="1">
      <alignment horizontal="center" vertical="center" wrapText="1"/>
    </xf>
    <xf numFmtId="49" fontId="6" fillId="0" borderId="25" xfId="1" quotePrefix="1" applyNumberFormat="1" applyFill="1" applyBorder="1" applyAlignment="1">
      <alignment horizontal="center" vertical="center" wrapText="1"/>
    </xf>
    <xf numFmtId="0" fontId="6" fillId="0" borderId="17" xfId="1" applyFill="1" applyBorder="1" applyAlignment="1">
      <alignment horizontal="center" vertical="center" wrapText="1"/>
    </xf>
    <xf numFmtId="49" fontId="12" fillId="0" borderId="23" xfId="0" quotePrefix="1" applyNumberFormat="1" applyFont="1" applyFill="1" applyBorder="1" applyAlignment="1">
      <alignment horizontal="center" vertical="center" wrapText="1"/>
    </xf>
    <xf numFmtId="166" fontId="12" fillId="2" borderId="23" xfId="2" applyNumberFormat="1" applyFont="1" applyFill="1" applyBorder="1" applyAlignment="1">
      <alignment horizontal="center" vertical="center" wrapText="1"/>
    </xf>
    <xf numFmtId="0" fontId="12" fillId="0" borderId="27" xfId="0" applyFont="1" applyFill="1" applyBorder="1" applyAlignment="1">
      <alignment horizontal="center" vertical="center" wrapText="1"/>
    </xf>
    <xf numFmtId="0" fontId="12" fillId="2" borderId="23" xfId="0" applyFont="1" applyFill="1" applyBorder="1" applyAlignment="1">
      <alignment horizontal="justify" vertical="center" wrapText="1"/>
    </xf>
    <xf numFmtId="166" fontId="12" fillId="0" borderId="23" xfId="2" applyNumberFormat="1" applyFont="1" applyFill="1" applyBorder="1" applyAlignment="1">
      <alignment horizontal="center" vertical="center" wrapText="1"/>
    </xf>
    <xf numFmtId="0" fontId="12" fillId="0" borderId="23" xfId="0" applyFont="1" applyFill="1" applyBorder="1" applyAlignment="1">
      <alignment horizontal="center" vertical="center" wrapText="1"/>
    </xf>
    <xf numFmtId="0" fontId="6" fillId="0" borderId="25" xfId="1" applyFill="1" applyBorder="1" applyAlignment="1">
      <alignment horizontal="center" vertical="center" wrapText="1"/>
    </xf>
    <xf numFmtId="0" fontId="4" fillId="0" borderId="27" xfId="3" applyFont="1" applyFill="1" applyBorder="1" applyAlignment="1">
      <alignment horizontal="center" vertical="center" wrapText="1"/>
    </xf>
    <xf numFmtId="0" fontId="4" fillId="2" borderId="23" xfId="3" applyFont="1" applyFill="1" applyBorder="1" applyAlignment="1">
      <alignment horizontal="justify" vertical="center" wrapText="1"/>
    </xf>
    <xf numFmtId="0" fontId="4" fillId="0" borderId="23" xfId="3" applyFont="1" applyFill="1" applyBorder="1" applyAlignment="1">
      <alignment horizontal="center" vertical="center" wrapText="1"/>
    </xf>
    <xf numFmtId="0" fontId="15" fillId="4" borderId="32" xfId="3" applyFont="1" applyFill="1" applyBorder="1" applyAlignment="1">
      <alignment horizontal="center" vertical="center" wrapText="1"/>
    </xf>
    <xf numFmtId="0" fontId="15" fillId="4" borderId="33" xfId="3" applyFont="1" applyFill="1" applyBorder="1" applyAlignment="1">
      <alignment horizontal="center" vertical="center" wrapText="1"/>
    </xf>
    <xf numFmtId="0" fontId="15" fillId="4" borderId="34" xfId="3" applyFont="1" applyFill="1" applyBorder="1" applyAlignment="1">
      <alignment horizontal="center" vertical="center" wrapText="1"/>
    </xf>
    <xf numFmtId="0" fontId="14" fillId="3" borderId="15" xfId="0" applyFont="1" applyFill="1" applyBorder="1" applyAlignment="1">
      <alignment horizontal="center" vertical="center"/>
    </xf>
    <xf numFmtId="0" fontId="10" fillId="2" borderId="18" xfId="0" applyFont="1" applyFill="1" applyBorder="1" applyAlignment="1">
      <alignment horizontal="justify" vertical="center" wrapText="1"/>
    </xf>
    <xf numFmtId="0" fontId="10" fillId="2" borderId="19" xfId="0" applyFont="1" applyFill="1" applyBorder="1" applyAlignment="1">
      <alignment horizontal="justify" vertical="center" wrapText="1"/>
    </xf>
    <xf numFmtId="0" fontId="10" fillId="2" borderId="20" xfId="0" applyFont="1" applyFill="1" applyBorder="1" applyAlignment="1">
      <alignment horizontal="justify" vertical="center" wrapText="1"/>
    </xf>
    <xf numFmtId="0" fontId="15" fillId="3" borderId="21" xfId="0" applyFont="1" applyFill="1" applyBorder="1" applyAlignment="1">
      <alignment horizontal="center"/>
    </xf>
    <xf numFmtId="0" fontId="15" fillId="3" borderId="22" xfId="0" applyFont="1" applyFill="1" applyBorder="1" applyAlignment="1">
      <alignment horizontal="center"/>
    </xf>
    <xf numFmtId="0" fontId="12" fillId="0" borderId="27" xfId="0" applyFont="1" applyFill="1" applyBorder="1" applyAlignment="1">
      <alignment horizontal="center" vertical="center" wrapText="1"/>
    </xf>
    <xf numFmtId="0" fontId="12" fillId="0" borderId="28" xfId="0" applyFont="1" applyFill="1" applyBorder="1" applyAlignment="1">
      <alignment horizontal="center" vertical="center" wrapText="1"/>
    </xf>
    <xf numFmtId="0" fontId="12" fillId="2" borderId="23" xfId="0" applyFont="1" applyFill="1" applyBorder="1" applyAlignment="1">
      <alignment horizontal="justify" vertical="center" wrapText="1"/>
    </xf>
    <xf numFmtId="0" fontId="12" fillId="2" borderId="24" xfId="0" applyFont="1" applyFill="1" applyBorder="1" applyAlignment="1">
      <alignment horizontal="justify" vertical="center" wrapText="1"/>
    </xf>
    <xf numFmtId="0" fontId="12" fillId="0" borderId="23" xfId="0" applyFont="1" applyFill="1" applyBorder="1" applyAlignment="1">
      <alignment horizontal="center" vertical="center" wrapText="1"/>
    </xf>
    <xf numFmtId="0" fontId="12" fillId="0" borderId="24" xfId="0" applyFont="1" applyFill="1" applyBorder="1" applyAlignment="1">
      <alignment horizontal="center" vertical="center" wrapText="1"/>
    </xf>
    <xf numFmtId="166" fontId="12" fillId="2" borderId="23" xfId="2" applyNumberFormat="1" applyFont="1" applyFill="1" applyBorder="1" applyAlignment="1">
      <alignment horizontal="center" vertical="center" wrapText="1"/>
    </xf>
    <xf numFmtId="166" fontId="12" fillId="2" borderId="24" xfId="2" applyNumberFormat="1" applyFont="1" applyFill="1" applyBorder="1" applyAlignment="1">
      <alignment horizontal="center" vertical="center" wrapText="1"/>
    </xf>
    <xf numFmtId="166" fontId="12" fillId="0" borderId="23" xfId="2" applyNumberFormat="1" applyFont="1" applyFill="1" applyBorder="1" applyAlignment="1">
      <alignment horizontal="center" vertical="center" wrapText="1"/>
    </xf>
    <xf numFmtId="166" fontId="12" fillId="0" borderId="24" xfId="2" applyNumberFormat="1" applyFont="1" applyFill="1" applyBorder="1" applyAlignment="1">
      <alignment horizontal="center" vertical="center" wrapText="1"/>
    </xf>
    <xf numFmtId="0" fontId="6" fillId="0" borderId="25" xfId="1" applyFill="1" applyBorder="1" applyAlignment="1">
      <alignment horizontal="center" vertical="center" wrapText="1"/>
    </xf>
    <xf numFmtId="0" fontId="6" fillId="0" borderId="26" xfId="1" applyFill="1" applyBorder="1" applyAlignment="1">
      <alignment horizontal="center" vertical="center" wrapText="1"/>
    </xf>
    <xf numFmtId="0" fontId="16" fillId="2" borderId="1" xfId="0" applyFont="1" applyFill="1" applyBorder="1" applyAlignment="1">
      <alignment horizontal="center" wrapText="1"/>
    </xf>
    <xf numFmtId="0" fontId="16" fillId="2" borderId="29" xfId="0" applyFont="1" applyFill="1" applyBorder="1" applyAlignment="1">
      <alignment horizontal="center" wrapText="1"/>
    </xf>
    <xf numFmtId="0" fontId="16" fillId="2" borderId="4" xfId="0" applyFont="1" applyFill="1" applyBorder="1" applyAlignment="1">
      <alignment horizontal="center" wrapText="1"/>
    </xf>
    <xf numFmtId="0" fontId="16" fillId="2" borderId="30" xfId="0" applyFont="1" applyFill="1" applyBorder="1" applyAlignment="1">
      <alignment horizontal="center" wrapText="1"/>
    </xf>
    <xf numFmtId="0" fontId="16" fillId="2" borderId="6" xfId="0" applyFont="1" applyFill="1" applyBorder="1" applyAlignment="1">
      <alignment horizontal="center" wrapText="1"/>
    </xf>
    <xf numFmtId="0" fontId="16" fillId="2" borderId="31" xfId="0" applyFont="1" applyFill="1" applyBorder="1" applyAlignment="1">
      <alignment horizontal="center" wrapText="1"/>
    </xf>
    <xf numFmtId="0" fontId="18" fillId="2" borderId="14" xfId="0" applyFont="1" applyFill="1" applyBorder="1" applyAlignment="1">
      <alignment horizontal="center" vertical="center" wrapText="1"/>
    </xf>
    <xf numFmtId="0" fontId="18" fillId="2" borderId="15"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2" fillId="2" borderId="10" xfId="0" applyFont="1" applyFill="1" applyBorder="1" applyAlignment="1">
      <alignment horizontal="center" vertical="center" wrapText="1"/>
    </xf>
    <xf numFmtId="0" fontId="2" fillId="2" borderId="15"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12" fillId="2" borderId="23" xfId="0" applyFont="1" applyFill="1" applyBorder="1" applyAlignment="1">
      <alignment horizontal="center" vertical="center" wrapText="1"/>
    </xf>
    <xf numFmtId="0" fontId="12" fillId="2" borderId="24" xfId="0" applyFont="1" applyFill="1" applyBorder="1" applyAlignment="1">
      <alignment horizontal="center" vertical="center" wrapText="1"/>
    </xf>
    <xf numFmtId="49" fontId="4" fillId="0" borderId="23" xfId="0" quotePrefix="1" applyNumberFormat="1" applyFont="1" applyFill="1" applyBorder="1" applyAlignment="1">
      <alignment horizontal="center" vertical="center" wrapText="1"/>
    </xf>
    <xf numFmtId="49" fontId="4" fillId="0" borderId="24" xfId="0" quotePrefix="1" applyNumberFormat="1" applyFont="1" applyFill="1" applyBorder="1" applyAlignment="1">
      <alignment horizontal="center" vertical="center" wrapText="1"/>
    </xf>
    <xf numFmtId="166" fontId="12" fillId="0" borderId="23" xfId="0" applyNumberFormat="1" applyFont="1" applyFill="1" applyBorder="1" applyAlignment="1">
      <alignment horizontal="center" vertical="center" wrapText="1"/>
    </xf>
    <xf numFmtId="0" fontId="4" fillId="0" borderId="23" xfId="0" applyFont="1" applyFill="1" applyBorder="1" applyAlignment="1">
      <alignment horizontal="center" vertical="center" wrapText="1"/>
    </xf>
    <xf numFmtId="166" fontId="12" fillId="0" borderId="24" xfId="0" applyNumberFormat="1" applyFont="1" applyFill="1" applyBorder="1" applyAlignment="1">
      <alignment horizontal="center" vertical="center" wrapText="1"/>
    </xf>
    <xf numFmtId="0" fontId="4" fillId="0" borderId="24" xfId="0" applyFont="1" applyFill="1" applyBorder="1" applyAlignment="1">
      <alignment horizontal="center" vertical="center" wrapText="1"/>
    </xf>
    <xf numFmtId="0" fontId="12" fillId="0" borderId="23" xfId="0" applyFont="1" applyFill="1" applyBorder="1" applyAlignment="1">
      <alignment horizontal="justify" vertical="center" wrapText="1"/>
    </xf>
    <xf numFmtId="0" fontId="12" fillId="0" borderId="24" xfId="0" applyFont="1" applyFill="1" applyBorder="1" applyAlignment="1">
      <alignment horizontal="justify" vertical="center" wrapText="1"/>
    </xf>
    <xf numFmtId="165" fontId="6" fillId="0" borderId="25" xfId="1" applyNumberFormat="1" applyFill="1" applyBorder="1" applyAlignment="1">
      <alignment horizontal="center" vertical="center" wrapText="1"/>
    </xf>
    <xf numFmtId="165" fontId="6" fillId="0" borderId="26" xfId="1" applyNumberFormat="1" applyFill="1" applyBorder="1" applyAlignment="1">
      <alignment horizontal="center" vertical="center" wrapText="1"/>
    </xf>
    <xf numFmtId="0" fontId="12" fillId="2" borderId="27" xfId="0" applyFont="1" applyFill="1" applyBorder="1" applyAlignment="1">
      <alignment horizontal="center" vertical="center" wrapText="1"/>
    </xf>
    <xf numFmtId="0" fontId="12" fillId="2" borderId="28" xfId="0" applyFont="1" applyFill="1" applyBorder="1" applyAlignment="1">
      <alignment horizontal="center" vertical="center" wrapText="1"/>
    </xf>
    <xf numFmtId="49" fontId="4" fillId="2" borderId="23" xfId="0" quotePrefix="1" applyNumberFormat="1" applyFont="1" applyFill="1" applyBorder="1" applyAlignment="1">
      <alignment horizontal="center" vertical="center" wrapText="1"/>
    </xf>
    <xf numFmtId="49" fontId="4" fillId="2" borderId="24" xfId="0" quotePrefix="1" applyNumberFormat="1" applyFont="1" applyFill="1" applyBorder="1" applyAlignment="1">
      <alignment horizontal="center" vertical="center" wrapText="1"/>
    </xf>
    <xf numFmtId="49" fontId="4" fillId="0" borderId="25" xfId="0" quotePrefix="1" applyNumberFormat="1" applyFont="1" applyFill="1" applyBorder="1" applyAlignment="1">
      <alignment horizontal="center" vertical="center" wrapText="1"/>
    </xf>
    <xf numFmtId="49" fontId="4" fillId="0" borderId="26" xfId="0" quotePrefix="1" applyNumberFormat="1" applyFont="1" applyFill="1" applyBorder="1" applyAlignment="1">
      <alignment horizontal="center" vertical="center" wrapText="1"/>
    </xf>
    <xf numFmtId="0" fontId="6" fillId="2" borderId="25" xfId="1" applyFill="1" applyBorder="1" applyAlignment="1">
      <alignment horizontal="center" vertical="center" wrapText="1"/>
    </xf>
    <xf numFmtId="0" fontId="6" fillId="2" borderId="26" xfId="1" applyFill="1" applyBorder="1" applyAlignment="1">
      <alignment horizontal="center" vertical="center" wrapText="1"/>
    </xf>
  </cellXfs>
  <cellStyles count="4">
    <cellStyle name="Hipervínculo" xfId="1" builtinId="8"/>
    <cellStyle name="Moneda" xfId="2" builtinId="4"/>
    <cellStyle name="Normal" xfId="0" builtinId="0"/>
    <cellStyle name="Normal_CV2005"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9</xdr:col>
      <xdr:colOff>228600</xdr:colOff>
      <xdr:row>4</xdr:row>
      <xdr:rowOff>123825</xdr:rowOff>
    </xdr:from>
    <xdr:to>
      <xdr:col>9</xdr:col>
      <xdr:colOff>228600</xdr:colOff>
      <xdr:row>11</xdr:row>
      <xdr:rowOff>133350</xdr:rowOff>
    </xdr:to>
    <xdr:cxnSp macro="">
      <xdr:nvCxnSpPr>
        <xdr:cNvPr id="47249" name="AutoShape 4"/>
        <xdr:cNvCxnSpPr>
          <a:cxnSpLocks noChangeShapeType="1"/>
        </xdr:cNvCxnSpPr>
      </xdr:nvCxnSpPr>
      <xdr:spPr bwMode="auto">
        <a:xfrm>
          <a:off x="5486400" y="895350"/>
          <a:ext cx="0" cy="173355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533400</xdr:colOff>
      <xdr:row>11</xdr:row>
      <xdr:rowOff>133350</xdr:rowOff>
    </xdr:from>
    <xdr:to>
      <xdr:col>9</xdr:col>
      <xdr:colOff>228600</xdr:colOff>
      <xdr:row>11</xdr:row>
      <xdr:rowOff>133350</xdr:rowOff>
    </xdr:to>
    <xdr:cxnSp macro="">
      <xdr:nvCxnSpPr>
        <xdr:cNvPr id="47250" name="AutoShape 10"/>
        <xdr:cNvCxnSpPr>
          <a:cxnSpLocks noChangeShapeType="1"/>
        </xdr:cNvCxnSpPr>
      </xdr:nvCxnSpPr>
      <xdr:spPr bwMode="auto">
        <a:xfrm flipH="1">
          <a:off x="704850" y="2628900"/>
          <a:ext cx="4781550"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1</xdr:col>
      <xdr:colOff>220980</xdr:colOff>
      <xdr:row>14</xdr:row>
      <xdr:rowOff>30956</xdr:rowOff>
    </xdr:from>
    <xdr:to>
      <xdr:col>9</xdr:col>
      <xdr:colOff>231580</xdr:colOff>
      <xdr:row>24</xdr:row>
      <xdr:rowOff>388</xdr:rowOff>
    </xdr:to>
    <xdr:sp macro="" textlink="">
      <xdr:nvSpPr>
        <xdr:cNvPr id="6" name="Rectangle 11">
          <a:extLst/>
        </xdr:cNvPr>
        <xdr:cNvSpPr>
          <a:spLocks noChangeArrowheads="1"/>
        </xdr:cNvSpPr>
      </xdr:nvSpPr>
      <xdr:spPr bwMode="auto">
        <a:xfrm>
          <a:off x="357188" y="3083719"/>
          <a:ext cx="5140279" cy="1653428"/>
        </a:xfrm>
        <a:prstGeom prst="rect">
          <a:avLst/>
        </a:prstGeom>
        <a:solidFill>
          <a:srgbClr val="00919B"/>
        </a:solid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rgbClr val="FFFFFF"/>
            </a:solidFill>
            <a:latin typeface="Arial Narrow"/>
          </a:endParaRPr>
        </a:p>
        <a:p>
          <a:pPr algn="ctr" rtl="0">
            <a:defRPr sz="1000"/>
          </a:pPr>
          <a:r>
            <a:rPr lang="en-US" sz="2400" b="1" i="0" u="none" strike="noStrike" baseline="0">
              <a:solidFill>
                <a:srgbClr val="FFFFFF"/>
              </a:solidFill>
              <a:latin typeface="Arial Narrow"/>
            </a:rPr>
            <a:t> PLAN ANUAL DE ADQUISICIONES</a:t>
          </a:r>
        </a:p>
        <a:p>
          <a:pPr algn="ctr" rtl="0">
            <a:defRPr sz="1000"/>
          </a:pPr>
          <a:r>
            <a:rPr lang="en-US" sz="2400" b="1" i="0" u="none" strike="noStrike" baseline="0">
              <a:solidFill>
                <a:srgbClr val="FFFFFF"/>
              </a:solidFill>
              <a:latin typeface="Arial Narrow"/>
            </a:rPr>
            <a:t>2018</a:t>
          </a:r>
        </a:p>
        <a:p>
          <a:pPr algn="ctr" rtl="0">
            <a:defRPr sz="1000"/>
          </a:pPr>
          <a:endParaRPr lang="en-US" sz="2400" b="0" i="0" u="none" strike="noStrike" baseline="0">
            <a:solidFill>
              <a:srgbClr val="FFFFFF"/>
            </a:solidFill>
            <a:latin typeface="Arial Narrow"/>
          </a:endParaRPr>
        </a:p>
      </xdr:txBody>
    </xdr:sp>
    <xdr:clientData/>
  </xdr:twoCellAnchor>
  <xdr:twoCellAnchor>
    <xdr:from>
      <xdr:col>1</xdr:col>
      <xdr:colOff>533400</xdr:colOff>
      <xdr:row>27</xdr:row>
      <xdr:rowOff>47625</xdr:rowOff>
    </xdr:from>
    <xdr:to>
      <xdr:col>9</xdr:col>
      <xdr:colOff>238125</xdr:colOff>
      <xdr:row>27</xdr:row>
      <xdr:rowOff>47625</xdr:rowOff>
    </xdr:to>
    <xdr:cxnSp macro="">
      <xdr:nvCxnSpPr>
        <xdr:cNvPr id="47252" name="AutoShape 13"/>
        <xdr:cNvCxnSpPr>
          <a:cxnSpLocks noChangeShapeType="1"/>
        </xdr:cNvCxnSpPr>
      </xdr:nvCxnSpPr>
      <xdr:spPr bwMode="auto">
        <a:xfrm flipH="1">
          <a:off x="704850" y="5362575"/>
          <a:ext cx="4791075" cy="0"/>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9</xdr:col>
      <xdr:colOff>238125</xdr:colOff>
      <xdr:row>27</xdr:row>
      <xdr:rowOff>47625</xdr:rowOff>
    </xdr:from>
    <xdr:to>
      <xdr:col>9</xdr:col>
      <xdr:colOff>238125</xdr:colOff>
      <xdr:row>41</xdr:row>
      <xdr:rowOff>57150</xdr:rowOff>
    </xdr:to>
    <xdr:cxnSp macro="">
      <xdr:nvCxnSpPr>
        <xdr:cNvPr id="47253" name="AutoShape 14"/>
        <xdr:cNvCxnSpPr>
          <a:cxnSpLocks noChangeShapeType="1"/>
        </xdr:cNvCxnSpPr>
      </xdr:nvCxnSpPr>
      <xdr:spPr bwMode="auto">
        <a:xfrm>
          <a:off x="5495925" y="5362575"/>
          <a:ext cx="0" cy="2295525"/>
        </a:xfrm>
        <a:prstGeom prst="straightConnector1">
          <a:avLst/>
        </a:prstGeom>
        <a:noFill/>
        <a:ln w="9525">
          <a:solidFill>
            <a:srgbClr val="000000"/>
          </a:solidFill>
          <a:round/>
          <a:headEnd/>
          <a:tailEnd/>
        </a:ln>
        <a:extLst>
          <a:ext uri="{909E8E84-426E-40DD-AFC4-6F175D3DCCD1}">
            <a14:hiddenFill xmlns:a14="http://schemas.microsoft.com/office/drawing/2010/main">
              <a:noFill/>
            </a14:hiddenFill>
          </a:ext>
        </a:extLst>
      </xdr:spPr>
    </xdr:cxnSp>
    <xdr:clientData/>
  </xdr:twoCellAnchor>
  <xdr:twoCellAnchor>
    <xdr:from>
      <xdr:col>2</xdr:col>
      <xdr:colOff>287655</xdr:colOff>
      <xdr:row>32</xdr:row>
      <xdr:rowOff>1</xdr:rowOff>
    </xdr:from>
    <xdr:to>
      <xdr:col>8</xdr:col>
      <xdr:colOff>588802</xdr:colOff>
      <xdr:row>36</xdr:row>
      <xdr:rowOff>99428</xdr:rowOff>
    </xdr:to>
    <xdr:sp macro="" textlink="">
      <xdr:nvSpPr>
        <xdr:cNvPr id="9" name="Text Box 9">
          <a:extLst/>
        </xdr:cNvPr>
        <xdr:cNvSpPr txBox="1">
          <a:spLocks noChangeArrowheads="1"/>
        </xdr:cNvSpPr>
      </xdr:nvSpPr>
      <xdr:spPr bwMode="auto">
        <a:xfrm>
          <a:off x="1000125" y="6072189"/>
          <a:ext cx="3849641" cy="853368"/>
        </a:xfrm>
        <a:prstGeom prst="rect">
          <a:avLst/>
        </a:prstGeom>
        <a:noFill/>
        <a:ln w="9525">
          <a:noFill/>
          <a:miter lim="800000"/>
          <a:headEnd/>
          <a:tailEnd/>
        </a:ln>
      </xdr:spPr>
      <xdr:txBody>
        <a:bodyPr vertOverflow="clip" wrap="square" lIns="91440" tIns="45720" rIns="91440" bIns="45720" anchor="t" upright="1"/>
        <a:lstStyle/>
        <a:p>
          <a:pPr algn="ctr" rtl="0">
            <a:lnSpc>
              <a:spcPts val="2000"/>
            </a:lnSpc>
            <a:defRPr sz="1000"/>
          </a:pPr>
          <a:r>
            <a:rPr lang="en-US" sz="1800" b="0" i="0" u="none" strike="noStrike" baseline="0">
              <a:solidFill>
                <a:sysClr val="windowText" lastClr="000000"/>
              </a:solidFill>
              <a:latin typeface="Arial Narrow"/>
            </a:rPr>
            <a:t>19 de Diciembre de 2018</a:t>
          </a:r>
        </a:p>
        <a:p>
          <a:pPr algn="ctr" rtl="0">
            <a:lnSpc>
              <a:spcPts val="1900"/>
            </a:lnSpc>
            <a:defRPr sz="1000"/>
          </a:pPr>
          <a:r>
            <a:rPr lang="en-US" sz="1800" b="0" i="0" u="none" strike="noStrike" baseline="0">
              <a:solidFill>
                <a:sysClr val="windowText" lastClr="000000"/>
              </a:solidFill>
              <a:latin typeface="Arial Narrow"/>
            </a:rPr>
            <a:t>Versión 19</a:t>
          </a:r>
        </a:p>
      </xdr:txBody>
    </xdr:sp>
    <xdr:clientData/>
  </xdr:twoCellAnchor>
  <xdr:twoCellAnchor editAs="oneCell">
    <xdr:from>
      <xdr:col>4</xdr:col>
      <xdr:colOff>9525</xdr:colOff>
      <xdr:row>39</xdr:row>
      <xdr:rowOff>66675</xdr:rowOff>
    </xdr:from>
    <xdr:to>
      <xdr:col>7</xdr:col>
      <xdr:colOff>571500</xdr:colOff>
      <xdr:row>44</xdr:row>
      <xdr:rowOff>66675</xdr:rowOff>
    </xdr:to>
    <xdr:pic>
      <xdr:nvPicPr>
        <xdr:cNvPr id="47255" name="Imagen 10"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16808" r="47321" b="5974"/>
        <a:stretch>
          <a:fillRect/>
        </a:stretch>
      </xdr:blipFill>
      <xdr:spPr bwMode="auto">
        <a:xfrm>
          <a:off x="1790700" y="7477125"/>
          <a:ext cx="245745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695325</xdr:colOff>
      <xdr:row>0</xdr:row>
      <xdr:rowOff>66675</xdr:rowOff>
    </xdr:from>
    <xdr:to>
      <xdr:col>2</xdr:col>
      <xdr:colOff>2933700</xdr:colOff>
      <xdr:row>2</xdr:row>
      <xdr:rowOff>200025</xdr:rowOff>
    </xdr:to>
    <xdr:pic>
      <xdr:nvPicPr>
        <xdr:cNvPr id="8495" name="Imagen 10" descr="Departamento Administrativo de Ciencia, Tecnología e Innovación. COLCIENCIAS"/>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t="24008" r="47321" b="13855"/>
        <a:stretch>
          <a:fillRect/>
        </a:stretch>
      </xdr:blipFill>
      <xdr:spPr bwMode="auto">
        <a:xfrm>
          <a:off x="942975" y="66675"/>
          <a:ext cx="3305175"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www.colciencias.gov.co/"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mailto:eccastaneda@colciencias.gov.co" TargetMode="External"/><Relationship Id="rId21" Type="http://schemas.openxmlformats.org/officeDocument/2006/relationships/hyperlink" Target="mailto:eccastaneda@colciencias.gov.co" TargetMode="External"/><Relationship Id="rId42" Type="http://schemas.openxmlformats.org/officeDocument/2006/relationships/hyperlink" Target="mailto:vmjimenez@colciencias.gov.co" TargetMode="External"/><Relationship Id="rId47" Type="http://schemas.openxmlformats.org/officeDocument/2006/relationships/hyperlink" Target="mailto:eccastaneda@colciencias.gov.co" TargetMode="External"/><Relationship Id="rId63" Type="http://schemas.openxmlformats.org/officeDocument/2006/relationships/hyperlink" Target="mailto:vmjimenez@colciencias.gov.co" TargetMode="External"/><Relationship Id="rId68" Type="http://schemas.openxmlformats.org/officeDocument/2006/relationships/hyperlink" Target="mailto:eccastaneda@colciencias.gov.co" TargetMode="External"/><Relationship Id="rId7" Type="http://schemas.openxmlformats.org/officeDocument/2006/relationships/hyperlink" Target="mailto:vmjimenez@colciencias.gov.co" TargetMode="External"/><Relationship Id="rId2" Type="http://schemas.openxmlformats.org/officeDocument/2006/relationships/hyperlink" Target="mailto:dmalvarez@colciencias.gov.co" TargetMode="External"/><Relationship Id="rId16" Type="http://schemas.openxmlformats.org/officeDocument/2006/relationships/hyperlink" Target="mailto:yacevedo@colciencias.gov.co" TargetMode="External"/><Relationship Id="rId29" Type="http://schemas.openxmlformats.org/officeDocument/2006/relationships/hyperlink" Target="mailto:eccastaneda@colciencias.gov.co" TargetMode="External"/><Relationship Id="rId11" Type="http://schemas.openxmlformats.org/officeDocument/2006/relationships/hyperlink" Target="mailto:vmjimenez@colciencias.gov.co" TargetMode="External"/><Relationship Id="rId24" Type="http://schemas.openxmlformats.org/officeDocument/2006/relationships/hyperlink" Target="mailto:eccastaneda@colciencias.gov.co" TargetMode="External"/><Relationship Id="rId32" Type="http://schemas.openxmlformats.org/officeDocument/2006/relationships/hyperlink" Target="mailto:eccastaneda@colciencias.gov.co" TargetMode="External"/><Relationship Id="rId37" Type="http://schemas.openxmlformats.org/officeDocument/2006/relationships/hyperlink" Target="mailto:eccastaneda@colciencias.gov.co" TargetMode="External"/><Relationship Id="rId40" Type="http://schemas.openxmlformats.org/officeDocument/2006/relationships/hyperlink" Target="mailto:yacevedo@colciencias.gov.co" TargetMode="External"/><Relationship Id="rId45" Type="http://schemas.openxmlformats.org/officeDocument/2006/relationships/hyperlink" Target="mailto:dmalvarez@colciencias.gov.co" TargetMode="External"/><Relationship Id="rId53" Type="http://schemas.openxmlformats.org/officeDocument/2006/relationships/hyperlink" Target="mailto:eccastaneda@colciencias.gov.co" TargetMode="External"/><Relationship Id="rId58" Type="http://schemas.openxmlformats.org/officeDocument/2006/relationships/hyperlink" Target="mailto:dmalvarez@colciencias.gov.co" TargetMode="External"/><Relationship Id="rId66" Type="http://schemas.openxmlformats.org/officeDocument/2006/relationships/hyperlink" Target="mailto:ojfonsecaf@colciencias.gov.co" TargetMode="External"/><Relationship Id="rId5" Type="http://schemas.openxmlformats.org/officeDocument/2006/relationships/hyperlink" Target="mailto:kltovar@colciencias.gov.co" TargetMode="External"/><Relationship Id="rId61" Type="http://schemas.openxmlformats.org/officeDocument/2006/relationships/hyperlink" Target="mailto:jcgiraldo@colciencias.gov.co" TargetMode="External"/><Relationship Id="rId19" Type="http://schemas.openxmlformats.org/officeDocument/2006/relationships/hyperlink" Target="mailto:eccastaneda@colciencias.gov.co" TargetMode="External"/><Relationship Id="rId14" Type="http://schemas.openxmlformats.org/officeDocument/2006/relationships/hyperlink" Target="mailto:vmjimenez@colciencias.gov.co" TargetMode="External"/><Relationship Id="rId22" Type="http://schemas.openxmlformats.org/officeDocument/2006/relationships/hyperlink" Target="mailto:eccastaneda@colciencias.gov.co" TargetMode="External"/><Relationship Id="rId27" Type="http://schemas.openxmlformats.org/officeDocument/2006/relationships/hyperlink" Target="mailto:eccastaneda@colciencias.gov.co" TargetMode="External"/><Relationship Id="rId30" Type="http://schemas.openxmlformats.org/officeDocument/2006/relationships/hyperlink" Target="mailto:eccastaneda@colciencias.gov.co" TargetMode="External"/><Relationship Id="rId35" Type="http://schemas.openxmlformats.org/officeDocument/2006/relationships/hyperlink" Target="mailto:eccastaneda@colciencias.gov.co" TargetMode="External"/><Relationship Id="rId43" Type="http://schemas.openxmlformats.org/officeDocument/2006/relationships/hyperlink" Target="mailto:vmjimenez@colciencias.gov.co" TargetMode="External"/><Relationship Id="rId48" Type="http://schemas.openxmlformats.org/officeDocument/2006/relationships/hyperlink" Target="mailto:eccastaneda@colciencias.gov.co" TargetMode="External"/><Relationship Id="rId56" Type="http://schemas.openxmlformats.org/officeDocument/2006/relationships/hyperlink" Target="mailto:eccastaneda@colciencias.gov.co" TargetMode="External"/><Relationship Id="rId64" Type="http://schemas.openxmlformats.org/officeDocument/2006/relationships/hyperlink" Target="mailto:ofigueroa@colciencias.gov.co" TargetMode="External"/><Relationship Id="rId69" Type="http://schemas.openxmlformats.org/officeDocument/2006/relationships/printerSettings" Target="../printerSettings/printerSettings4.bin"/><Relationship Id="rId8" Type="http://schemas.openxmlformats.org/officeDocument/2006/relationships/hyperlink" Target="mailto:vmjimenez@colciencias.gov.co" TargetMode="External"/><Relationship Id="rId51" Type="http://schemas.openxmlformats.org/officeDocument/2006/relationships/hyperlink" Target="mailto:vmjimenez@colciencias.gov.co" TargetMode="External"/><Relationship Id="rId3" Type="http://schemas.openxmlformats.org/officeDocument/2006/relationships/hyperlink" Target="mailto:vmjimenez@colciencias.gov.co" TargetMode="External"/><Relationship Id="rId12" Type="http://schemas.openxmlformats.org/officeDocument/2006/relationships/hyperlink" Target="mailto:vmjimenez@colciencias.gov.co" TargetMode="External"/><Relationship Id="rId17" Type="http://schemas.openxmlformats.org/officeDocument/2006/relationships/hyperlink" Target="mailto:lbpatino@colciencias.gov.co" TargetMode="External"/><Relationship Id="rId25" Type="http://schemas.openxmlformats.org/officeDocument/2006/relationships/hyperlink" Target="mailto:eccastaneda@colciencias.gov.co" TargetMode="External"/><Relationship Id="rId33" Type="http://schemas.openxmlformats.org/officeDocument/2006/relationships/hyperlink" Target="mailto:eccastaneda@colciencias.gov.co" TargetMode="External"/><Relationship Id="rId38" Type="http://schemas.openxmlformats.org/officeDocument/2006/relationships/hyperlink" Target="mailto:dmalvarez@colciencias.gov.co" TargetMode="External"/><Relationship Id="rId46" Type="http://schemas.openxmlformats.org/officeDocument/2006/relationships/hyperlink" Target="mailto:dmalvarez@colciencias.gov.co" TargetMode="External"/><Relationship Id="rId59" Type="http://schemas.openxmlformats.org/officeDocument/2006/relationships/hyperlink" Target="mailto:vmjimenez@colciencias.gov.co" TargetMode="External"/><Relationship Id="rId67" Type="http://schemas.openxmlformats.org/officeDocument/2006/relationships/hyperlink" Target="mailto:mcsanchezh@colciencias.gov.co" TargetMode="External"/><Relationship Id="rId20" Type="http://schemas.openxmlformats.org/officeDocument/2006/relationships/hyperlink" Target="mailto:eccastaneda@colciencias.gov.co" TargetMode="External"/><Relationship Id="rId41" Type="http://schemas.openxmlformats.org/officeDocument/2006/relationships/hyperlink" Target="mailto:yacevedo@colciencias.gov.co" TargetMode="External"/><Relationship Id="rId54" Type="http://schemas.openxmlformats.org/officeDocument/2006/relationships/hyperlink" Target="mailto:eccastaneda@colciencias.gov.co" TargetMode="External"/><Relationship Id="rId62" Type="http://schemas.openxmlformats.org/officeDocument/2006/relationships/hyperlink" Target="mailto:vmjimenez@colciencias.gov.co" TargetMode="External"/><Relationship Id="rId70" Type="http://schemas.openxmlformats.org/officeDocument/2006/relationships/drawing" Target="../drawings/drawing2.xml"/><Relationship Id="rId1" Type="http://schemas.openxmlformats.org/officeDocument/2006/relationships/hyperlink" Target="mailto:aalarcon@colciencias.gov.co" TargetMode="External"/><Relationship Id="rId6" Type="http://schemas.openxmlformats.org/officeDocument/2006/relationships/hyperlink" Target="mailto:vmjimenez@colciencias.gov.co" TargetMode="External"/><Relationship Id="rId15" Type="http://schemas.openxmlformats.org/officeDocument/2006/relationships/hyperlink" Target="mailto:vmjimenez@colciencias.gov.co" TargetMode="External"/><Relationship Id="rId23" Type="http://schemas.openxmlformats.org/officeDocument/2006/relationships/hyperlink" Target="mailto:eccastaneda@colciencias.gov.co" TargetMode="External"/><Relationship Id="rId28" Type="http://schemas.openxmlformats.org/officeDocument/2006/relationships/hyperlink" Target="mailto:eccastaneda@colciencias.gov.co" TargetMode="External"/><Relationship Id="rId36" Type="http://schemas.openxmlformats.org/officeDocument/2006/relationships/hyperlink" Target="mailto:eccastaneda@colciencias.gov.co" TargetMode="External"/><Relationship Id="rId49" Type="http://schemas.openxmlformats.org/officeDocument/2006/relationships/hyperlink" Target="mailto:eccastaneda@colciencias.gov.co" TargetMode="External"/><Relationship Id="rId57" Type="http://schemas.openxmlformats.org/officeDocument/2006/relationships/hyperlink" Target="mailto:eccastaneda@colciencias.gov.co" TargetMode="External"/><Relationship Id="rId10" Type="http://schemas.openxmlformats.org/officeDocument/2006/relationships/hyperlink" Target="mailto:vmjimenez@colciencias.gov.co" TargetMode="External"/><Relationship Id="rId31" Type="http://schemas.openxmlformats.org/officeDocument/2006/relationships/hyperlink" Target="mailto:eccastaneda@colciencias.gov.co" TargetMode="External"/><Relationship Id="rId44" Type="http://schemas.openxmlformats.org/officeDocument/2006/relationships/hyperlink" Target="mailto:dmalvarez@colciencias.gov.co" TargetMode="External"/><Relationship Id="rId52" Type="http://schemas.openxmlformats.org/officeDocument/2006/relationships/hyperlink" Target="mailto:eccastaneda@colciencias.gov.co" TargetMode="External"/><Relationship Id="rId60" Type="http://schemas.openxmlformats.org/officeDocument/2006/relationships/hyperlink" Target="mailto:jcgiraldo@colciencias.gov.co" TargetMode="External"/><Relationship Id="rId65" Type="http://schemas.openxmlformats.org/officeDocument/2006/relationships/hyperlink" Target="mailto:vmjimenez@colciencias.gov.co" TargetMode="External"/><Relationship Id="rId4" Type="http://schemas.openxmlformats.org/officeDocument/2006/relationships/hyperlink" Target="mailto:vmjimenez@colciencias.gov.co" TargetMode="External"/><Relationship Id="rId9" Type="http://schemas.openxmlformats.org/officeDocument/2006/relationships/hyperlink" Target="mailto:vmjimenez@colciencias.gov.co" TargetMode="External"/><Relationship Id="rId13" Type="http://schemas.openxmlformats.org/officeDocument/2006/relationships/hyperlink" Target="mailto:vmjimenez@colciencias.gov.co" TargetMode="External"/><Relationship Id="rId18" Type="http://schemas.openxmlformats.org/officeDocument/2006/relationships/hyperlink" Target="mailto:lbpatino@colciencias.gov.co" TargetMode="External"/><Relationship Id="rId39" Type="http://schemas.openxmlformats.org/officeDocument/2006/relationships/hyperlink" Target="mailto:dmalvarez@colciencias.gov.co" TargetMode="External"/><Relationship Id="rId34" Type="http://schemas.openxmlformats.org/officeDocument/2006/relationships/hyperlink" Target="mailto:altorres@colciencias.gov.co" TargetMode="External"/><Relationship Id="rId50" Type="http://schemas.openxmlformats.org/officeDocument/2006/relationships/hyperlink" Target="mailto:dmalvarez@colciencias.gov.co" TargetMode="External"/><Relationship Id="rId55" Type="http://schemas.openxmlformats.org/officeDocument/2006/relationships/hyperlink" Target="mailto:eccastaneda@colciencias.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49"/>
  <sheetViews>
    <sheetView topLeftCell="A19" zoomScale="80" zoomScaleNormal="80" workbookViewId="0">
      <selection activeCell="R43" sqref="R43"/>
    </sheetView>
  </sheetViews>
  <sheetFormatPr baseColWidth="10" defaultRowHeight="15" x14ac:dyDescent="0.25"/>
  <cols>
    <col min="1" max="1" width="2.5703125" style="1" customWidth="1"/>
    <col min="2" max="2" width="8.140625" style="1" customWidth="1"/>
    <col min="3" max="5" width="8" style="1" customWidth="1"/>
    <col min="6" max="6" width="11.42578125" style="1"/>
    <col min="7" max="8" width="9" style="1" customWidth="1"/>
    <col min="9" max="9" width="14.7109375" style="1" bestFit="1" customWidth="1"/>
    <col min="10" max="10" width="11.42578125" style="1"/>
    <col min="11" max="11" width="2.7109375" style="1" customWidth="1"/>
    <col min="12" max="16384" width="11.42578125" style="1"/>
  </cols>
  <sheetData>
    <row r="1" spans="2:10" x14ac:dyDescent="0.25">
      <c r="B1" s="3"/>
      <c r="C1" s="3"/>
      <c r="D1" s="3"/>
      <c r="E1" s="3"/>
      <c r="F1" s="3"/>
      <c r="G1" s="3"/>
      <c r="H1" s="3"/>
      <c r="I1" s="3"/>
      <c r="J1" s="3"/>
    </row>
    <row r="2" spans="2:10" ht="15.75" thickBot="1" x14ac:dyDescent="0.3">
      <c r="B2" s="3"/>
      <c r="C2" s="3"/>
      <c r="D2" s="3"/>
      <c r="E2" s="3"/>
      <c r="F2" s="3"/>
      <c r="G2" s="3"/>
      <c r="H2" s="3"/>
      <c r="I2" s="3"/>
      <c r="J2" s="3"/>
    </row>
    <row r="3" spans="2:10" x14ac:dyDescent="0.25">
      <c r="B3" s="4"/>
      <c r="C3" s="5"/>
      <c r="D3" s="5"/>
      <c r="E3" s="5"/>
      <c r="F3" s="5"/>
      <c r="G3" s="5"/>
      <c r="H3" s="5"/>
      <c r="I3" s="5"/>
      <c r="J3" s="6"/>
    </row>
    <row r="4" spans="2:10" x14ac:dyDescent="0.25">
      <c r="B4" s="7"/>
      <c r="C4" s="3"/>
      <c r="D4" s="3"/>
      <c r="E4" s="3"/>
      <c r="F4" s="3"/>
      <c r="G4" s="3"/>
      <c r="H4" s="3"/>
      <c r="I4" s="3"/>
      <c r="J4" s="8"/>
    </row>
    <row r="5" spans="2:10" ht="45.75" x14ac:dyDescent="0.65">
      <c r="B5" s="7"/>
      <c r="C5" s="3"/>
      <c r="D5" s="3"/>
      <c r="E5" s="3"/>
      <c r="F5" s="3"/>
      <c r="G5" s="3"/>
      <c r="H5" s="3"/>
      <c r="I5" s="12">
        <v>2018</v>
      </c>
      <c r="J5" s="8"/>
    </row>
    <row r="6" spans="2:10" x14ac:dyDescent="0.25">
      <c r="B6" s="7"/>
      <c r="C6" s="3"/>
      <c r="D6" s="3"/>
      <c r="E6" s="3"/>
      <c r="F6" s="3"/>
      <c r="G6" s="3"/>
      <c r="H6" s="3"/>
      <c r="I6" s="3"/>
      <c r="J6" s="8"/>
    </row>
    <row r="7" spans="2:10" x14ac:dyDescent="0.25">
      <c r="B7" s="7"/>
      <c r="C7" s="3"/>
      <c r="D7" s="3"/>
      <c r="E7" s="3"/>
      <c r="F7" s="3"/>
      <c r="G7" s="3"/>
      <c r="H7" s="3"/>
      <c r="I7" s="3"/>
      <c r="J7" s="8"/>
    </row>
    <row r="8" spans="2:10" x14ac:dyDescent="0.25">
      <c r="B8" s="7"/>
      <c r="C8" s="3"/>
      <c r="D8" s="3"/>
      <c r="E8" s="3"/>
      <c r="F8" s="3"/>
      <c r="G8" s="3"/>
      <c r="H8" s="3"/>
      <c r="I8" s="3"/>
      <c r="J8" s="8"/>
    </row>
    <row r="9" spans="2:10" x14ac:dyDescent="0.25">
      <c r="B9" s="7"/>
      <c r="C9" s="3"/>
      <c r="D9" s="3"/>
      <c r="E9" s="3"/>
      <c r="F9" s="3"/>
      <c r="G9" s="3"/>
      <c r="H9" s="3"/>
      <c r="I9" s="3"/>
      <c r="J9" s="8"/>
    </row>
    <row r="10" spans="2:10" x14ac:dyDescent="0.25">
      <c r="B10" s="7"/>
      <c r="C10" s="3"/>
      <c r="D10" s="3"/>
      <c r="E10" s="3"/>
      <c r="F10" s="3"/>
      <c r="G10" s="3"/>
      <c r="H10" s="3"/>
      <c r="I10" s="3"/>
      <c r="J10" s="8"/>
    </row>
    <row r="11" spans="2:10" x14ac:dyDescent="0.25">
      <c r="B11" s="7"/>
      <c r="C11" s="3"/>
      <c r="D11" s="3"/>
      <c r="E11" s="3"/>
      <c r="F11" s="3"/>
      <c r="G11" s="3"/>
      <c r="H11" s="3"/>
      <c r="I11" s="3"/>
      <c r="J11" s="8"/>
    </row>
    <row r="12" spans="2:10" x14ac:dyDescent="0.25">
      <c r="B12" s="7"/>
      <c r="C12" s="3"/>
      <c r="D12" s="3"/>
      <c r="E12" s="3"/>
      <c r="F12" s="3"/>
      <c r="G12" s="3"/>
      <c r="H12" s="3"/>
      <c r="I12" s="3"/>
      <c r="J12" s="8"/>
    </row>
    <row r="13" spans="2:10" x14ac:dyDescent="0.25">
      <c r="B13" s="7"/>
      <c r="C13" s="3"/>
      <c r="D13" s="3"/>
      <c r="E13" s="3"/>
      <c r="F13" s="3"/>
      <c r="G13" s="3"/>
      <c r="H13" s="3"/>
      <c r="I13" s="3"/>
      <c r="J13" s="8"/>
    </row>
    <row r="14" spans="2:10" x14ac:dyDescent="0.25">
      <c r="B14" s="7"/>
      <c r="C14" s="3"/>
      <c r="D14" s="3"/>
      <c r="E14" s="3"/>
      <c r="F14" s="3"/>
      <c r="G14" s="3"/>
      <c r="H14" s="3"/>
      <c r="I14" s="3"/>
      <c r="J14" s="8"/>
    </row>
    <row r="15" spans="2:10" x14ac:dyDescent="0.25">
      <c r="B15" s="7"/>
      <c r="C15" s="3"/>
      <c r="D15" s="3"/>
      <c r="E15" s="3"/>
      <c r="F15" s="3"/>
      <c r="G15" s="3"/>
      <c r="H15" s="3"/>
      <c r="I15" s="3"/>
      <c r="J15" s="8"/>
    </row>
    <row r="16" spans="2:10" ht="6" customHeight="1" x14ac:dyDescent="0.25">
      <c r="B16" s="7"/>
      <c r="C16" s="3"/>
      <c r="D16" s="3"/>
      <c r="E16" s="3"/>
      <c r="F16" s="3"/>
      <c r="G16" s="3"/>
      <c r="H16" s="3"/>
      <c r="I16" s="3"/>
      <c r="J16" s="8"/>
    </row>
    <row r="17" spans="2:10" ht="6" customHeight="1" x14ac:dyDescent="0.25">
      <c r="B17" s="7"/>
      <c r="C17" s="3"/>
      <c r="D17" s="3"/>
      <c r="E17" s="3"/>
      <c r="F17" s="3"/>
      <c r="G17" s="3"/>
      <c r="H17" s="3"/>
      <c r="I17" s="3"/>
      <c r="J17" s="8"/>
    </row>
    <row r="18" spans="2:10" x14ac:dyDescent="0.25">
      <c r="B18" s="7"/>
      <c r="C18" s="3"/>
      <c r="D18" s="3"/>
      <c r="E18" s="3"/>
      <c r="F18" s="3"/>
      <c r="G18" s="3"/>
      <c r="H18" s="3"/>
      <c r="I18" s="3"/>
      <c r="J18" s="8"/>
    </row>
    <row r="19" spans="2:10" x14ac:dyDescent="0.25">
      <c r="B19" s="7"/>
      <c r="C19" s="3"/>
      <c r="D19" s="3"/>
      <c r="E19" s="3"/>
      <c r="F19" s="3"/>
      <c r="G19" s="3"/>
      <c r="H19" s="3"/>
      <c r="I19" s="3"/>
      <c r="J19" s="8"/>
    </row>
    <row r="20" spans="2:10" x14ac:dyDescent="0.25">
      <c r="B20" s="7"/>
      <c r="C20" s="3"/>
      <c r="D20" s="3"/>
      <c r="E20" s="3"/>
      <c r="F20" s="3"/>
      <c r="G20" s="3"/>
      <c r="H20" s="3"/>
      <c r="I20" s="3"/>
      <c r="J20" s="8"/>
    </row>
    <row r="21" spans="2:10" x14ac:dyDescent="0.25">
      <c r="B21" s="7"/>
      <c r="C21" s="3"/>
      <c r="D21" s="3"/>
      <c r="E21" s="3"/>
      <c r="F21" s="3"/>
      <c r="G21" s="3"/>
      <c r="H21" s="3"/>
      <c r="I21" s="3"/>
      <c r="J21" s="8"/>
    </row>
    <row r="22" spans="2:10" x14ac:dyDescent="0.25">
      <c r="B22" s="7"/>
      <c r="C22" s="3"/>
      <c r="D22" s="3"/>
      <c r="E22" s="3"/>
      <c r="F22" s="3"/>
      <c r="G22" s="3"/>
      <c r="H22" s="3"/>
      <c r="I22" s="3"/>
      <c r="J22" s="8"/>
    </row>
    <row r="23" spans="2:10" x14ac:dyDescent="0.25">
      <c r="B23" s="7"/>
      <c r="C23" s="3"/>
      <c r="D23" s="3"/>
      <c r="E23" s="3"/>
      <c r="F23" s="3"/>
      <c r="G23" s="3"/>
      <c r="H23" s="3"/>
      <c r="I23" s="3"/>
      <c r="J23" s="8"/>
    </row>
    <row r="24" spans="2:10" x14ac:dyDescent="0.25">
      <c r="B24" s="7"/>
      <c r="C24" s="3"/>
      <c r="D24" s="3"/>
      <c r="E24" s="3"/>
      <c r="F24" s="3"/>
      <c r="G24" s="3"/>
      <c r="H24" s="3"/>
      <c r="I24" s="3"/>
      <c r="J24" s="8"/>
    </row>
    <row r="25" spans="2:10" x14ac:dyDescent="0.25">
      <c r="B25" s="7"/>
      <c r="C25" s="3"/>
      <c r="D25" s="3"/>
      <c r="E25" s="3"/>
      <c r="F25" s="3"/>
      <c r="G25" s="3"/>
      <c r="H25" s="3"/>
      <c r="I25" s="3"/>
      <c r="J25" s="8"/>
    </row>
    <row r="26" spans="2:10" x14ac:dyDescent="0.25">
      <c r="B26" s="7"/>
      <c r="C26" s="3"/>
      <c r="D26" s="3"/>
      <c r="E26" s="3"/>
      <c r="F26" s="3"/>
      <c r="G26" s="3"/>
      <c r="H26" s="3"/>
      <c r="I26" s="3"/>
      <c r="J26" s="8"/>
    </row>
    <row r="27" spans="2:10" x14ac:dyDescent="0.25">
      <c r="B27" s="7"/>
      <c r="C27" s="3"/>
      <c r="D27" s="3"/>
      <c r="E27" s="3"/>
      <c r="F27" s="3"/>
      <c r="G27" s="3"/>
      <c r="H27" s="3"/>
      <c r="I27" s="3"/>
      <c r="J27" s="8"/>
    </row>
    <row r="28" spans="2:10" x14ac:dyDescent="0.25">
      <c r="B28" s="7"/>
      <c r="C28" s="3"/>
      <c r="D28" s="3"/>
      <c r="E28" s="3"/>
      <c r="F28" s="3"/>
      <c r="G28" s="3"/>
      <c r="H28" s="3"/>
      <c r="I28" s="3"/>
      <c r="J28" s="8"/>
    </row>
    <row r="29" spans="2:10" ht="7.5" customHeight="1" x14ac:dyDescent="0.25">
      <c r="B29" s="7"/>
      <c r="C29" s="3"/>
      <c r="D29" s="3"/>
      <c r="E29" s="3"/>
      <c r="F29" s="3"/>
      <c r="G29" s="3"/>
      <c r="H29" s="3"/>
      <c r="I29" s="3"/>
      <c r="J29" s="8"/>
    </row>
    <row r="30" spans="2:10" ht="7.5" customHeight="1" x14ac:dyDescent="0.25">
      <c r="B30" s="7"/>
      <c r="C30" s="3"/>
      <c r="D30" s="3"/>
      <c r="E30" s="3"/>
      <c r="F30" s="3"/>
      <c r="G30" s="3"/>
      <c r="H30" s="3"/>
      <c r="I30" s="3"/>
      <c r="J30" s="8"/>
    </row>
    <row r="31" spans="2:10" x14ac:dyDescent="0.25">
      <c r="B31" s="7"/>
      <c r="C31" s="3"/>
      <c r="D31" s="3"/>
      <c r="E31" s="3"/>
      <c r="F31" s="3"/>
      <c r="G31" s="3"/>
      <c r="H31" s="3"/>
      <c r="I31" s="3"/>
      <c r="J31" s="8"/>
    </row>
    <row r="32" spans="2:10" x14ac:dyDescent="0.25">
      <c r="B32" s="7"/>
      <c r="C32" s="3"/>
      <c r="D32" s="3"/>
      <c r="E32" s="3"/>
      <c r="F32" s="3"/>
      <c r="G32" s="3"/>
      <c r="H32" s="3"/>
      <c r="I32" s="3"/>
      <c r="J32" s="8"/>
    </row>
    <row r="33" spans="2:10" x14ac:dyDescent="0.25">
      <c r="B33" s="7"/>
      <c r="C33" s="3"/>
      <c r="D33" s="3"/>
      <c r="E33" s="3"/>
      <c r="F33" s="3"/>
      <c r="G33" s="3"/>
      <c r="H33" s="3"/>
      <c r="I33" s="3"/>
      <c r="J33" s="8"/>
    </row>
    <row r="34" spans="2:10" x14ac:dyDescent="0.25">
      <c r="B34" s="7"/>
      <c r="C34" s="3"/>
      <c r="D34" s="3"/>
      <c r="E34" s="3"/>
      <c r="F34" s="3"/>
      <c r="G34" s="3"/>
      <c r="H34" s="3"/>
      <c r="I34" s="3"/>
      <c r="J34" s="8"/>
    </row>
    <row r="35" spans="2:10" x14ac:dyDescent="0.25">
      <c r="B35" s="7"/>
      <c r="C35" s="3"/>
      <c r="D35" s="3"/>
      <c r="E35" s="3"/>
      <c r="F35" s="3"/>
      <c r="G35" s="3"/>
      <c r="H35" s="3"/>
      <c r="I35" s="3"/>
      <c r="J35" s="8"/>
    </row>
    <row r="36" spans="2:10" x14ac:dyDescent="0.25">
      <c r="B36" s="7"/>
      <c r="C36" s="3"/>
      <c r="D36" s="3"/>
      <c r="E36" s="3"/>
      <c r="F36" s="3"/>
      <c r="G36" s="3"/>
      <c r="H36" s="3"/>
      <c r="I36" s="3"/>
      <c r="J36" s="8"/>
    </row>
    <row r="37" spans="2:10" x14ac:dyDescent="0.25">
      <c r="B37" s="7"/>
      <c r="C37" s="3"/>
      <c r="D37" s="3"/>
      <c r="E37" s="3"/>
      <c r="F37" s="3"/>
      <c r="G37" s="3"/>
      <c r="H37" s="3"/>
      <c r="I37" s="3"/>
      <c r="J37" s="8"/>
    </row>
    <row r="38" spans="2:10" x14ac:dyDescent="0.25">
      <c r="B38" s="7"/>
      <c r="C38" s="3"/>
      <c r="D38" s="3"/>
      <c r="E38" s="3"/>
      <c r="F38" s="3"/>
      <c r="G38" s="3"/>
      <c r="H38" s="3"/>
      <c r="I38" s="3"/>
      <c r="J38" s="8"/>
    </row>
    <row r="39" spans="2:10" x14ac:dyDescent="0.25">
      <c r="B39" s="7"/>
      <c r="C39" s="3"/>
      <c r="D39" s="3"/>
      <c r="E39" s="3"/>
      <c r="F39" s="3"/>
      <c r="G39" s="3"/>
      <c r="H39" s="3"/>
      <c r="I39" s="3"/>
      <c r="J39" s="8"/>
    </row>
    <row r="40" spans="2:10" ht="7.5" customHeight="1" x14ac:dyDescent="0.25">
      <c r="B40" s="7"/>
      <c r="C40" s="3"/>
      <c r="D40" s="3"/>
      <c r="E40" s="3"/>
      <c r="F40" s="3"/>
      <c r="G40" s="3"/>
      <c r="H40" s="3"/>
      <c r="I40" s="3"/>
      <c r="J40" s="8"/>
    </row>
    <row r="41" spans="2:10" ht="7.5" customHeight="1" x14ac:dyDescent="0.25">
      <c r="B41" s="7"/>
      <c r="C41" s="3"/>
      <c r="D41" s="3"/>
      <c r="E41" s="3"/>
      <c r="F41" s="3"/>
      <c r="G41" s="3"/>
      <c r="H41" s="3"/>
      <c r="I41" s="3"/>
      <c r="J41" s="8"/>
    </row>
    <row r="42" spans="2:10" x14ac:dyDescent="0.25">
      <c r="B42" s="7"/>
      <c r="C42" s="3"/>
      <c r="D42" s="3"/>
      <c r="E42" s="3"/>
      <c r="F42" s="3"/>
      <c r="G42" s="3"/>
      <c r="H42" s="3"/>
      <c r="I42" s="3"/>
      <c r="J42" s="8"/>
    </row>
    <row r="43" spans="2:10" x14ac:dyDescent="0.25">
      <c r="B43" s="7"/>
      <c r="C43" s="3"/>
      <c r="D43" s="3"/>
      <c r="E43" s="3"/>
      <c r="F43" s="3"/>
      <c r="G43" s="3"/>
      <c r="H43" s="3"/>
      <c r="I43" s="3"/>
      <c r="J43" s="8"/>
    </row>
    <row r="44" spans="2:10" x14ac:dyDescent="0.25">
      <c r="B44" s="7"/>
      <c r="C44" s="3"/>
      <c r="D44" s="3"/>
      <c r="E44" s="3"/>
      <c r="F44" s="3"/>
      <c r="G44" s="3"/>
      <c r="H44" s="3"/>
      <c r="I44" s="3"/>
      <c r="J44" s="8"/>
    </row>
    <row r="45" spans="2:10" x14ac:dyDescent="0.25">
      <c r="B45" s="7"/>
      <c r="C45" s="3"/>
      <c r="D45" s="3"/>
      <c r="E45" s="3"/>
      <c r="F45" s="3"/>
      <c r="G45" s="3"/>
      <c r="H45" s="3"/>
      <c r="I45" s="3"/>
      <c r="J45" s="8"/>
    </row>
    <row r="46" spans="2:10" x14ac:dyDescent="0.25">
      <c r="B46" s="7"/>
      <c r="C46" s="3"/>
      <c r="D46" s="3"/>
      <c r="E46" s="3"/>
      <c r="F46" s="3"/>
      <c r="G46" s="3"/>
      <c r="H46" s="3"/>
      <c r="I46" s="3"/>
      <c r="J46" s="8"/>
    </row>
    <row r="47" spans="2:10" x14ac:dyDescent="0.25">
      <c r="B47" s="7"/>
      <c r="C47" s="3"/>
      <c r="D47" s="3"/>
      <c r="E47" s="3"/>
      <c r="F47" s="3"/>
      <c r="G47" s="3"/>
      <c r="H47" s="3"/>
      <c r="I47" s="3"/>
      <c r="J47" s="8"/>
    </row>
    <row r="48" spans="2:10" ht="15.75" thickBot="1" x14ac:dyDescent="0.3">
      <c r="B48" s="9"/>
      <c r="C48" s="10"/>
      <c r="D48" s="10"/>
      <c r="E48" s="10"/>
      <c r="F48" s="10"/>
      <c r="G48" s="10"/>
      <c r="H48" s="10"/>
      <c r="I48" s="10"/>
      <c r="J48" s="11"/>
    </row>
    <row r="49" spans="2:10" x14ac:dyDescent="0.25">
      <c r="B49" s="3"/>
      <c r="C49" s="3"/>
      <c r="D49" s="3"/>
      <c r="E49" s="3"/>
      <c r="F49" s="3"/>
      <c r="G49" s="3"/>
      <c r="H49" s="3"/>
      <c r="I49" s="3"/>
      <c r="J49" s="3"/>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4:F8"/>
  <sheetViews>
    <sheetView topLeftCell="A4" zoomScale="120" zoomScaleNormal="120" workbookViewId="0">
      <selection activeCell="B21" sqref="B21"/>
    </sheetView>
  </sheetViews>
  <sheetFormatPr baseColWidth="10" defaultRowHeight="16.5" x14ac:dyDescent="0.3"/>
  <cols>
    <col min="1" max="1" width="5.28515625" style="2" customWidth="1"/>
    <col min="2" max="5" width="21.7109375" style="2" customWidth="1"/>
    <col min="6" max="6" width="5.28515625" style="13" customWidth="1"/>
    <col min="7" max="16384" width="11.42578125" style="2"/>
  </cols>
  <sheetData>
    <row r="4" spans="2:6" ht="20.25" x14ac:dyDescent="0.3">
      <c r="B4" s="99" t="s">
        <v>15</v>
      </c>
      <c r="C4" s="99"/>
      <c r="D4" s="99"/>
      <c r="E4" s="99"/>
    </row>
    <row r="5" spans="2:6" ht="20.25" x14ac:dyDescent="0.3">
      <c r="B5" s="20"/>
      <c r="C5" s="20"/>
      <c r="D5" s="20"/>
      <c r="E5" s="20"/>
    </row>
    <row r="6" spans="2:6" s="14" customFormat="1" ht="117" customHeight="1" x14ac:dyDescent="0.25">
      <c r="B6" s="100" t="s">
        <v>57</v>
      </c>
      <c r="C6" s="101"/>
      <c r="D6" s="101"/>
      <c r="E6" s="102"/>
      <c r="F6" s="15"/>
    </row>
    <row r="7" spans="2:6" x14ac:dyDescent="0.3">
      <c r="B7" s="13"/>
      <c r="C7" s="13"/>
      <c r="D7" s="13"/>
      <c r="E7" s="13"/>
    </row>
    <row r="8" spans="2:6" ht="101.25" customHeight="1" x14ac:dyDescent="0.3">
      <c r="B8" s="100" t="s">
        <v>43</v>
      </c>
      <c r="C8" s="101"/>
      <c r="D8" s="101"/>
      <c r="E8" s="102"/>
    </row>
  </sheetData>
  <mergeCells count="3">
    <mergeCell ref="B4:E4"/>
    <mergeCell ref="B6:E6"/>
    <mergeCell ref="B8:E8"/>
  </mergeCells>
  <printOptions horizontalCentered="1"/>
  <pageMargins left="0.39370078740157483" right="0.39370078740157483" top="0.74803149606299213" bottom="0.74803149606299213" header="0.31496062992125984" footer="0.31496062992125984"/>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C16"/>
  <sheetViews>
    <sheetView topLeftCell="A10" zoomScale="80" zoomScaleNormal="80" workbookViewId="0">
      <selection activeCell="C16" sqref="C16"/>
    </sheetView>
  </sheetViews>
  <sheetFormatPr baseColWidth="10" defaultRowHeight="15" x14ac:dyDescent="0.2"/>
  <cols>
    <col min="1" max="1" width="5.140625" style="17" customWidth="1"/>
    <col min="2" max="2" width="39.7109375" style="17" customWidth="1"/>
    <col min="3" max="3" width="77.7109375" style="17" customWidth="1"/>
    <col min="4" max="4" width="5.28515625" style="17" customWidth="1"/>
    <col min="5" max="16384" width="11.42578125" style="17"/>
  </cols>
  <sheetData>
    <row r="2" spans="2:3" ht="15.75" thickBot="1" x14ac:dyDescent="0.25"/>
    <row r="3" spans="2:3" ht="16.5" thickBot="1" x14ac:dyDescent="0.3">
      <c r="B3" s="103" t="s">
        <v>0</v>
      </c>
      <c r="C3" s="104"/>
    </row>
    <row r="4" spans="2:3" ht="16.5" thickBot="1" x14ac:dyDescent="0.3">
      <c r="B4" s="21"/>
      <c r="C4" s="21"/>
    </row>
    <row r="5" spans="2:3" ht="30" x14ac:dyDescent="0.2">
      <c r="B5" s="22" t="s">
        <v>1</v>
      </c>
      <c r="C5" s="23" t="s">
        <v>44</v>
      </c>
    </row>
    <row r="6" spans="2:3" ht="20.25" customHeight="1" x14ac:dyDescent="0.2">
      <c r="B6" s="24" t="s">
        <v>2</v>
      </c>
      <c r="C6" s="25" t="s">
        <v>177</v>
      </c>
    </row>
    <row r="7" spans="2:3" ht="20.25" customHeight="1" x14ac:dyDescent="0.2">
      <c r="B7" s="24" t="s">
        <v>3</v>
      </c>
      <c r="C7" s="26">
        <v>6258480</v>
      </c>
    </row>
    <row r="8" spans="2:3" ht="20.25" customHeight="1" x14ac:dyDescent="0.2">
      <c r="B8" s="24" t="s">
        <v>13</v>
      </c>
      <c r="C8" s="40" t="s">
        <v>45</v>
      </c>
    </row>
    <row r="9" spans="2:3" ht="294.75" customHeight="1" x14ac:dyDescent="0.2">
      <c r="B9" s="24" t="s">
        <v>19</v>
      </c>
      <c r="C9" s="27" t="s">
        <v>55</v>
      </c>
    </row>
    <row r="10" spans="2:3" ht="51.75" customHeight="1" x14ac:dyDescent="0.2">
      <c r="B10" s="24" t="s">
        <v>20</v>
      </c>
      <c r="C10" s="27" t="s">
        <v>46</v>
      </c>
    </row>
    <row r="11" spans="2:3" ht="270.60000000000002" customHeight="1" x14ac:dyDescent="0.2">
      <c r="B11" s="24" t="s">
        <v>4</v>
      </c>
      <c r="C11" s="27" t="s">
        <v>56</v>
      </c>
    </row>
    <row r="12" spans="2:3" ht="62.25" customHeight="1" x14ac:dyDescent="0.2">
      <c r="B12" s="24" t="s">
        <v>5</v>
      </c>
      <c r="C12" s="25" t="s">
        <v>212</v>
      </c>
    </row>
    <row r="13" spans="2:3" ht="32.25" customHeight="1" x14ac:dyDescent="0.2">
      <c r="B13" s="24" t="s">
        <v>16</v>
      </c>
      <c r="C13" s="41">
        <f>SUM(PAA!J6:J76)</f>
        <v>26516690380.510002</v>
      </c>
    </row>
    <row r="14" spans="2:3" ht="36" customHeight="1" x14ac:dyDescent="0.2">
      <c r="B14" s="24" t="s">
        <v>17</v>
      </c>
      <c r="C14" s="41">
        <v>507807300</v>
      </c>
    </row>
    <row r="15" spans="2:3" ht="41.25" customHeight="1" x14ac:dyDescent="0.2">
      <c r="B15" s="24" t="s">
        <v>18</v>
      </c>
      <c r="C15" s="41">
        <v>50807300</v>
      </c>
    </row>
    <row r="16" spans="2:3" ht="40.5" customHeight="1" thickBot="1" x14ac:dyDescent="0.25">
      <c r="B16" s="28" t="s">
        <v>14</v>
      </c>
      <c r="C16" s="36" t="s">
        <v>248</v>
      </c>
    </row>
  </sheetData>
  <mergeCells count="1">
    <mergeCell ref="B3:C3"/>
  </mergeCells>
  <hyperlinks>
    <hyperlink ref="C8" r:id="rId1"/>
  </hyperlinks>
  <printOptions horizontalCentered="1" verticalCentered="1"/>
  <pageMargins left="0.39370078740157483" right="0.39370078740157483" top="0.74803149606299213" bottom="0.74803149606299213" header="0.31496062992125984" footer="0.31496062992125984"/>
  <pageSetup scale="75"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28"/>
  <sheetViews>
    <sheetView showGridLines="0" tabSelected="1" topLeftCell="A25" zoomScale="60" zoomScaleNormal="60" workbookViewId="0">
      <selection activeCell="K76" sqref="K76"/>
    </sheetView>
  </sheetViews>
  <sheetFormatPr baseColWidth="10" defaultColWidth="10.85546875" defaultRowHeight="15" x14ac:dyDescent="0.2"/>
  <cols>
    <col min="1" max="1" width="3.7109375" style="34" customWidth="1"/>
    <col min="2" max="2" width="16" style="16" customWidth="1"/>
    <col min="3" max="3" width="56.5703125" style="16" customWidth="1"/>
    <col min="4" max="5" width="18.28515625" style="16" customWidth="1"/>
    <col min="6" max="6" width="15.85546875" style="16" customWidth="1"/>
    <col min="7" max="7" width="17.5703125" style="16" customWidth="1"/>
    <col min="8" max="8" width="16.7109375" style="16" customWidth="1"/>
    <col min="9" max="9" width="19" style="60" customWidth="1"/>
    <col min="10" max="10" width="19.5703125" style="19" customWidth="1"/>
    <col min="11" max="11" width="20.42578125" style="19" customWidth="1"/>
    <col min="12" max="12" width="13.85546875" style="19" customWidth="1"/>
    <col min="13" max="13" width="18.28515625" style="19" customWidth="1"/>
    <col min="14" max="14" width="19.5703125" style="19" customWidth="1"/>
    <col min="15" max="15" width="22.28515625" style="16" customWidth="1"/>
    <col min="16" max="16" width="18.7109375" style="16" customWidth="1"/>
    <col min="17" max="17" width="21.140625" style="16" customWidth="1"/>
    <col min="18" max="18" width="22.85546875" style="16" customWidth="1"/>
    <col min="19" max="16384" width="10.85546875" style="16"/>
  </cols>
  <sheetData>
    <row r="1" spans="1:18" ht="24" customHeight="1" x14ac:dyDescent="0.2">
      <c r="A1" s="33"/>
      <c r="B1" s="117"/>
      <c r="C1" s="118"/>
      <c r="D1" s="123" t="s">
        <v>42</v>
      </c>
      <c r="E1" s="123"/>
      <c r="F1" s="123"/>
      <c r="G1" s="123"/>
      <c r="H1" s="123"/>
      <c r="I1" s="123"/>
      <c r="J1" s="123"/>
      <c r="K1" s="123"/>
      <c r="L1" s="123"/>
      <c r="M1" s="123"/>
      <c r="N1" s="123"/>
      <c r="O1" s="123"/>
      <c r="P1" s="123"/>
      <c r="Q1" s="126" t="s">
        <v>26</v>
      </c>
      <c r="R1" s="127"/>
    </row>
    <row r="2" spans="1:18" ht="24" customHeight="1" x14ac:dyDescent="0.2">
      <c r="A2" s="33"/>
      <c r="B2" s="119"/>
      <c r="C2" s="120"/>
      <c r="D2" s="124"/>
      <c r="E2" s="124"/>
      <c r="F2" s="124"/>
      <c r="G2" s="124"/>
      <c r="H2" s="124"/>
      <c r="I2" s="124"/>
      <c r="J2" s="124"/>
      <c r="K2" s="124"/>
      <c r="L2" s="124"/>
      <c r="M2" s="124"/>
      <c r="N2" s="124"/>
      <c r="O2" s="124"/>
      <c r="P2" s="124"/>
      <c r="Q2" s="128" t="s">
        <v>27</v>
      </c>
      <c r="R2" s="129"/>
    </row>
    <row r="3" spans="1:18" ht="24" customHeight="1" thickBot="1" x14ac:dyDescent="0.25">
      <c r="A3" s="33"/>
      <c r="B3" s="121"/>
      <c r="C3" s="122"/>
      <c r="D3" s="125"/>
      <c r="E3" s="125"/>
      <c r="F3" s="125"/>
      <c r="G3" s="125"/>
      <c r="H3" s="125"/>
      <c r="I3" s="125"/>
      <c r="J3" s="125"/>
      <c r="K3" s="125"/>
      <c r="L3" s="125"/>
      <c r="M3" s="125"/>
      <c r="N3" s="125"/>
      <c r="O3" s="125"/>
      <c r="P3" s="125"/>
      <c r="Q3" s="130" t="s">
        <v>33</v>
      </c>
      <c r="R3" s="131"/>
    </row>
    <row r="4" spans="1:18" ht="15" customHeight="1" thickBot="1" x14ac:dyDescent="0.3">
      <c r="B4" s="18"/>
      <c r="J4" s="16"/>
      <c r="K4" s="16"/>
      <c r="L4" s="16"/>
      <c r="M4" s="16"/>
      <c r="N4" s="16"/>
    </row>
    <row r="5" spans="1:18" ht="130.5" customHeight="1" thickBot="1" x14ac:dyDescent="0.25">
      <c r="B5" s="96" t="s">
        <v>28</v>
      </c>
      <c r="C5" s="97" t="s">
        <v>6</v>
      </c>
      <c r="D5" s="97" t="s">
        <v>29</v>
      </c>
      <c r="E5" s="97" t="s">
        <v>21</v>
      </c>
      <c r="F5" s="97" t="s">
        <v>30</v>
      </c>
      <c r="G5" s="97" t="s">
        <v>31</v>
      </c>
      <c r="H5" s="97" t="s">
        <v>7</v>
      </c>
      <c r="I5" s="97" t="s">
        <v>8</v>
      </c>
      <c r="J5" s="97" t="s">
        <v>9</v>
      </c>
      <c r="K5" s="97" t="s">
        <v>10</v>
      </c>
      <c r="L5" s="97" t="s">
        <v>11</v>
      </c>
      <c r="M5" s="97" t="s">
        <v>12</v>
      </c>
      <c r="N5" s="97" t="s">
        <v>32</v>
      </c>
      <c r="O5" s="97" t="s">
        <v>22</v>
      </c>
      <c r="P5" s="97" t="s">
        <v>23</v>
      </c>
      <c r="Q5" s="97" t="s">
        <v>24</v>
      </c>
      <c r="R5" s="98" t="s">
        <v>25</v>
      </c>
    </row>
    <row r="6" spans="1:18" ht="102.75" customHeight="1" x14ac:dyDescent="0.2">
      <c r="B6" s="47">
        <v>80101506</v>
      </c>
      <c r="C6" s="50" t="s">
        <v>58</v>
      </c>
      <c r="D6" s="58" t="s">
        <v>59</v>
      </c>
      <c r="E6" s="58" t="s">
        <v>59</v>
      </c>
      <c r="F6" s="29">
        <v>12</v>
      </c>
      <c r="G6" s="48" t="s">
        <v>110</v>
      </c>
      <c r="H6" s="48" t="s">
        <v>35</v>
      </c>
      <c r="I6" s="48" t="s">
        <v>60</v>
      </c>
      <c r="J6" s="49">
        <v>8100000000</v>
      </c>
      <c r="K6" s="49">
        <f t="shared" ref="K6:K27" si="0">+J6</f>
        <v>8100000000</v>
      </c>
      <c r="L6" s="29" t="s">
        <v>36</v>
      </c>
      <c r="M6" s="29" t="s">
        <v>37</v>
      </c>
      <c r="N6" s="29" t="s">
        <v>38</v>
      </c>
      <c r="O6" s="29" t="s">
        <v>39</v>
      </c>
      <c r="P6" s="29" t="s">
        <v>61</v>
      </c>
      <c r="Q6" s="29" t="s">
        <v>62</v>
      </c>
      <c r="R6" s="61" t="s">
        <v>63</v>
      </c>
    </row>
    <row r="7" spans="1:18" ht="102.75" customHeight="1" x14ac:dyDescent="0.2">
      <c r="B7" s="42">
        <v>80101506</v>
      </c>
      <c r="C7" s="51" t="s">
        <v>64</v>
      </c>
      <c r="D7" s="55" t="s">
        <v>59</v>
      </c>
      <c r="E7" s="55" t="s">
        <v>59</v>
      </c>
      <c r="F7" s="54">
        <v>12</v>
      </c>
      <c r="G7" s="43" t="s">
        <v>110</v>
      </c>
      <c r="H7" s="43" t="s">
        <v>35</v>
      </c>
      <c r="I7" s="43" t="s">
        <v>60</v>
      </c>
      <c r="J7" s="53">
        <v>7592581000</v>
      </c>
      <c r="K7" s="53">
        <f>+J7</f>
        <v>7592581000</v>
      </c>
      <c r="L7" s="54" t="s">
        <v>36</v>
      </c>
      <c r="M7" s="54" t="s">
        <v>37</v>
      </c>
      <c r="N7" s="54" t="s">
        <v>38</v>
      </c>
      <c r="O7" s="54" t="s">
        <v>39</v>
      </c>
      <c r="P7" s="54" t="s">
        <v>61</v>
      </c>
      <c r="Q7" s="54" t="s">
        <v>62</v>
      </c>
      <c r="R7" s="62" t="s">
        <v>63</v>
      </c>
    </row>
    <row r="8" spans="1:18" ht="102.75" customHeight="1" x14ac:dyDescent="0.2">
      <c r="B8" s="93" t="s">
        <v>195</v>
      </c>
      <c r="C8" s="94" t="s">
        <v>196</v>
      </c>
      <c r="D8" s="86" t="s">
        <v>135</v>
      </c>
      <c r="E8" s="86" t="s">
        <v>112</v>
      </c>
      <c r="F8" s="95">
        <v>36</v>
      </c>
      <c r="G8" s="95" t="s">
        <v>182</v>
      </c>
      <c r="H8" s="95" t="s">
        <v>41</v>
      </c>
      <c r="I8" s="95" t="s">
        <v>60</v>
      </c>
      <c r="J8" s="90" t="s">
        <v>37</v>
      </c>
      <c r="K8" s="90" t="s">
        <v>37</v>
      </c>
      <c r="L8" s="91" t="s">
        <v>36</v>
      </c>
      <c r="M8" s="91" t="s">
        <v>37</v>
      </c>
      <c r="N8" s="91" t="s">
        <v>38</v>
      </c>
      <c r="O8" s="91" t="s">
        <v>39</v>
      </c>
      <c r="P8" s="91" t="s">
        <v>61</v>
      </c>
      <c r="Q8" s="91" t="s">
        <v>62</v>
      </c>
      <c r="R8" s="92" t="s">
        <v>63</v>
      </c>
    </row>
    <row r="9" spans="1:18" ht="102.75" customHeight="1" x14ac:dyDescent="0.2">
      <c r="B9" s="56">
        <v>80130000</v>
      </c>
      <c r="C9" s="31" t="s">
        <v>65</v>
      </c>
      <c r="D9" s="55" t="s">
        <v>59</v>
      </c>
      <c r="E9" s="55" t="s">
        <v>59</v>
      </c>
      <c r="F9" s="54">
        <v>11.5</v>
      </c>
      <c r="G9" s="54" t="s">
        <v>66</v>
      </c>
      <c r="H9" s="54" t="s">
        <v>67</v>
      </c>
      <c r="I9" s="54" t="s">
        <v>68</v>
      </c>
      <c r="J9" s="53">
        <v>3716400</v>
      </c>
      <c r="K9" s="53">
        <f t="shared" si="0"/>
        <v>3716400</v>
      </c>
      <c r="L9" s="54" t="s">
        <v>36</v>
      </c>
      <c r="M9" s="54" t="s">
        <v>37</v>
      </c>
      <c r="N9" s="54" t="s">
        <v>38</v>
      </c>
      <c r="O9" s="54" t="s">
        <v>39</v>
      </c>
      <c r="P9" s="54" t="s">
        <v>224</v>
      </c>
      <c r="Q9" s="54" t="s">
        <v>69</v>
      </c>
      <c r="R9" s="62" t="s">
        <v>213</v>
      </c>
    </row>
    <row r="10" spans="1:18" ht="102.75" customHeight="1" x14ac:dyDescent="0.2">
      <c r="B10" s="56" t="s">
        <v>70</v>
      </c>
      <c r="C10" s="31" t="s">
        <v>71</v>
      </c>
      <c r="D10" s="55" t="s">
        <v>59</v>
      </c>
      <c r="E10" s="55" t="s">
        <v>59</v>
      </c>
      <c r="F10" s="54">
        <v>9</v>
      </c>
      <c r="G10" s="54" t="s">
        <v>72</v>
      </c>
      <c r="H10" s="54" t="s">
        <v>67</v>
      </c>
      <c r="I10" s="54" t="s">
        <v>68</v>
      </c>
      <c r="J10" s="53">
        <f>14280000*9</f>
        <v>128520000</v>
      </c>
      <c r="K10" s="53">
        <f t="shared" si="0"/>
        <v>128520000</v>
      </c>
      <c r="L10" s="54" t="s">
        <v>36</v>
      </c>
      <c r="M10" s="54" t="s">
        <v>37</v>
      </c>
      <c r="N10" s="54" t="s">
        <v>38</v>
      </c>
      <c r="O10" s="54" t="s">
        <v>39</v>
      </c>
      <c r="P10" s="54" t="s">
        <v>224</v>
      </c>
      <c r="Q10" s="54" t="s">
        <v>69</v>
      </c>
      <c r="R10" s="62" t="s">
        <v>213</v>
      </c>
    </row>
    <row r="11" spans="1:18" ht="102.75" customHeight="1" x14ac:dyDescent="0.2">
      <c r="B11" s="56">
        <v>43201400</v>
      </c>
      <c r="C11" s="31" t="s">
        <v>73</v>
      </c>
      <c r="D11" s="55" t="s">
        <v>59</v>
      </c>
      <c r="E11" s="55" t="s">
        <v>59</v>
      </c>
      <c r="F11" s="54">
        <v>1</v>
      </c>
      <c r="G11" s="54" t="s">
        <v>74</v>
      </c>
      <c r="H11" s="54" t="s">
        <v>35</v>
      </c>
      <c r="I11" s="54" t="s">
        <v>156</v>
      </c>
      <c r="J11" s="53">
        <v>260000</v>
      </c>
      <c r="K11" s="53">
        <f>+J11</f>
        <v>260000</v>
      </c>
      <c r="L11" s="54" t="s">
        <v>36</v>
      </c>
      <c r="M11" s="54" t="s">
        <v>37</v>
      </c>
      <c r="N11" s="54" t="s">
        <v>38</v>
      </c>
      <c r="O11" s="54" t="s">
        <v>39</v>
      </c>
      <c r="P11" s="54" t="s">
        <v>224</v>
      </c>
      <c r="Q11" s="54" t="s">
        <v>69</v>
      </c>
      <c r="R11" s="62" t="s">
        <v>213</v>
      </c>
    </row>
    <row r="12" spans="1:18" ht="102.75" customHeight="1" x14ac:dyDescent="0.2">
      <c r="B12" s="56">
        <v>43201400</v>
      </c>
      <c r="C12" s="31" t="s">
        <v>73</v>
      </c>
      <c r="D12" s="55" t="s">
        <v>139</v>
      </c>
      <c r="E12" s="55" t="s">
        <v>139</v>
      </c>
      <c r="F12" s="54">
        <v>1</v>
      </c>
      <c r="G12" s="54" t="s">
        <v>74</v>
      </c>
      <c r="H12" s="54" t="s">
        <v>35</v>
      </c>
      <c r="I12" s="54" t="s">
        <v>221</v>
      </c>
      <c r="J12" s="53">
        <v>800858</v>
      </c>
      <c r="K12" s="53">
        <f>+J12</f>
        <v>800858</v>
      </c>
      <c r="L12" s="54" t="s">
        <v>36</v>
      </c>
      <c r="M12" s="54" t="s">
        <v>37</v>
      </c>
      <c r="N12" s="54" t="s">
        <v>38</v>
      </c>
      <c r="O12" s="54" t="s">
        <v>39</v>
      </c>
      <c r="P12" s="54" t="s">
        <v>224</v>
      </c>
      <c r="Q12" s="54" t="s">
        <v>69</v>
      </c>
      <c r="R12" s="62" t="s">
        <v>213</v>
      </c>
    </row>
    <row r="13" spans="1:18" ht="102.75" customHeight="1" x14ac:dyDescent="0.2">
      <c r="B13" s="56" t="s">
        <v>75</v>
      </c>
      <c r="C13" s="31" t="s">
        <v>76</v>
      </c>
      <c r="D13" s="55" t="s">
        <v>51</v>
      </c>
      <c r="E13" s="55" t="s">
        <v>51</v>
      </c>
      <c r="F13" s="54">
        <v>9</v>
      </c>
      <c r="G13" s="54" t="s">
        <v>72</v>
      </c>
      <c r="H13" s="54" t="s">
        <v>78</v>
      </c>
      <c r="I13" s="54" t="s">
        <v>157</v>
      </c>
      <c r="J13" s="53">
        <v>224745880</v>
      </c>
      <c r="K13" s="53">
        <f t="shared" si="0"/>
        <v>224745880</v>
      </c>
      <c r="L13" s="54" t="s">
        <v>36</v>
      </c>
      <c r="M13" s="54" t="s">
        <v>37</v>
      </c>
      <c r="N13" s="54" t="s">
        <v>38</v>
      </c>
      <c r="O13" s="54" t="s">
        <v>39</v>
      </c>
      <c r="P13" s="54" t="s">
        <v>224</v>
      </c>
      <c r="Q13" s="54" t="s">
        <v>69</v>
      </c>
      <c r="R13" s="62" t="s">
        <v>213</v>
      </c>
    </row>
    <row r="14" spans="1:18" ht="102.75" customHeight="1" x14ac:dyDescent="0.2">
      <c r="B14" s="56" t="s">
        <v>75</v>
      </c>
      <c r="C14" s="31" t="s">
        <v>76</v>
      </c>
      <c r="D14" s="55" t="s">
        <v>51</v>
      </c>
      <c r="E14" s="55" t="s">
        <v>51</v>
      </c>
      <c r="F14" s="54">
        <v>1</v>
      </c>
      <c r="G14" s="54" t="s">
        <v>74</v>
      </c>
      <c r="H14" s="54" t="s">
        <v>129</v>
      </c>
      <c r="I14" s="54" t="s">
        <v>157</v>
      </c>
      <c r="J14" s="53">
        <v>28093235</v>
      </c>
      <c r="K14" s="53">
        <f t="shared" si="0"/>
        <v>28093235</v>
      </c>
      <c r="L14" s="54" t="s">
        <v>36</v>
      </c>
      <c r="M14" s="54" t="s">
        <v>37</v>
      </c>
      <c r="N14" s="54" t="s">
        <v>38</v>
      </c>
      <c r="O14" s="54" t="s">
        <v>39</v>
      </c>
      <c r="P14" s="54" t="s">
        <v>224</v>
      </c>
      <c r="Q14" s="54" t="s">
        <v>69</v>
      </c>
      <c r="R14" s="62" t="s">
        <v>213</v>
      </c>
    </row>
    <row r="15" spans="1:18" ht="102.75" customHeight="1" x14ac:dyDescent="0.2">
      <c r="B15" s="56" t="s">
        <v>79</v>
      </c>
      <c r="C15" s="31" t="s">
        <v>80</v>
      </c>
      <c r="D15" s="55" t="s">
        <v>51</v>
      </c>
      <c r="E15" s="55" t="s">
        <v>81</v>
      </c>
      <c r="F15" s="54">
        <v>8</v>
      </c>
      <c r="G15" s="54" t="s">
        <v>82</v>
      </c>
      <c r="H15" s="54" t="s">
        <v>83</v>
      </c>
      <c r="I15" s="54" t="s">
        <v>157</v>
      </c>
      <c r="J15" s="45">
        <f>113181234.51+12480000+5824000</f>
        <v>131485234.51000001</v>
      </c>
      <c r="K15" s="53">
        <f t="shared" si="0"/>
        <v>131485234.51000001</v>
      </c>
      <c r="L15" s="54" t="s">
        <v>36</v>
      </c>
      <c r="M15" s="54" t="s">
        <v>37</v>
      </c>
      <c r="N15" s="54" t="s">
        <v>38</v>
      </c>
      <c r="O15" s="54" t="s">
        <v>39</v>
      </c>
      <c r="P15" s="54" t="s">
        <v>224</v>
      </c>
      <c r="Q15" s="54" t="s">
        <v>69</v>
      </c>
      <c r="R15" s="62" t="s">
        <v>213</v>
      </c>
    </row>
    <row r="16" spans="1:18" ht="102.75" customHeight="1" x14ac:dyDescent="0.2">
      <c r="B16" s="56">
        <v>46191601</v>
      </c>
      <c r="C16" s="31" t="s">
        <v>144</v>
      </c>
      <c r="D16" s="55" t="s">
        <v>77</v>
      </c>
      <c r="E16" s="55" t="s">
        <v>77</v>
      </c>
      <c r="F16" s="54">
        <v>2</v>
      </c>
      <c r="G16" s="54" t="s">
        <v>85</v>
      </c>
      <c r="H16" s="54" t="s">
        <v>84</v>
      </c>
      <c r="I16" s="54" t="s">
        <v>68</v>
      </c>
      <c r="J16" s="53">
        <v>5242219</v>
      </c>
      <c r="K16" s="53">
        <f>+J16</f>
        <v>5242219</v>
      </c>
      <c r="L16" s="54" t="s">
        <v>36</v>
      </c>
      <c r="M16" s="54" t="s">
        <v>37</v>
      </c>
      <c r="N16" s="54" t="s">
        <v>38</v>
      </c>
      <c r="O16" s="54" t="s">
        <v>39</v>
      </c>
      <c r="P16" s="54" t="s">
        <v>224</v>
      </c>
      <c r="Q16" s="54" t="s">
        <v>69</v>
      </c>
      <c r="R16" s="62" t="s">
        <v>213</v>
      </c>
    </row>
    <row r="17" spans="2:18" ht="102.75" customHeight="1" x14ac:dyDescent="0.2">
      <c r="B17" s="56" t="s">
        <v>86</v>
      </c>
      <c r="C17" s="31" t="s">
        <v>145</v>
      </c>
      <c r="D17" s="55" t="s">
        <v>52</v>
      </c>
      <c r="E17" s="55" t="s">
        <v>52</v>
      </c>
      <c r="F17" s="54">
        <v>7</v>
      </c>
      <c r="G17" s="54" t="s">
        <v>87</v>
      </c>
      <c r="H17" s="54" t="s">
        <v>84</v>
      </c>
      <c r="I17" s="54" t="s">
        <v>68</v>
      </c>
      <c r="J17" s="53">
        <v>50000000</v>
      </c>
      <c r="K17" s="53">
        <f t="shared" si="0"/>
        <v>50000000</v>
      </c>
      <c r="L17" s="54" t="s">
        <v>36</v>
      </c>
      <c r="M17" s="54" t="s">
        <v>37</v>
      </c>
      <c r="N17" s="54" t="s">
        <v>38</v>
      </c>
      <c r="O17" s="54" t="s">
        <v>39</v>
      </c>
      <c r="P17" s="54" t="s">
        <v>224</v>
      </c>
      <c r="Q17" s="54" t="s">
        <v>69</v>
      </c>
      <c r="R17" s="62" t="s">
        <v>213</v>
      </c>
    </row>
    <row r="18" spans="2:18" ht="102.75" customHeight="1" x14ac:dyDescent="0.2">
      <c r="B18" s="88">
        <v>78181701</v>
      </c>
      <c r="C18" s="89" t="s">
        <v>88</v>
      </c>
      <c r="D18" s="86" t="s">
        <v>112</v>
      </c>
      <c r="E18" s="86" t="s">
        <v>112</v>
      </c>
      <c r="F18" s="91">
        <v>6</v>
      </c>
      <c r="G18" s="91" t="s">
        <v>104</v>
      </c>
      <c r="H18" s="91" t="s">
        <v>125</v>
      </c>
      <c r="I18" s="91" t="s">
        <v>68</v>
      </c>
      <c r="J18" s="87">
        <v>11000000</v>
      </c>
      <c r="K18" s="90">
        <f>+J18</f>
        <v>11000000</v>
      </c>
      <c r="L18" s="91" t="s">
        <v>36</v>
      </c>
      <c r="M18" s="91" t="s">
        <v>37</v>
      </c>
      <c r="N18" s="91" t="s">
        <v>38</v>
      </c>
      <c r="O18" s="91" t="s">
        <v>39</v>
      </c>
      <c r="P18" s="91" t="s">
        <v>224</v>
      </c>
      <c r="Q18" s="91" t="s">
        <v>69</v>
      </c>
      <c r="R18" s="92" t="s">
        <v>213</v>
      </c>
    </row>
    <row r="19" spans="2:18" ht="102.75" customHeight="1" x14ac:dyDescent="0.2">
      <c r="B19" s="56">
        <v>84131603</v>
      </c>
      <c r="C19" s="31" t="s">
        <v>89</v>
      </c>
      <c r="D19" s="32" t="s">
        <v>59</v>
      </c>
      <c r="E19" s="55" t="s">
        <v>59</v>
      </c>
      <c r="F19" s="54">
        <v>11</v>
      </c>
      <c r="G19" s="54" t="s">
        <v>90</v>
      </c>
      <c r="H19" s="54" t="s">
        <v>84</v>
      </c>
      <c r="I19" s="54" t="s">
        <v>68</v>
      </c>
      <c r="J19" s="53">
        <v>4800000</v>
      </c>
      <c r="K19" s="53">
        <f t="shared" si="0"/>
        <v>4800000</v>
      </c>
      <c r="L19" s="54" t="s">
        <v>36</v>
      </c>
      <c r="M19" s="54" t="s">
        <v>37</v>
      </c>
      <c r="N19" s="54" t="s">
        <v>38</v>
      </c>
      <c r="O19" s="54" t="s">
        <v>39</v>
      </c>
      <c r="P19" s="54" t="s">
        <v>224</v>
      </c>
      <c r="Q19" s="54" t="s">
        <v>69</v>
      </c>
      <c r="R19" s="62" t="s">
        <v>213</v>
      </c>
    </row>
    <row r="20" spans="2:18" ht="102.75" customHeight="1" x14ac:dyDescent="0.2">
      <c r="B20" s="56" t="s">
        <v>91</v>
      </c>
      <c r="C20" s="31" t="s">
        <v>92</v>
      </c>
      <c r="D20" s="55" t="s">
        <v>81</v>
      </c>
      <c r="E20" s="55" t="s">
        <v>81</v>
      </c>
      <c r="F20" s="54">
        <v>7</v>
      </c>
      <c r="G20" s="54" t="s">
        <v>87</v>
      </c>
      <c r="H20" s="54" t="s">
        <v>84</v>
      </c>
      <c r="I20" s="54" t="s">
        <v>157</v>
      </c>
      <c r="J20" s="53">
        <v>35000000</v>
      </c>
      <c r="K20" s="53">
        <f t="shared" si="0"/>
        <v>35000000</v>
      </c>
      <c r="L20" s="54" t="s">
        <v>36</v>
      </c>
      <c r="M20" s="54" t="s">
        <v>37</v>
      </c>
      <c r="N20" s="54" t="s">
        <v>38</v>
      </c>
      <c r="O20" s="54" t="s">
        <v>39</v>
      </c>
      <c r="P20" s="54" t="s">
        <v>224</v>
      </c>
      <c r="Q20" s="54" t="s">
        <v>69</v>
      </c>
      <c r="R20" s="62" t="s">
        <v>213</v>
      </c>
    </row>
    <row r="21" spans="2:18" ht="102.75" customHeight="1" x14ac:dyDescent="0.2">
      <c r="B21" s="56" t="s">
        <v>93</v>
      </c>
      <c r="C21" s="31" t="s">
        <v>146</v>
      </c>
      <c r="D21" s="55" t="s">
        <v>51</v>
      </c>
      <c r="E21" s="32" t="s">
        <v>81</v>
      </c>
      <c r="F21" s="54" t="s">
        <v>94</v>
      </c>
      <c r="G21" s="54" t="s">
        <v>95</v>
      </c>
      <c r="H21" s="54" t="s">
        <v>84</v>
      </c>
      <c r="I21" s="52" t="s">
        <v>157</v>
      </c>
      <c r="J21" s="53">
        <f>12720000+2000000</f>
        <v>14720000</v>
      </c>
      <c r="K21" s="53">
        <f t="shared" si="0"/>
        <v>14720000</v>
      </c>
      <c r="L21" s="54" t="s">
        <v>36</v>
      </c>
      <c r="M21" s="54" t="s">
        <v>37</v>
      </c>
      <c r="N21" s="54" t="s">
        <v>38</v>
      </c>
      <c r="O21" s="54" t="s">
        <v>39</v>
      </c>
      <c r="P21" s="54" t="s">
        <v>224</v>
      </c>
      <c r="Q21" s="54" t="s">
        <v>69</v>
      </c>
      <c r="R21" s="62" t="s">
        <v>213</v>
      </c>
    </row>
    <row r="22" spans="2:18" ht="102.75" customHeight="1" x14ac:dyDescent="0.2">
      <c r="B22" s="56">
        <v>80111707</v>
      </c>
      <c r="C22" s="31" t="s">
        <v>96</v>
      </c>
      <c r="D22" s="55" t="s">
        <v>77</v>
      </c>
      <c r="E22" s="55" t="s">
        <v>77</v>
      </c>
      <c r="F22" s="54">
        <v>9</v>
      </c>
      <c r="G22" s="54">
        <v>9</v>
      </c>
      <c r="H22" s="54" t="s">
        <v>84</v>
      </c>
      <c r="I22" s="54" t="s">
        <v>68</v>
      </c>
      <c r="J22" s="53">
        <v>19972669</v>
      </c>
      <c r="K22" s="53">
        <f t="shared" si="0"/>
        <v>19972669</v>
      </c>
      <c r="L22" s="54" t="s">
        <v>36</v>
      </c>
      <c r="M22" s="54" t="s">
        <v>37</v>
      </c>
      <c r="N22" s="54" t="s">
        <v>38</v>
      </c>
      <c r="O22" s="54" t="s">
        <v>39</v>
      </c>
      <c r="P22" s="54" t="s">
        <v>224</v>
      </c>
      <c r="Q22" s="54" t="s">
        <v>69</v>
      </c>
      <c r="R22" s="62" t="s">
        <v>213</v>
      </c>
    </row>
    <row r="23" spans="2:18" ht="102.75" customHeight="1" x14ac:dyDescent="0.2">
      <c r="B23" s="56">
        <v>78102200</v>
      </c>
      <c r="C23" s="31" t="s">
        <v>97</v>
      </c>
      <c r="D23" s="32" t="s">
        <v>59</v>
      </c>
      <c r="E23" s="32" t="s">
        <v>59</v>
      </c>
      <c r="F23" s="54" t="s">
        <v>98</v>
      </c>
      <c r="G23" s="54" t="s">
        <v>98</v>
      </c>
      <c r="H23" s="54" t="s">
        <v>99</v>
      </c>
      <c r="I23" s="54" t="s">
        <v>68</v>
      </c>
      <c r="J23" s="53">
        <v>45084000</v>
      </c>
      <c r="K23" s="53">
        <f>+J23</f>
        <v>45084000</v>
      </c>
      <c r="L23" s="54" t="s">
        <v>36</v>
      </c>
      <c r="M23" s="54" t="s">
        <v>37</v>
      </c>
      <c r="N23" s="54" t="s">
        <v>38</v>
      </c>
      <c r="O23" s="54" t="s">
        <v>39</v>
      </c>
      <c r="P23" s="54" t="s">
        <v>100</v>
      </c>
      <c r="Q23" s="54" t="s">
        <v>101</v>
      </c>
      <c r="R23" s="62" t="s">
        <v>102</v>
      </c>
    </row>
    <row r="24" spans="2:18" ht="102.75" customHeight="1" x14ac:dyDescent="0.2">
      <c r="B24" s="35">
        <v>78181507</v>
      </c>
      <c r="C24" s="31" t="s">
        <v>105</v>
      </c>
      <c r="D24" s="46" t="s">
        <v>109</v>
      </c>
      <c r="E24" s="46" t="s">
        <v>109</v>
      </c>
      <c r="F24" s="52">
        <v>4</v>
      </c>
      <c r="G24" s="52" t="s">
        <v>182</v>
      </c>
      <c r="H24" s="52" t="s">
        <v>106</v>
      </c>
      <c r="I24" s="52" t="s">
        <v>60</v>
      </c>
      <c r="J24" s="45">
        <v>16452398</v>
      </c>
      <c r="K24" s="53">
        <f t="shared" si="0"/>
        <v>16452398</v>
      </c>
      <c r="L24" s="52" t="s">
        <v>36</v>
      </c>
      <c r="M24" s="52" t="s">
        <v>37</v>
      </c>
      <c r="N24" s="52" t="s">
        <v>38</v>
      </c>
      <c r="O24" s="52" t="s">
        <v>39</v>
      </c>
      <c r="P24" s="52" t="s">
        <v>224</v>
      </c>
      <c r="Q24" s="52" t="s">
        <v>69</v>
      </c>
      <c r="R24" s="63" t="s">
        <v>213</v>
      </c>
    </row>
    <row r="25" spans="2:18" ht="102.75" customHeight="1" x14ac:dyDescent="0.2">
      <c r="B25" s="56" t="s">
        <v>107</v>
      </c>
      <c r="C25" s="31" t="s">
        <v>108</v>
      </c>
      <c r="D25" s="39" t="s">
        <v>103</v>
      </c>
      <c r="E25" s="32" t="s">
        <v>109</v>
      </c>
      <c r="F25" s="54">
        <v>12</v>
      </c>
      <c r="G25" s="54" t="s">
        <v>110</v>
      </c>
      <c r="H25" s="54" t="s">
        <v>78</v>
      </c>
      <c r="I25" s="54" t="s">
        <v>68</v>
      </c>
      <c r="J25" s="30">
        <f>348334000-700000</f>
        <v>347634000</v>
      </c>
      <c r="K25" s="53">
        <f t="shared" si="0"/>
        <v>347634000</v>
      </c>
      <c r="L25" s="54" t="s">
        <v>36</v>
      </c>
      <c r="M25" s="54" t="s">
        <v>37</v>
      </c>
      <c r="N25" s="54" t="s">
        <v>38</v>
      </c>
      <c r="O25" s="54" t="s">
        <v>39</v>
      </c>
      <c r="P25" s="54" t="s">
        <v>224</v>
      </c>
      <c r="Q25" s="54" t="s">
        <v>69</v>
      </c>
      <c r="R25" s="62" t="s">
        <v>213</v>
      </c>
    </row>
    <row r="26" spans="2:18" ht="102.75" customHeight="1" x14ac:dyDescent="0.2">
      <c r="B26" s="56">
        <v>52141502</v>
      </c>
      <c r="C26" s="31" t="s">
        <v>189</v>
      </c>
      <c r="D26" s="39" t="s">
        <v>112</v>
      </c>
      <c r="E26" s="39" t="s">
        <v>112</v>
      </c>
      <c r="F26" s="54">
        <v>1</v>
      </c>
      <c r="G26" s="54" t="s">
        <v>190</v>
      </c>
      <c r="H26" s="54" t="s">
        <v>191</v>
      </c>
      <c r="I26" s="54" t="s">
        <v>68</v>
      </c>
      <c r="J26" s="30">
        <v>6000000</v>
      </c>
      <c r="K26" s="30">
        <v>6000000</v>
      </c>
      <c r="L26" s="54" t="s">
        <v>36</v>
      </c>
      <c r="M26" s="54" t="s">
        <v>37</v>
      </c>
      <c r="N26" s="54" t="s">
        <v>38</v>
      </c>
      <c r="O26" s="54" t="s">
        <v>39</v>
      </c>
      <c r="P26" s="54" t="s">
        <v>224</v>
      </c>
      <c r="Q26" s="54" t="s">
        <v>69</v>
      </c>
      <c r="R26" s="62" t="s">
        <v>213</v>
      </c>
    </row>
    <row r="27" spans="2:18" ht="102.75" customHeight="1" x14ac:dyDescent="0.2">
      <c r="B27" s="56">
        <v>48111103</v>
      </c>
      <c r="C27" s="31" t="s">
        <v>111</v>
      </c>
      <c r="D27" s="46" t="s">
        <v>139</v>
      </c>
      <c r="E27" s="55" t="s">
        <v>139</v>
      </c>
      <c r="F27" s="54">
        <v>12</v>
      </c>
      <c r="G27" s="54" t="s">
        <v>113</v>
      </c>
      <c r="H27" s="54" t="s">
        <v>114</v>
      </c>
      <c r="I27" s="54" t="s">
        <v>60</v>
      </c>
      <c r="J27" s="53">
        <v>0</v>
      </c>
      <c r="K27" s="53">
        <f t="shared" si="0"/>
        <v>0</v>
      </c>
      <c r="L27" s="54" t="s">
        <v>36</v>
      </c>
      <c r="M27" s="54" t="s">
        <v>37</v>
      </c>
      <c r="N27" s="54" t="s">
        <v>38</v>
      </c>
      <c r="O27" s="54" t="s">
        <v>39</v>
      </c>
      <c r="P27" s="54" t="s">
        <v>224</v>
      </c>
      <c r="Q27" s="54" t="s">
        <v>69</v>
      </c>
      <c r="R27" s="62" t="s">
        <v>213</v>
      </c>
    </row>
    <row r="28" spans="2:18" ht="102.75" customHeight="1" x14ac:dyDescent="0.2">
      <c r="B28" s="56">
        <v>43233201</v>
      </c>
      <c r="C28" s="31" t="s">
        <v>115</v>
      </c>
      <c r="D28" s="39" t="s">
        <v>116</v>
      </c>
      <c r="E28" s="39" t="s">
        <v>50</v>
      </c>
      <c r="F28" s="52" t="s">
        <v>110</v>
      </c>
      <c r="G28" s="52" t="s">
        <v>110</v>
      </c>
      <c r="H28" s="54" t="s">
        <v>84</v>
      </c>
      <c r="I28" s="54" t="s">
        <v>48</v>
      </c>
      <c r="J28" s="30">
        <v>4605300</v>
      </c>
      <c r="K28" s="30">
        <v>4605300</v>
      </c>
      <c r="L28" s="54" t="s">
        <v>36</v>
      </c>
      <c r="M28" s="54" t="s">
        <v>37</v>
      </c>
      <c r="N28" s="54" t="s">
        <v>38</v>
      </c>
      <c r="O28" s="54" t="s">
        <v>39</v>
      </c>
      <c r="P28" s="54" t="s">
        <v>168</v>
      </c>
      <c r="Q28" s="54" t="s">
        <v>117</v>
      </c>
      <c r="R28" s="64" t="s">
        <v>169</v>
      </c>
    </row>
    <row r="29" spans="2:18" ht="102.75" customHeight="1" x14ac:dyDescent="0.2">
      <c r="B29" s="56">
        <v>90121502</v>
      </c>
      <c r="C29" s="31" t="s">
        <v>147</v>
      </c>
      <c r="D29" s="46" t="s">
        <v>59</v>
      </c>
      <c r="E29" s="55" t="s">
        <v>59</v>
      </c>
      <c r="F29" s="52" t="s">
        <v>110</v>
      </c>
      <c r="G29" s="52" t="s">
        <v>110</v>
      </c>
      <c r="H29" s="54" t="s">
        <v>83</v>
      </c>
      <c r="I29" s="54" t="s">
        <v>158</v>
      </c>
      <c r="J29" s="30">
        <f>250000000+260000000</f>
        <v>510000000</v>
      </c>
      <c r="K29" s="30">
        <f>+J29</f>
        <v>510000000</v>
      </c>
      <c r="L29" s="54" t="s">
        <v>36</v>
      </c>
      <c r="M29" s="54" t="s">
        <v>37</v>
      </c>
      <c r="N29" s="54" t="s">
        <v>38</v>
      </c>
      <c r="O29" s="54" t="s">
        <v>39</v>
      </c>
      <c r="P29" s="54" t="s">
        <v>168</v>
      </c>
      <c r="Q29" s="54" t="s">
        <v>117</v>
      </c>
      <c r="R29" s="64" t="s">
        <v>169</v>
      </c>
    </row>
    <row r="30" spans="2:18" ht="102.75" customHeight="1" x14ac:dyDescent="0.2">
      <c r="B30" s="35" t="s">
        <v>47</v>
      </c>
      <c r="C30" s="31" t="s">
        <v>197</v>
      </c>
      <c r="D30" s="44" t="s">
        <v>109</v>
      </c>
      <c r="E30" s="44" t="s">
        <v>109</v>
      </c>
      <c r="F30" s="54">
        <v>3</v>
      </c>
      <c r="G30" s="52" t="s">
        <v>182</v>
      </c>
      <c r="H30" s="54" t="s">
        <v>35</v>
      </c>
      <c r="I30" s="54" t="s">
        <v>48</v>
      </c>
      <c r="J30" s="30">
        <v>10000000</v>
      </c>
      <c r="K30" s="30">
        <v>10000000</v>
      </c>
      <c r="L30" s="54" t="s">
        <v>36</v>
      </c>
      <c r="M30" s="54" t="s">
        <v>37</v>
      </c>
      <c r="N30" s="54" t="s">
        <v>38</v>
      </c>
      <c r="O30" s="54" t="s">
        <v>39</v>
      </c>
      <c r="P30" s="54" t="s">
        <v>214</v>
      </c>
      <c r="Q30" s="54" t="s">
        <v>49</v>
      </c>
      <c r="R30" s="62" t="s">
        <v>215</v>
      </c>
    </row>
    <row r="31" spans="2:18" ht="102.75" customHeight="1" x14ac:dyDescent="0.2">
      <c r="B31" s="56">
        <v>80101500</v>
      </c>
      <c r="C31" s="31" t="s">
        <v>34</v>
      </c>
      <c r="D31" s="32" t="s">
        <v>59</v>
      </c>
      <c r="E31" s="55" t="s">
        <v>59</v>
      </c>
      <c r="F31" s="54">
        <v>12</v>
      </c>
      <c r="G31" s="52">
        <v>360</v>
      </c>
      <c r="H31" s="54" t="s">
        <v>35</v>
      </c>
      <c r="I31" s="54" t="s">
        <v>156</v>
      </c>
      <c r="J31" s="30">
        <v>4460112252</v>
      </c>
      <c r="K31" s="30">
        <f>J31</f>
        <v>4460112252</v>
      </c>
      <c r="L31" s="54" t="s">
        <v>36</v>
      </c>
      <c r="M31" s="54" t="s">
        <v>37</v>
      </c>
      <c r="N31" s="54" t="s">
        <v>38</v>
      </c>
      <c r="O31" s="54" t="s">
        <v>39</v>
      </c>
      <c r="P31" s="54" t="s">
        <v>244</v>
      </c>
      <c r="Q31" s="54" t="s">
        <v>40</v>
      </c>
      <c r="R31" s="64" t="s">
        <v>245</v>
      </c>
    </row>
    <row r="32" spans="2:18" ht="102.75" customHeight="1" x14ac:dyDescent="0.2">
      <c r="B32" s="105">
        <v>80101511</v>
      </c>
      <c r="C32" s="107" t="s">
        <v>179</v>
      </c>
      <c r="D32" s="134" t="s">
        <v>103</v>
      </c>
      <c r="E32" s="134" t="s">
        <v>103</v>
      </c>
      <c r="F32" s="132">
        <v>5</v>
      </c>
      <c r="G32" s="132">
        <v>5</v>
      </c>
      <c r="H32" s="134" t="s">
        <v>173</v>
      </c>
      <c r="I32" s="134" t="s">
        <v>48</v>
      </c>
      <c r="J32" s="113">
        <v>117970302</v>
      </c>
      <c r="K32" s="113">
        <v>117970302</v>
      </c>
      <c r="L32" s="134" t="s">
        <v>36</v>
      </c>
      <c r="M32" s="134" t="s">
        <v>37</v>
      </c>
      <c r="N32" s="134" t="s">
        <v>38</v>
      </c>
      <c r="O32" s="134" t="s">
        <v>39</v>
      </c>
      <c r="P32" s="134" t="s">
        <v>164</v>
      </c>
      <c r="Q32" s="134" t="s">
        <v>165</v>
      </c>
      <c r="R32" s="148" t="s">
        <v>166</v>
      </c>
    </row>
    <row r="33" spans="2:18" ht="102.75" customHeight="1" x14ac:dyDescent="0.2">
      <c r="B33" s="106"/>
      <c r="C33" s="108"/>
      <c r="D33" s="135"/>
      <c r="E33" s="135"/>
      <c r="F33" s="133"/>
      <c r="G33" s="133">
        <v>5</v>
      </c>
      <c r="H33" s="135" t="s">
        <v>173</v>
      </c>
      <c r="I33" s="135" t="s">
        <v>48</v>
      </c>
      <c r="J33" s="114"/>
      <c r="K33" s="114">
        <v>117970302</v>
      </c>
      <c r="L33" s="135" t="s">
        <v>36</v>
      </c>
      <c r="M33" s="135" t="s">
        <v>37</v>
      </c>
      <c r="N33" s="135" t="s">
        <v>38</v>
      </c>
      <c r="O33" s="135" t="s">
        <v>39</v>
      </c>
      <c r="P33" s="135" t="s">
        <v>164</v>
      </c>
      <c r="Q33" s="135" t="s">
        <v>165</v>
      </c>
      <c r="R33" s="149" t="s">
        <v>166</v>
      </c>
    </row>
    <row r="34" spans="2:18" ht="102.75" customHeight="1" x14ac:dyDescent="0.2">
      <c r="B34" s="56">
        <v>80101511</v>
      </c>
      <c r="C34" s="31" t="s">
        <v>180</v>
      </c>
      <c r="D34" s="32" t="s">
        <v>52</v>
      </c>
      <c r="E34" s="32" t="s">
        <v>52</v>
      </c>
      <c r="F34" s="52">
        <v>2</v>
      </c>
      <c r="G34" s="52">
        <v>2</v>
      </c>
      <c r="H34" s="52" t="s">
        <v>181</v>
      </c>
      <c r="I34" s="59" t="s">
        <v>48</v>
      </c>
      <c r="J34" s="53">
        <v>47967342</v>
      </c>
      <c r="K34" s="53">
        <v>47967342</v>
      </c>
      <c r="L34" s="54" t="s">
        <v>36</v>
      </c>
      <c r="M34" s="54" t="s">
        <v>37</v>
      </c>
      <c r="N34" s="54" t="s">
        <v>38</v>
      </c>
      <c r="O34" s="54" t="s">
        <v>39</v>
      </c>
      <c r="P34" s="37" t="s">
        <v>164</v>
      </c>
      <c r="Q34" s="38" t="s">
        <v>165</v>
      </c>
      <c r="R34" s="64" t="s">
        <v>166</v>
      </c>
    </row>
    <row r="35" spans="2:18" ht="102.75" customHeight="1" x14ac:dyDescent="0.2">
      <c r="B35" s="88">
        <v>86000000</v>
      </c>
      <c r="C35" s="89" t="s">
        <v>118</v>
      </c>
      <c r="D35" s="72" t="s">
        <v>135</v>
      </c>
      <c r="E35" s="72" t="s">
        <v>109</v>
      </c>
      <c r="F35" s="91">
        <v>4</v>
      </c>
      <c r="G35" s="70" t="s">
        <v>182</v>
      </c>
      <c r="H35" s="70" t="s">
        <v>67</v>
      </c>
      <c r="I35" s="91" t="s">
        <v>48</v>
      </c>
      <c r="J35" s="90">
        <v>75000000</v>
      </c>
      <c r="K35" s="90">
        <v>75000000</v>
      </c>
      <c r="L35" s="91" t="s">
        <v>36</v>
      </c>
      <c r="M35" s="91" t="s">
        <v>37</v>
      </c>
      <c r="N35" s="91" t="s">
        <v>38</v>
      </c>
      <c r="O35" s="91" t="s">
        <v>39</v>
      </c>
      <c r="P35" s="66" t="s">
        <v>164</v>
      </c>
      <c r="Q35" s="75" t="s">
        <v>165</v>
      </c>
      <c r="R35" s="76" t="s">
        <v>166</v>
      </c>
    </row>
    <row r="36" spans="2:18" ht="102.75" customHeight="1" x14ac:dyDescent="0.2">
      <c r="B36" s="88" t="s">
        <v>53</v>
      </c>
      <c r="C36" s="68" t="s">
        <v>54</v>
      </c>
      <c r="D36" s="72" t="s">
        <v>103</v>
      </c>
      <c r="E36" s="72" t="s">
        <v>103</v>
      </c>
      <c r="F36" s="91">
        <v>4</v>
      </c>
      <c r="G36" s="91">
        <v>4</v>
      </c>
      <c r="H36" s="72" t="s">
        <v>173</v>
      </c>
      <c r="I36" s="72" t="s">
        <v>48</v>
      </c>
      <c r="J36" s="90">
        <v>100000000</v>
      </c>
      <c r="K36" s="90">
        <f>J36</f>
        <v>100000000</v>
      </c>
      <c r="L36" s="91" t="s">
        <v>36</v>
      </c>
      <c r="M36" s="91" t="s">
        <v>37</v>
      </c>
      <c r="N36" s="72" t="s">
        <v>38</v>
      </c>
      <c r="O36" s="72" t="s">
        <v>39</v>
      </c>
      <c r="P36" s="72" t="s">
        <v>164</v>
      </c>
      <c r="Q36" s="75" t="s">
        <v>165</v>
      </c>
      <c r="R36" s="76" t="s">
        <v>166</v>
      </c>
    </row>
    <row r="37" spans="2:18" ht="102.75" customHeight="1" x14ac:dyDescent="0.2">
      <c r="B37" s="105">
        <v>86111700</v>
      </c>
      <c r="C37" s="107" t="s">
        <v>148</v>
      </c>
      <c r="D37" s="134" t="s">
        <v>135</v>
      </c>
      <c r="E37" s="134" t="s">
        <v>109</v>
      </c>
      <c r="F37" s="109">
        <v>4</v>
      </c>
      <c r="G37" s="132" t="s">
        <v>182</v>
      </c>
      <c r="H37" s="132" t="s">
        <v>67</v>
      </c>
      <c r="I37" s="109" t="s">
        <v>48</v>
      </c>
      <c r="J37" s="113" t="s">
        <v>198</v>
      </c>
      <c r="K37" s="113" t="s">
        <v>198</v>
      </c>
      <c r="L37" s="109" t="s">
        <v>36</v>
      </c>
      <c r="M37" s="109" t="s">
        <v>37</v>
      </c>
      <c r="N37" s="109" t="s">
        <v>38</v>
      </c>
      <c r="O37" s="109" t="s">
        <v>39</v>
      </c>
      <c r="P37" s="136" t="s">
        <v>164</v>
      </c>
      <c r="Q37" s="137" t="s">
        <v>165</v>
      </c>
      <c r="R37" s="142" t="s">
        <v>166</v>
      </c>
    </row>
    <row r="38" spans="2:18" ht="102.75" customHeight="1" x14ac:dyDescent="0.2">
      <c r="B38" s="106"/>
      <c r="C38" s="108"/>
      <c r="D38" s="135"/>
      <c r="E38" s="135"/>
      <c r="F38" s="110"/>
      <c r="G38" s="133"/>
      <c r="H38" s="133"/>
      <c r="I38" s="110"/>
      <c r="J38" s="114"/>
      <c r="K38" s="114"/>
      <c r="L38" s="110"/>
      <c r="M38" s="110"/>
      <c r="N38" s="110"/>
      <c r="O38" s="110"/>
      <c r="P38" s="138"/>
      <c r="Q38" s="139"/>
      <c r="R38" s="143"/>
    </row>
    <row r="39" spans="2:18" ht="102.75" customHeight="1" x14ac:dyDescent="0.2">
      <c r="B39" s="73" t="s">
        <v>170</v>
      </c>
      <c r="C39" s="74" t="s">
        <v>171</v>
      </c>
      <c r="D39" s="86" t="s">
        <v>52</v>
      </c>
      <c r="E39" s="86" t="s">
        <v>52</v>
      </c>
      <c r="F39" s="86" t="s">
        <v>216</v>
      </c>
      <c r="G39" s="86" t="s">
        <v>216</v>
      </c>
      <c r="H39" s="86" t="s">
        <v>173</v>
      </c>
      <c r="I39" s="86" t="s">
        <v>48</v>
      </c>
      <c r="J39" s="77">
        <v>62000000</v>
      </c>
      <c r="K39" s="77">
        <v>62000000</v>
      </c>
      <c r="L39" s="75" t="s">
        <v>36</v>
      </c>
      <c r="M39" s="75" t="s">
        <v>37</v>
      </c>
      <c r="N39" s="75" t="s">
        <v>38</v>
      </c>
      <c r="O39" s="75" t="s">
        <v>39</v>
      </c>
      <c r="P39" s="75" t="s">
        <v>164</v>
      </c>
      <c r="Q39" s="75" t="s">
        <v>165</v>
      </c>
      <c r="R39" s="76" t="s">
        <v>166</v>
      </c>
    </row>
    <row r="40" spans="2:18" ht="102.75" customHeight="1" x14ac:dyDescent="0.2">
      <c r="B40" s="56">
        <v>82101500</v>
      </c>
      <c r="C40" s="57" t="s">
        <v>160</v>
      </c>
      <c r="D40" s="32" t="s">
        <v>59</v>
      </c>
      <c r="E40" s="55" t="s">
        <v>59</v>
      </c>
      <c r="F40" s="54">
        <v>11</v>
      </c>
      <c r="G40" s="54" t="s">
        <v>120</v>
      </c>
      <c r="H40" s="54" t="s">
        <v>99</v>
      </c>
      <c r="I40" s="54" t="s">
        <v>60</v>
      </c>
      <c r="J40" s="53">
        <v>2000000</v>
      </c>
      <c r="K40" s="30">
        <f>J40</f>
        <v>2000000</v>
      </c>
      <c r="L40" s="54" t="s">
        <v>36</v>
      </c>
      <c r="M40" s="54" t="s">
        <v>37</v>
      </c>
      <c r="N40" s="54" t="s">
        <v>38</v>
      </c>
      <c r="O40" s="54" t="s">
        <v>39</v>
      </c>
      <c r="P40" s="54" t="s">
        <v>167</v>
      </c>
      <c r="Q40" s="54" t="s">
        <v>161</v>
      </c>
      <c r="R40" s="64" t="s">
        <v>225</v>
      </c>
    </row>
    <row r="41" spans="2:18" ht="102.75" customHeight="1" x14ac:dyDescent="0.2">
      <c r="B41" s="88" t="s">
        <v>226</v>
      </c>
      <c r="C41" s="68" t="s">
        <v>238</v>
      </c>
      <c r="D41" s="86" t="s">
        <v>239</v>
      </c>
      <c r="E41" s="86" t="s">
        <v>232</v>
      </c>
      <c r="F41" s="91">
        <v>15</v>
      </c>
      <c r="G41" s="91" t="s">
        <v>240</v>
      </c>
      <c r="H41" s="91" t="s">
        <v>67</v>
      </c>
      <c r="I41" s="91" t="s">
        <v>60</v>
      </c>
      <c r="J41" s="90">
        <v>16000000</v>
      </c>
      <c r="K41" s="90">
        <v>3704703</v>
      </c>
      <c r="L41" s="91" t="s">
        <v>36</v>
      </c>
      <c r="M41" s="91" t="s">
        <v>37</v>
      </c>
      <c r="N41" s="91" t="s">
        <v>38</v>
      </c>
      <c r="O41" s="91" t="s">
        <v>39</v>
      </c>
      <c r="P41" s="91" t="s">
        <v>227</v>
      </c>
      <c r="Q41" s="91" t="s">
        <v>161</v>
      </c>
      <c r="R41" s="76" t="s">
        <v>228</v>
      </c>
    </row>
    <row r="42" spans="2:18" ht="102.75" customHeight="1" x14ac:dyDescent="0.2">
      <c r="B42" s="56">
        <v>81112502</v>
      </c>
      <c r="C42" s="57" t="s">
        <v>119</v>
      </c>
      <c r="D42" s="55" t="s">
        <v>59</v>
      </c>
      <c r="E42" s="55" t="s">
        <v>59</v>
      </c>
      <c r="F42" s="54">
        <v>11</v>
      </c>
      <c r="G42" s="52" t="s">
        <v>120</v>
      </c>
      <c r="H42" s="54" t="s">
        <v>35</v>
      </c>
      <c r="I42" s="54" t="s">
        <v>48</v>
      </c>
      <c r="J42" s="53">
        <v>63742017</v>
      </c>
      <c r="K42" s="53">
        <f t="shared" ref="K42:K65" si="1">J42</f>
        <v>63742017</v>
      </c>
      <c r="L42" s="54" t="s">
        <v>36</v>
      </c>
      <c r="M42" s="54" t="s">
        <v>37</v>
      </c>
      <c r="N42" s="54" t="s">
        <v>38</v>
      </c>
      <c r="O42" s="54" t="s">
        <v>39</v>
      </c>
      <c r="P42" s="54" t="s">
        <v>229</v>
      </c>
      <c r="Q42" s="54" t="s">
        <v>121</v>
      </c>
      <c r="R42" s="62" t="s">
        <v>230</v>
      </c>
    </row>
    <row r="43" spans="2:18" ht="102.75" customHeight="1" x14ac:dyDescent="0.2">
      <c r="B43" s="56">
        <v>81112502</v>
      </c>
      <c r="C43" s="57" t="s">
        <v>222</v>
      </c>
      <c r="D43" s="55" t="s">
        <v>139</v>
      </c>
      <c r="E43" s="55" t="s">
        <v>139</v>
      </c>
      <c r="F43" s="54">
        <v>2</v>
      </c>
      <c r="G43" s="52" t="s">
        <v>182</v>
      </c>
      <c r="H43" s="54" t="s">
        <v>35</v>
      </c>
      <c r="I43" s="54" t="s">
        <v>48</v>
      </c>
      <c r="J43" s="53">
        <v>12971000</v>
      </c>
      <c r="K43" s="53">
        <f t="shared" si="1"/>
        <v>12971000</v>
      </c>
      <c r="L43" s="54" t="s">
        <v>36</v>
      </c>
      <c r="M43" s="54" t="s">
        <v>37</v>
      </c>
      <c r="N43" s="54" t="s">
        <v>38</v>
      </c>
      <c r="O43" s="54" t="s">
        <v>39</v>
      </c>
      <c r="P43" s="54" t="s">
        <v>168</v>
      </c>
      <c r="Q43" s="54" t="s">
        <v>223</v>
      </c>
      <c r="R43" s="62" t="s">
        <v>231</v>
      </c>
    </row>
    <row r="44" spans="2:18" ht="102.75" customHeight="1" x14ac:dyDescent="0.2">
      <c r="B44" s="56">
        <v>80101500</v>
      </c>
      <c r="C44" s="57" t="s">
        <v>162</v>
      </c>
      <c r="D44" s="55" t="s">
        <v>59</v>
      </c>
      <c r="E44" s="55" t="s">
        <v>59</v>
      </c>
      <c r="F44" s="43">
        <v>11</v>
      </c>
      <c r="G44" s="52" t="s">
        <v>120</v>
      </c>
      <c r="H44" s="54" t="s">
        <v>35</v>
      </c>
      <c r="I44" s="54" t="s">
        <v>48</v>
      </c>
      <c r="J44" s="53">
        <v>418400000</v>
      </c>
      <c r="K44" s="53">
        <f t="shared" si="1"/>
        <v>418400000</v>
      </c>
      <c r="L44" s="54" t="s">
        <v>36</v>
      </c>
      <c r="M44" s="54" t="s">
        <v>37</v>
      </c>
      <c r="N44" s="54" t="s">
        <v>38</v>
      </c>
      <c r="O44" s="54" t="s">
        <v>39</v>
      </c>
      <c r="P44" s="54" t="s">
        <v>229</v>
      </c>
      <c r="Q44" s="54" t="s">
        <v>121</v>
      </c>
      <c r="R44" s="62" t="s">
        <v>230</v>
      </c>
    </row>
    <row r="45" spans="2:18" ht="102.75" customHeight="1" x14ac:dyDescent="0.2">
      <c r="B45" s="56" t="s">
        <v>122</v>
      </c>
      <c r="C45" s="57" t="s">
        <v>123</v>
      </c>
      <c r="D45" s="55" t="s">
        <v>59</v>
      </c>
      <c r="E45" s="55" t="s">
        <v>59</v>
      </c>
      <c r="F45" s="54">
        <v>11</v>
      </c>
      <c r="G45" s="54" t="s">
        <v>120</v>
      </c>
      <c r="H45" s="54" t="s">
        <v>35</v>
      </c>
      <c r="I45" s="54" t="s">
        <v>48</v>
      </c>
      <c r="J45" s="53">
        <v>260000000</v>
      </c>
      <c r="K45" s="30">
        <f t="shared" si="1"/>
        <v>260000000</v>
      </c>
      <c r="L45" s="54" t="s">
        <v>36</v>
      </c>
      <c r="M45" s="54" t="s">
        <v>37</v>
      </c>
      <c r="N45" s="54" t="s">
        <v>38</v>
      </c>
      <c r="O45" s="54" t="s">
        <v>39</v>
      </c>
      <c r="P45" s="54" t="s">
        <v>214</v>
      </c>
      <c r="Q45" s="54" t="s">
        <v>49</v>
      </c>
      <c r="R45" s="62" t="s">
        <v>215</v>
      </c>
    </row>
    <row r="46" spans="2:18" ht="102.75" customHeight="1" x14ac:dyDescent="0.2">
      <c r="B46" s="56">
        <v>44103103</v>
      </c>
      <c r="C46" s="57" t="s">
        <v>142</v>
      </c>
      <c r="D46" s="55" t="s">
        <v>77</v>
      </c>
      <c r="E46" s="55" t="s">
        <v>51</v>
      </c>
      <c r="F46" s="54">
        <v>11</v>
      </c>
      <c r="G46" s="54" t="s">
        <v>124</v>
      </c>
      <c r="H46" s="54" t="s">
        <v>125</v>
      </c>
      <c r="I46" s="52" t="s">
        <v>159</v>
      </c>
      <c r="J46" s="53">
        <v>51427000</v>
      </c>
      <c r="K46" s="53">
        <f t="shared" si="1"/>
        <v>51427000</v>
      </c>
      <c r="L46" s="54" t="s">
        <v>36</v>
      </c>
      <c r="M46" s="54" t="s">
        <v>37</v>
      </c>
      <c r="N46" s="54" t="s">
        <v>38</v>
      </c>
      <c r="O46" s="54" t="s">
        <v>39</v>
      </c>
      <c r="P46" s="54" t="s">
        <v>229</v>
      </c>
      <c r="Q46" s="54" t="s">
        <v>121</v>
      </c>
      <c r="R46" s="62" t="s">
        <v>230</v>
      </c>
    </row>
    <row r="47" spans="2:18" ht="102.75" customHeight="1" x14ac:dyDescent="0.2">
      <c r="B47" s="35">
        <v>81111801</v>
      </c>
      <c r="C47" s="57" t="s">
        <v>126</v>
      </c>
      <c r="D47" s="55" t="s">
        <v>81</v>
      </c>
      <c r="E47" s="55" t="s">
        <v>81</v>
      </c>
      <c r="F47" s="54">
        <v>8</v>
      </c>
      <c r="G47" s="54" t="s">
        <v>174</v>
      </c>
      <c r="H47" s="54" t="s">
        <v>127</v>
      </c>
      <c r="I47" s="54" t="s">
        <v>48</v>
      </c>
      <c r="J47" s="53">
        <v>31892000</v>
      </c>
      <c r="K47" s="53">
        <v>31892000</v>
      </c>
      <c r="L47" s="54" t="s">
        <v>36</v>
      </c>
      <c r="M47" s="54" t="s">
        <v>37</v>
      </c>
      <c r="N47" s="54" t="s">
        <v>38</v>
      </c>
      <c r="O47" s="54" t="s">
        <v>39</v>
      </c>
      <c r="P47" s="54" t="s">
        <v>229</v>
      </c>
      <c r="Q47" s="54" t="s">
        <v>121</v>
      </c>
      <c r="R47" s="62" t="s">
        <v>230</v>
      </c>
    </row>
    <row r="48" spans="2:18" ht="102.75" customHeight="1" x14ac:dyDescent="0.2">
      <c r="B48" s="35">
        <v>43211500</v>
      </c>
      <c r="C48" s="57" t="s">
        <v>153</v>
      </c>
      <c r="D48" s="46" t="s">
        <v>175</v>
      </c>
      <c r="E48" s="46" t="s">
        <v>51</v>
      </c>
      <c r="F48" s="52">
        <v>3</v>
      </c>
      <c r="G48" s="52" t="s">
        <v>154</v>
      </c>
      <c r="H48" s="52" t="s">
        <v>125</v>
      </c>
      <c r="I48" s="52" t="s">
        <v>156</v>
      </c>
      <c r="J48" s="45">
        <v>29249415</v>
      </c>
      <c r="K48" s="45">
        <v>29249415</v>
      </c>
      <c r="L48" s="52" t="s">
        <v>36</v>
      </c>
      <c r="M48" s="52" t="s">
        <v>37</v>
      </c>
      <c r="N48" s="52" t="s">
        <v>38</v>
      </c>
      <c r="O48" s="52" t="s">
        <v>39</v>
      </c>
      <c r="P48" s="52" t="s">
        <v>229</v>
      </c>
      <c r="Q48" s="52" t="s">
        <v>121</v>
      </c>
      <c r="R48" s="63" t="s">
        <v>230</v>
      </c>
    </row>
    <row r="49" spans="2:18" ht="102.75" customHeight="1" x14ac:dyDescent="0.2">
      <c r="B49" s="67" t="s">
        <v>199</v>
      </c>
      <c r="C49" s="68" t="s">
        <v>200</v>
      </c>
      <c r="D49" s="69" t="s">
        <v>112</v>
      </c>
      <c r="E49" s="69" t="s">
        <v>139</v>
      </c>
      <c r="F49" s="70" t="s">
        <v>201</v>
      </c>
      <c r="G49" s="70" t="s">
        <v>201</v>
      </c>
      <c r="H49" s="70" t="s">
        <v>192</v>
      </c>
      <c r="I49" s="70" t="s">
        <v>202</v>
      </c>
      <c r="J49" s="87">
        <v>400000000</v>
      </c>
      <c r="K49" s="87">
        <v>400000000</v>
      </c>
      <c r="L49" s="70" t="s">
        <v>36</v>
      </c>
      <c r="M49" s="70" t="s">
        <v>37</v>
      </c>
      <c r="N49" s="70" t="s">
        <v>38</v>
      </c>
      <c r="O49" s="70" t="s">
        <v>39</v>
      </c>
      <c r="P49" s="70" t="s">
        <v>229</v>
      </c>
      <c r="Q49" s="70" t="s">
        <v>121</v>
      </c>
      <c r="R49" s="71" t="s">
        <v>230</v>
      </c>
    </row>
    <row r="50" spans="2:18" ht="102.75" customHeight="1" x14ac:dyDescent="0.2">
      <c r="B50" s="67" t="s">
        <v>203</v>
      </c>
      <c r="C50" s="68" t="s">
        <v>204</v>
      </c>
      <c r="D50" s="69" t="s">
        <v>112</v>
      </c>
      <c r="E50" s="69" t="s">
        <v>139</v>
      </c>
      <c r="F50" s="70">
        <v>2</v>
      </c>
      <c r="G50" s="70" t="s">
        <v>182</v>
      </c>
      <c r="H50" s="70" t="s">
        <v>140</v>
      </c>
      <c r="I50" s="70" t="s">
        <v>202</v>
      </c>
      <c r="J50" s="87">
        <v>320000000</v>
      </c>
      <c r="K50" s="87">
        <v>320000000</v>
      </c>
      <c r="L50" s="70" t="s">
        <v>36</v>
      </c>
      <c r="M50" s="70" t="s">
        <v>37</v>
      </c>
      <c r="N50" s="70" t="s">
        <v>38</v>
      </c>
      <c r="O50" s="70" t="s">
        <v>39</v>
      </c>
      <c r="P50" s="70" t="s">
        <v>229</v>
      </c>
      <c r="Q50" s="70" t="s">
        <v>121</v>
      </c>
      <c r="R50" s="71" t="s">
        <v>230</v>
      </c>
    </row>
    <row r="51" spans="2:18" ht="102.75" customHeight="1" x14ac:dyDescent="0.2">
      <c r="B51" s="35">
        <v>43231513</v>
      </c>
      <c r="C51" s="57" t="s">
        <v>155</v>
      </c>
      <c r="D51" s="46" t="s">
        <v>175</v>
      </c>
      <c r="E51" s="46" t="s">
        <v>51</v>
      </c>
      <c r="F51" s="52" t="s">
        <v>154</v>
      </c>
      <c r="G51" s="52" t="s">
        <v>154</v>
      </c>
      <c r="H51" s="52" t="s">
        <v>125</v>
      </c>
      <c r="I51" s="52" t="s">
        <v>156</v>
      </c>
      <c r="J51" s="45">
        <v>16500000</v>
      </c>
      <c r="K51" s="45">
        <v>16500000</v>
      </c>
      <c r="L51" s="52" t="s">
        <v>36</v>
      </c>
      <c r="M51" s="52" t="s">
        <v>37</v>
      </c>
      <c r="N51" s="52" t="s">
        <v>38</v>
      </c>
      <c r="O51" s="52" t="s">
        <v>39</v>
      </c>
      <c r="P51" s="52" t="s">
        <v>229</v>
      </c>
      <c r="Q51" s="52" t="s">
        <v>121</v>
      </c>
      <c r="R51" s="63" t="s">
        <v>230</v>
      </c>
    </row>
    <row r="52" spans="2:18" ht="102.75" customHeight="1" x14ac:dyDescent="0.2">
      <c r="B52" s="35">
        <v>52161500</v>
      </c>
      <c r="C52" s="57" t="s">
        <v>163</v>
      </c>
      <c r="D52" s="55" t="s">
        <v>175</v>
      </c>
      <c r="E52" s="46" t="s">
        <v>77</v>
      </c>
      <c r="F52" s="52">
        <v>12</v>
      </c>
      <c r="G52" s="52" t="s">
        <v>110</v>
      </c>
      <c r="H52" s="52" t="s">
        <v>127</v>
      </c>
      <c r="I52" s="52" t="s">
        <v>156</v>
      </c>
      <c r="J52" s="45">
        <v>50500000</v>
      </c>
      <c r="K52" s="53">
        <f t="shared" si="1"/>
        <v>50500000</v>
      </c>
      <c r="L52" s="52" t="s">
        <v>36</v>
      </c>
      <c r="M52" s="52" t="s">
        <v>37</v>
      </c>
      <c r="N52" s="52" t="s">
        <v>38</v>
      </c>
      <c r="O52" s="52" t="s">
        <v>39</v>
      </c>
      <c r="P52" s="52" t="s">
        <v>229</v>
      </c>
      <c r="Q52" s="52" t="s">
        <v>121</v>
      </c>
      <c r="R52" s="63" t="s">
        <v>230</v>
      </c>
    </row>
    <row r="53" spans="2:18" ht="102.75" customHeight="1" x14ac:dyDescent="0.2">
      <c r="B53" s="67">
        <v>81111801</v>
      </c>
      <c r="C53" s="68" t="s">
        <v>178</v>
      </c>
      <c r="D53" s="70" t="s">
        <v>135</v>
      </c>
      <c r="E53" s="70" t="s">
        <v>109</v>
      </c>
      <c r="F53" s="70">
        <v>4</v>
      </c>
      <c r="G53" s="70" t="s">
        <v>182</v>
      </c>
      <c r="H53" s="70" t="s">
        <v>140</v>
      </c>
      <c r="I53" s="70" t="s">
        <v>48</v>
      </c>
      <c r="J53" s="65">
        <v>85000000</v>
      </c>
      <c r="K53" s="65">
        <f>J53</f>
        <v>85000000</v>
      </c>
      <c r="L53" s="70" t="s">
        <v>36</v>
      </c>
      <c r="M53" s="70" t="s">
        <v>37</v>
      </c>
      <c r="N53" s="70" t="s">
        <v>38</v>
      </c>
      <c r="O53" s="70" t="s">
        <v>39</v>
      </c>
      <c r="P53" s="70" t="s">
        <v>229</v>
      </c>
      <c r="Q53" s="70" t="s">
        <v>121</v>
      </c>
      <c r="R53" s="71" t="s">
        <v>230</v>
      </c>
    </row>
    <row r="54" spans="2:18" ht="102.75" customHeight="1" x14ac:dyDescent="0.2">
      <c r="B54" s="67">
        <v>81111500</v>
      </c>
      <c r="C54" s="68" t="s">
        <v>128</v>
      </c>
      <c r="D54" s="86" t="s">
        <v>103</v>
      </c>
      <c r="E54" s="86" t="s">
        <v>103</v>
      </c>
      <c r="F54" s="91">
        <v>12</v>
      </c>
      <c r="G54" s="91" t="s">
        <v>110</v>
      </c>
      <c r="H54" s="91" t="s">
        <v>129</v>
      </c>
      <c r="I54" s="91" t="s">
        <v>48</v>
      </c>
      <c r="J54" s="90">
        <v>49000000</v>
      </c>
      <c r="K54" s="90">
        <f>J54</f>
        <v>49000000</v>
      </c>
      <c r="L54" s="91" t="s">
        <v>36</v>
      </c>
      <c r="M54" s="91" t="s">
        <v>37</v>
      </c>
      <c r="N54" s="91" t="s">
        <v>38</v>
      </c>
      <c r="O54" s="91" t="s">
        <v>39</v>
      </c>
      <c r="P54" s="91" t="s">
        <v>229</v>
      </c>
      <c r="Q54" s="91" t="s">
        <v>121</v>
      </c>
      <c r="R54" s="92" t="s">
        <v>230</v>
      </c>
    </row>
    <row r="55" spans="2:18" ht="102.75" customHeight="1" x14ac:dyDescent="0.2">
      <c r="B55" s="144" t="s">
        <v>184</v>
      </c>
      <c r="C55" s="140" t="s">
        <v>143</v>
      </c>
      <c r="D55" s="146" t="s">
        <v>139</v>
      </c>
      <c r="E55" s="146" t="s">
        <v>139</v>
      </c>
      <c r="F55" s="132">
        <v>1.5</v>
      </c>
      <c r="G55" s="132" t="s">
        <v>182</v>
      </c>
      <c r="H55" s="132" t="s">
        <v>140</v>
      </c>
      <c r="I55" s="132" t="s">
        <v>48</v>
      </c>
      <c r="J55" s="111">
        <v>68135599</v>
      </c>
      <c r="K55" s="113">
        <f>J55</f>
        <v>68135599</v>
      </c>
      <c r="L55" s="132" t="s">
        <v>36</v>
      </c>
      <c r="M55" s="132" t="s">
        <v>37</v>
      </c>
      <c r="N55" s="132" t="s">
        <v>38</v>
      </c>
      <c r="O55" s="132" t="s">
        <v>39</v>
      </c>
      <c r="P55" s="132" t="s">
        <v>229</v>
      </c>
      <c r="Q55" s="132" t="s">
        <v>121</v>
      </c>
      <c r="R55" s="150" t="s">
        <v>230</v>
      </c>
    </row>
    <row r="56" spans="2:18" ht="102.75" customHeight="1" x14ac:dyDescent="0.2">
      <c r="B56" s="145"/>
      <c r="C56" s="141"/>
      <c r="D56" s="147"/>
      <c r="E56" s="147"/>
      <c r="F56" s="133"/>
      <c r="G56" s="133"/>
      <c r="H56" s="133"/>
      <c r="I56" s="133"/>
      <c r="J56" s="112"/>
      <c r="K56" s="114"/>
      <c r="L56" s="133"/>
      <c r="M56" s="133"/>
      <c r="N56" s="133"/>
      <c r="O56" s="133"/>
      <c r="P56" s="133"/>
      <c r="Q56" s="133"/>
      <c r="R56" s="151"/>
    </row>
    <row r="57" spans="2:18" ht="102.75" customHeight="1" x14ac:dyDescent="0.2">
      <c r="B57" s="88" t="s">
        <v>130</v>
      </c>
      <c r="C57" s="68" t="s">
        <v>131</v>
      </c>
      <c r="D57" s="91" t="s">
        <v>135</v>
      </c>
      <c r="E57" s="91" t="s">
        <v>109</v>
      </c>
      <c r="F57" s="91">
        <v>4</v>
      </c>
      <c r="G57" s="91" t="s">
        <v>182</v>
      </c>
      <c r="H57" s="91" t="s">
        <v>129</v>
      </c>
      <c r="I57" s="91" t="s">
        <v>48</v>
      </c>
      <c r="J57" s="90">
        <v>50000000</v>
      </c>
      <c r="K57" s="90">
        <f t="shared" ref="K57" si="2">J57</f>
        <v>50000000</v>
      </c>
      <c r="L57" s="91" t="s">
        <v>36</v>
      </c>
      <c r="M57" s="91" t="s">
        <v>37</v>
      </c>
      <c r="N57" s="91" t="s">
        <v>38</v>
      </c>
      <c r="O57" s="91" t="s">
        <v>39</v>
      </c>
      <c r="P57" s="91" t="s">
        <v>229</v>
      </c>
      <c r="Q57" s="91" t="s">
        <v>121</v>
      </c>
      <c r="R57" s="92" t="s">
        <v>230</v>
      </c>
    </row>
    <row r="58" spans="2:18" ht="102.75" customHeight="1" x14ac:dyDescent="0.2">
      <c r="B58" s="105">
        <v>43222500</v>
      </c>
      <c r="C58" s="140" t="s">
        <v>132</v>
      </c>
      <c r="D58" s="134" t="s">
        <v>109</v>
      </c>
      <c r="E58" s="134" t="s">
        <v>112</v>
      </c>
      <c r="F58" s="134" t="s">
        <v>208</v>
      </c>
      <c r="G58" s="134" t="s">
        <v>182</v>
      </c>
      <c r="H58" s="134" t="s">
        <v>209</v>
      </c>
      <c r="I58" s="134" t="s">
        <v>48</v>
      </c>
      <c r="J58" s="113">
        <v>300000000</v>
      </c>
      <c r="K58" s="113">
        <f t="shared" si="1"/>
        <v>300000000</v>
      </c>
      <c r="L58" s="134" t="s">
        <v>36</v>
      </c>
      <c r="M58" s="134" t="s">
        <v>37</v>
      </c>
      <c r="N58" s="134" t="s">
        <v>38</v>
      </c>
      <c r="O58" s="134" t="s">
        <v>39</v>
      </c>
      <c r="P58" s="134" t="s">
        <v>229</v>
      </c>
      <c r="Q58" s="134" t="s">
        <v>121</v>
      </c>
      <c r="R58" s="115" t="s">
        <v>230</v>
      </c>
    </row>
    <row r="59" spans="2:18" ht="102.75" customHeight="1" x14ac:dyDescent="0.2">
      <c r="B59" s="106"/>
      <c r="C59" s="141"/>
      <c r="D59" s="135"/>
      <c r="E59" s="135" t="s">
        <v>109</v>
      </c>
      <c r="F59" s="135">
        <v>4</v>
      </c>
      <c r="G59" s="135" t="s">
        <v>182</v>
      </c>
      <c r="H59" s="135" t="s">
        <v>243</v>
      </c>
      <c r="I59" s="135" t="s">
        <v>48</v>
      </c>
      <c r="J59" s="114"/>
      <c r="K59" s="114">
        <f t="shared" si="1"/>
        <v>0</v>
      </c>
      <c r="L59" s="135" t="s">
        <v>36</v>
      </c>
      <c r="M59" s="135" t="s">
        <v>37</v>
      </c>
      <c r="N59" s="135" t="s">
        <v>38</v>
      </c>
      <c r="O59" s="135" t="s">
        <v>39</v>
      </c>
      <c r="P59" s="135" t="s">
        <v>246</v>
      </c>
      <c r="Q59" s="135" t="s">
        <v>121</v>
      </c>
      <c r="R59" s="116"/>
    </row>
    <row r="60" spans="2:18" ht="102.75" customHeight="1" x14ac:dyDescent="0.2">
      <c r="B60" s="35">
        <v>43231512</v>
      </c>
      <c r="C60" s="57" t="s">
        <v>133</v>
      </c>
      <c r="D60" s="55" t="s">
        <v>51</v>
      </c>
      <c r="E60" s="55" t="s">
        <v>51</v>
      </c>
      <c r="F60" s="54">
        <v>12</v>
      </c>
      <c r="G60" s="52" t="s">
        <v>110</v>
      </c>
      <c r="H60" s="54" t="s">
        <v>125</v>
      </c>
      <c r="I60" s="54" t="s">
        <v>48</v>
      </c>
      <c r="J60" s="53">
        <v>380000000</v>
      </c>
      <c r="K60" s="53">
        <f t="shared" si="1"/>
        <v>380000000</v>
      </c>
      <c r="L60" s="54" t="s">
        <v>36</v>
      </c>
      <c r="M60" s="54" t="s">
        <v>37</v>
      </c>
      <c r="N60" s="54" t="s">
        <v>38</v>
      </c>
      <c r="O60" s="54" t="s">
        <v>39</v>
      </c>
      <c r="P60" s="54" t="s">
        <v>229</v>
      </c>
      <c r="Q60" s="54" t="s">
        <v>121</v>
      </c>
      <c r="R60" s="62" t="s">
        <v>230</v>
      </c>
    </row>
    <row r="61" spans="2:18" ht="102.75" customHeight="1" x14ac:dyDescent="0.2">
      <c r="B61" s="67" t="s">
        <v>210</v>
      </c>
      <c r="C61" s="68" t="s">
        <v>172</v>
      </c>
      <c r="D61" s="86" t="s">
        <v>139</v>
      </c>
      <c r="E61" s="86" t="s">
        <v>139</v>
      </c>
      <c r="F61" s="86" t="s">
        <v>217</v>
      </c>
      <c r="G61" s="86" t="s">
        <v>182</v>
      </c>
      <c r="H61" s="86" t="s">
        <v>129</v>
      </c>
      <c r="I61" s="86" t="s">
        <v>48</v>
      </c>
      <c r="J61" s="78">
        <v>28000000</v>
      </c>
      <c r="K61" s="78">
        <f t="shared" si="1"/>
        <v>28000000</v>
      </c>
      <c r="L61" s="86" t="s">
        <v>36</v>
      </c>
      <c r="M61" s="86" t="s">
        <v>37</v>
      </c>
      <c r="N61" s="86" t="s">
        <v>38</v>
      </c>
      <c r="O61" s="86" t="s">
        <v>39</v>
      </c>
      <c r="P61" s="86" t="s">
        <v>229</v>
      </c>
      <c r="Q61" s="86" t="s">
        <v>121</v>
      </c>
      <c r="R61" s="84" t="s">
        <v>230</v>
      </c>
    </row>
    <row r="62" spans="2:18" ht="102.75" customHeight="1" x14ac:dyDescent="0.2">
      <c r="B62" s="67">
        <v>72151504</v>
      </c>
      <c r="C62" s="68" t="s">
        <v>176</v>
      </c>
      <c r="D62" s="86" t="s">
        <v>112</v>
      </c>
      <c r="E62" s="86" t="s">
        <v>139</v>
      </c>
      <c r="F62" s="86" t="s">
        <v>205</v>
      </c>
      <c r="G62" s="86" t="s">
        <v>110</v>
      </c>
      <c r="H62" s="86" t="s">
        <v>192</v>
      </c>
      <c r="I62" s="86" t="s">
        <v>183</v>
      </c>
      <c r="J62" s="78">
        <v>370000000</v>
      </c>
      <c r="K62" s="78">
        <v>370000000</v>
      </c>
      <c r="L62" s="86" t="s">
        <v>36</v>
      </c>
      <c r="M62" s="86" t="s">
        <v>37</v>
      </c>
      <c r="N62" s="86" t="s">
        <v>38</v>
      </c>
      <c r="O62" s="86" t="s">
        <v>39</v>
      </c>
      <c r="P62" s="86" t="s">
        <v>229</v>
      </c>
      <c r="Q62" s="86" t="s">
        <v>121</v>
      </c>
      <c r="R62" s="84" t="s">
        <v>230</v>
      </c>
    </row>
    <row r="63" spans="2:18" ht="102.75" customHeight="1" x14ac:dyDescent="0.2">
      <c r="B63" s="56">
        <v>43232605</v>
      </c>
      <c r="C63" s="31" t="s">
        <v>134</v>
      </c>
      <c r="D63" s="32" t="s">
        <v>103</v>
      </c>
      <c r="E63" s="32" t="s">
        <v>135</v>
      </c>
      <c r="F63" s="54">
        <v>12</v>
      </c>
      <c r="G63" s="52" t="s">
        <v>110</v>
      </c>
      <c r="H63" s="54" t="s">
        <v>129</v>
      </c>
      <c r="I63" s="54" t="s">
        <v>48</v>
      </c>
      <c r="J63" s="53">
        <v>44400000</v>
      </c>
      <c r="K63" s="53">
        <f t="shared" si="1"/>
        <v>44400000</v>
      </c>
      <c r="L63" s="54" t="s">
        <v>36</v>
      </c>
      <c r="M63" s="54" t="s">
        <v>37</v>
      </c>
      <c r="N63" s="54" t="s">
        <v>38</v>
      </c>
      <c r="O63" s="54" t="s">
        <v>39</v>
      </c>
      <c r="P63" s="54" t="s">
        <v>229</v>
      </c>
      <c r="Q63" s="54" t="s">
        <v>121</v>
      </c>
      <c r="R63" s="62" t="s">
        <v>230</v>
      </c>
    </row>
    <row r="64" spans="2:18" ht="102.75" customHeight="1" x14ac:dyDescent="0.2">
      <c r="B64" s="67" t="s">
        <v>193</v>
      </c>
      <c r="C64" s="68" t="s">
        <v>194</v>
      </c>
      <c r="D64" s="86" t="s">
        <v>109</v>
      </c>
      <c r="E64" s="86" t="s">
        <v>109</v>
      </c>
      <c r="F64" s="70">
        <v>12</v>
      </c>
      <c r="G64" s="70" t="s">
        <v>110</v>
      </c>
      <c r="H64" s="91" t="s">
        <v>35</v>
      </c>
      <c r="I64" s="91" t="s">
        <v>48</v>
      </c>
      <c r="J64" s="90">
        <v>49780000</v>
      </c>
      <c r="K64" s="90">
        <f>J64</f>
        <v>49780000</v>
      </c>
      <c r="L64" s="91" t="s">
        <v>36</v>
      </c>
      <c r="M64" s="91" t="s">
        <v>37</v>
      </c>
      <c r="N64" s="91" t="s">
        <v>38</v>
      </c>
      <c r="O64" s="91" t="s">
        <v>39</v>
      </c>
      <c r="P64" s="91" t="s">
        <v>229</v>
      </c>
      <c r="Q64" s="91" t="s">
        <v>121</v>
      </c>
      <c r="R64" s="92" t="s">
        <v>230</v>
      </c>
    </row>
    <row r="65" spans="2:18" ht="102.75" customHeight="1" x14ac:dyDescent="0.2">
      <c r="B65" s="35">
        <v>43232605</v>
      </c>
      <c r="C65" s="57" t="s">
        <v>136</v>
      </c>
      <c r="D65" s="55" t="s">
        <v>112</v>
      </c>
      <c r="E65" s="55" t="s">
        <v>112</v>
      </c>
      <c r="F65" s="54">
        <v>12</v>
      </c>
      <c r="G65" s="52" t="s">
        <v>110</v>
      </c>
      <c r="H65" s="54" t="s">
        <v>35</v>
      </c>
      <c r="I65" s="54" t="s">
        <v>48</v>
      </c>
      <c r="J65" s="53">
        <v>38345251</v>
      </c>
      <c r="K65" s="53">
        <f t="shared" si="1"/>
        <v>38345251</v>
      </c>
      <c r="L65" s="54" t="s">
        <v>36</v>
      </c>
      <c r="M65" s="54" t="s">
        <v>37</v>
      </c>
      <c r="N65" s="54" t="s">
        <v>38</v>
      </c>
      <c r="O65" s="54" t="s">
        <v>39</v>
      </c>
      <c r="P65" s="54" t="s">
        <v>229</v>
      </c>
      <c r="Q65" s="54" t="s">
        <v>121</v>
      </c>
      <c r="R65" s="62" t="s">
        <v>230</v>
      </c>
    </row>
    <row r="66" spans="2:18" ht="102.75" customHeight="1" x14ac:dyDescent="0.2">
      <c r="B66" s="56">
        <v>43232605</v>
      </c>
      <c r="C66" s="57" t="s">
        <v>137</v>
      </c>
      <c r="D66" s="55" t="s">
        <v>109</v>
      </c>
      <c r="E66" s="55" t="s">
        <v>109</v>
      </c>
      <c r="F66" s="54">
        <v>12</v>
      </c>
      <c r="G66" s="52" t="s">
        <v>110</v>
      </c>
      <c r="H66" s="54" t="s">
        <v>35</v>
      </c>
      <c r="I66" s="54" t="s">
        <v>48</v>
      </c>
      <c r="J66" s="53">
        <v>32628000</v>
      </c>
      <c r="K66" s="53">
        <v>32628000</v>
      </c>
      <c r="L66" s="54" t="s">
        <v>36</v>
      </c>
      <c r="M66" s="54" t="s">
        <v>37</v>
      </c>
      <c r="N66" s="54" t="s">
        <v>38</v>
      </c>
      <c r="O66" s="54" t="s">
        <v>39</v>
      </c>
      <c r="P66" s="54" t="s">
        <v>229</v>
      </c>
      <c r="Q66" s="54" t="s">
        <v>121</v>
      </c>
      <c r="R66" s="62" t="s">
        <v>230</v>
      </c>
    </row>
    <row r="67" spans="2:18" ht="102.75" customHeight="1" x14ac:dyDescent="0.2">
      <c r="B67" s="56">
        <v>81112200</v>
      </c>
      <c r="C67" s="57" t="s">
        <v>211</v>
      </c>
      <c r="D67" s="55" t="s">
        <v>109</v>
      </c>
      <c r="E67" s="55" t="s">
        <v>109</v>
      </c>
      <c r="F67" s="54">
        <v>12</v>
      </c>
      <c r="G67" s="52" t="s">
        <v>110</v>
      </c>
      <c r="H67" s="54" t="s">
        <v>35</v>
      </c>
      <c r="I67" s="54" t="s">
        <v>48</v>
      </c>
      <c r="J67" s="53">
        <v>49361352</v>
      </c>
      <c r="K67" s="53">
        <v>49361352</v>
      </c>
      <c r="L67" s="54" t="s">
        <v>36</v>
      </c>
      <c r="M67" s="54" t="s">
        <v>37</v>
      </c>
      <c r="N67" s="54" t="s">
        <v>38</v>
      </c>
      <c r="O67" s="54" t="s">
        <v>39</v>
      </c>
      <c r="P67" s="54" t="s">
        <v>229</v>
      </c>
      <c r="Q67" s="54" t="s">
        <v>121</v>
      </c>
      <c r="R67" s="62" t="s">
        <v>230</v>
      </c>
    </row>
    <row r="68" spans="2:18" ht="102.75" customHeight="1" x14ac:dyDescent="0.2">
      <c r="B68" s="56">
        <v>43232304</v>
      </c>
      <c r="C68" s="57" t="s">
        <v>138</v>
      </c>
      <c r="D68" s="52" t="s">
        <v>141</v>
      </c>
      <c r="E68" s="52" t="s">
        <v>232</v>
      </c>
      <c r="F68" s="54" t="s">
        <v>233</v>
      </c>
      <c r="G68" s="54" t="s">
        <v>234</v>
      </c>
      <c r="H68" s="54" t="s">
        <v>140</v>
      </c>
      <c r="I68" s="54" t="s">
        <v>48</v>
      </c>
      <c r="J68" s="53">
        <v>243430000</v>
      </c>
      <c r="K68" s="53">
        <v>243430000</v>
      </c>
      <c r="L68" s="54" t="s">
        <v>36</v>
      </c>
      <c r="M68" s="54" t="s">
        <v>37</v>
      </c>
      <c r="N68" s="54" t="s">
        <v>38</v>
      </c>
      <c r="O68" s="54" t="s">
        <v>39</v>
      </c>
      <c r="P68" s="54" t="s">
        <v>229</v>
      </c>
      <c r="Q68" s="54" t="s">
        <v>121</v>
      </c>
      <c r="R68" s="62" t="s">
        <v>230</v>
      </c>
    </row>
    <row r="69" spans="2:18" ht="102.75" customHeight="1" x14ac:dyDescent="0.2">
      <c r="B69" s="88">
        <v>43232304</v>
      </c>
      <c r="C69" s="68" t="s">
        <v>206</v>
      </c>
      <c r="D69" s="86" t="s">
        <v>112</v>
      </c>
      <c r="E69" s="70" t="s">
        <v>141</v>
      </c>
      <c r="F69" s="91">
        <v>1</v>
      </c>
      <c r="G69" s="91" t="s">
        <v>182</v>
      </c>
      <c r="H69" s="91" t="s">
        <v>207</v>
      </c>
      <c r="I69" s="91" t="s">
        <v>48</v>
      </c>
      <c r="J69" s="90">
        <v>211125998</v>
      </c>
      <c r="K69" s="90">
        <v>211125998</v>
      </c>
      <c r="L69" s="91" t="s">
        <v>36</v>
      </c>
      <c r="M69" s="91" t="s">
        <v>37</v>
      </c>
      <c r="N69" s="91" t="s">
        <v>38</v>
      </c>
      <c r="O69" s="91" t="s">
        <v>39</v>
      </c>
      <c r="P69" s="91" t="s">
        <v>229</v>
      </c>
      <c r="Q69" s="91" t="s">
        <v>121</v>
      </c>
      <c r="R69" s="92" t="s">
        <v>230</v>
      </c>
    </row>
    <row r="70" spans="2:18" ht="102.75" customHeight="1" x14ac:dyDescent="0.2">
      <c r="B70" s="56">
        <v>43231513</v>
      </c>
      <c r="C70" s="57" t="s">
        <v>185</v>
      </c>
      <c r="D70" s="55" t="s">
        <v>103</v>
      </c>
      <c r="E70" s="55" t="s">
        <v>103</v>
      </c>
      <c r="F70" s="54">
        <v>12</v>
      </c>
      <c r="G70" s="52" t="s">
        <v>110</v>
      </c>
      <c r="H70" s="54" t="s">
        <v>125</v>
      </c>
      <c r="I70" s="54" t="s">
        <v>48</v>
      </c>
      <c r="J70" s="53">
        <v>295433093</v>
      </c>
      <c r="K70" s="53">
        <v>295433093</v>
      </c>
      <c r="L70" s="54" t="s">
        <v>36</v>
      </c>
      <c r="M70" s="54" t="s">
        <v>37</v>
      </c>
      <c r="N70" s="54" t="s">
        <v>38</v>
      </c>
      <c r="O70" s="54" t="s">
        <v>39</v>
      </c>
      <c r="P70" s="54" t="s">
        <v>229</v>
      </c>
      <c r="Q70" s="54" t="s">
        <v>121</v>
      </c>
      <c r="R70" s="62" t="s">
        <v>230</v>
      </c>
    </row>
    <row r="71" spans="2:18" ht="102.75" customHeight="1" x14ac:dyDescent="0.2">
      <c r="B71" s="56">
        <v>43231513</v>
      </c>
      <c r="C71" s="57" t="s">
        <v>186</v>
      </c>
      <c r="D71" s="55" t="s">
        <v>187</v>
      </c>
      <c r="E71" s="55" t="s">
        <v>135</v>
      </c>
      <c r="F71" s="54">
        <v>12</v>
      </c>
      <c r="G71" s="52" t="s">
        <v>110</v>
      </c>
      <c r="H71" s="54" t="s">
        <v>188</v>
      </c>
      <c r="I71" s="54" t="s">
        <v>48</v>
      </c>
      <c r="J71" s="53">
        <v>204908605</v>
      </c>
      <c r="K71" s="53">
        <v>204908605</v>
      </c>
      <c r="L71" s="54" t="s">
        <v>36</v>
      </c>
      <c r="M71" s="54" t="s">
        <v>37</v>
      </c>
      <c r="N71" s="54" t="s">
        <v>38</v>
      </c>
      <c r="O71" s="54" t="s">
        <v>39</v>
      </c>
      <c r="P71" s="54" t="s">
        <v>229</v>
      </c>
      <c r="Q71" s="54" t="s">
        <v>121</v>
      </c>
      <c r="R71" s="62" t="s">
        <v>230</v>
      </c>
    </row>
    <row r="72" spans="2:18" ht="102.75" customHeight="1" x14ac:dyDescent="0.2">
      <c r="B72" s="56">
        <v>81112200</v>
      </c>
      <c r="C72" s="57" t="s">
        <v>218</v>
      </c>
      <c r="D72" s="55" t="s">
        <v>112</v>
      </c>
      <c r="E72" s="55" t="s">
        <v>139</v>
      </c>
      <c r="F72" s="54">
        <v>2.5</v>
      </c>
      <c r="G72" s="54" t="s">
        <v>182</v>
      </c>
      <c r="H72" s="54" t="s">
        <v>67</v>
      </c>
      <c r="I72" s="54" t="s">
        <v>48</v>
      </c>
      <c r="J72" s="53">
        <v>81675650</v>
      </c>
      <c r="K72" s="53">
        <v>81675650</v>
      </c>
      <c r="L72" s="54" t="s">
        <v>219</v>
      </c>
      <c r="M72" s="54" t="s">
        <v>37</v>
      </c>
      <c r="N72" s="54" t="s">
        <v>38</v>
      </c>
      <c r="O72" s="54" t="s">
        <v>39</v>
      </c>
      <c r="P72" s="54" t="s">
        <v>229</v>
      </c>
      <c r="Q72" s="54" t="s">
        <v>121</v>
      </c>
      <c r="R72" s="62" t="s">
        <v>230</v>
      </c>
    </row>
    <row r="73" spans="2:18" ht="102.75" customHeight="1" x14ac:dyDescent="0.2">
      <c r="B73" s="88">
        <v>43222503</v>
      </c>
      <c r="C73" s="68" t="s">
        <v>241</v>
      </c>
      <c r="D73" s="86" t="s">
        <v>239</v>
      </c>
      <c r="E73" s="86" t="s">
        <v>239</v>
      </c>
      <c r="F73" s="91">
        <v>3</v>
      </c>
      <c r="G73" s="91" t="s">
        <v>242</v>
      </c>
      <c r="H73" s="91" t="s">
        <v>129</v>
      </c>
      <c r="I73" s="91" t="s">
        <v>60</v>
      </c>
      <c r="J73" s="90">
        <v>42022311</v>
      </c>
      <c r="K73" s="90">
        <v>42022311</v>
      </c>
      <c r="L73" s="91" t="s">
        <v>36</v>
      </c>
      <c r="M73" s="91" t="s">
        <v>37</v>
      </c>
      <c r="N73" s="91" t="s">
        <v>38</v>
      </c>
      <c r="O73" s="91" t="s">
        <v>39</v>
      </c>
      <c r="P73" s="91" t="s">
        <v>229</v>
      </c>
      <c r="Q73" s="91" t="s">
        <v>121</v>
      </c>
      <c r="R73" s="92" t="s">
        <v>230</v>
      </c>
    </row>
    <row r="74" spans="2:18" ht="102.75" customHeight="1" x14ac:dyDescent="0.2">
      <c r="B74" s="88">
        <v>86131504</v>
      </c>
      <c r="C74" s="68" t="s">
        <v>149</v>
      </c>
      <c r="D74" s="86" t="s">
        <v>59</v>
      </c>
      <c r="E74" s="86" t="s">
        <v>59</v>
      </c>
      <c r="F74" s="91">
        <v>12</v>
      </c>
      <c r="G74" s="91" t="s">
        <v>110</v>
      </c>
      <c r="H74" s="91" t="s">
        <v>67</v>
      </c>
      <c r="I74" s="91" t="s">
        <v>60</v>
      </c>
      <c r="J74" s="90">
        <v>55000000</v>
      </c>
      <c r="K74" s="90">
        <f>J74</f>
        <v>55000000</v>
      </c>
      <c r="L74" s="91" t="s">
        <v>36</v>
      </c>
      <c r="M74" s="91" t="s">
        <v>37</v>
      </c>
      <c r="N74" s="91" t="s">
        <v>38</v>
      </c>
      <c r="O74" s="91" t="s">
        <v>39</v>
      </c>
      <c r="P74" s="91" t="s">
        <v>150</v>
      </c>
      <c r="Q74" s="91" t="s">
        <v>151</v>
      </c>
      <c r="R74" s="92" t="s">
        <v>152</v>
      </c>
    </row>
    <row r="75" spans="2:18" ht="102.75" customHeight="1" x14ac:dyDescent="0.2">
      <c r="B75" s="73">
        <v>85000000</v>
      </c>
      <c r="C75" s="89" t="s">
        <v>247</v>
      </c>
      <c r="D75" s="70" t="s">
        <v>141</v>
      </c>
      <c r="E75" s="70" t="s">
        <v>141</v>
      </c>
      <c r="F75" s="70">
        <v>3</v>
      </c>
      <c r="G75" s="70" t="s">
        <v>182</v>
      </c>
      <c r="H75" s="70" t="s">
        <v>220</v>
      </c>
      <c r="I75" s="70" t="s">
        <v>48</v>
      </c>
      <c r="J75" s="77">
        <v>12000000</v>
      </c>
      <c r="K75" s="77">
        <v>12000000</v>
      </c>
      <c r="L75" s="75" t="s">
        <v>36</v>
      </c>
      <c r="M75" s="75" t="s">
        <v>37</v>
      </c>
      <c r="N75" s="75" t="s">
        <v>38</v>
      </c>
      <c r="O75" s="75" t="s">
        <v>39</v>
      </c>
      <c r="P75" s="75" t="s">
        <v>164</v>
      </c>
      <c r="Q75" s="75" t="s">
        <v>165</v>
      </c>
      <c r="R75" s="76" t="s">
        <v>166</v>
      </c>
    </row>
    <row r="76" spans="2:18" ht="102.75" customHeight="1" thickBot="1" x14ac:dyDescent="0.25">
      <c r="B76" s="79" t="s">
        <v>235</v>
      </c>
      <c r="C76" s="80" t="s">
        <v>236</v>
      </c>
      <c r="D76" s="81" t="s">
        <v>239</v>
      </c>
      <c r="E76" s="81" t="s">
        <v>232</v>
      </c>
      <c r="F76" s="82">
        <v>15</v>
      </c>
      <c r="G76" s="82" t="s">
        <v>240</v>
      </c>
      <c r="H76" s="82" t="s">
        <v>129</v>
      </c>
      <c r="I76" s="82" t="s">
        <v>48</v>
      </c>
      <c r="J76" s="83" t="s">
        <v>9</v>
      </c>
      <c r="K76" s="83">
        <v>16100000</v>
      </c>
      <c r="L76" s="82" t="s">
        <v>36</v>
      </c>
      <c r="M76" s="82" t="s">
        <v>37</v>
      </c>
      <c r="N76" s="82" t="s">
        <v>237</v>
      </c>
      <c r="O76" s="82" t="s">
        <v>39</v>
      </c>
      <c r="P76" s="82" t="s">
        <v>224</v>
      </c>
      <c r="Q76" s="82" t="s">
        <v>69</v>
      </c>
      <c r="R76" s="85" t="s">
        <v>213</v>
      </c>
    </row>
    <row r="77" spans="2:18" ht="40.5" customHeight="1" x14ac:dyDescent="0.2">
      <c r="J77" s="16"/>
      <c r="K77" s="16"/>
      <c r="L77" s="16"/>
      <c r="M77" s="16"/>
      <c r="N77" s="16"/>
    </row>
    <row r="78" spans="2:18" ht="40.5" customHeight="1" x14ac:dyDescent="0.2">
      <c r="J78" s="16"/>
      <c r="K78" s="16"/>
      <c r="L78" s="16"/>
      <c r="M78" s="16"/>
      <c r="N78" s="16"/>
    </row>
    <row r="79" spans="2:18" ht="40.5" customHeight="1" x14ac:dyDescent="0.2">
      <c r="J79" s="16"/>
      <c r="K79" s="16"/>
      <c r="L79" s="16"/>
      <c r="M79" s="16"/>
      <c r="N79" s="16"/>
    </row>
    <row r="80" spans="2:18" ht="40.5" customHeight="1" x14ac:dyDescent="0.2">
      <c r="J80" s="16"/>
      <c r="K80" s="16"/>
      <c r="L80" s="16"/>
      <c r="M80" s="16"/>
      <c r="N80" s="16"/>
    </row>
    <row r="81" spans="10:14" ht="40.5" customHeight="1" x14ac:dyDescent="0.2">
      <c r="J81" s="16"/>
      <c r="K81" s="16"/>
      <c r="L81" s="16"/>
      <c r="M81" s="16"/>
      <c r="N81" s="16"/>
    </row>
    <row r="82" spans="10:14" ht="40.5" customHeight="1" x14ac:dyDescent="0.2">
      <c r="J82" s="16"/>
      <c r="K82" s="16"/>
      <c r="L82" s="16"/>
      <c r="M82" s="16"/>
      <c r="N82" s="16"/>
    </row>
    <row r="83" spans="10:14" ht="40.5" customHeight="1" x14ac:dyDescent="0.2">
      <c r="J83" s="16"/>
      <c r="K83" s="16"/>
      <c r="L83" s="16"/>
      <c r="M83" s="16"/>
      <c r="N83" s="16"/>
    </row>
    <row r="84" spans="10:14" x14ac:dyDescent="0.2">
      <c r="J84" s="16"/>
      <c r="K84" s="16"/>
      <c r="L84" s="16"/>
      <c r="M84" s="16"/>
      <c r="N84" s="16"/>
    </row>
    <row r="85" spans="10:14" x14ac:dyDescent="0.2">
      <c r="J85" s="16"/>
      <c r="K85" s="16"/>
      <c r="L85" s="16"/>
      <c r="M85" s="16"/>
      <c r="N85" s="16"/>
    </row>
    <row r="86" spans="10:14" x14ac:dyDescent="0.2">
      <c r="J86" s="16"/>
      <c r="K86" s="16"/>
      <c r="L86" s="16"/>
      <c r="M86" s="16"/>
      <c r="N86" s="16"/>
    </row>
    <row r="87" spans="10:14" x14ac:dyDescent="0.2">
      <c r="J87" s="16"/>
      <c r="K87" s="16"/>
      <c r="L87" s="16"/>
      <c r="M87" s="16"/>
      <c r="N87" s="16"/>
    </row>
    <row r="88" spans="10:14" x14ac:dyDescent="0.2">
      <c r="J88" s="16"/>
      <c r="K88" s="16"/>
      <c r="L88" s="16"/>
      <c r="M88" s="16"/>
      <c r="N88" s="16"/>
    </row>
    <row r="89" spans="10:14" x14ac:dyDescent="0.2">
      <c r="J89" s="16"/>
      <c r="K89" s="16"/>
      <c r="L89" s="16"/>
      <c r="M89" s="16"/>
      <c r="N89" s="16"/>
    </row>
    <row r="90" spans="10:14" x14ac:dyDescent="0.2">
      <c r="J90" s="16"/>
      <c r="K90" s="16"/>
      <c r="L90" s="16"/>
      <c r="M90" s="16"/>
      <c r="N90" s="16"/>
    </row>
    <row r="91" spans="10:14" x14ac:dyDescent="0.2">
      <c r="J91" s="16"/>
      <c r="K91" s="16"/>
      <c r="L91" s="16"/>
      <c r="M91" s="16"/>
      <c r="N91" s="16"/>
    </row>
    <row r="92" spans="10:14" x14ac:dyDescent="0.2">
      <c r="J92" s="16"/>
      <c r="K92" s="16"/>
      <c r="L92" s="16"/>
      <c r="M92" s="16"/>
      <c r="N92" s="16"/>
    </row>
    <row r="93" spans="10:14" x14ac:dyDescent="0.2">
      <c r="J93" s="16"/>
      <c r="K93" s="16"/>
      <c r="L93" s="16"/>
      <c r="M93" s="16"/>
      <c r="N93" s="16"/>
    </row>
    <row r="94" spans="10:14" x14ac:dyDescent="0.2">
      <c r="J94" s="16"/>
      <c r="K94" s="16"/>
      <c r="L94" s="16"/>
      <c r="M94" s="16"/>
      <c r="N94" s="16"/>
    </row>
    <row r="95" spans="10:14" x14ac:dyDescent="0.2">
      <c r="J95" s="16"/>
      <c r="K95" s="16"/>
      <c r="L95" s="16"/>
      <c r="M95" s="16"/>
      <c r="N95" s="16"/>
    </row>
    <row r="96" spans="10:14" x14ac:dyDescent="0.2">
      <c r="J96" s="16"/>
      <c r="K96" s="16"/>
      <c r="L96" s="16"/>
      <c r="M96" s="16"/>
      <c r="N96" s="16"/>
    </row>
    <row r="97" spans="10:14" x14ac:dyDescent="0.2">
      <c r="J97" s="16"/>
      <c r="K97" s="16"/>
      <c r="L97" s="16"/>
      <c r="M97" s="16"/>
      <c r="N97" s="16"/>
    </row>
    <row r="98" spans="10:14" x14ac:dyDescent="0.2">
      <c r="J98" s="16"/>
      <c r="K98" s="16"/>
      <c r="L98" s="16"/>
      <c r="M98" s="16"/>
      <c r="N98" s="16"/>
    </row>
    <row r="99" spans="10:14" x14ac:dyDescent="0.2">
      <c r="J99" s="16"/>
      <c r="K99" s="16"/>
      <c r="L99" s="16"/>
      <c r="M99" s="16"/>
      <c r="N99" s="16"/>
    </row>
    <row r="100" spans="10:14" x14ac:dyDescent="0.2">
      <c r="J100" s="16"/>
      <c r="K100" s="16"/>
      <c r="L100" s="16"/>
      <c r="M100" s="16"/>
      <c r="N100" s="16"/>
    </row>
    <row r="101" spans="10:14" x14ac:dyDescent="0.2">
      <c r="J101" s="16"/>
      <c r="K101" s="16"/>
      <c r="L101" s="16"/>
      <c r="M101" s="16"/>
      <c r="N101" s="16"/>
    </row>
    <row r="102" spans="10:14" x14ac:dyDescent="0.2">
      <c r="J102" s="16"/>
      <c r="K102" s="16"/>
      <c r="L102" s="16"/>
      <c r="M102" s="16"/>
      <c r="N102" s="16"/>
    </row>
    <row r="103" spans="10:14" x14ac:dyDescent="0.2">
      <c r="J103" s="16"/>
      <c r="K103" s="16"/>
      <c r="L103" s="16"/>
      <c r="M103" s="16"/>
      <c r="N103" s="16"/>
    </row>
    <row r="104" spans="10:14" x14ac:dyDescent="0.2">
      <c r="J104" s="16"/>
      <c r="K104" s="16"/>
      <c r="L104" s="16"/>
      <c r="M104" s="16"/>
      <c r="N104" s="16"/>
    </row>
    <row r="105" spans="10:14" x14ac:dyDescent="0.2">
      <c r="J105" s="16"/>
      <c r="K105" s="16"/>
      <c r="L105" s="16"/>
      <c r="M105" s="16"/>
      <c r="N105" s="16"/>
    </row>
    <row r="106" spans="10:14" x14ac:dyDescent="0.2">
      <c r="J106" s="16"/>
      <c r="K106" s="16"/>
      <c r="L106" s="16"/>
      <c r="M106" s="16"/>
      <c r="N106" s="16"/>
    </row>
    <row r="107" spans="10:14" x14ac:dyDescent="0.2">
      <c r="J107" s="16"/>
      <c r="K107" s="16"/>
      <c r="L107" s="16"/>
      <c r="M107" s="16"/>
      <c r="N107" s="16"/>
    </row>
    <row r="108" spans="10:14" x14ac:dyDescent="0.2">
      <c r="J108" s="16"/>
      <c r="K108" s="16"/>
      <c r="L108" s="16"/>
      <c r="M108" s="16"/>
      <c r="N108" s="16"/>
    </row>
    <row r="109" spans="10:14" x14ac:dyDescent="0.2">
      <c r="J109" s="16"/>
      <c r="K109" s="16"/>
      <c r="L109" s="16"/>
      <c r="M109" s="16"/>
      <c r="N109" s="16"/>
    </row>
    <row r="110" spans="10:14" x14ac:dyDescent="0.2">
      <c r="J110" s="16"/>
      <c r="K110" s="16"/>
      <c r="L110" s="16"/>
      <c r="M110" s="16"/>
      <c r="N110" s="16"/>
    </row>
    <row r="111" spans="10:14" x14ac:dyDescent="0.2">
      <c r="J111" s="16"/>
      <c r="K111" s="16"/>
      <c r="L111" s="16"/>
      <c r="M111" s="16"/>
      <c r="N111" s="16"/>
    </row>
    <row r="112" spans="10:14" x14ac:dyDescent="0.2">
      <c r="J112" s="16"/>
      <c r="K112" s="16"/>
      <c r="L112" s="16"/>
      <c r="M112" s="16"/>
      <c r="N112" s="16"/>
    </row>
    <row r="113" spans="10:14" x14ac:dyDescent="0.2">
      <c r="J113" s="16"/>
      <c r="K113" s="16"/>
      <c r="L113" s="16"/>
      <c r="M113" s="16"/>
      <c r="N113" s="16"/>
    </row>
    <row r="114" spans="10:14" x14ac:dyDescent="0.2">
      <c r="J114" s="16"/>
      <c r="K114" s="16"/>
      <c r="L114" s="16"/>
      <c r="M114" s="16"/>
      <c r="N114" s="16"/>
    </row>
    <row r="115" spans="10:14" x14ac:dyDescent="0.2">
      <c r="J115" s="16"/>
      <c r="K115" s="16"/>
      <c r="L115" s="16"/>
      <c r="M115" s="16"/>
      <c r="N115" s="16"/>
    </row>
    <row r="116" spans="10:14" x14ac:dyDescent="0.2">
      <c r="J116" s="16"/>
      <c r="K116" s="16"/>
      <c r="L116" s="16"/>
      <c r="M116" s="16"/>
      <c r="N116" s="16"/>
    </row>
    <row r="117" spans="10:14" x14ac:dyDescent="0.2">
      <c r="J117" s="16"/>
      <c r="K117" s="16"/>
      <c r="L117" s="16"/>
      <c r="M117" s="16"/>
      <c r="N117" s="16"/>
    </row>
    <row r="118" spans="10:14" x14ac:dyDescent="0.2">
      <c r="J118" s="16"/>
      <c r="K118" s="16"/>
      <c r="L118" s="16"/>
      <c r="M118" s="16"/>
      <c r="N118" s="16"/>
    </row>
    <row r="119" spans="10:14" x14ac:dyDescent="0.2">
      <c r="J119" s="16"/>
      <c r="K119" s="16"/>
      <c r="L119" s="16"/>
      <c r="M119" s="16"/>
      <c r="N119" s="16"/>
    </row>
    <row r="120" spans="10:14" x14ac:dyDescent="0.2">
      <c r="J120" s="16"/>
      <c r="K120" s="16"/>
      <c r="L120" s="16"/>
      <c r="M120" s="16"/>
      <c r="N120" s="16"/>
    </row>
    <row r="121" spans="10:14" x14ac:dyDescent="0.2">
      <c r="J121" s="16"/>
      <c r="K121" s="16"/>
      <c r="L121" s="16"/>
      <c r="M121" s="16"/>
      <c r="N121" s="16"/>
    </row>
    <row r="122" spans="10:14" x14ac:dyDescent="0.2">
      <c r="J122" s="16"/>
      <c r="K122" s="16"/>
      <c r="L122" s="16"/>
      <c r="M122" s="16"/>
      <c r="N122" s="16"/>
    </row>
    <row r="123" spans="10:14" x14ac:dyDescent="0.2">
      <c r="J123" s="16"/>
      <c r="K123" s="16"/>
      <c r="L123" s="16"/>
      <c r="M123" s="16"/>
      <c r="N123" s="16"/>
    </row>
    <row r="124" spans="10:14" x14ac:dyDescent="0.2">
      <c r="J124" s="16"/>
      <c r="K124" s="16"/>
      <c r="L124" s="16"/>
      <c r="M124" s="16"/>
      <c r="N124" s="16"/>
    </row>
    <row r="125" spans="10:14" x14ac:dyDescent="0.2">
      <c r="J125" s="16"/>
      <c r="K125" s="16"/>
      <c r="L125" s="16"/>
      <c r="M125" s="16"/>
      <c r="N125" s="16"/>
    </row>
    <row r="126" spans="10:14" x14ac:dyDescent="0.2">
      <c r="J126" s="16"/>
      <c r="K126" s="16"/>
      <c r="L126" s="16"/>
      <c r="M126" s="16"/>
      <c r="N126" s="16"/>
    </row>
    <row r="127" spans="10:14" x14ac:dyDescent="0.2">
      <c r="J127" s="16"/>
      <c r="K127" s="16"/>
      <c r="L127" s="16"/>
      <c r="M127" s="16"/>
      <c r="N127" s="16"/>
    </row>
    <row r="128" spans="10:14" x14ac:dyDescent="0.2">
      <c r="J128" s="16"/>
      <c r="K128" s="16"/>
      <c r="L128" s="16"/>
      <c r="M128" s="16"/>
      <c r="N128" s="16"/>
    </row>
    <row r="129" spans="10:14" x14ac:dyDescent="0.2">
      <c r="J129" s="16"/>
      <c r="K129" s="16"/>
      <c r="L129" s="16"/>
      <c r="M129" s="16"/>
      <c r="N129" s="16"/>
    </row>
    <row r="130" spans="10:14" x14ac:dyDescent="0.2">
      <c r="J130" s="16"/>
      <c r="K130" s="16"/>
      <c r="L130" s="16"/>
      <c r="M130" s="16"/>
      <c r="N130" s="16"/>
    </row>
    <row r="131" spans="10:14" x14ac:dyDescent="0.2">
      <c r="J131" s="16"/>
      <c r="K131" s="16"/>
      <c r="L131" s="16"/>
      <c r="M131" s="16"/>
      <c r="N131" s="16"/>
    </row>
    <row r="132" spans="10:14" x14ac:dyDescent="0.2">
      <c r="J132" s="16"/>
      <c r="K132" s="16"/>
      <c r="L132" s="16"/>
      <c r="M132" s="16"/>
      <c r="N132" s="16"/>
    </row>
    <row r="133" spans="10:14" x14ac:dyDescent="0.2">
      <c r="J133" s="16"/>
      <c r="K133" s="16"/>
      <c r="L133" s="16"/>
      <c r="M133" s="16"/>
      <c r="N133" s="16"/>
    </row>
    <row r="134" spans="10:14" x14ac:dyDescent="0.2">
      <c r="J134" s="16"/>
      <c r="K134" s="16"/>
      <c r="L134" s="16"/>
      <c r="M134" s="16"/>
      <c r="N134" s="16"/>
    </row>
    <row r="135" spans="10:14" x14ac:dyDescent="0.2">
      <c r="J135" s="16"/>
      <c r="K135" s="16"/>
      <c r="L135" s="16"/>
      <c r="M135" s="16"/>
      <c r="N135" s="16"/>
    </row>
    <row r="136" spans="10:14" x14ac:dyDescent="0.2">
      <c r="J136" s="16"/>
      <c r="K136" s="16"/>
      <c r="L136" s="16"/>
      <c r="M136" s="16"/>
      <c r="N136" s="16"/>
    </row>
    <row r="137" spans="10:14" x14ac:dyDescent="0.2">
      <c r="J137" s="16"/>
      <c r="K137" s="16"/>
      <c r="L137" s="16"/>
      <c r="M137" s="16"/>
      <c r="N137" s="16"/>
    </row>
    <row r="138" spans="10:14" x14ac:dyDescent="0.2">
      <c r="J138" s="16"/>
      <c r="K138" s="16"/>
      <c r="L138" s="16"/>
      <c r="M138" s="16"/>
      <c r="N138" s="16"/>
    </row>
    <row r="139" spans="10:14" x14ac:dyDescent="0.2">
      <c r="J139" s="16"/>
      <c r="K139" s="16"/>
      <c r="L139" s="16"/>
      <c r="M139" s="16"/>
      <c r="N139" s="16"/>
    </row>
    <row r="140" spans="10:14" x14ac:dyDescent="0.2">
      <c r="J140" s="16"/>
      <c r="K140" s="16"/>
      <c r="L140" s="16"/>
      <c r="M140" s="16"/>
      <c r="N140" s="16"/>
    </row>
    <row r="141" spans="10:14" x14ac:dyDescent="0.2">
      <c r="J141" s="16"/>
      <c r="K141" s="16"/>
      <c r="L141" s="16"/>
      <c r="M141" s="16"/>
      <c r="N141" s="16"/>
    </row>
    <row r="142" spans="10:14" x14ac:dyDescent="0.2">
      <c r="J142" s="16"/>
      <c r="K142" s="16"/>
      <c r="L142" s="16"/>
      <c r="M142" s="16"/>
      <c r="N142" s="16"/>
    </row>
    <row r="143" spans="10:14" x14ac:dyDescent="0.2">
      <c r="J143" s="16"/>
      <c r="K143" s="16"/>
      <c r="L143" s="16"/>
      <c r="M143" s="16"/>
      <c r="N143" s="16"/>
    </row>
    <row r="144" spans="10:14" x14ac:dyDescent="0.2">
      <c r="J144" s="16"/>
      <c r="K144" s="16"/>
      <c r="L144" s="16"/>
      <c r="M144" s="16"/>
      <c r="N144" s="16"/>
    </row>
    <row r="145" spans="10:14" x14ac:dyDescent="0.2">
      <c r="J145" s="16"/>
      <c r="K145" s="16"/>
      <c r="L145" s="16"/>
      <c r="M145" s="16"/>
      <c r="N145" s="16"/>
    </row>
    <row r="146" spans="10:14" x14ac:dyDescent="0.2">
      <c r="J146" s="16"/>
      <c r="K146" s="16"/>
      <c r="L146" s="16"/>
      <c r="M146" s="16"/>
      <c r="N146" s="16"/>
    </row>
    <row r="147" spans="10:14" x14ac:dyDescent="0.2">
      <c r="J147" s="16"/>
      <c r="K147" s="16"/>
      <c r="L147" s="16"/>
      <c r="M147" s="16"/>
      <c r="N147" s="16"/>
    </row>
    <row r="148" spans="10:14" x14ac:dyDescent="0.2">
      <c r="J148" s="16"/>
      <c r="K148" s="16"/>
      <c r="L148" s="16"/>
      <c r="M148" s="16"/>
      <c r="N148" s="16"/>
    </row>
    <row r="149" spans="10:14" x14ac:dyDescent="0.2">
      <c r="J149" s="16"/>
      <c r="K149" s="16"/>
      <c r="L149" s="16"/>
      <c r="M149" s="16"/>
      <c r="N149" s="16"/>
    </row>
    <row r="150" spans="10:14" x14ac:dyDescent="0.2">
      <c r="J150" s="16"/>
      <c r="K150" s="16"/>
      <c r="L150" s="16"/>
      <c r="M150" s="16"/>
      <c r="N150" s="16"/>
    </row>
    <row r="151" spans="10:14" x14ac:dyDescent="0.2">
      <c r="J151" s="16"/>
      <c r="K151" s="16"/>
      <c r="L151" s="16"/>
      <c r="M151" s="16"/>
      <c r="N151" s="16"/>
    </row>
    <row r="152" spans="10:14" x14ac:dyDescent="0.2">
      <c r="J152" s="16"/>
      <c r="K152" s="16"/>
      <c r="L152" s="16"/>
      <c r="M152" s="16"/>
      <c r="N152" s="16"/>
    </row>
    <row r="153" spans="10:14" x14ac:dyDescent="0.2">
      <c r="J153" s="16"/>
      <c r="K153" s="16"/>
      <c r="L153" s="16"/>
      <c r="M153" s="16"/>
      <c r="N153" s="16"/>
    </row>
    <row r="154" spans="10:14" x14ac:dyDescent="0.2">
      <c r="J154" s="16"/>
      <c r="K154" s="16"/>
      <c r="L154" s="16"/>
      <c r="M154" s="16"/>
      <c r="N154" s="16"/>
    </row>
    <row r="155" spans="10:14" x14ac:dyDescent="0.2">
      <c r="J155" s="16"/>
      <c r="K155" s="16"/>
      <c r="L155" s="16"/>
      <c r="M155" s="16"/>
      <c r="N155" s="16"/>
    </row>
    <row r="156" spans="10:14" x14ac:dyDescent="0.2">
      <c r="J156" s="16"/>
      <c r="K156" s="16"/>
      <c r="L156" s="16"/>
      <c r="M156" s="16"/>
      <c r="N156" s="16"/>
    </row>
    <row r="157" spans="10:14" x14ac:dyDescent="0.2">
      <c r="J157" s="16"/>
      <c r="K157" s="16"/>
      <c r="L157" s="16"/>
      <c r="M157" s="16"/>
      <c r="N157" s="16"/>
    </row>
    <row r="158" spans="10:14" x14ac:dyDescent="0.2">
      <c r="J158" s="16"/>
      <c r="K158" s="16"/>
      <c r="L158" s="16"/>
      <c r="M158" s="16"/>
      <c r="N158" s="16"/>
    </row>
    <row r="159" spans="10:14" x14ac:dyDescent="0.2">
      <c r="J159" s="16"/>
      <c r="K159" s="16"/>
      <c r="L159" s="16"/>
      <c r="M159" s="16"/>
      <c r="N159" s="16"/>
    </row>
    <row r="160" spans="10:14" x14ac:dyDescent="0.2">
      <c r="J160" s="16"/>
      <c r="K160" s="16"/>
      <c r="L160" s="16"/>
      <c r="M160" s="16"/>
      <c r="N160" s="16"/>
    </row>
    <row r="161" spans="10:14" x14ac:dyDescent="0.2">
      <c r="J161" s="16"/>
      <c r="K161" s="16"/>
      <c r="L161" s="16"/>
      <c r="M161" s="16"/>
      <c r="N161" s="16"/>
    </row>
    <row r="162" spans="10:14" x14ac:dyDescent="0.2">
      <c r="J162" s="16"/>
      <c r="K162" s="16"/>
      <c r="L162" s="16"/>
      <c r="M162" s="16"/>
      <c r="N162" s="16"/>
    </row>
    <row r="163" spans="10:14" x14ac:dyDescent="0.2">
      <c r="J163" s="16"/>
      <c r="K163" s="16"/>
      <c r="L163" s="16"/>
      <c r="M163" s="16"/>
      <c r="N163" s="16"/>
    </row>
    <row r="164" spans="10:14" x14ac:dyDescent="0.2">
      <c r="J164" s="16"/>
      <c r="K164" s="16"/>
      <c r="L164" s="16"/>
      <c r="M164" s="16"/>
      <c r="N164" s="16"/>
    </row>
    <row r="165" spans="10:14" x14ac:dyDescent="0.2">
      <c r="J165" s="16"/>
      <c r="K165" s="16"/>
      <c r="L165" s="16"/>
      <c r="M165" s="16"/>
      <c r="N165" s="16"/>
    </row>
    <row r="166" spans="10:14" x14ac:dyDescent="0.2">
      <c r="J166" s="16"/>
      <c r="K166" s="16"/>
      <c r="L166" s="16"/>
      <c r="M166" s="16"/>
      <c r="N166" s="16"/>
    </row>
    <row r="167" spans="10:14" x14ac:dyDescent="0.2">
      <c r="J167" s="16"/>
      <c r="K167" s="16"/>
      <c r="L167" s="16"/>
      <c r="M167" s="16"/>
      <c r="N167" s="16"/>
    </row>
    <row r="168" spans="10:14" x14ac:dyDescent="0.2">
      <c r="J168" s="16"/>
      <c r="K168" s="16"/>
      <c r="L168" s="16"/>
      <c r="M168" s="16"/>
      <c r="N168" s="16"/>
    </row>
    <row r="169" spans="10:14" x14ac:dyDescent="0.2">
      <c r="J169" s="16"/>
      <c r="K169" s="16"/>
      <c r="L169" s="16"/>
      <c r="M169" s="16"/>
      <c r="N169" s="16"/>
    </row>
    <row r="170" spans="10:14" x14ac:dyDescent="0.2">
      <c r="J170" s="16"/>
      <c r="K170" s="16"/>
      <c r="L170" s="16"/>
      <c r="M170" s="16"/>
      <c r="N170" s="16"/>
    </row>
    <row r="171" spans="10:14" x14ac:dyDescent="0.2">
      <c r="J171" s="16"/>
      <c r="K171" s="16"/>
      <c r="L171" s="16"/>
      <c r="M171" s="16"/>
      <c r="N171" s="16"/>
    </row>
    <row r="172" spans="10:14" x14ac:dyDescent="0.2">
      <c r="J172" s="16"/>
      <c r="K172" s="16"/>
      <c r="L172" s="16"/>
      <c r="M172" s="16"/>
      <c r="N172" s="16"/>
    </row>
    <row r="173" spans="10:14" x14ac:dyDescent="0.2">
      <c r="J173" s="16"/>
      <c r="K173" s="16"/>
      <c r="L173" s="16"/>
      <c r="M173" s="16"/>
      <c r="N173" s="16"/>
    </row>
    <row r="174" spans="10:14" x14ac:dyDescent="0.2">
      <c r="J174" s="16"/>
      <c r="K174" s="16"/>
      <c r="L174" s="16"/>
      <c r="M174" s="16"/>
      <c r="N174" s="16"/>
    </row>
    <row r="175" spans="10:14" x14ac:dyDescent="0.2">
      <c r="J175" s="16"/>
      <c r="K175" s="16"/>
      <c r="L175" s="16"/>
      <c r="M175" s="16"/>
      <c r="N175" s="16"/>
    </row>
    <row r="176" spans="10:14" x14ac:dyDescent="0.2">
      <c r="J176" s="16"/>
      <c r="K176" s="16"/>
      <c r="L176" s="16"/>
      <c r="M176" s="16"/>
      <c r="N176" s="16"/>
    </row>
    <row r="177" spans="10:14" x14ac:dyDescent="0.2">
      <c r="J177" s="16"/>
      <c r="K177" s="16"/>
      <c r="L177" s="16"/>
      <c r="M177" s="16"/>
      <c r="N177" s="16"/>
    </row>
    <row r="178" spans="10:14" x14ac:dyDescent="0.2">
      <c r="J178" s="16"/>
      <c r="K178" s="16"/>
      <c r="L178" s="16"/>
      <c r="M178" s="16"/>
      <c r="N178" s="16"/>
    </row>
    <row r="179" spans="10:14" x14ac:dyDescent="0.2">
      <c r="J179" s="16"/>
      <c r="K179" s="16"/>
      <c r="L179" s="16"/>
      <c r="M179" s="16"/>
      <c r="N179" s="16"/>
    </row>
    <row r="180" spans="10:14" x14ac:dyDescent="0.2">
      <c r="J180" s="16"/>
      <c r="K180" s="16"/>
      <c r="L180" s="16"/>
      <c r="M180" s="16"/>
      <c r="N180" s="16"/>
    </row>
    <row r="181" spans="10:14" x14ac:dyDescent="0.2">
      <c r="J181" s="16"/>
      <c r="K181" s="16"/>
      <c r="L181" s="16"/>
      <c r="M181" s="16"/>
      <c r="N181" s="16"/>
    </row>
    <row r="182" spans="10:14" x14ac:dyDescent="0.2">
      <c r="J182" s="16"/>
      <c r="K182" s="16"/>
      <c r="L182" s="16"/>
      <c r="M182" s="16"/>
      <c r="N182" s="16"/>
    </row>
    <row r="183" spans="10:14" x14ac:dyDescent="0.2">
      <c r="J183" s="16"/>
      <c r="K183" s="16"/>
      <c r="L183" s="16"/>
      <c r="M183" s="16"/>
      <c r="N183" s="16"/>
    </row>
    <row r="184" spans="10:14" x14ac:dyDescent="0.2">
      <c r="J184" s="16"/>
      <c r="K184" s="16"/>
      <c r="L184" s="16"/>
      <c r="M184" s="16"/>
      <c r="N184" s="16"/>
    </row>
    <row r="185" spans="10:14" x14ac:dyDescent="0.2">
      <c r="J185" s="16"/>
      <c r="K185" s="16"/>
      <c r="L185" s="16"/>
      <c r="M185" s="16"/>
      <c r="N185" s="16"/>
    </row>
    <row r="186" spans="10:14" x14ac:dyDescent="0.2">
      <c r="J186" s="16"/>
      <c r="K186" s="16"/>
      <c r="L186" s="16"/>
      <c r="M186" s="16"/>
      <c r="N186" s="16"/>
    </row>
    <row r="187" spans="10:14" x14ac:dyDescent="0.2">
      <c r="J187" s="16"/>
      <c r="K187" s="16"/>
      <c r="L187" s="16"/>
      <c r="M187" s="16"/>
      <c r="N187" s="16"/>
    </row>
    <row r="188" spans="10:14" x14ac:dyDescent="0.2">
      <c r="J188" s="16"/>
      <c r="K188" s="16"/>
      <c r="L188" s="16"/>
      <c r="M188" s="16"/>
      <c r="N188" s="16"/>
    </row>
    <row r="189" spans="10:14" x14ac:dyDescent="0.2">
      <c r="J189" s="16"/>
      <c r="K189" s="16"/>
      <c r="L189" s="16"/>
      <c r="M189" s="16"/>
      <c r="N189" s="16"/>
    </row>
    <row r="190" spans="10:14" x14ac:dyDescent="0.2">
      <c r="J190" s="16"/>
      <c r="K190" s="16"/>
      <c r="L190" s="16"/>
      <c r="M190" s="16"/>
      <c r="N190" s="16"/>
    </row>
    <row r="191" spans="10:14" x14ac:dyDescent="0.2">
      <c r="J191" s="16"/>
      <c r="K191" s="16"/>
      <c r="L191" s="16"/>
      <c r="M191" s="16"/>
      <c r="N191" s="16"/>
    </row>
    <row r="192" spans="10:14" x14ac:dyDescent="0.2">
      <c r="J192" s="16"/>
      <c r="K192" s="16"/>
      <c r="L192" s="16"/>
      <c r="M192" s="16"/>
      <c r="N192" s="16"/>
    </row>
    <row r="193" spans="10:14" x14ac:dyDescent="0.2">
      <c r="J193" s="16"/>
      <c r="K193" s="16"/>
      <c r="L193" s="16"/>
      <c r="M193" s="16"/>
      <c r="N193" s="16"/>
    </row>
    <row r="194" spans="10:14" x14ac:dyDescent="0.2">
      <c r="J194" s="16"/>
      <c r="K194" s="16"/>
      <c r="L194" s="16"/>
      <c r="M194" s="16"/>
      <c r="N194" s="16"/>
    </row>
    <row r="195" spans="10:14" x14ac:dyDescent="0.2">
      <c r="J195" s="16"/>
      <c r="K195" s="16"/>
      <c r="L195" s="16"/>
      <c r="M195" s="16"/>
      <c r="N195" s="16"/>
    </row>
    <row r="196" spans="10:14" x14ac:dyDescent="0.2">
      <c r="J196" s="16"/>
      <c r="K196" s="16"/>
      <c r="L196" s="16"/>
      <c r="M196" s="16"/>
      <c r="N196" s="16"/>
    </row>
    <row r="197" spans="10:14" x14ac:dyDescent="0.2">
      <c r="J197" s="16"/>
      <c r="K197" s="16"/>
      <c r="L197" s="16"/>
      <c r="M197" s="16"/>
      <c r="N197" s="16"/>
    </row>
    <row r="198" spans="10:14" x14ac:dyDescent="0.2">
      <c r="J198" s="16"/>
      <c r="K198" s="16"/>
      <c r="L198" s="16"/>
      <c r="M198" s="16"/>
      <c r="N198" s="16"/>
    </row>
    <row r="199" spans="10:14" x14ac:dyDescent="0.2">
      <c r="J199" s="16"/>
      <c r="K199" s="16"/>
      <c r="L199" s="16"/>
      <c r="M199" s="16"/>
      <c r="N199" s="16"/>
    </row>
    <row r="200" spans="10:14" x14ac:dyDescent="0.2">
      <c r="J200" s="16"/>
      <c r="K200" s="16"/>
      <c r="L200" s="16"/>
      <c r="M200" s="16"/>
      <c r="N200" s="16"/>
    </row>
    <row r="201" spans="10:14" x14ac:dyDescent="0.2">
      <c r="J201" s="16"/>
      <c r="K201" s="16"/>
      <c r="L201" s="16"/>
      <c r="M201" s="16"/>
      <c r="N201" s="16"/>
    </row>
    <row r="202" spans="10:14" x14ac:dyDescent="0.2">
      <c r="J202" s="16"/>
      <c r="K202" s="16"/>
      <c r="L202" s="16"/>
      <c r="M202" s="16"/>
      <c r="N202" s="16"/>
    </row>
    <row r="203" spans="10:14" x14ac:dyDescent="0.2">
      <c r="J203" s="16"/>
      <c r="K203" s="16"/>
      <c r="L203" s="16"/>
      <c r="M203" s="16"/>
      <c r="N203" s="16"/>
    </row>
    <row r="204" spans="10:14" x14ac:dyDescent="0.2">
      <c r="J204" s="16"/>
      <c r="K204" s="16"/>
      <c r="L204" s="16"/>
      <c r="M204" s="16"/>
      <c r="N204" s="16"/>
    </row>
    <row r="205" spans="10:14" x14ac:dyDescent="0.2">
      <c r="J205" s="16"/>
      <c r="K205" s="16"/>
      <c r="L205" s="16"/>
      <c r="M205" s="16"/>
      <c r="N205" s="16"/>
    </row>
    <row r="206" spans="10:14" x14ac:dyDescent="0.2">
      <c r="J206" s="16"/>
      <c r="K206" s="16"/>
      <c r="L206" s="16"/>
      <c r="M206" s="16"/>
      <c r="N206" s="16"/>
    </row>
    <row r="207" spans="10:14" x14ac:dyDescent="0.2">
      <c r="J207" s="16"/>
      <c r="K207" s="16"/>
      <c r="L207" s="16"/>
      <c r="M207" s="16"/>
      <c r="N207" s="16"/>
    </row>
    <row r="208" spans="10:14" x14ac:dyDescent="0.2">
      <c r="J208" s="16"/>
      <c r="K208" s="16"/>
      <c r="L208" s="16"/>
      <c r="M208" s="16"/>
      <c r="N208" s="16"/>
    </row>
    <row r="209" spans="10:14" x14ac:dyDescent="0.2">
      <c r="J209" s="16"/>
      <c r="K209" s="16"/>
      <c r="L209" s="16"/>
      <c r="M209" s="16"/>
      <c r="N209" s="16"/>
    </row>
    <row r="210" spans="10:14" x14ac:dyDescent="0.2">
      <c r="J210" s="16"/>
      <c r="K210" s="16"/>
      <c r="L210" s="16"/>
      <c r="M210" s="16"/>
      <c r="N210" s="16"/>
    </row>
    <row r="211" spans="10:14" x14ac:dyDescent="0.2">
      <c r="J211" s="16"/>
      <c r="K211" s="16"/>
      <c r="L211" s="16"/>
      <c r="M211" s="16"/>
      <c r="N211" s="16"/>
    </row>
    <row r="212" spans="10:14" x14ac:dyDescent="0.2">
      <c r="J212" s="16"/>
      <c r="K212" s="16"/>
      <c r="L212" s="16"/>
      <c r="M212" s="16"/>
      <c r="N212" s="16"/>
    </row>
    <row r="213" spans="10:14" x14ac:dyDescent="0.2">
      <c r="J213" s="16"/>
      <c r="K213" s="16"/>
      <c r="L213" s="16"/>
      <c r="M213" s="16"/>
      <c r="N213" s="16"/>
    </row>
    <row r="214" spans="10:14" x14ac:dyDescent="0.2">
      <c r="J214" s="16"/>
      <c r="K214" s="16"/>
      <c r="L214" s="16"/>
      <c r="M214" s="16"/>
      <c r="N214" s="16"/>
    </row>
    <row r="215" spans="10:14" x14ac:dyDescent="0.2">
      <c r="J215" s="16"/>
      <c r="K215" s="16"/>
      <c r="L215" s="16"/>
      <c r="M215" s="16"/>
      <c r="N215" s="16"/>
    </row>
    <row r="216" spans="10:14" x14ac:dyDescent="0.2">
      <c r="J216" s="16"/>
      <c r="K216" s="16"/>
      <c r="L216" s="16"/>
      <c r="M216" s="16"/>
      <c r="N216" s="16"/>
    </row>
    <row r="217" spans="10:14" x14ac:dyDescent="0.2">
      <c r="J217" s="16"/>
      <c r="K217" s="16"/>
      <c r="L217" s="16"/>
      <c r="M217" s="16"/>
      <c r="N217" s="16"/>
    </row>
    <row r="218" spans="10:14" x14ac:dyDescent="0.2">
      <c r="J218" s="16"/>
      <c r="K218" s="16"/>
      <c r="L218" s="16"/>
      <c r="M218" s="16"/>
      <c r="N218" s="16"/>
    </row>
    <row r="219" spans="10:14" x14ac:dyDescent="0.2">
      <c r="J219" s="16"/>
      <c r="K219" s="16"/>
      <c r="L219" s="16"/>
      <c r="M219" s="16"/>
      <c r="N219" s="16"/>
    </row>
    <row r="220" spans="10:14" x14ac:dyDescent="0.2">
      <c r="J220" s="16"/>
      <c r="K220" s="16"/>
      <c r="L220" s="16"/>
      <c r="M220" s="16"/>
      <c r="N220" s="16"/>
    </row>
    <row r="221" spans="10:14" x14ac:dyDescent="0.2">
      <c r="J221" s="16"/>
      <c r="K221" s="16"/>
      <c r="L221" s="16"/>
      <c r="M221" s="16"/>
      <c r="N221" s="16"/>
    </row>
    <row r="222" spans="10:14" x14ac:dyDescent="0.2">
      <c r="J222" s="16"/>
      <c r="K222" s="16"/>
      <c r="L222" s="16"/>
      <c r="M222" s="16"/>
      <c r="N222" s="16"/>
    </row>
    <row r="223" spans="10:14" x14ac:dyDescent="0.2">
      <c r="J223" s="16"/>
      <c r="K223" s="16"/>
      <c r="L223" s="16"/>
      <c r="M223" s="16"/>
      <c r="N223" s="16"/>
    </row>
    <row r="224" spans="10:14" x14ac:dyDescent="0.2">
      <c r="J224" s="16"/>
      <c r="K224" s="16"/>
      <c r="L224" s="16"/>
      <c r="M224" s="16"/>
      <c r="N224" s="16"/>
    </row>
    <row r="225" spans="10:14" x14ac:dyDescent="0.2">
      <c r="J225" s="16"/>
      <c r="K225" s="16"/>
      <c r="L225" s="16"/>
      <c r="M225" s="16"/>
      <c r="N225" s="16"/>
    </row>
    <row r="226" spans="10:14" x14ac:dyDescent="0.2">
      <c r="J226" s="16"/>
      <c r="K226" s="16"/>
      <c r="L226" s="16"/>
      <c r="M226" s="16"/>
      <c r="N226" s="16"/>
    </row>
    <row r="227" spans="10:14" x14ac:dyDescent="0.2">
      <c r="J227" s="16"/>
      <c r="K227" s="16"/>
      <c r="L227" s="16"/>
      <c r="M227" s="16"/>
      <c r="N227" s="16"/>
    </row>
    <row r="228" spans="10:14" x14ac:dyDescent="0.2">
      <c r="J228" s="16"/>
      <c r="K228" s="16"/>
      <c r="L228" s="16"/>
      <c r="M228" s="16"/>
      <c r="N228" s="16"/>
    </row>
  </sheetData>
  <autoFilter ref="B5:R76"/>
  <mergeCells count="73">
    <mergeCell ref="Q58:Q59"/>
    <mergeCell ref="R58:R59"/>
    <mergeCell ref="L58:L59"/>
    <mergeCell ref="M58:M59"/>
    <mergeCell ref="N58:N59"/>
    <mergeCell ref="O58:O59"/>
    <mergeCell ref="P58:P59"/>
    <mergeCell ref="G58:G59"/>
    <mergeCell ref="H58:H59"/>
    <mergeCell ref="I58:I59"/>
    <mergeCell ref="J58:J59"/>
    <mergeCell ref="K58:K59"/>
    <mergeCell ref="B58:B59"/>
    <mergeCell ref="C58:C59"/>
    <mergeCell ref="D58:D59"/>
    <mergeCell ref="E58:E59"/>
    <mergeCell ref="F58:F59"/>
    <mergeCell ref="Q55:Q56"/>
    <mergeCell ref="R55:R56"/>
    <mergeCell ref="L55:L56"/>
    <mergeCell ref="M55:M56"/>
    <mergeCell ref="N55:N56"/>
    <mergeCell ref="O55:O56"/>
    <mergeCell ref="P55:P56"/>
    <mergeCell ref="G55:G56"/>
    <mergeCell ref="H55:H56"/>
    <mergeCell ref="I55:I56"/>
    <mergeCell ref="J55:J56"/>
    <mergeCell ref="K55:K56"/>
    <mergeCell ref="B55:B56"/>
    <mergeCell ref="C55:C56"/>
    <mergeCell ref="D55:D56"/>
    <mergeCell ref="E55:E56"/>
    <mergeCell ref="F55:F56"/>
    <mergeCell ref="O37:O38"/>
    <mergeCell ref="P37:P38"/>
    <mergeCell ref="Q37:Q38"/>
    <mergeCell ref="R37:R38"/>
    <mergeCell ref="B37:B38"/>
    <mergeCell ref="C37:C38"/>
    <mergeCell ref="D37:D38"/>
    <mergeCell ref="E37:E38"/>
    <mergeCell ref="F37:F38"/>
    <mergeCell ref="G37:G38"/>
    <mergeCell ref="H37:H38"/>
    <mergeCell ref="I37:I38"/>
    <mergeCell ref="J37:J38"/>
    <mergeCell ref="K37:K38"/>
    <mergeCell ref="L37:L38"/>
    <mergeCell ref="M37:M38"/>
    <mergeCell ref="N37:N38"/>
    <mergeCell ref="Q32:Q33"/>
    <mergeCell ref="R32:R33"/>
    <mergeCell ref="L32:L33"/>
    <mergeCell ref="M32:M33"/>
    <mergeCell ref="N32:N33"/>
    <mergeCell ref="O32:O33"/>
    <mergeCell ref="P32:P33"/>
    <mergeCell ref="G32:G33"/>
    <mergeCell ref="H32:H33"/>
    <mergeCell ref="I32:I33"/>
    <mergeCell ref="J32:J33"/>
    <mergeCell ref="K32:K33"/>
    <mergeCell ref="B32:B33"/>
    <mergeCell ref="C32:C33"/>
    <mergeCell ref="D32:D33"/>
    <mergeCell ref="E32:E33"/>
    <mergeCell ref="F32:F33"/>
    <mergeCell ref="Q1:R1"/>
    <mergeCell ref="Q2:R2"/>
    <mergeCell ref="Q3:R3"/>
    <mergeCell ref="B1:C3"/>
    <mergeCell ref="D1:P3"/>
  </mergeCells>
  <hyperlinks>
    <hyperlink ref="R31" r:id="rId1"/>
    <hyperlink ref="R33" r:id="rId2"/>
    <hyperlink ref="R9" r:id="rId3"/>
    <hyperlink ref="R18" r:id="rId4"/>
    <hyperlink ref="R23" r:id="rId5"/>
    <hyperlink ref="R19" r:id="rId6"/>
    <hyperlink ref="R20" r:id="rId7"/>
    <hyperlink ref="R21" r:id="rId8"/>
    <hyperlink ref="R22" r:id="rId9"/>
    <hyperlink ref="R24" r:id="rId10"/>
    <hyperlink ref="R25" r:id="rId11"/>
    <hyperlink ref="R16" r:id="rId12"/>
    <hyperlink ref="R15" r:id="rId13"/>
    <hyperlink ref="R27" r:id="rId14"/>
    <hyperlink ref="R17" r:id="rId15"/>
    <hyperlink ref="R6" r:id="rId16"/>
    <hyperlink ref="R28" r:id="rId17"/>
    <hyperlink ref="R29" r:id="rId18"/>
    <hyperlink ref="R65" r:id="rId19"/>
    <hyperlink ref="R44" r:id="rId20"/>
    <hyperlink ref="R42" r:id="rId21"/>
    <hyperlink ref="R60" r:id="rId22"/>
    <hyperlink ref="R46" r:id="rId23"/>
    <hyperlink ref="R66" r:id="rId24"/>
    <hyperlink ref="R54" r:id="rId25"/>
    <hyperlink ref="R47" r:id="rId26"/>
    <hyperlink ref="R70" r:id="rId27"/>
    <hyperlink ref="R64" r:id="rId28"/>
    <hyperlink ref="R58" r:id="rId29"/>
    <hyperlink ref="R67" r:id="rId30"/>
    <hyperlink ref="R63" r:id="rId31"/>
    <hyperlink ref="R68" r:id="rId32"/>
    <hyperlink ref="R55" r:id="rId33"/>
    <hyperlink ref="R74" r:id="rId34"/>
    <hyperlink ref="R48" r:id="rId35"/>
    <hyperlink ref="R51" r:id="rId36"/>
    <hyperlink ref="R52" r:id="rId37"/>
    <hyperlink ref="R35" r:id="rId38"/>
    <hyperlink ref="R37" r:id="rId39"/>
    <hyperlink ref="R7" r:id="rId40"/>
    <hyperlink ref="R8" r:id="rId41"/>
    <hyperlink ref="R14" r:id="rId42"/>
    <hyperlink ref="R13" r:id="rId43"/>
    <hyperlink ref="R39" r:id="rId44"/>
    <hyperlink ref="R34" r:id="rId45"/>
    <hyperlink ref="R32" r:id="rId46"/>
    <hyperlink ref="R53" r:id="rId47"/>
    <hyperlink ref="R62" r:id="rId48"/>
    <hyperlink ref="R71" r:id="rId49"/>
    <hyperlink ref="R36" r:id="rId50"/>
    <hyperlink ref="R26" r:id="rId51"/>
    <hyperlink ref="R57" r:id="rId52"/>
    <hyperlink ref="R61" r:id="rId53"/>
    <hyperlink ref="R69" r:id="rId54"/>
    <hyperlink ref="R49" r:id="rId55"/>
    <hyperlink ref="R50" r:id="rId56"/>
    <hyperlink ref="R72" r:id="rId57"/>
    <hyperlink ref="R75" r:id="rId58"/>
    <hyperlink ref="R10" r:id="rId59"/>
    <hyperlink ref="R30" r:id="rId60"/>
    <hyperlink ref="R45" r:id="rId61"/>
    <hyperlink ref="R11" r:id="rId62"/>
    <hyperlink ref="R12" r:id="rId63"/>
    <hyperlink ref="R43" r:id="rId64" display="ofigueroa@colciencias.gov.co"/>
    <hyperlink ref="R76" r:id="rId65"/>
    <hyperlink ref="R41" r:id="rId66"/>
    <hyperlink ref="R40" r:id="rId67"/>
    <hyperlink ref="R73" r:id="rId68"/>
  </hyperlinks>
  <printOptions horizontalCentered="1"/>
  <pageMargins left="0.19685039370078741" right="0.19685039370078741" top="0.39370078740157483" bottom="0.39370078740157483" header="0.31496062992125984" footer="0.31496062992125984"/>
  <pageSetup scale="38" orientation="landscape" r:id="rId69"/>
  <headerFooter>
    <oddFooter>&amp;CPág. &amp;P de &amp;N</oddFooter>
  </headerFooter>
  <drawing r:id="rId7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PORTADA</vt:lpstr>
      <vt:lpstr>OBJETIVO</vt:lpstr>
      <vt:lpstr>INFO ENTIDAD</vt:lpstr>
      <vt:lpstr>PAA</vt:lpstr>
      <vt:lpstr>'INFO ENTIDAD'!Área_de_impresión</vt:lpstr>
      <vt:lpstr>OBJETIVO!Área_de_impresión</vt:lpstr>
      <vt:lpstr>PAA!Área_de_impresión</vt:lpstr>
      <vt:lpstr>PORTADA!Área_de_impresión</vt:lpstr>
      <vt:lpstr>PAA!Títulos_a_imprimir</vt:lpstr>
    </vt:vector>
  </TitlesOfParts>
  <Company>HP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msuarez</dc:creator>
  <cp:lastModifiedBy>Yenny Adriana Pereira Oviedo</cp:lastModifiedBy>
  <cp:lastPrinted>2018-11-17T19:07:35Z</cp:lastPrinted>
  <dcterms:created xsi:type="dcterms:W3CDTF">2012-12-10T15:58:41Z</dcterms:created>
  <dcterms:modified xsi:type="dcterms:W3CDTF">2019-01-02T19:04:44Z</dcterms:modified>
</cp:coreProperties>
</file>