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D:\Institucional\MINCIENCIAS 2022\Planes\"/>
    </mc:Choice>
  </mc:AlternateContent>
  <xr:revisionPtr revIDLastSave="0" documentId="8_{DE4E5001-4BC1-42F9-8702-41498F730FF9}" xr6:coauthVersionLast="47" xr6:coauthVersionMax="47" xr10:uidLastSave="{00000000-0000-0000-0000-000000000000}"/>
  <bookViews>
    <workbookView xWindow="-108" yWindow="-108" windowWidth="23256" windowHeight="12576" activeTab="1" xr2:uid="{00000000-000D-0000-FFFF-FFFF0000000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Plan de Participación" sheetId="15" state="hidden" r:id="rId11"/>
    <sheet name="Espacios-Participación" sheetId="26" r:id="rId12"/>
    <sheet name="Aportes y respuestas" sheetId="23" state="hidden" r:id="rId13"/>
    <sheet name="Control de Cambios" sheetId="21" state="hidden" r:id="rId14"/>
    <sheet name="Listas" sheetId="25" r:id="rId15"/>
  </sheets>
  <externalReferences>
    <externalReference r:id="rId16"/>
    <externalReference r:id="rId17"/>
    <externalReference r:id="rId18"/>
    <externalReference r:id="rId19"/>
    <externalReference r:id="rId20"/>
    <externalReference r:id="rId21"/>
    <externalReference r:id="rId22"/>
  </externalReferences>
  <definedNames>
    <definedName name="_xlnm._FilterDatabase" localSheetId="11" hidden="1">'Espacios-Participación'!$A$9:$AH$18</definedName>
    <definedName name="_xlnm._FilterDatabase" localSheetId="10" hidden="1">'Plan de Participación'!$B$8:$AI$100</definedName>
    <definedName name="_xlnm.Print_Area" localSheetId="12">'Aportes y respuestas'!$B$1:$I$21</definedName>
    <definedName name="_xlnm.Print_Area" localSheetId="11">'Espacios-Participación'!$A$1:$AH$9</definedName>
    <definedName name="_xlnm.Print_Area" localSheetId="10">'Plan de Participación'!$A$1:$AI$102</definedName>
    <definedName name="_xlnm.Print_Area" localSheetId="0">Portada!$A$1:$J$47</definedName>
    <definedName name="_xlnm.Print_Area" localSheetId="1">Presentación!$B$1:$F$22</definedName>
    <definedName name="_xlnm.Print_Titles" localSheetId="12">'Aportes y respuestas'!$1:$6</definedName>
    <definedName name="_xlnm.Print_Titles" localSheetId="11">'Espacios-Participación'!$1:$9</definedName>
    <definedName name="_xlnm.Print_Titles" localSheetId="10">'Plan de Participación'!$1:$8</definedName>
    <definedName name="Z_174A2EF9_B040_4AC2_9A69_ACC64BAE66F9_.wvu.PrintArea" localSheetId="1" hidden="1">Presentación!$A$1:$G$7</definedName>
    <definedName name="Z_174A2EF9_B040_4AC2_9A69_ACC64BAE66F9_.wvu.Rows" localSheetId="0" hidden="1">Portada!$3:$3</definedName>
    <definedName name="Z_174A2EF9_B040_4AC2_9A69_ACC64BAE66F9_.wvu.Rows" localSheetId="1" hidden="1">Presentación!$3:$3</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8" i="26" l="1"/>
  <c r="R12" i="26"/>
  <c r="R17" i="26"/>
  <c r="R16" i="26"/>
  <c r="R15" i="26"/>
  <c r="R14" i="26"/>
  <c r="R13" i="26"/>
  <c r="R11" i="26"/>
  <c r="R10" i="26"/>
  <c r="AT97" i="15" l="1"/>
  <c r="AS97" i="15"/>
  <c r="AT93" i="15"/>
  <c r="AS93" i="15"/>
  <c r="Q93" i="15"/>
  <c r="AT89" i="15"/>
  <c r="AS89" i="15"/>
  <c r="Q89" i="15"/>
  <c r="AT85" i="15"/>
  <c r="AS85" i="15"/>
  <c r="Q85" i="15"/>
  <c r="AT81" i="15"/>
  <c r="AS81" i="15"/>
  <c r="Q81" i="15"/>
  <c r="AT77" i="15"/>
  <c r="AS77" i="15"/>
  <c r="Q77" i="15"/>
  <c r="AT73" i="15"/>
  <c r="AS73" i="15"/>
  <c r="Q73" i="15"/>
  <c r="AT69" i="15"/>
  <c r="AS69" i="15"/>
  <c r="Q69" i="15"/>
  <c r="AT65" i="15"/>
  <c r="AS65" i="15"/>
  <c r="Q65" i="15"/>
  <c r="AT61" i="15"/>
  <c r="AS61" i="15"/>
  <c r="Q61" i="15"/>
  <c r="AT57" i="15"/>
  <c r="AS57" i="15"/>
  <c r="Q57" i="15"/>
  <c r="AT53" i="15"/>
  <c r="AS53" i="15"/>
  <c r="Q53" i="15"/>
  <c r="AT49" i="15"/>
  <c r="AS49" i="15"/>
  <c r="Q49" i="15"/>
  <c r="AT45" i="15"/>
  <c r="AS45" i="15"/>
  <c r="Q45" i="15"/>
  <c r="AT41" i="15"/>
  <c r="AS41" i="15"/>
  <c r="Q41" i="15"/>
  <c r="AT37" i="15"/>
  <c r="AS37" i="15"/>
  <c r="Q37" i="15"/>
  <c r="AT33" i="15"/>
  <c r="AS33" i="15"/>
  <c r="AA33" i="15"/>
  <c r="AD33" i="15" s="1"/>
  <c r="Q33" i="15"/>
  <c r="AT29" i="15"/>
  <c r="AS29" i="15"/>
  <c r="Q29" i="15"/>
  <c r="AT25" i="15"/>
  <c r="AS25" i="15"/>
  <c r="AA25" i="15"/>
  <c r="Q25" i="15"/>
  <c r="AT21" i="15"/>
  <c r="AS21" i="15"/>
  <c r="Q21" i="15"/>
  <c r="AT17" i="15"/>
  <c r="AS17" i="15"/>
  <c r="Q17" i="15"/>
  <c r="AT13" i="15"/>
  <c r="AS13" i="15"/>
  <c r="Q13" i="15"/>
  <c r="AT9" i="15"/>
  <c r="AS9" i="15"/>
  <c r="Q9" i="15"/>
  <c r="Q18" i="14"/>
  <c r="Q17" i="14"/>
  <c r="Q16" i="14"/>
  <c r="K16" i="14"/>
  <c r="I16" i="14"/>
  <c r="G16" i="14"/>
  <c r="E16" i="14"/>
  <c r="D16" i="14"/>
  <c r="C16" i="14"/>
  <c r="M15" i="14"/>
  <c r="F15" i="14"/>
  <c r="M14" i="14"/>
  <c r="F14" i="14"/>
  <c r="M13" i="14"/>
  <c r="F13" i="14"/>
  <c r="N13" i="14" s="1"/>
  <c r="M12" i="14"/>
  <c r="F12" i="14"/>
  <c r="M11" i="14"/>
  <c r="F11" i="14"/>
  <c r="M10" i="14"/>
  <c r="F10" i="14"/>
  <c r="M8" i="14"/>
  <c r="F8" i="14"/>
  <c r="K186" i="13"/>
  <c r="I186" i="13"/>
  <c r="G186" i="13"/>
  <c r="E186" i="13"/>
  <c r="D186" i="13"/>
  <c r="C186" i="13"/>
  <c r="M185" i="13"/>
  <c r="F185" i="13"/>
  <c r="M184" i="13"/>
  <c r="F184" i="13"/>
  <c r="M183" i="13"/>
  <c r="F183" i="13"/>
  <c r="M182" i="13"/>
  <c r="F182" i="13"/>
  <c r="M181" i="13"/>
  <c r="F181" i="13"/>
  <c r="M180" i="13"/>
  <c r="F180" i="13"/>
  <c r="K168" i="13"/>
  <c r="I168" i="13"/>
  <c r="G168" i="13"/>
  <c r="E168" i="13"/>
  <c r="D168" i="13"/>
  <c r="C168" i="13"/>
  <c r="M167" i="13"/>
  <c r="N167" i="13" s="1"/>
  <c r="F167" i="13"/>
  <c r="M166" i="13"/>
  <c r="F166" i="13"/>
  <c r="N166" i="13" s="1"/>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N146" i="13" s="1"/>
  <c r="M145" i="13"/>
  <c r="F145" i="13"/>
  <c r="Q133" i="13"/>
  <c r="K133" i="13"/>
  <c r="I133" i="13"/>
  <c r="G133" i="13"/>
  <c r="E133" i="13"/>
  <c r="D133" i="13"/>
  <c r="C133" i="13"/>
  <c r="M132" i="13"/>
  <c r="F132"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8" i="13"/>
  <c r="F98" i="13"/>
  <c r="M97" i="13"/>
  <c r="F97" i="13"/>
  <c r="M96" i="13"/>
  <c r="F96" i="13"/>
  <c r="M95" i="13"/>
  <c r="F95" i="13"/>
  <c r="M94" i="13"/>
  <c r="F94" i="13"/>
  <c r="M93" i="13"/>
  <c r="F93" i="13"/>
  <c r="M92" i="13"/>
  <c r="F92" i="13"/>
  <c r="M91" i="13"/>
  <c r="F91" i="13"/>
  <c r="M90" i="13"/>
  <c r="F90" i="13"/>
  <c r="K78" i="13"/>
  <c r="I78" i="13"/>
  <c r="G78" i="13"/>
  <c r="E78" i="13"/>
  <c r="D78" i="13"/>
  <c r="C78" i="13"/>
  <c r="M77" i="13"/>
  <c r="F77" i="13"/>
  <c r="M76" i="13"/>
  <c r="F76" i="13"/>
  <c r="M75" i="13"/>
  <c r="F75" i="13"/>
  <c r="M74" i="13"/>
  <c r="F74" i="13"/>
  <c r="M73" i="13"/>
  <c r="F73" i="13"/>
  <c r="N73" i="13" s="1"/>
  <c r="M72" i="13"/>
  <c r="F72" i="13"/>
  <c r="M71" i="13"/>
  <c r="F71" i="13"/>
  <c r="M70" i="13"/>
  <c r="F70" i="13"/>
  <c r="M69" i="13"/>
  <c r="F69" i="13"/>
  <c r="M68" i="13"/>
  <c r="F68" i="13"/>
  <c r="M67" i="13"/>
  <c r="F67"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N31" i="13" s="1"/>
  <c r="M30" i="13"/>
  <c r="F30" i="13"/>
  <c r="M29" i="13"/>
  <c r="F29" i="13"/>
  <c r="M28" i="13"/>
  <c r="F28" i="13"/>
  <c r="M27" i="13"/>
  <c r="F27" i="13"/>
  <c r="M26" i="13"/>
  <c r="F26" i="13"/>
  <c r="K14" i="13"/>
  <c r="I14" i="13"/>
  <c r="G14" i="13"/>
  <c r="E14" i="13"/>
  <c r="D14" i="13"/>
  <c r="C14" i="13"/>
  <c r="M13" i="13"/>
  <c r="F13" i="13"/>
  <c r="M12" i="13"/>
  <c r="F12" i="13"/>
  <c r="M11" i="13"/>
  <c r="F11" i="13"/>
  <c r="M10" i="13"/>
  <c r="F10" i="13"/>
  <c r="N10" i="13" s="1"/>
  <c r="M9" i="13"/>
  <c r="F9" i="13"/>
  <c r="M8" i="13"/>
  <c r="F8" i="13"/>
  <c r="Q57" i="12"/>
  <c r="K57" i="12"/>
  <c r="I57" i="12"/>
  <c r="G57" i="12"/>
  <c r="E57" i="12"/>
  <c r="D57" i="12"/>
  <c r="C57" i="12"/>
  <c r="M56" i="12"/>
  <c r="F56" i="12"/>
  <c r="M55" i="12"/>
  <c r="F55" i="12"/>
  <c r="M54" i="12"/>
  <c r="F54" i="12"/>
  <c r="Q42" i="12"/>
  <c r="K42" i="12"/>
  <c r="I42" i="12"/>
  <c r="G42" i="12"/>
  <c r="E42" i="12"/>
  <c r="D42" i="12"/>
  <c r="C42" i="12"/>
  <c r="M41" i="12"/>
  <c r="F41" i="12"/>
  <c r="M40" i="12"/>
  <c r="F40" i="12"/>
  <c r="Q29" i="12"/>
  <c r="Q28" i="12"/>
  <c r="K28" i="12"/>
  <c r="I28" i="12"/>
  <c r="G28" i="12"/>
  <c r="E28" i="12"/>
  <c r="D28" i="12"/>
  <c r="C28" i="12"/>
  <c r="M27" i="12"/>
  <c r="F27" i="12"/>
  <c r="M26" i="12"/>
  <c r="F26" i="12"/>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F24" i="11" s="1"/>
  <c r="C26" i="11" s="1"/>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Q13" i="10"/>
  <c r="K13" i="10"/>
  <c r="I13" i="10"/>
  <c r="G13" i="10"/>
  <c r="E13" i="10"/>
  <c r="D13" i="10"/>
  <c r="C13" i="10"/>
  <c r="M12" i="10"/>
  <c r="F12" i="10"/>
  <c r="M11" i="10"/>
  <c r="F11" i="10"/>
  <c r="M10" i="10"/>
  <c r="F10" i="10"/>
  <c r="M9" i="10"/>
  <c r="F9" i="10"/>
  <c r="M8" i="10"/>
  <c r="F8" i="10"/>
  <c r="Q78" i="9"/>
  <c r="K78" i="9"/>
  <c r="I78" i="9"/>
  <c r="G78" i="9"/>
  <c r="E78" i="9"/>
  <c r="D78" i="9"/>
  <c r="C78" i="9"/>
  <c r="M77" i="9"/>
  <c r="F77" i="9"/>
  <c r="M76" i="9"/>
  <c r="F76" i="9"/>
  <c r="M75" i="9"/>
  <c r="F75" i="9"/>
  <c r="M74" i="9"/>
  <c r="F74" i="9"/>
  <c r="M73" i="9"/>
  <c r="F73" i="9"/>
  <c r="Q61" i="9"/>
  <c r="K61" i="9"/>
  <c r="I61" i="9"/>
  <c r="G61" i="9"/>
  <c r="E61" i="9"/>
  <c r="D61" i="9"/>
  <c r="C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Q78" i="8"/>
  <c r="K78" i="8"/>
  <c r="I78" i="8"/>
  <c r="G78" i="8"/>
  <c r="E78" i="8"/>
  <c r="D78" i="8"/>
  <c r="C78" i="8"/>
  <c r="M77" i="8"/>
  <c r="F77" i="8"/>
  <c r="M76" i="8"/>
  <c r="F76" i="8"/>
  <c r="Q64" i="8"/>
  <c r="K64" i="8"/>
  <c r="I64" i="8"/>
  <c r="G64" i="8"/>
  <c r="E64" i="8"/>
  <c r="D64" i="8"/>
  <c r="C64" i="8"/>
  <c r="M61" i="8"/>
  <c r="F61" i="8"/>
  <c r="M60" i="8"/>
  <c r="F60" i="8"/>
  <c r="M59" i="8"/>
  <c r="F59" i="8"/>
  <c r="M58" i="8"/>
  <c r="F58" i="8"/>
  <c r="M57" i="8"/>
  <c r="F57" i="8"/>
  <c r="Q45" i="8"/>
  <c r="K45" i="8"/>
  <c r="I45" i="8"/>
  <c r="G45" i="8"/>
  <c r="E45" i="8"/>
  <c r="D45" i="8"/>
  <c r="C45" i="8"/>
  <c r="M44" i="8"/>
  <c r="F44" i="8"/>
  <c r="M43" i="8"/>
  <c r="F43" i="8"/>
  <c r="M42" i="8"/>
  <c r="F42" i="8"/>
  <c r="M41" i="8"/>
  <c r="F41" i="8"/>
  <c r="Q29" i="8"/>
  <c r="K29" i="8"/>
  <c r="I29" i="8"/>
  <c r="G29" i="8"/>
  <c r="E29" i="8"/>
  <c r="D29" i="8"/>
  <c r="C29" i="8"/>
  <c r="M28" i="8"/>
  <c r="F28" i="8"/>
  <c r="M27" i="8"/>
  <c r="F27" i="8"/>
  <c r="M26" i="8"/>
  <c r="F26" i="8"/>
  <c r="M25" i="8"/>
  <c r="F25" i="8"/>
  <c r="M24" i="8"/>
  <c r="F24" i="8"/>
  <c r="Q12" i="8"/>
  <c r="K12" i="8"/>
  <c r="I12" i="8"/>
  <c r="G12" i="8"/>
  <c r="E12" i="8"/>
  <c r="D12" i="8"/>
  <c r="C12" i="8"/>
  <c r="M11" i="8"/>
  <c r="F11" i="8"/>
  <c r="M10" i="8"/>
  <c r="F10" i="8"/>
  <c r="N10" i="8" s="1"/>
  <c r="M9" i="8"/>
  <c r="F9" i="8"/>
  <c r="M8" i="8"/>
  <c r="F8" i="8"/>
  <c r="N8" i="8" s="1"/>
  <c r="Q85" i="7"/>
  <c r="K85" i="7"/>
  <c r="I85" i="7"/>
  <c r="G85" i="7"/>
  <c r="E85" i="7"/>
  <c r="D85" i="7"/>
  <c r="C85" i="7"/>
  <c r="M84" i="7"/>
  <c r="F84" i="7"/>
  <c r="M83" i="7"/>
  <c r="F83" i="7"/>
  <c r="M82" i="7"/>
  <c r="F82" i="7"/>
  <c r="M81" i="7"/>
  <c r="F81" i="7"/>
  <c r="M80" i="7"/>
  <c r="F80" i="7"/>
  <c r="M79" i="7"/>
  <c r="F79" i="7"/>
  <c r="M78" i="7"/>
  <c r="F78" i="7"/>
  <c r="M77" i="7"/>
  <c r="F77" i="7"/>
  <c r="M76" i="7"/>
  <c r="F76" i="7"/>
  <c r="M75" i="7"/>
  <c r="F75" i="7"/>
  <c r="M74" i="7"/>
  <c r="F74" i="7"/>
  <c r="M73" i="7"/>
  <c r="F73" i="7"/>
  <c r="Q61" i="7"/>
  <c r="K61" i="7"/>
  <c r="I61" i="7"/>
  <c r="G61" i="7"/>
  <c r="E61" i="7"/>
  <c r="D61" i="7"/>
  <c r="C61" i="7"/>
  <c r="M60" i="7"/>
  <c r="F60" i="7"/>
  <c r="M59" i="7"/>
  <c r="F59" i="7"/>
  <c r="M58" i="7"/>
  <c r="F58" i="7"/>
  <c r="M57" i="7"/>
  <c r="F57" i="7"/>
  <c r="Q45" i="7"/>
  <c r="K45" i="7"/>
  <c r="I45" i="7"/>
  <c r="G45" i="7"/>
  <c r="E45" i="7"/>
  <c r="D45" i="7"/>
  <c r="C45" i="7"/>
  <c r="M44" i="7"/>
  <c r="F44" i="7"/>
  <c r="M43" i="7"/>
  <c r="F43" i="7"/>
  <c r="M42" i="7"/>
  <c r="F42" i="7"/>
  <c r="M41" i="7"/>
  <c r="F41" i="7"/>
  <c r="Q29" i="7"/>
  <c r="K29" i="7"/>
  <c r="I29" i="7"/>
  <c r="G29" i="7"/>
  <c r="E29" i="7"/>
  <c r="D29" i="7"/>
  <c r="C29" i="7"/>
  <c r="M28" i="7"/>
  <c r="F28" i="7"/>
  <c r="M27" i="7"/>
  <c r="F27" i="7"/>
  <c r="M26" i="7"/>
  <c r="K14" i="7"/>
  <c r="I14" i="7"/>
  <c r="G14" i="7"/>
  <c r="E14" i="7"/>
  <c r="D14" i="7"/>
  <c r="C14" i="7"/>
  <c r="M13" i="7"/>
  <c r="N13" i="7" s="1"/>
  <c r="F13" i="7"/>
  <c r="M12" i="7"/>
  <c r="N12" i="7" s="1"/>
  <c r="F12" i="7"/>
  <c r="M11" i="7"/>
  <c r="N11" i="7" s="1"/>
  <c r="F11" i="7"/>
  <c r="M10" i="7"/>
  <c r="N10" i="7" s="1"/>
  <c r="F10" i="7"/>
  <c r="M9" i="7"/>
  <c r="N9" i="7" s="1"/>
  <c r="F9" i="7"/>
  <c r="Q8" i="7"/>
  <c r="Q14" i="7" s="1"/>
  <c r="M8" i="7"/>
  <c r="F8" i="7"/>
  <c r="N25" i="10" l="1"/>
  <c r="N80" i="11"/>
  <c r="N12" i="13"/>
  <c r="N27" i="13"/>
  <c r="N48" i="13"/>
  <c r="N69" i="13"/>
  <c r="M115" i="13"/>
  <c r="C118" i="13" s="1"/>
  <c r="N183" i="13"/>
  <c r="N8" i="14"/>
  <c r="N15" i="14"/>
  <c r="N14" i="14"/>
  <c r="N74" i="9"/>
  <c r="N26" i="12"/>
  <c r="N40" i="12"/>
  <c r="N8" i="13"/>
  <c r="N65" i="13"/>
  <c r="N77" i="13"/>
  <c r="N113" i="13"/>
  <c r="N128" i="13"/>
  <c r="N163" i="13"/>
  <c r="F45" i="8"/>
  <c r="C47" i="8" s="1"/>
  <c r="N184" i="13"/>
  <c r="N56" i="12"/>
  <c r="N185" i="13"/>
  <c r="F39" i="11"/>
  <c r="C41" i="11" s="1"/>
  <c r="M81" i="11"/>
  <c r="C84" i="11" s="1"/>
  <c r="M29" i="9"/>
  <c r="C32" i="9" s="1"/>
  <c r="M13" i="10"/>
  <c r="C16" i="10" s="1"/>
  <c r="F57" i="10"/>
  <c r="C59" i="10" s="1"/>
  <c r="M67" i="11"/>
  <c r="C70" i="11" s="1"/>
  <c r="N74" i="7"/>
  <c r="N76" i="7"/>
  <c r="N78" i="7"/>
  <c r="N82" i="7"/>
  <c r="N84" i="7"/>
  <c r="F29" i="8"/>
  <c r="C31" i="8" s="1"/>
  <c r="N28" i="8"/>
  <c r="M45" i="8"/>
  <c r="C48" i="8" s="1"/>
  <c r="N57" i="8"/>
  <c r="N59" i="8"/>
  <c r="N61" i="8"/>
  <c r="F92" i="8"/>
  <c r="C94" i="8" s="1"/>
  <c r="C96" i="8" s="1"/>
  <c r="M10" i="9"/>
  <c r="C13" i="9" s="1"/>
  <c r="N23" i="9"/>
  <c r="N25" i="9"/>
  <c r="N27" i="9"/>
  <c r="N58" i="9"/>
  <c r="N9" i="10"/>
  <c r="N11" i="10"/>
  <c r="N40" i="10"/>
  <c r="N8" i="11"/>
  <c r="N10" i="12"/>
  <c r="N55" i="12"/>
  <c r="N149" i="13"/>
  <c r="N44" i="7"/>
  <c r="N83" i="7"/>
  <c r="N25" i="8"/>
  <c r="N27" i="8"/>
  <c r="N28" i="9"/>
  <c r="N57" i="9"/>
  <c r="N59" i="9"/>
  <c r="N10" i="10"/>
  <c r="N12" i="10"/>
  <c r="N39" i="10"/>
  <c r="N42" i="10" s="1"/>
  <c r="N41" i="10"/>
  <c r="N9" i="11"/>
  <c r="N27" i="12"/>
  <c r="N66" i="13"/>
  <c r="N70" i="13"/>
  <c r="N74" i="13"/>
  <c r="F10" i="9"/>
  <c r="C12" i="9" s="1"/>
  <c r="C14" i="9" s="1"/>
  <c r="M57" i="12"/>
  <c r="C60" i="12" s="1"/>
  <c r="F64" i="8"/>
  <c r="C66" i="8" s="1"/>
  <c r="M50" i="13"/>
  <c r="C53" i="13" s="1"/>
  <c r="N94" i="13"/>
  <c r="F168" i="13"/>
  <c r="C170" i="13" s="1"/>
  <c r="N11" i="14"/>
  <c r="N43" i="7"/>
  <c r="N26" i="8"/>
  <c r="N38" i="11"/>
  <c r="N164" i="13"/>
  <c r="N27" i="7"/>
  <c r="N43" i="8"/>
  <c r="F78" i="8"/>
  <c r="C80" i="8" s="1"/>
  <c r="M92" i="8"/>
  <c r="C95" i="8" s="1"/>
  <c r="M43" i="9"/>
  <c r="C46" i="9" s="1"/>
  <c r="M53" i="11"/>
  <c r="C56" i="11" s="1"/>
  <c r="F67" i="11"/>
  <c r="C69" i="11" s="1"/>
  <c r="M28" i="12"/>
  <c r="C31" i="12" s="1"/>
  <c r="M42" i="12"/>
  <c r="C45" i="12" s="1"/>
  <c r="M14" i="13"/>
  <c r="C17" i="13" s="1"/>
  <c r="N28" i="7"/>
  <c r="N57" i="7"/>
  <c r="N59" i="7"/>
  <c r="N81" i="7"/>
  <c r="N11" i="8"/>
  <c r="N44" i="8"/>
  <c r="N60" i="8"/>
  <c r="N91" i="8"/>
  <c r="N26" i="9"/>
  <c r="F43" i="9"/>
  <c r="C45" i="9" s="1"/>
  <c r="C47" i="9" s="1"/>
  <c r="N75" i="9"/>
  <c r="N55" i="10"/>
  <c r="N52" i="11"/>
  <c r="F81" i="11"/>
  <c r="C83" i="11" s="1"/>
  <c r="C85" i="11" s="1"/>
  <c r="M12" i="12"/>
  <c r="C15" i="12" s="1"/>
  <c r="N25" i="12"/>
  <c r="N41" i="12"/>
  <c r="N42" i="12" s="1"/>
  <c r="N11" i="13"/>
  <c r="N13" i="13"/>
  <c r="F33" i="13"/>
  <c r="C35" i="13" s="1"/>
  <c r="N28" i="13"/>
  <c r="N30" i="13"/>
  <c r="N32" i="13"/>
  <c r="N47" i="13"/>
  <c r="N64" i="13"/>
  <c r="N68" i="13"/>
  <c r="N72" i="13"/>
  <c r="N76" i="13"/>
  <c r="N91" i="13"/>
  <c r="N93" i="13"/>
  <c r="N95" i="13"/>
  <c r="N97" i="13"/>
  <c r="N129" i="13"/>
  <c r="M150" i="13"/>
  <c r="C153" i="13" s="1"/>
  <c r="N147" i="13"/>
  <c r="N162" i="13"/>
  <c r="N182" i="13"/>
  <c r="N10" i="14"/>
  <c r="F14" i="13"/>
  <c r="C16" i="13" s="1"/>
  <c r="N41" i="7"/>
  <c r="N45" i="7" s="1"/>
  <c r="N60" i="7"/>
  <c r="F85" i="7"/>
  <c r="C87" i="7" s="1"/>
  <c r="N80" i="7"/>
  <c r="M78" i="8"/>
  <c r="C81" i="8" s="1"/>
  <c r="N41" i="9"/>
  <c r="N77" i="9"/>
  <c r="M42" i="10"/>
  <c r="C45" i="10" s="1"/>
  <c r="N37" i="11"/>
  <c r="N65" i="11"/>
  <c r="N9" i="12"/>
  <c r="F57" i="12"/>
  <c r="C59" i="12" s="1"/>
  <c r="M33" i="13"/>
  <c r="C36" i="13" s="1"/>
  <c r="C37" i="13" s="1"/>
  <c r="M16" i="14"/>
  <c r="C19" i="14" s="1"/>
  <c r="M168" i="13"/>
  <c r="C171" i="13" s="1"/>
  <c r="M78" i="9"/>
  <c r="C81" i="9" s="1"/>
  <c r="N42" i="7"/>
  <c r="N77" i="7"/>
  <c r="M64" i="8"/>
  <c r="C67" i="8" s="1"/>
  <c r="C68" i="8" s="1"/>
  <c r="N77" i="8"/>
  <c r="M11" i="11"/>
  <c r="C14" i="11" s="1"/>
  <c r="M99" i="13"/>
  <c r="C102" i="13" s="1"/>
  <c r="F133" i="13"/>
  <c r="C135" i="13" s="1"/>
  <c r="N130" i="13"/>
  <c r="M39" i="11"/>
  <c r="C42" i="11" s="1"/>
  <c r="C43" i="11" s="1"/>
  <c r="F99" i="13"/>
  <c r="C101" i="13" s="1"/>
  <c r="C103" i="13" s="1"/>
  <c r="M29" i="7"/>
  <c r="C32" i="7" s="1"/>
  <c r="N58" i="7"/>
  <c r="M12" i="8"/>
  <c r="C15" i="8" s="1"/>
  <c r="M29" i="8"/>
  <c r="C32" i="8" s="1"/>
  <c r="F61" i="9"/>
  <c r="C63" i="9" s="1"/>
  <c r="M27" i="10"/>
  <c r="C30" i="10" s="1"/>
  <c r="N10" i="11"/>
  <c r="F50" i="13"/>
  <c r="C52" i="13" s="1"/>
  <c r="N49" i="13"/>
  <c r="F115" i="13"/>
  <c r="C117" i="13" s="1"/>
  <c r="C119" i="13" s="1"/>
  <c r="N114" i="13"/>
  <c r="M133" i="13"/>
  <c r="C136" i="13" s="1"/>
  <c r="N131" i="13"/>
  <c r="F29" i="7"/>
  <c r="C31" i="7" s="1"/>
  <c r="F27" i="10"/>
  <c r="C29" i="10" s="1"/>
  <c r="C28" i="11"/>
  <c r="F53" i="11"/>
  <c r="C55" i="11" s="1"/>
  <c r="N11" i="12"/>
  <c r="M78" i="13"/>
  <c r="C81" i="13" s="1"/>
  <c r="N98" i="13"/>
  <c r="F13" i="10"/>
  <c r="C15" i="10" s="1"/>
  <c r="C17" i="10" s="1"/>
  <c r="F14" i="7"/>
  <c r="C16" i="7" s="1"/>
  <c r="N75" i="7"/>
  <c r="N9" i="8"/>
  <c r="N12" i="8" s="1"/>
  <c r="M57" i="10"/>
  <c r="C60" i="10" s="1"/>
  <c r="F28" i="12"/>
  <c r="C30" i="12" s="1"/>
  <c r="N29" i="13"/>
  <c r="F78" i="13"/>
  <c r="C80" i="13" s="1"/>
  <c r="N67" i="13"/>
  <c r="N71" i="13"/>
  <c r="N75" i="13"/>
  <c r="N92" i="13"/>
  <c r="N112" i="13"/>
  <c r="N132" i="13"/>
  <c r="N148" i="13"/>
  <c r="N180" i="13"/>
  <c r="M85" i="7"/>
  <c r="C88" i="7" s="1"/>
  <c r="N76" i="8"/>
  <c r="M14" i="7"/>
  <c r="C17" i="7" s="1"/>
  <c r="M61" i="7"/>
  <c r="C64" i="7" s="1"/>
  <c r="N79" i="7"/>
  <c r="N42" i="8"/>
  <c r="N76" i="9"/>
  <c r="N56" i="10"/>
  <c r="N51" i="11"/>
  <c r="N8" i="12"/>
  <c r="N96" i="13"/>
  <c r="F150" i="13"/>
  <c r="C152" i="13" s="1"/>
  <c r="F186" i="13"/>
  <c r="C188" i="13" s="1"/>
  <c r="N12" i="14"/>
  <c r="F45" i="7"/>
  <c r="C47" i="7" s="1"/>
  <c r="N26" i="7"/>
  <c r="F61" i="7"/>
  <c r="C63" i="7" s="1"/>
  <c r="F12" i="8"/>
  <c r="C14" i="8" s="1"/>
  <c r="C16" i="8" s="1"/>
  <c r="N24" i="8"/>
  <c r="N29" i="8" s="1"/>
  <c r="N41" i="8"/>
  <c r="N58" i="8"/>
  <c r="N90" i="8"/>
  <c r="N9" i="9"/>
  <c r="N22" i="9"/>
  <c r="N55" i="9"/>
  <c r="M45" i="7"/>
  <c r="C48" i="7" s="1"/>
  <c r="N24" i="9"/>
  <c r="N56" i="9"/>
  <c r="N73" i="7"/>
  <c r="C71" i="11"/>
  <c r="N8" i="7"/>
  <c r="N14" i="7" s="1"/>
  <c r="N8" i="9"/>
  <c r="N42" i="9"/>
  <c r="N43" i="9" s="1"/>
  <c r="M61" i="9"/>
  <c r="C64" i="9" s="1"/>
  <c r="N60" i="9"/>
  <c r="F78" i="9"/>
  <c r="C80" i="9" s="1"/>
  <c r="C172" i="13"/>
  <c r="F42" i="10"/>
  <c r="C44" i="10" s="1"/>
  <c r="C46" i="10" s="1"/>
  <c r="N54" i="10"/>
  <c r="F11" i="11"/>
  <c r="C13" i="11" s="1"/>
  <c r="C15" i="11" s="1"/>
  <c r="N23" i="11"/>
  <c r="N24" i="11" s="1"/>
  <c r="N36" i="11"/>
  <c r="N66" i="11"/>
  <c r="N67" i="11" s="1"/>
  <c r="N79" i="11"/>
  <c r="N81" i="11" s="1"/>
  <c r="F12" i="12"/>
  <c r="C14" i="12" s="1"/>
  <c r="N24" i="12"/>
  <c r="N63" i="13"/>
  <c r="N111" i="13"/>
  <c r="N127" i="13"/>
  <c r="N165" i="13"/>
  <c r="N181" i="13"/>
  <c r="M186" i="13"/>
  <c r="C189" i="13" s="1"/>
  <c r="C190" i="13" s="1"/>
  <c r="F29" i="9"/>
  <c r="C31" i="9" s="1"/>
  <c r="C33" i="9" s="1"/>
  <c r="F42" i="12"/>
  <c r="C44" i="12" s="1"/>
  <c r="C46" i="12" s="1"/>
  <c r="N54" i="12"/>
  <c r="N57" i="12" s="1"/>
  <c r="N26" i="13"/>
  <c r="N46" i="13"/>
  <c r="N62" i="13"/>
  <c r="N90" i="13"/>
  <c r="F16" i="14"/>
  <c r="C18" i="14" s="1"/>
  <c r="N26" i="10"/>
  <c r="N27" i="10" s="1"/>
  <c r="N9" i="13"/>
  <c r="N45" i="13"/>
  <c r="N73" i="9"/>
  <c r="N8" i="10"/>
  <c r="N145" i="13"/>
  <c r="C61" i="12" l="1"/>
  <c r="N13" i="10"/>
  <c r="N29" i="7"/>
  <c r="N57" i="10"/>
  <c r="C82" i="13"/>
  <c r="C20" i="14"/>
  <c r="C61" i="10"/>
  <c r="C49" i="8"/>
  <c r="N115" i="13"/>
  <c r="C33" i="8"/>
  <c r="C65" i="9"/>
  <c r="C54" i="13"/>
  <c r="N16" i="14"/>
  <c r="N50" i="13"/>
  <c r="N99" i="13"/>
  <c r="C32" i="12"/>
  <c r="N11" i="11"/>
  <c r="C82" i="8"/>
  <c r="C18" i="13"/>
  <c r="N14" i="13"/>
  <c r="C154" i="13"/>
  <c r="C18" i="7"/>
  <c r="N61" i="7"/>
  <c r="N168" i="13"/>
  <c r="N28" i="12"/>
  <c r="N39" i="11"/>
  <c r="N85" i="7"/>
  <c r="N92" i="8"/>
  <c r="C57" i="11"/>
  <c r="C33" i="7"/>
  <c r="N133" i="13"/>
  <c r="C16" i="12"/>
  <c r="C82" i="9"/>
  <c r="N64" i="8"/>
  <c r="C65" i="7"/>
  <c r="N53" i="11"/>
  <c r="C89" i="7"/>
  <c r="N45" i="8"/>
  <c r="C31" i="10"/>
  <c r="N186" i="13"/>
  <c r="N10" i="9"/>
  <c r="C137" i="13"/>
  <c r="N150" i="13"/>
  <c r="N12" i="12"/>
  <c r="N78" i="9"/>
  <c r="N33" i="13"/>
  <c r="N78" i="8"/>
  <c r="N61" i="9"/>
  <c r="N29" i="9"/>
  <c r="N78" i="13"/>
  <c r="C4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 Marcela Rangel Jurado</author>
  </authors>
  <commentList>
    <comment ref="AB73" authorId="0" shapeId="0" xr:uid="{00000000-0006-0000-0A00-000001000000}">
      <text>
        <r>
          <rPr>
            <b/>
            <sz val="9"/>
            <color indexed="81"/>
            <rFont val="Tahoma"/>
            <family val="2"/>
          </rPr>
          <t>Paola Marcela Rangel Jurado:</t>
        </r>
        <r>
          <rPr>
            <sz val="9"/>
            <color indexed="81"/>
            <rFont val="Tahoma"/>
            <family val="2"/>
          </rPr>
          <t xml:space="preserve">
Maestría Exterior</t>
        </r>
      </text>
    </comment>
    <comment ref="AB74" authorId="0" shapeId="0" xr:uid="{00000000-0006-0000-0A00-000002000000}">
      <text>
        <r>
          <rPr>
            <b/>
            <sz val="9"/>
            <color indexed="81"/>
            <rFont val="Tahoma"/>
            <family val="2"/>
          </rPr>
          <t>Paola Marcela Rangel Jurado:</t>
        </r>
        <r>
          <rPr>
            <sz val="9"/>
            <color indexed="81"/>
            <rFont val="Tahoma"/>
            <family val="2"/>
          </rPr>
          <t xml:space="preserve">
Maestría Exterior</t>
        </r>
      </text>
    </comment>
    <comment ref="AB75" authorId="0" shapeId="0" xr:uid="{00000000-0006-0000-0A00-000003000000}">
      <text>
        <r>
          <rPr>
            <b/>
            <sz val="9"/>
            <color indexed="81"/>
            <rFont val="Tahoma"/>
            <family val="2"/>
          </rPr>
          <t>Paola Marcela Rangel Jurado:</t>
        </r>
        <r>
          <rPr>
            <sz val="9"/>
            <color indexed="81"/>
            <rFont val="Tahoma"/>
            <family val="2"/>
          </rPr>
          <t xml:space="preserve">
Maestría Nacional</t>
        </r>
      </text>
    </comment>
    <comment ref="AB76" authorId="0" shapeId="0" xr:uid="{00000000-0006-0000-0A00-000004000000}">
      <text>
        <r>
          <rPr>
            <b/>
            <sz val="9"/>
            <color indexed="81"/>
            <rFont val="Tahoma"/>
            <family val="2"/>
          </rPr>
          <t>Paola Marcela Rangel Jurado:</t>
        </r>
        <r>
          <rPr>
            <sz val="9"/>
            <color indexed="81"/>
            <rFont val="Tahoma"/>
            <family val="2"/>
          </rPr>
          <t xml:space="preserve">
Maestría Nacional</t>
        </r>
      </text>
    </comment>
    <comment ref="AB85" authorId="0" shapeId="0" xr:uid="{00000000-0006-0000-0A00-000005000000}">
      <text>
        <r>
          <rPr>
            <b/>
            <sz val="9"/>
            <color indexed="81"/>
            <rFont val="Tahoma"/>
            <family val="2"/>
          </rPr>
          <t>Paola Marcela Rangel Jurado:</t>
        </r>
        <r>
          <rPr>
            <sz val="9"/>
            <color indexed="81"/>
            <rFont val="Tahoma"/>
            <family val="2"/>
          </rPr>
          <t xml:space="preserve">
Maestría Exterior</t>
        </r>
      </text>
    </comment>
    <comment ref="AB86" authorId="0" shapeId="0" xr:uid="{00000000-0006-0000-0A00-000006000000}">
      <text>
        <r>
          <rPr>
            <b/>
            <sz val="9"/>
            <color indexed="81"/>
            <rFont val="Tahoma"/>
            <family val="2"/>
          </rPr>
          <t>Paola Marcela Rangel Jurado:</t>
        </r>
        <r>
          <rPr>
            <sz val="9"/>
            <color indexed="81"/>
            <rFont val="Tahoma"/>
            <family val="2"/>
          </rPr>
          <t xml:space="preserve">
Maestría Exterior</t>
        </r>
      </text>
    </comment>
    <comment ref="AB87" authorId="0" shapeId="0" xr:uid="{00000000-0006-0000-0A00-000007000000}">
      <text>
        <r>
          <rPr>
            <b/>
            <sz val="9"/>
            <color indexed="81"/>
            <rFont val="Tahoma"/>
            <family val="2"/>
          </rPr>
          <t>Paola Marcela Rangel Jurado:</t>
        </r>
        <r>
          <rPr>
            <sz val="9"/>
            <color indexed="81"/>
            <rFont val="Tahoma"/>
            <family val="2"/>
          </rPr>
          <t xml:space="preserve">
Maestría Nacional</t>
        </r>
      </text>
    </comment>
    <comment ref="AB88" authorId="0" shapeId="0" xr:uid="{00000000-0006-0000-0A00-000008000000}">
      <text>
        <r>
          <rPr>
            <b/>
            <sz val="9"/>
            <color indexed="81"/>
            <rFont val="Tahoma"/>
            <family val="2"/>
          </rPr>
          <t>Paola Marcela Rangel Jurado:</t>
        </r>
        <r>
          <rPr>
            <sz val="9"/>
            <color indexed="81"/>
            <rFont val="Tahoma"/>
            <family val="2"/>
          </rPr>
          <t xml:space="preserve">
Maestría Nacional</t>
        </r>
      </text>
    </comment>
  </commentList>
</comments>
</file>

<file path=xl/sharedStrings.xml><?xml version="1.0" encoding="utf-8"?>
<sst xmlns="http://schemas.openxmlformats.org/spreadsheetml/2006/main" count="2398" uniqueCount="772">
  <si>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</si>
  <si>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</si>
  <si>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</si>
  <si>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</si>
  <si>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</si>
  <si>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</si>
  <si>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</si>
  <si>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</si>
  <si>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</si>
  <si>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</si>
  <si>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</si>
  <si>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</si>
  <si>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</si>
  <si>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</si>
  <si>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</si>
  <si>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</si>
  <si>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</si>
  <si>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</si>
  <si>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</si>
  <si>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</si>
  <si>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</si>
  <si>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</si>
  <si>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</si>
  <si>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</si>
  <si>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</si>
  <si>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</si>
  <si>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</si>
  <si>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</si>
  <si>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</si>
  <si>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</si>
  <si>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</si>
  <si>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</si>
  <si>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</si>
  <si>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</si>
  <si>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</si>
  <si>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</si>
  <si>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</si>
  <si>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</si>
  <si>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</si>
  <si>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</si>
  <si>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</si>
  <si>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</si>
  <si>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</si>
  <si>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</si>
  <si>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</si>
  <si>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</si>
  <si>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</si>
  <si>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</si>
  <si>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</si>
  <si>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</si>
  <si>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</si>
  <si>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</si>
  <si>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</si>
  <si>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</si>
  <si>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</si>
  <si>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</si>
  <si>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</si>
  <si>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</si>
  <si>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</si>
  <si>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</si>
  <si>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</si>
  <si>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</si>
  <si>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</si>
  <si>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</si>
  <si>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</si>
  <si>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</si>
  <si>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</si>
  <si>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</si>
  <si>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</si>
  <si>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</si>
  <si>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</si>
  <si>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</si>
  <si>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</si>
  <si>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</si>
  <si>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</si>
  <si>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</si>
  <si>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</si>
  <si>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</si>
  <si>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</si>
  <si>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</si>
  <si>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</si>
  <si>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</si>
  <si>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</si>
  <si>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</si>
  <si>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</si>
  <si>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</si>
  <si>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</si>
  <si>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</si>
  <si>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</si>
  <si>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</si>
  <si>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</si>
  <si>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</si>
  <si>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</si>
  <si>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</si>
  <si>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</si>
  <si>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</si>
  <si>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</si>
  <si>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</si>
  <si>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</si>
  <si>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</si>
  <si>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</si>
  <si>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</si>
  <si>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</si>
  <si>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</si>
  <si>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</si>
  <si>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</si>
  <si>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</si>
  <si>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</si>
  <si>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</si>
  <si>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</si>
  <si>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</si>
  <si>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</si>
  <si>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</si>
  <si>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</si>
  <si>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</si>
  <si>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</si>
  <si>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</si>
  <si>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</si>
  <si>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</si>
  <si>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</si>
  <si>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</si>
  <si>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</si>
  <si>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</si>
  <si>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</si>
  <si>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</si>
  <si>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</si>
  <si>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</si>
  <si>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</si>
  <si>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</si>
  <si>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</si>
  <si>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</si>
  <si>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</si>
  <si>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</si>
  <si>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</si>
  <si>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</si>
  <si>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</si>
  <si>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</si>
  <si>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</si>
  <si>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</si>
  <si>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</si>
  <si>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</si>
  <si>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</si>
  <si>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</si>
  <si>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</si>
  <si>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</si>
  <si>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</si>
  <si>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</si>
  <si>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</si>
  <si>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</si>
  <si>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</si>
  <si>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</si>
  <si>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</si>
  <si>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</si>
  <si>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</si>
  <si>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</si>
  <si>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</si>
  <si>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</si>
  <si>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</si>
  <si>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</si>
  <si>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</si>
  <si>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</si>
  <si>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</si>
  <si>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</si>
  <si>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</si>
  <si>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</si>
  <si>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</si>
  <si>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</si>
  <si>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</si>
  <si>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</si>
  <si>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</si>
  <si>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</si>
  <si>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</si>
  <si>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</si>
  <si>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</si>
  <si>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</si>
  <si>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</si>
  <si>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</si>
  <si>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</si>
  <si>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</si>
  <si>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</si>
  <si>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</si>
  <si>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</si>
  <si>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</si>
  <si>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</si>
  <si>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</si>
  <si>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</si>
  <si>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</si>
  <si>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</si>
  <si>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</si>
  <si>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</si>
  <si>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</si>
  <si>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</si>
  <si>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</si>
  <si>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</si>
  <si>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</si>
  <si>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</si>
  <si>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</si>
  <si>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</si>
  <si>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</si>
  <si>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</si>
  <si>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</si>
  <si>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</si>
  <si>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</si>
  <si>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</si>
  <si>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</si>
  <si>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</si>
  <si>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</si>
  <si>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</si>
  <si>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</si>
  <si>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</si>
  <si>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</si>
  <si>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</si>
  <si>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</si>
  <si>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</si>
  <si>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</si>
  <si>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</si>
  <si>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</si>
  <si>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</si>
  <si>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</si>
  <si>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</si>
  <si>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</si>
  <si>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</si>
  <si>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</si>
  <si>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</si>
  <si>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</si>
  <si>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</si>
  <si>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</si>
  <si>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</si>
  <si>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</si>
  <si>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</si>
  <si>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</si>
  <si>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</si>
  <si>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</si>
  <si>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</si>
  <si>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</si>
  <si>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</si>
  <si>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</si>
  <si>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</si>
  <si>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</si>
  <si>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</si>
  <si>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</si>
  <si>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</si>
  <si>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</si>
  <si>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</si>
  <si>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</si>
  <si>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</si>
  <si>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</si>
  <si>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</si>
  <si>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</si>
  <si>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</si>
  <si>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</si>
  <si>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</si>
  <si>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</si>
  <si>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</si>
  <si>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</si>
  <si>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</si>
  <si>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</si>
  <si>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</si>
  <si>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</si>
  <si>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</si>
  <si>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</si>
  <si>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</si>
  <si>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</si>
  <si>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</si>
  <si>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</si>
  <si>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</si>
  <si>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</si>
  <si>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</si>
  <si>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</si>
  <si>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</si>
  <si>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</si>
  <si>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</si>
  <si>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</si>
  <si>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</si>
  <si>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</si>
  <si>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</si>
  <si>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</si>
  <si>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</si>
  <si>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</si>
  <si>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</si>
  <si>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</si>
  <si>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</si>
  <si>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</si>
  <si>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</si>
  <si>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</si>
  <si>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</si>
  <si>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</si>
  <si>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</si>
  <si>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</si>
  <si>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</si>
  <si>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</si>
  <si>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</si>
  <si>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</si>
  <si>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</si>
  <si>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</si>
  <si>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</si>
  <si>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</si>
  <si>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</si>
  <si>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</si>
  <si>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</si>
  <si>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</si>
  <si>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</si>
  <si>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</si>
  <si>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</si>
  <si>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</si>
  <si>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</si>
  <si>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</si>
  <si>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</si>
  <si>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</si>
  <si>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</si>
  <si>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</si>
  <si>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</si>
  <si>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</si>
  <si>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</si>
  <si>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</si>
  <si>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</si>
  <si>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</si>
  <si>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</si>
  <si>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</si>
  <si>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</si>
  <si>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</si>
  <si>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</si>
  <si>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</si>
  <si>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</si>
  <si>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</si>
  <si>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</si>
  <si>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</si>
  <si>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</si>
  <si>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</si>
  <si>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</si>
  <si>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</si>
  <si>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</si>
  <si>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</si>
  <si>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</si>
  <si>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</si>
  <si>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</si>
  <si>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</si>
  <si>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</si>
  <si>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</si>
  <si>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</si>
  <si>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</si>
  <si>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</si>
  <si>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</si>
  <si>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</si>
  <si>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</si>
  <si>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</si>
  <si>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</si>
  <si>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</si>
  <si>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</si>
  <si>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</si>
  <si>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</si>
  <si>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ALCANCE</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</si>
  <si>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</si>
  <si>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</si>
  <si>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</si>
  <si>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</si>
  <si>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</si>
  <si>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</si>
  <si>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</si>
  <si>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Tipo de Actor del SNCTI
(Política + Guía Sectorial)</t>
  </si>
  <si>
    <t xml:space="preserve">Canal / Metodología de Participación
(cunsulta, mesas de trabajo, foros, chay, reuniones, etc) </t>
  </si>
  <si>
    <t>Fecha de Ejecución</t>
  </si>
  <si>
    <t>Resultados de la incidencia de la participación</t>
  </si>
  <si>
    <t>Presupuesto</t>
  </si>
  <si>
    <t>Total recursos invertidos</t>
  </si>
  <si>
    <t>Presupuesto ejecutado</t>
  </si>
  <si>
    <t>Evaluación y recomendaciones sobre la actividad</t>
  </si>
  <si>
    <t>Descripción de la fase</t>
  </si>
  <si>
    <t xml:space="preserve">Fase </t>
  </si>
  <si>
    <t>Total asistentes a espacio de capacitación</t>
  </si>
  <si>
    <t xml:space="preserve">Participantes esperados </t>
  </si>
  <si>
    <t>Total participantes</t>
  </si>
  <si>
    <t>Responsable</t>
  </si>
  <si>
    <t>Ciudadano, Academia, Empresa, Estado, Proveedores, Funcionarios, Contratistas, Organizaciones No Gunernamentales</t>
  </si>
  <si>
    <t>Todos</t>
  </si>
  <si>
    <t>Tipo de Actor del SNCTI
(Política  de Actores + Guía Sectorial de CTeI)</t>
  </si>
  <si>
    <t>Tipo de espacio
(Virtual / Presencial /Semipresencial)</t>
  </si>
  <si>
    <t>Virtual</t>
  </si>
  <si>
    <t>Página web
Redes Sociales</t>
  </si>
  <si>
    <t xml:space="preserve">
Equipo de Comunicaciones</t>
  </si>
  <si>
    <t xml:space="preserve">Los participantes en la consulta presentan sus observaciones y aportes al  Plan de Acción Institucional 2018 (PAI) </t>
  </si>
  <si>
    <t>Instancias de participación legalmente conformadas
Veedurías Ciudadanas
Otros espacios de participación</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</si>
  <si>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</si>
  <si>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</si>
  <si>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No aplica</t>
  </si>
  <si>
    <t>Resultado obtenido</t>
  </si>
  <si>
    <t>Grupo de interés relacionado</t>
  </si>
  <si>
    <t>Descripción</t>
  </si>
  <si>
    <t>Detalle de Participantes</t>
  </si>
  <si>
    <t xml:space="preserve">Total </t>
  </si>
  <si>
    <t>100% de las consultas y aportes recibidos analizados y con respuesta
(Consultas analizadas y con respuesta / Total Consultas recibidas) x 100%</t>
  </si>
  <si>
    <t xml:space="preserve">Presencial 
Semipresencial
Virtual </t>
  </si>
  <si>
    <t xml:space="preserve"> Resultado frente a meta esperada
(Indicador)</t>
  </si>
  <si>
    <t>Otros recursos
(incluye la información que debe entregar para el ejercicio de participación)</t>
  </si>
  <si>
    <t>Equipo de Apoyo</t>
  </si>
  <si>
    <t>Mesas de trabajo</t>
  </si>
  <si>
    <t>Otros espacios de participación</t>
  </si>
  <si>
    <t>1. Elaboración y revisión preliminar del borrador preliminar de los TdR
2. Socialización del borrador preliminar de los TdR
2. Logística para las mesas de trabajo.</t>
  </si>
  <si>
    <t>Investigadores 
 Jóvenes
Maestros
Estudiantes</t>
  </si>
  <si>
    <t>E</t>
  </si>
  <si>
    <t>FECHA</t>
  </si>
  <si>
    <t>CAMBIOS</t>
  </si>
  <si>
    <t>MEDIO DE APROBACIÓN</t>
  </si>
  <si>
    <t>VERSIÓN</t>
  </si>
  <si>
    <t>Presencial</t>
  </si>
  <si>
    <t xml:space="preserve">Mesa de Trabajo </t>
  </si>
  <si>
    <t>Página web
Línea Gratuita Nacional
Redes Sociales</t>
  </si>
  <si>
    <t xml:space="preserve">Los ciudadanos y actores del SNCTI pueden revisar el  banco preliminar de elegibles para la convocatoria en la cual se encuentran  vinculados y solicitar, si lo requiere, aclaración del mismo 
Dichas dudas serán resueltas por el grupo de trabajo a cargo de la convocatoria. 
</t>
  </si>
  <si>
    <t>Instancias de participación legalmente conformadas
Otros espacios de participación</t>
  </si>
  <si>
    <t>1. Banco preliminar de potenciales beneficiarios elegibles - Firmado
2. Banco preliminar de potenciales beneficiarios elegibles - Versión consulta</t>
  </si>
  <si>
    <t>Mesas de trabajo
Invitación</t>
  </si>
  <si>
    <t>Mesas de Trabajo</t>
  </si>
  <si>
    <t xml:space="preserve">Canal / Metodología de Participación
(Consulta, mesas de trabajo, foros, chat, reuniones, etc.) </t>
  </si>
  <si>
    <t>Análisis del Resultado</t>
  </si>
  <si>
    <t>Empresas altamente innovadoras EIAs
Unidades empresariales I+D+I  (si tienen interés en el proyecto)
Grupos de Investigación de Universidad-ONG´s-Institutos (si hacen parte del proyecto)</t>
  </si>
  <si>
    <t xml:space="preserve">Mesa de trabajo liderara por Secretaría Técnica del Órgano Colegiado de Administración y Dec misión (OCAD) (Regalías) en la cual junto con el apoyo de un Técnico en relación con el tema a desarrollar, aclaran dudas existentes a los proyectos a presentar. </t>
  </si>
  <si>
    <t>Mesas de trabajo
video conferencia
correo electrónico
documentos compartidos en la nube</t>
  </si>
  <si>
    <t>1. Elaboración de la guía técnica y revisión por parte de la dirección técnica.
2. Invitación a las sesiones para mesas de trabajo.
3. Socialización de la guía técnica de reconocimiento del actor. 
4.  Logística para el evento concertada, con roles y responsabilidades definidas.</t>
  </si>
  <si>
    <t>1.000.000 de respuestas</t>
  </si>
  <si>
    <t>Tipo de Documento</t>
  </si>
  <si>
    <t>Política</t>
  </si>
  <si>
    <t>Derecho fundamental relacionado</t>
  </si>
  <si>
    <t>Programa</t>
  </si>
  <si>
    <t>Servicio (Convocatorias / Invitaciones / Ventanilla Abierta)</t>
  </si>
  <si>
    <t>Instrumento de CTeI</t>
  </si>
  <si>
    <t>Participación
Igualdad
Derecho de petición
Trabajo
Educación
Libertad de enseñanza, aprendizaje, investigación y cátedra</t>
  </si>
  <si>
    <t>Nro.</t>
  </si>
  <si>
    <t>Nro. de Participantes</t>
  </si>
  <si>
    <t>Mecanismo de convocatoria a utilizar para asegurar la participación de los grupos de interés</t>
  </si>
  <si>
    <t xml:space="preserve">Remitido a </t>
  </si>
  <si>
    <t>Fecha</t>
  </si>
  <si>
    <t>Fecha Respuesta</t>
  </si>
  <si>
    <t>CONSOLIDADO DE APORTES, RESPUESTAS Y ANÁLISIS DE INCIDENCIA</t>
  </si>
  <si>
    <t>Aporte / Pregunta</t>
  </si>
  <si>
    <t>Fase de Ciclo de la Gestión en la cual se promueve la participación Ciudadana</t>
  </si>
  <si>
    <t>Identificación  de necesidades y diagnóstico</t>
  </si>
  <si>
    <t>Formulación participativa</t>
  </si>
  <si>
    <t>Ejecución o implementación participativa</t>
  </si>
  <si>
    <t>Evaluación y Control Ciudadanos</t>
  </si>
  <si>
    <t>Fecha estimada
(mes)</t>
  </si>
  <si>
    <t>Consulta a proyectos de regulación normativa</t>
  </si>
  <si>
    <t>Respuesta / Análisis</t>
  </si>
  <si>
    <t xml:space="preserve">Relacionar el medio de recepción de acuerdo al </t>
  </si>
  <si>
    <t>DIRECCIÓN</t>
  </si>
  <si>
    <t>Norma</t>
  </si>
  <si>
    <t>Secretaría General</t>
  </si>
  <si>
    <t>Publicación en página web del proyecto de regulación normativa.</t>
  </si>
  <si>
    <t>XXXXX</t>
  </si>
  <si>
    <t>De acuerdo a la Agenda Regulatoria 2019</t>
  </si>
  <si>
    <t>Publicación en página web del Proyecto de Regulación Normativa
Publicación de banner en página principal con acceso directo a la consulta.</t>
  </si>
  <si>
    <t>1. Proyectos de regulación normativa aprobado</t>
  </si>
  <si>
    <t>Consulta ciudadana a Política Nacional de Ciencia, Tecnología e Innovación - CONPES de CTeI</t>
  </si>
  <si>
    <t>La consulta tiene como propósito entender las preocupaciones de los ciudadanos, empresarios e investigadores colombianos en cuanto a  XXXXXXXXXXXXX</t>
  </si>
  <si>
    <t>Bases de datos
Formulario para la consulta</t>
  </si>
  <si>
    <t>XXXXXXXXXXXXX</t>
  </si>
  <si>
    <t>Consulta ciudadana a Política Nacional de XXXXXXXXXXXXXX</t>
  </si>
  <si>
    <t xml:space="preserve">Consulta y concertación de condiciones  con  Entes Territoriales para la construcción metodológica y orientación del enfoque de presentación de Proyectos para Departamentos de XXXXXXX </t>
  </si>
  <si>
    <t>XXXXXXXx</t>
  </si>
  <si>
    <t xml:space="preserve">Consulta a  banco preliminar de elegibles Convocatoria de  XXXXXXXXX </t>
  </si>
  <si>
    <t>Publicación en Página Web de Banco de Elegibles para la Convocatorias de XXXXX</t>
  </si>
  <si>
    <t>XXXXXXX</t>
  </si>
  <si>
    <t>Formulación  y/o concertación de los Términos de Referencia (TDR)  para las convocatorias de XXXXXXXXXXX</t>
  </si>
  <si>
    <t>Los participantes en la consulta y mesa técnica  presentan sus observaciones y aportes a los Términos de Referencia (TDR) para la convocatoria de XXXXXX</t>
  </si>
  <si>
    <t>Invitación mesas de trabajo de reconocimiento para la construcción de las guías técnicas de XXXXXXX</t>
  </si>
  <si>
    <t>XXX</t>
  </si>
  <si>
    <t>XXXXXX</t>
  </si>
  <si>
    <t>Los participantes en la mesa técnica presentan sus observaciones y aportes a la guía técnica de XXXXXXXX</t>
  </si>
  <si>
    <t>Consejo Nacional de CTeI en Biotecnología</t>
  </si>
  <si>
    <t>Programa Nacional de CTeI en Biotecnología</t>
  </si>
  <si>
    <t>Consejo Nacional de CTeI en Tecnologías de la Información y la Comunicación -TIC</t>
  </si>
  <si>
    <t>Programa Nacional de CTeI en Tecnologías de la Información y la Comunicación -TIC</t>
  </si>
  <si>
    <t>Indicar el aporte o consolidado de los aportes o preguntas recibidas por parte de los grupos de interés</t>
  </si>
  <si>
    <t>DIRECCIÓN DE XXXXXXXXXXXXXXX</t>
  </si>
  <si>
    <t>Indicar el aporte o consolidado de la respuesta o análisis realizado al aporte o consulta recibida.</t>
  </si>
  <si>
    <t>GRUPOS DE INTERÉS DE LA ENTIDAD</t>
  </si>
  <si>
    <t>El Ministerio de Ciencia, Tecnología e Innovación - MinCiencias ha identificado los siguientes grupos de interés:</t>
  </si>
  <si>
    <t>GRUPOS DE VALOR DE LA ENTIDAD</t>
  </si>
  <si>
    <t>El Ministerio de Ciencia, Tecnología e Innovación - MinCiencias ha identificado los siguientes grupos de valor:</t>
  </si>
  <si>
    <t>Sociedad / Ciudadano, Universidad, Empresa, Estado, Proveedores, Funcionarios, Contratistas, Organizaciones No Gubernamentales</t>
  </si>
  <si>
    <t>Grupo de Valor / interés</t>
  </si>
  <si>
    <t>Despacho del Ministro
Despacho de los Viceministros
Dirección XXX</t>
  </si>
  <si>
    <t xml:space="preserve">
Oficina  Asesora de Comunicaciones</t>
  </si>
  <si>
    <t>Envío de link por correo electrónico
Publicación de banner en página web de Minciencias para redirigir a la página web de la consulta</t>
  </si>
  <si>
    <t>Dirección de Generación de Conocimiento 
Dirección de Transferencia y Uso de Conocimiento</t>
  </si>
  <si>
    <t>Dirección de Transferencia y Uso de Conocimiento</t>
  </si>
  <si>
    <t xml:space="preserve">Los participantes en la consulta presentan sus observaciones y aportes al  Plan Estratégico Institucional 2019-2022 (PEI)  y Plan de Acción Institucional 2020 (PAI) </t>
  </si>
  <si>
    <t>D101PR01F18
V00
Fecha: 2020-02-10</t>
  </si>
  <si>
    <t>Permitir a los grupos de interés y actores del Sistema Nacional de Ciencia, Tecnología e Innovación (SNCTI), conocer los diferentes mecanismos de participación ciudadana que tiene establecidos la entidad, relacionando los diferentes espacios que Minciencias ha generado  para un efectivo diálogo de doble vía e interacción con sus grupos de interés en las fases de diagnóstico, formulación, implementación y evaluación de políticas, planes, programas, proyectos, servicios (convocatorias), avances y resultados.</t>
  </si>
  <si>
    <t>Se citan mesas de trabajo por parte de Secretaría Técnica del Órgano Colegiado de Administración y Dec misión (OCAD) (Regalías) quienes solicitan el acompañamiento de un técnico de Minciencias para que se aclaren las dudas existentes a los proyectos que se van a presentar</t>
  </si>
  <si>
    <t>Grupo de Valor / Interés solicitante</t>
  </si>
  <si>
    <r>
      <rPr>
        <b/>
        <sz val="11"/>
        <rFont val="Arial Narrow"/>
        <family val="2"/>
      </rPr>
      <t xml:space="preserve">CÓDIGO: </t>
    </r>
    <r>
      <rPr>
        <sz val="11"/>
        <rFont val="Arial Narrow"/>
        <family val="2"/>
      </rPr>
      <t xml:space="preserve"> D101PR01F18</t>
    </r>
  </si>
  <si>
    <r>
      <rPr>
        <b/>
        <sz val="11"/>
        <rFont val="Arial Narrow"/>
        <family val="2"/>
      </rPr>
      <t>VERSIÓN:</t>
    </r>
    <r>
      <rPr>
        <sz val="11"/>
        <rFont val="Arial Narrow"/>
        <family val="2"/>
      </rPr>
      <t xml:space="preserve"> 00</t>
    </r>
  </si>
  <si>
    <r>
      <rPr>
        <b/>
        <sz val="11"/>
        <rFont val="Arial Narrow"/>
        <family val="2"/>
      </rPr>
      <t>Fecha:</t>
    </r>
    <r>
      <rPr>
        <sz val="11"/>
        <rFont val="Arial Narrow"/>
        <family val="2"/>
      </rPr>
      <t xml:space="preserve"> 2020-02-10</t>
    </r>
  </si>
  <si>
    <r>
      <t xml:space="preserve">Alcance de la fase en </t>
    </r>
    <r>
      <rPr>
        <b/>
        <sz val="12"/>
        <color rgb="FFFFFFFF"/>
        <rFont val="Arial Narrow"/>
        <family val="2"/>
      </rPr>
      <t>Minciencias</t>
    </r>
  </si>
  <si>
    <t>Medio de Recepción</t>
  </si>
  <si>
    <t>Detalle de los recursos ejecutados</t>
  </si>
  <si>
    <t>Registrar el número del convenio / contrato con el cual se financia la actividad.</t>
  </si>
  <si>
    <t>Registrar el rubro presupuestal al cual pertenece la inversión</t>
  </si>
  <si>
    <t>OFICINA ASESORA JURÍDICA</t>
  </si>
  <si>
    <t>Consulta ciudadana a la Política Nacional de Ciencia, Tecnología e Innovación - CONPES de CTeI</t>
  </si>
  <si>
    <t xml:space="preserve">Despacho del Ministro
Viceministerio de Talento y Apropiación Social del Conocimiento.
</t>
  </si>
  <si>
    <t>Publicación en página web de la Política Nacional de Ciencia, Tecnología e Innovación - CONPES de CTeI 
Publicación de banner en página principal con acceso directo a la consulta.
Socialización de la Consulta en Redes Sociales</t>
  </si>
  <si>
    <t xml:space="preserve">Los participantes en la consulta presentan sus observaciones y aportes a la Política Nacional de Ciencia, Tecnología e Innovación - CONPES de CTeI, realizando su construcción colaborativa .
</t>
  </si>
  <si>
    <t>500.000 de respuestas</t>
  </si>
  <si>
    <t xml:space="preserve">Departamento Nacional de Planeación - DNP </t>
  </si>
  <si>
    <t>DESPACHO Y VICEMINISTERIOS</t>
  </si>
  <si>
    <t>Primer trimestre de 2021</t>
  </si>
  <si>
    <t>OFICINA ASESORA DE PLANEACIÓN E INNOVACIÓN INSTITUCIONAL</t>
  </si>
  <si>
    <t>Plan</t>
  </si>
  <si>
    <t>Dirección General
Oficina Asesora de Planeación</t>
  </si>
  <si>
    <t>Ciudadano, Academia, Empresa, Estado, Proveedores, Funcionarios, Contratistas, Organizaciones No Gubernamentales</t>
  </si>
  <si>
    <t xml:space="preserve">Los participantes en la consulta presentan sus observaciones y aportes al  Plan Estratégico Institucional 2019-2022 (PEI)  y Plan de Acción Institucional 2020 (PAI) 
</t>
  </si>
  <si>
    <t>Enero de 2018</t>
  </si>
  <si>
    <t>Participación
Igualdad
Derecho de petición
Educación</t>
  </si>
  <si>
    <t xml:space="preserve">Consulta ciudadana al Plan Estratégico Institucional 2019-2022 (PEI)  y Plan de Acción Institucional 2021 (PAI) </t>
  </si>
  <si>
    <t>Enero de 2021</t>
  </si>
  <si>
    <t>Consulta ciudadana al Plan de Anticorrupción y de Atención al Ciudadano  2021 (PAAC) y Mapa de Riesgos de Corrupción 2021</t>
  </si>
  <si>
    <t>Publicación en página web del Plan Estratégico Institucional 2019-2022 (PEI)  y Plan de Acción Institucional 2021 (PAI) 
Publicación de banner en página principal con acceso directo a la consulta.
Socialización de la Consulta en Redes Sociales</t>
  </si>
  <si>
    <t>Publicación en página web del Plan de Anticorrupción y de Atención al Ciudadano  2021 (PAAC) 
Publicación en página web del Mapa de Riesgo de Corrupción  2021
Publicación de banner en página principal con acceso directo a la consulta.
Socialización de la Consulta en Redes Sociales</t>
  </si>
  <si>
    <t>Publicación en página web del Plan de Anticorrupción y de Atención al Ciudadano  2021 (PAAC) 
Publicación en página web del Mapa de Riesgo de Corrupción  2021
Publicación de banner en página principal con acceso directo a la consulta.</t>
  </si>
  <si>
    <t>Publicación en página web del Plan Estratégico Institucional 2019-2022 (PEI)  y Plan de Acción Institucional 2021 (PAI) 
Publicación de banner en página principal con acceso directo a la consulta.</t>
  </si>
  <si>
    <t>Los participantes en la consulta presentan sus observaciones y aportes al Plan de Anticorrupción y de Atención al Ciudadano  2019 (PAAC)  y Publicación en página web Mapa de Riesgo de Corrupción  2021</t>
  </si>
  <si>
    <t>1. Actualización del Contexto Estratégico para la vigencia 2021
2. Concertación preliminar de iniciativas y metas para la vigencia 2020 con Directores y Jefes de Oficina.
3. Plan Estratégico Institucional 2019-2022 (PEI)  y Plan de Acción Institucional 2021 (PAI).</t>
  </si>
  <si>
    <t>1. Actualización del Contexto Estratégico para la vigencia 2020.
2. Concertación preliminar del Plan de Anticorrupción y de Atención al Ciudadano  2020 (PAAC) y Mapa de Riesgos de Corrupción, de acuerdo a lineamientos del Modelo Integrado de Planeación y Gestión - MIPG.
3. Aprobación del Comité de Gestión y Desempeño Institucional.
4. Plan de Anticorrupción y de Atención al Ciudadano  2021 (PAAC)  y Mapa de Riesgo de Corrupción  2021.</t>
  </si>
  <si>
    <t>Informe de Resultados</t>
  </si>
  <si>
    <t>Oficina Asesora de Planeación</t>
  </si>
  <si>
    <t>Encuesta virtual en línea disponible en la página web, para priorización de temas a tratar en la audiencia en la audiencia pública de rendición de cuentas</t>
  </si>
  <si>
    <t>Publicación de video y/o piezas gráficas para promoción del evento, con tutorial para acceder a la encuesta de priorización de temas a tratar en la audiencia pública de rendición de cuentas</t>
  </si>
  <si>
    <t>Los ciudadanos y actores del SNCTI pueden revisar la información relacionada con la Audiencia Pública  de Rendición de cuentas vigencia 2019 y registrar los temas de mayor interés, a fin de priorizarlos en la rendición de cuentas.
La ciudadanía puede remitir preguntas o consultas previas que serán resueltas durante la audiencia pública de rendición de cuentas</t>
  </si>
  <si>
    <t>100% de las consultas y aportes recibidos analizados y con respuesta
(Consultas analizadas y con respuesta / Total Consultas recibidas) x 100%)</t>
  </si>
  <si>
    <t>1. Concertación preliminar del contenido de la encuesta, revisado y aprobado
2. Cargue y enlace del formulario para la encuesta en la página web.</t>
  </si>
  <si>
    <t>Audiencia Pública
Chat virtual
Streaming</t>
  </si>
  <si>
    <t xml:space="preserve">Publicación en página web de la "Estrategia de Rendición de Cuentas y Participación Ciudadana" G101M03"
Publicación de video y/o piezas gráfica tutorial   </t>
  </si>
  <si>
    <t>Los participantes a la audiencia presentan sus aportes, formulando preguntas y/o comentarios  sobre los resultados obtenidos en la vigencia 2018</t>
  </si>
  <si>
    <t>Implementar mecanismos complementarios que permitan promover la participación de más ciudadanos y grupos de  interés en estos espacios.</t>
  </si>
  <si>
    <t xml:space="preserve">
Durante la audiencia pública de rendición de cuentas se recibe un total de  6 consultas a través del formulario de preguntas habilitado en la página web 
La totalidad de las consultas recibidas son analizadas, asegurando su respuesta durante la audiencia pública de rendición de cuentas.</t>
  </si>
  <si>
    <t>El resultado de la participación en este espacio permite evidenciar que los temas de mayor interés para los grupos de valor de Minciencias son:
- Proceso de asignación de recursos a los beneficiarios de las créditos-beca otorgados a través del aliado estratégico Colfuturo
- Alianzas con aliados internacionales para la financiación de CTeI
- Estrategias con el gobierno nacional para mejorar la Inversión en ACTI, de cara al escenario post pandemia
- Acciones del Ministerio para abordar la pandemia
- Programas para apoyar e implementar proyectos con enfoque diferencial y territorial
- Estrategias para incentivar la inversión en CTeI en Mypimes</t>
  </si>
  <si>
    <t>Implementar mecanismos que permitan promover la participación de más ciudadanos y grupos de valor e  interés en estos espacios.</t>
  </si>
  <si>
    <t>descargas del documento</t>
  </si>
  <si>
    <t>Funcionarios</t>
  </si>
  <si>
    <t>Los resultados de la Consulta ciudadana permiten evidenciar baja participación de la ciudadanía en estos espacios.
Dada la baja participación no se reciben aportes que  requieran modificar el PAAC inicialmente propuesto.</t>
  </si>
  <si>
    <t>Implementar mecanismos que permitan promover la participación de más ciudadanos en estos espacios.</t>
  </si>
  <si>
    <t>Durante la consulta se reciben 15 comentarios los cuales fueron analizados y gestionados al interior de la Entidad emitiendo la correspondiente respuesta a cada uno de los participantes</t>
  </si>
  <si>
    <t>15 de enero y el 15 de febrero de 2021</t>
  </si>
  <si>
    <t>Encuesta para priorización de temas a tratar en la audiencia en la audiencia pública de 2020</t>
  </si>
  <si>
    <t>Audiencia Pública de Rendición de cuentas Vigencia 2020</t>
  </si>
  <si>
    <t>Junio de 2021</t>
  </si>
  <si>
    <t>Publicación de video y/o piezas gráficas para promoción del evento con tutorial para participar de la sesión  de rendición de cuentas.
Publicación de informe de gestión y resultados vigencia 2020
Socialización de la Rendición de Cuentas  en Redes Sociales</t>
  </si>
  <si>
    <t>1. Concertación preliminar de contenido del informe de gestión y resultados 2020
2. Logística para el evento concertada, con roles y responsabilidades definidas.
3. Informe de gestión y resultados 2020 consolidado, revisado y publicado
4. Revisión preliminar de temas priorizados para la audiencia de rendición de cuentas vigencia 2020</t>
  </si>
  <si>
    <t>De acuerdo a seguimiento de la herramienta google analytics se registran  668 visitas a la sección.
Teniendo en cuenta que no se reciben solicitudes, aportes o consultas , no es posible clasificar los grupos de interés que acceden a la consulta.</t>
  </si>
  <si>
    <t>1. Actualización del Contexto Estratégico para la vigencia 2021, realizado en los meses de noviembre y diciembre de 2020</t>
  </si>
  <si>
    <t xml:space="preserve">2. Concertación preliminar del Plan de Anticorrupción y de Atención al Ciudadano  2021 (PAAC) y Mapa de Riesgos de Corrupción 2021, de acuerdo a lineamientos del Modelo Integrado de Planeación y Gestión - MIPG </t>
  </si>
  <si>
    <t xml:space="preserve">3. Plan de Anticorrupción y de Atención al Ciudadano  2020 (PAAC)  y Mapa de Riesgo de Corrupción  2021, revisado y aprobado para consulta. </t>
  </si>
  <si>
    <t>4. Aprobación del Comité de Gestión y Desempeño Institucional del 28  de Enero de 2021.</t>
  </si>
  <si>
    <t xml:space="preserve">
Entre  el 28 de mayo y el 21 de junio de 2021</t>
  </si>
  <si>
    <t>En el formulario de priorización de temas a tratar en la audiencia  pública de rendición de cuentas vigencia 2020, se recibe 1 aporte en el cual se solicita aclarar el proceso de recuperación deTIDIS para crédito fiscal dado que aun Minciencias no tiene información al respecto.</t>
  </si>
  <si>
    <t>Empresa</t>
  </si>
  <si>
    <t>Entre  el 28 de mayo y el 21 de junio de 2021 se publicó una nota especial en la página web de la entidad con enlace al informe de gestión 2020, un formulario de participación ciudadana para sugerencias, comentarios, preguntas y un formulario para la priorización de temas a tratar a tratar en la audiencia  pública de rendición de cuentas vigencia 2020..
Durante este periodo se registraron:
-    614  visitas de acuerdo al reporte de Google Analytics del 28 de mayo  al 21  de junio de 2021
-   116.543 personas alcanzadas
-   255 descargas del documento
-   2.886 interacciones en redes sociales</t>
  </si>
  <si>
    <t xml:space="preserve">1. Se realiza la concertación preliminar de contenido del informe de gestión y resultados 2020, bajo el cumplimiento de los requisitos del "Manual Único de Rendición de Cuentas con enfoque basado en derechos - MURC".  El informe proyectado por la Oficina Asesora de Planeación  es revisado por todas las Direcciones Técnicas, Secretaría General, Subdirección y Dirección. </t>
  </si>
  <si>
    <t>2. El 28 de mayo de 2021 se realiza el cargue y enlace del formulario para la priorización de temas a tratar en la audiencia pública de rendición de cuentas, asegurando su fácil acceso.</t>
  </si>
  <si>
    <t>3. Se realiza la preparación del formulario para la recepción de preguntas, opiniones o sugerencias, las cuales son consolidadas a través del correo 
rendiciondecuentas2020@colciencias.gov.co.
El 28 de mayo de 2021 se realiza el cargue y enlace del formulario.</t>
  </si>
  <si>
    <t>3. El Informe de gestión y resultados 2020 consolidado y revisado es publicado el 31 de marzo de 2021 y se amplia su publicación a una sección exclusiva para la rendición de cuentas a partir del  25 de mayo de 2021</t>
  </si>
  <si>
    <t>personas alcanzadas</t>
  </si>
  <si>
    <t>interacciones en redes sociales</t>
  </si>
  <si>
    <t>Visitas de acuerdo al reporte de Google Analytics del 28 de mayo  al 21  de junio de 2021</t>
  </si>
  <si>
    <t>21 de junio de 2021</t>
  </si>
  <si>
    <t>SEGUIMIENTO AL PLAN DE PARTICIPACIÓN CIUDADANA VIGENCIA 2021</t>
  </si>
  <si>
    <t>PLAN DE PARTICIPACIÓN CIUDADANA 2021</t>
  </si>
  <si>
    <t>Como resultado de la consulta se recibe un aporte por parte de una funcionaria de la Entidad el cual es analizado contra la propuesta del plan  publicada sin encontrar necesidad de ajuste al proyecto inicial,  dado que los aspectos recomendados ya se encontraban incluidos en el plan.
De acuerdo al indicador propuesto se logra el 100% de avance pues se analiza la totalidad de las consultas y aportes recibidos, realizando su incorporación en el mapa de riesgos de corrupción 2020.</t>
  </si>
  <si>
    <t>El análisis de las opiniones recibidas para la priorización de temas a tratar en la audiencia pública de rendición de cuentas vigencia 2010, evidencia un deterioro en la participación  en relación a la registrada en la  rendición de cuentas de la vigencia 2019.</t>
  </si>
  <si>
    <t>2. Se concerta la logística para el evento con  el equipo de la Oficina Asesora de Comunicación y el operador logístico a quien se asigna las responsabilidades y tareas, realizando seguimiento al cumplimiento de las mismas.</t>
  </si>
  <si>
    <t>DIRECCIÓN DE CAPACIDADES Y DIVULGACIÓN DE LA CTEI</t>
  </si>
  <si>
    <t>Actividades con participación en el marco de la formulación Política Nacional de Ciencia abierta</t>
  </si>
  <si>
    <t xml:space="preserve">
Dirección de Capacidades y Divulgación de la CTeI - Proceso Gestión de Redes e Internacionalización de la CTeI</t>
  </si>
  <si>
    <t xml:space="preserve">
Oficina  Asesora de Comunicaciones
Oficina de Tecnologías y Sistemas de Información</t>
  </si>
  <si>
    <t xml:space="preserve">2 de junio </t>
  </si>
  <si>
    <t xml:space="preserve">Sociedad / Ciudadano, Universidad e investigadores, Empresa, Estado, Proveedores, Funcionarios, Contratistas, Organizaciones No Gubernamentales, </t>
  </si>
  <si>
    <t>Plataforma Zoom</t>
  </si>
  <si>
    <t>Correo electrónico</t>
  </si>
  <si>
    <t>Envío de link por correo electrónico
Envío del documento preliminar de Marco Conceptual para su revisión y aportes</t>
  </si>
  <si>
    <t>El espacio tiene el objetivo de proponer la definición y componentes que acompañarán la construcción de una Política Pública de Ciencia Abierta para Colombia, considerando la visión de diversos expertos nacionales e internacionales</t>
  </si>
  <si>
    <t xml:space="preserve">Definir la noción de ciencia abierta y los componentes o pilares que debe tener en cuenta Colombia para diagnosticar y conocer los antecedentes del tema </t>
  </si>
  <si>
    <t>Documento preliminar de Marco Conceptual
 Resolución 0167 de 2019</t>
  </si>
  <si>
    <t>Convenio de cooperación No. CDP2671 – 2021
REF: Proyecto 720-2019 Mentalidad Colciencias</t>
  </si>
  <si>
    <t>30 de junio</t>
  </si>
  <si>
    <t xml:space="preserve">19 expertos participantes de provenientes de España, Brasil y Argentina y nacionales
Entrega de aportes al documento preliminar de Marco Conceptual </t>
  </si>
  <si>
    <t>De acuerdo con los expertos participantes en esta estrategia metodológica de mesas de trabajo, se asume la última definición del concepto de ciencia abierta planteada por la UNESCO, Los criterios esenciales en torno a los cuales se estructura el concepto de Ciencia Abierta son: la apertura, la colaboración y la participación. Tales criterios deben permear todo el ciclo de la ciencia. En cuanto a los desafíos de la ciencia abierta, sobre todo para Colombia, deben considerarse aspectos como: 1. La apertura: acceso abierto, datos abiertos, software abierto, hardware, todo lo relacionado con infraestructuras. 2. La participación: ciencia ciudadana, participación de los colaboradores, mediante software abierto. que incluye la comunicación pública de la ciencia. 2. Colaboración: Otro elemento es establecer una colaboración y de qué tipo entre diferentes grupos de científicos</t>
  </si>
  <si>
    <t>Sociedad / Ciudadano</t>
  </si>
  <si>
    <t>N/A</t>
  </si>
  <si>
    <t xml:space="preserve">Los participantes entregaron valiosos aportes para construir el marco conceptual de la política de ciencia abierta para Colombia </t>
  </si>
  <si>
    <t xml:space="preserve"> Los aportes consolidados son de gran importancia como insumo para la formulación de la política de Ciencia Abierta</t>
  </si>
  <si>
    <t>Universidad</t>
  </si>
  <si>
    <t>Organizaciones No Gubernamentales</t>
  </si>
  <si>
    <t>14 de octubre</t>
  </si>
  <si>
    <t xml:space="preserve">Universidad e investigadores </t>
  </si>
  <si>
    <t>Encuesta virtual en línea disponible en la página web de Minciencias</t>
  </si>
  <si>
    <t>Envío de link por correo electrónico</t>
  </si>
  <si>
    <t>Analizar prácticas de apertura del conocimiento utilizadas por los científicos colombianos en el
proceso de investigación.</t>
  </si>
  <si>
    <t>Analizar las prácticas que los científicos colombianos utilizan para generar procesos de apertura del conocimiento que tenga incidencia en la sociedad, enfatizando en los mecanismos tecnológicos y técnicos para hacerlo posible.</t>
  </si>
  <si>
    <t>29 de septiembre  al 4 de noviembre</t>
  </si>
  <si>
    <t>Consultas y aportes recibidos analizados y con respuesta</t>
  </si>
  <si>
    <t>A partir de los resultados se logro obtener las percepción sobre las prácticas de apertura de los investigadores colombianos relacionados con: el diseño del proceso de investigación, el desarrollo del proceso de investigación y la comunicación del conocimiento científico y sus efectos transformadores</t>
  </si>
  <si>
    <t>Aportes para construir el diagnostico de la política de ciencia abierta para Colombia y contar con los insumos previos para el planteamiento de los objetivos de la política</t>
  </si>
  <si>
    <t>Fortalecimiento de capacidades para  la gestión y recuperación de la  información científica</t>
  </si>
  <si>
    <t xml:space="preserve">
Dirección de Capacidades y Divulgación de la CTeI</t>
  </si>
  <si>
    <t>26 al 29 de octubre</t>
  </si>
  <si>
    <t xml:space="preserve">Invitación por correo electrónico 
Página web institucional
Redes sociales </t>
  </si>
  <si>
    <t>Talleres Interactivos: Teoría,
Práctica, Preguntas/ Respuestas</t>
  </si>
  <si>
    <t>Los participantes interactúan en las sesiones  de capacitación Teórico-Practica relacionados la gestión y recuperación de la producción científica , directrices de la Colombiana de información Científica y de herramienta de gestión a investigadores</t>
  </si>
  <si>
    <t xml:space="preserve">Fortalecer las capacidades en gestión y recuperación de la información científica </t>
  </si>
  <si>
    <t>Gestores capacitados en gestión y recuperación de producción científica bajo estándares y directrices de la Red Colombiana de información Científica 
Investigadores capacitados en herramientas de gestión</t>
  </si>
  <si>
    <t>A partir de la formación y  capacitación se fortalece la ciencia abierta, la apropiación social del conocimiento, la producción científica en acceso abierto y propiedad intelectual, desde los gestores y actores que generan nuevo conocimiento</t>
  </si>
  <si>
    <t xml:space="preserve">Talleres teórico - práctica  investigadores y gestores de información científica </t>
  </si>
  <si>
    <t>Se logra obtener la participación esperada y se dará continuidad con el fortalecimiento de capacidades relacionadas con el acceso , gestión al la información científica-</t>
  </si>
  <si>
    <t>Actividades de comunicación pública de la ciencia y divulgación científica dirigidas a estudiantes y público general</t>
  </si>
  <si>
    <t>Participación
Educación
Igualdad</t>
  </si>
  <si>
    <t xml:space="preserve">Dirección de Capacidades y Divulgación Científica de la CTeI - Proceso de Comunicación  y divulgación del conocimiento para la CTeI. </t>
  </si>
  <si>
    <t>Oficina Asesora de Comunicaciones</t>
  </si>
  <si>
    <t>Enero - Diciembre 2021</t>
  </si>
  <si>
    <t>Jóvenes
Estudiantes
Maestros
Niños, niñas y adolescentes</t>
  </si>
  <si>
    <t>Virtual
Presencial</t>
  </si>
  <si>
    <t>Eventos en vivo en streaming por las redes sociales de Divulgación
Eventos Presenciales</t>
  </si>
  <si>
    <t>Promoción de los eventos a través de las redes de Divulgación, Minciencias y aliados de los eventos (si aplica)</t>
  </si>
  <si>
    <t>70.000 visualizaciones a través de las redes sociales de la estrategia</t>
  </si>
  <si>
    <t>Difusión de los eventos a través de las redes de Divulgación y Minciencias</t>
  </si>
  <si>
    <t xml:space="preserve">Los eventos y actividades de comunicación pública de la ciencia y divulgación científica contribuyen al indicador estratégico de Espacios de valor que promueven la socialización, el uso y la gestión del conocimiento en CTeI por parte de la sociedad. </t>
  </si>
  <si>
    <t xml:space="preserve">24 Espacios de valor que promueven la socialización, el uso y la gestión del conocimiento en CTeI por parte de la sociedad. </t>
  </si>
  <si>
    <t xml:space="preserve">Guiones y escaletas de los eventos
Piezas promocionales de los eventos
Links con los eventos virtuales
</t>
  </si>
  <si>
    <t>Contrato 720 de 2019 con la Asociación para el Avance de la Ciencia - Avanciencia</t>
  </si>
  <si>
    <t xml:space="preserve">24 Espacios de valor:
*6 conversatorios inspiracionales con científicos de diferentes áreas
*2 Conversaciones inusuales con Maloka
*2 Rutas de la Ciencia
*7 talleres de divulgación científica y divulgación
* 7 proyecciones en festivales
</t>
  </si>
  <si>
    <t xml:space="preserve">Los espacios de valor realizados permitieron llevar temas de CTeI a público no especializado. Los espacios fueron variados y consistieron en talleres de divulgación científica y conversatorios inspiracionales para visibilizar científicos colombianos. Así mismo se proyectaron los contenidos audiovisuales de la estrategia en diferentes lugares del país y en el exterior. 
Por temas de bioseguridad la mayoría de eventos ocurrieron de manera virtual; durante el útimo trimestre del año fue posible realizar varios eventos presenciales entre los que estuvieron los talleres realizados en los encuentros regionales y nacional del Programa Ondas, Conversaciones inusuales en el Planetario de Bogotá, la Ruta de la Ciencia en el Picinic Bajo la luna en Barranquilla, los ciclos de talleres en la Universidad CES de Medellín y los ciclos de talleres de divulgación científica en Boyacá en alianza con el Festival Audiovisual Fesconal - FESCOL. </t>
  </si>
  <si>
    <t>479.655 personas alcanzadas
24 Espacios de valor</t>
  </si>
  <si>
    <t>30.577 visualizaciones
15.321 personas en eventos presenciales
433.757 espectadores
24 Espacios de valor</t>
  </si>
  <si>
    <t>Niños, niñas y jóvenes
Docentes
Público general</t>
  </si>
  <si>
    <t>479.655 personas alcanzadas</t>
  </si>
  <si>
    <t>En estos espacios de valor participaron niños, niñas, jóvenes, docentes y público general con un total de 479.655 personas alcanzadas.</t>
  </si>
  <si>
    <t>Guiones y escaletas de los eventos
Links con los eventos virtuales
Apoyo logístico 
Recurso humano de la Dirección de Capacidades 
A través del contrato 720 de 2019 (Divulgación y Comunicación Pública de la CTeI – Todo es Ciencia, en las iniciativas de Contenidos Audiovisuales, Activaciones regionales y Proyectos especiales)</t>
  </si>
  <si>
    <t>Se llevaron a cabo 24 espacios de valor que contaron con 479.655 personas alcanzadas. En estos espacios se visibilizó la labor de los científicos y comunidades que trabajan temas de CTeI y apropiación social del conocimiento. Además se fortalecieron las capacidades de divulgación científica de niños, niñas, jóvenes y docentes.</t>
  </si>
  <si>
    <t>Es necesario fortalecer la estrategia de promoción de los eventos en los canales digitales para lograr impactar a un mayor númer de personas. También es necesario iniciar la reactivación de eventos presenciales.</t>
  </si>
  <si>
    <t>Convocatoria 900 de 2021
Ideas para el Cambio: Construcción Social del Conocimiento para la Gestión del Cambio Climático</t>
  </si>
  <si>
    <t>Dirección de Capacidades y Divulgación de la CTeI</t>
  </si>
  <si>
    <t>Apropiación Social del Conocimiento</t>
  </si>
  <si>
    <t>Abril a Septiembre de 2021</t>
  </si>
  <si>
    <t xml:space="preserve">Formulario de postulación en línea </t>
  </si>
  <si>
    <t>Fase I: Publicación en página web de Ideas para el Cambio, de formulario de postulación de necesidades en torno a dos líneas temáticas para el diligenciamiento de las comunidades.
Fase II: Publicación en página web de Ideas para el Cambio los 20 retos lanzados a la comunidad científica, cada una con un enlace directo al aplicativo web para el registro y acceso al formulario de postulación en línea de cada usuario.</t>
  </si>
  <si>
    <t>Sin mínimo ni máximo</t>
  </si>
  <si>
    <t>Campaña de promoción por correo electrónico, redes sociales.
Publicación de banner en página web de Minciencias para redirigir a la página web del programa Ideas para el Cambio</t>
  </si>
  <si>
    <t>La campaña de promoción tenia como objetivo dar a conocer los términos de referencia de la convocatoria, socializar su contenido y aclarar las inquietudes al respecto. 
La convocatoria se encontraba dirigida a una población objetivo, en su primera etapa para la identificación de necesidades en torno a las líneas temáticas definidas y en su segunda etapa, para la identificación de proyectos de solución que atendieran dichas problemáticas.</t>
  </si>
  <si>
    <t>100% del formulario de postulación de necesidades diligenciados, finalizados y enviados.
100% del formulario de postulación de soluciones diligenciados, finalizados y enviados.
(Número de formularios abiertos / Total número de formularios finalizados y enviados) x 100%</t>
  </si>
  <si>
    <t xml:space="preserve">Términos de referencia y anexos
Instructivo de postulación de necesidades y de soluciones en línea
Formulario de postulación de necesidades y de soluciones en línea
</t>
  </si>
  <si>
    <t>Entre el 8 de abril y el 8 de noviembre de 2021</t>
  </si>
  <si>
    <t xml:space="preserve">45 necesidades en torno a las líneas temáticas definidas y que conforman el Banco de Necesidades Elegibles.
9 proyectos de solución seleccionados y que conforman el Banco de Propuestas de Solución Elegibles. </t>
  </si>
  <si>
    <t>Total de necesidades seleccionadas: 45
Total de propuestas de solución seleccionadas: 9
Número de departamentos seleccionados: 6 
Departamentos seleccionados: Córdoba, Putumayo, Cesar, Cauca, Boyacá y Cundinamarca.
Líneas temáticas seleccionadas:
 - Riesgos y efectos asociados a la variabilidad climática: Si en el territorio de la organización comunitaria se presentan eventos climatológicos extremos trayendo como consecuencia el incremento del riesgo y la vulnerabilidad de desastres, lo cual se encuentra alterando las condiciones de habitabilidad, productividad y/o funcionabilidad (degradación o destrucción) de los ecosistemas que prestan servicios esenciales para la alimentación, la agricultura, el abastecimiento de agua, la protección contra los riesgos naturales y la provisión de hábitat.
 - Contaminación ambiental: Si el entorno de la organización comunitaria se encuentra afectado por la contaminación del ambiente generado por diversas problemáticas (emisiones de gases, acumulación de residuos sólidos, procesos productivos no sostenibles, degradación o destrucción de ecosistemas, entre otros) que afectan la variabilidad del clima, ocasionando impacto negativo en lo social, económico y ambiental del territorio.</t>
  </si>
  <si>
    <t>Este valor corresponde al número de organizaciones comunitarias postulantes de necesidades y al número de entidades proponentes de solución participantes sin surtir el proceso de verificación de requisitos y evaluación técnica.</t>
  </si>
  <si>
    <t>Términos de referencia</t>
  </si>
  <si>
    <t>Banco definitivo de necesidades elegibles
Banco definitivo de propuestas de solución elegibles</t>
  </si>
  <si>
    <t>Para facilitar este ejercicio de participación se requiere fortalecer las capacidades tecnológicas, de infraestructura y soporte por parte del Ministerio.</t>
  </si>
  <si>
    <t>Instructivo de postulación en línea de necesidades</t>
  </si>
  <si>
    <t>Instructivo de postulación en línea de propuestas de solución</t>
  </si>
  <si>
    <t>3 Encuentro Nacional de Centros de Ciencia</t>
  </si>
  <si>
    <t>Octubre y noviembre de 2021</t>
  </si>
  <si>
    <t>Virtual Webinar
Zoom</t>
  </si>
  <si>
    <t>Encuentros sincrónicos para el desarrollo de la agenda programada.</t>
  </si>
  <si>
    <t>Mínimo 40 centros de ciencia de 156 identificados y caracterizados en el país.</t>
  </si>
  <si>
    <t>El espacio tiene como propósito la reflexión y creación conjunta entre los centros de ciencia, organizados por Nodos Regionales, para el diseño, proyección y puesta en marcha de lo que será la Red Nacional de Centros de Ciencia, iniciativa que contribuirá al fortalecimiento de estos escenarios en las regiones, para desarrollo de procesos de Apropiación Social del Conocimiento.</t>
  </si>
  <si>
    <t>40/156 centros de ciencia identificados y caracterizados en el país.</t>
  </si>
  <si>
    <t>Envío de correo electrónico y gestión de base de datos de Centros de Ciencia con la invitación a participar del evento.</t>
  </si>
  <si>
    <t>Convenio Especial de Cooperación 381-2021 con la Fundación Zoológica de Cali.</t>
  </si>
  <si>
    <t>Entre el 15 de octubre y el 12 de noviembre de 2021</t>
  </si>
  <si>
    <t>40 centros de ciencia representados por 66 personas en promedio durante las 5 sesiones virtuales realizadas.</t>
  </si>
  <si>
    <t>Total de centros de ciencia invitados: 156
Número de centros de ciencia en promedio participantes durante el encuentro: 40
Número de personas en promedio participantes durante el encuentro: 66
Número de centros de ciencia participantes en la sesión 1: 42
Número de centros de ciencia participantes en la sesión 2: 45
Número de centros de ciencia participantes en la sesión 3: 37
Número de centros de ciencia participantes en la sesión 4: 39
Número de centros de ciencia partipantes en la sesión 5: 39
Líneas temáticas orientadoras de las sesiones: ‘Cuestionando la ciencia, la tecnología y la innovación’, ‘Reimaginando el territorio como construcción colectiva’, ‘Explorando el rol de los Centros de Ciencia, ‘Creando sueños con los pies en la tierra’ e ‘Innovando de lo complicado a lo complejo’</t>
  </si>
  <si>
    <t>Este valor corresponde al número de personas representantes de los centros de ciencia participantes.</t>
  </si>
  <si>
    <t>Invitación</t>
  </si>
  <si>
    <t>Listado de asistencia diligenciado por representante de los centros de ciencia inscritos y participantes.</t>
  </si>
  <si>
    <t>Boletín de prensa</t>
  </si>
  <si>
    <t>Carta de navegación</t>
  </si>
  <si>
    <t>Temáticas por sesión</t>
  </si>
  <si>
    <t>PLAN DE PARTICIPACIÓN CIUDADANA VIGENCIA 2022</t>
  </si>
  <si>
    <t>UNIDAD DE MEDIDA</t>
  </si>
  <si>
    <t>META</t>
  </si>
  <si>
    <t>% Avance T1</t>
  </si>
  <si>
    <t>% Avance T2</t>
  </si>
  <si>
    <t>% Avance T3</t>
  </si>
  <si>
    <t>% Avance T4</t>
  </si>
  <si>
    <t>% Ejecución</t>
  </si>
  <si>
    <t>DOCUMENTOS</t>
  </si>
  <si>
    <t>Inicio
(DD/MM/AA)</t>
  </si>
  <si>
    <t>Fin
(DD/MM/AA)</t>
  </si>
  <si>
    <t>T1
(Corte DD/MM/AA)</t>
  </si>
  <si>
    <t>T2
(Corte DD/MM/AA)</t>
  </si>
  <si>
    <t>T3
(Corte DD/MM/AA)</t>
  </si>
  <si>
    <t>T4
(Corte DD/MM/AA)</t>
  </si>
  <si>
    <t>CIERRE
(Corte DD/MM/AA)</t>
  </si>
  <si>
    <t>Espacios de consulta</t>
  </si>
  <si>
    <t>Identificación de Espacios e Instancias Participación Ciudadana</t>
  </si>
  <si>
    <t>CONPES</t>
  </si>
  <si>
    <t>Proyecto</t>
  </si>
  <si>
    <t>Convocatoria</t>
  </si>
  <si>
    <t>Documento Técnico</t>
  </si>
  <si>
    <t>Empresa 
Sociedad
Academia
Estado</t>
  </si>
  <si>
    <t>Publicación en página web de la Política 
Redes sociales
Correo electrónico</t>
  </si>
  <si>
    <t>Presupuesto (proyecto de inversión de la entidad)</t>
  </si>
  <si>
    <t xml:space="preserve">Grupo poblacional </t>
  </si>
  <si>
    <t>Número de participantes por canal</t>
  </si>
  <si>
    <t>Número de participantes por grupo poblacional</t>
  </si>
  <si>
    <t xml:space="preserve">Página web
Redes Sociales
</t>
  </si>
  <si>
    <t xml:space="preserve">Viceministerio de Apropiación Social del Conocimiento
VTASC
Dirección de Capacidades y Divulgación de la CTeI </t>
  </si>
  <si>
    <t>Virtual y presencial</t>
  </si>
  <si>
    <t xml:space="preserve">Página web
Redes Sociales
Correo directo
</t>
  </si>
  <si>
    <t>Comité Viceministerial o Ministerial</t>
  </si>
  <si>
    <t>Cumplimiento del público esperado
Atender los requerimientos,  sugerencias, aportes de la ciudadanía</t>
  </si>
  <si>
    <t>Documentos Normativos OAJ</t>
  </si>
  <si>
    <t>Documentos Normativos SEGEL</t>
  </si>
  <si>
    <t>Virtual
Semipresencial</t>
  </si>
  <si>
    <t>OAPII</t>
  </si>
  <si>
    <t>Oficina Asesora de Planeación e Innovación Institucional</t>
  </si>
  <si>
    <t>CONTROL DE CAMBIOS AL PLAN DE PARTICIPACIÓN CIUDADANA 2022</t>
  </si>
  <si>
    <t>Página web</t>
  </si>
  <si>
    <t>Otros espacios</t>
  </si>
  <si>
    <t>Rendición de Cuentas</t>
  </si>
  <si>
    <t>Capacidades regionales de la CTeI
Katherine López</t>
  </si>
  <si>
    <t>32 departamentos y el distrito capital</t>
  </si>
  <si>
    <t>Mesas técnicas y jornadas de fortalecimiento  
Publicación en página web
Correo directo</t>
  </si>
  <si>
    <t xml:space="preserve">Mesa de trabajo técnicas  
presencial/virtual </t>
  </si>
  <si>
    <t>Ecosistemas Regionales CTeI 
CODECTI</t>
  </si>
  <si>
    <t>En el marco de esta acción se busca elaborar y aplicar una estrategia de fortalecimiento de 
los 33 Codecti del país, a fin de que se constituyan en instancias dinamizadoras de la CTeI 
de sus departamentos</t>
  </si>
  <si>
    <t>Convenio Especial de Cooperación 80740-405-2021 suscrito entre el FFJC y la OEI</t>
  </si>
  <si>
    <t>Por definir</t>
  </si>
  <si>
    <t>Adulto
Hombre
Mujer
Comunidades indígenas, raizales, palenqueros y afrocolombianos</t>
  </si>
  <si>
    <t>Publicación en página web de las iniciativas del PEI-PAI
Redes sociales
Correo electrónico</t>
  </si>
  <si>
    <t>Realizar publicación masiva a través de la página web a los grupos de valor</t>
  </si>
  <si>
    <t>Sociedad / Ciudadano, Grupo étnico, Población en condición de discapacidad, Academia, Empresa, Estado, Proveedores, Funcionarios, Contratistas, Entidades de carácter especial</t>
  </si>
  <si>
    <t>Participación ciudadana en los aportes recibidos para la construcción del documento con lineamientos para maximizar el aprovechamiento regional de la oferta institucional de Minciencias</t>
  </si>
  <si>
    <t>Guía</t>
  </si>
  <si>
    <t>Análisis cualitativo del resultado del indicador</t>
  </si>
  <si>
    <t>Lorena Arias
Eduardo Pinzón López</t>
  </si>
  <si>
    <t>Consulta ciudadana de los planes integrados al Plan de Acción Decreto 612 de 2018</t>
  </si>
  <si>
    <t xml:space="preserve">OBJETIVO DELPLAN DE INSTANCIAS Y  MECANISMOS DE PARTICIPACIÓN CIUDADANA </t>
  </si>
  <si>
    <t>El presente plan contiene  las acciones de participación ciudadana planificadas por cada una de las direcciones técnicas y equipos de trabajo para la vigencia 2023, a fin de lograr la efectiva interacción con los grupos de interés identificados en la Caracterización de Usuarios y Grupos de Interés (E202M01AN03).
El plan se complementa con lo establecido en la "Estrategia de Participación Ciudadana y Rendición de Cuentas" D101M02.</t>
  </si>
  <si>
    <t>Consulta ciudadana de las Iniciativas del PEI-PAI</t>
  </si>
  <si>
    <t xml:space="preserve">Consulta pública documentos de política </t>
  </si>
  <si>
    <t>Viceministerios, Equipo Planeación y OAC</t>
  </si>
  <si>
    <t>Despacho</t>
  </si>
  <si>
    <t>Asesores del Despacho</t>
  </si>
  <si>
    <t>Publicación en página web de los planes integrados al Plan de Acción Decreto 612 de 2018</t>
  </si>
  <si>
    <t xml:space="preserve">Publicación en página web las consultas de los documentos de política </t>
  </si>
  <si>
    <t>Virtual
Presencial</t>
  </si>
  <si>
    <t>Realizar la consulta pública sobre las consultas de Política</t>
  </si>
  <si>
    <t>Cesar Fabián Gómez Vega
Gloria Rocío Pereira Oviedo
Eduardo Pinzón López
Carolina  Parra Silva</t>
  </si>
  <si>
    <t xml:space="preserve">Participación ciudadana en los aportes recibidos para la construcción de documentos técnicos del SGC áreas misionales </t>
  </si>
  <si>
    <t>Gloria  Rocío Pereira
Carolina Parra</t>
  </si>
  <si>
    <t>Comité Ministerial</t>
  </si>
  <si>
    <t>Realizar control social a  Audiencia Pública a través de consulta pública</t>
  </si>
  <si>
    <t xml:space="preserve">Consulta ciudadana del mapa de riesgos de corrupción </t>
  </si>
  <si>
    <t>Gloria  Rocío Pereira</t>
  </si>
  <si>
    <t>Realizar la consulta pública sobre el mapa de riesgos de corrupción</t>
  </si>
  <si>
    <t>Realizar control social a la Rendición de Cuentas, por medio de la consulta pública</t>
  </si>
  <si>
    <t xml:space="preserve">Realizar control social a los  términos de referencia convocatorias de CTeI </t>
  </si>
  <si>
    <t xml:space="preserve">Realizar la consulta pública a los  términos de referencia convocatorias de CTeI </t>
  </si>
  <si>
    <t>PLAN DE INSTANCIAS Y MECANISMOS DE PARTICIPACIÓN CIUDADANA</t>
  </si>
  <si>
    <t>Participación
Igualdad
Derecho de petición
Transparencia
Trabajo
Educación
Libertad de enseñanza, aprendizaje, investigación y cátedra</t>
  </si>
  <si>
    <t>Niño, Niña
Adolescente
Adulto
Adulto mayor
Hombre
Mujer
Comunidad Indígena
Comunidad afrodescendiente
Grupos étnico
Grupos raizales</t>
  </si>
  <si>
    <t>Responder a una expectativa de participación frente a los desafíos de la  gestión institucional del sector.</t>
  </si>
  <si>
    <t>No aplica, los recursos son tecnológicos y propios de la entidad.</t>
  </si>
  <si>
    <t>Realizar la consulta pública sobre la versión preliminar de los planes institucionales que darán lineamientos al cumplimiento de las actividades del Ministerio.</t>
  </si>
  <si>
    <t>Realizar consulta pública de los temas a tratar en la Audiencia Pública</t>
  </si>
  <si>
    <t xml:space="preserve">Realizar consulta pública de los temas del SGC </t>
  </si>
  <si>
    <t>Área Responsable</t>
  </si>
  <si>
    <t>SEGUIMIENTO A LOS ESPACIOS DE PARTICIPACIÓN CIUDADANA VIGENCIA 2023</t>
  </si>
  <si>
    <t>DOCUMENTOS DE REFERENCIA</t>
  </si>
  <si>
    <t>Estrategía de Participación Ciudadana</t>
  </si>
  <si>
    <t>La cual se encuentra publicada en la página web el Ministerio de cara a la ciudadanía. Esta puede ser consultada en el siguiente enlace: https://minciencias.gov.co/node/2388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</si>
</sst>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
    <numFmt numFmtId="166" formatCode="yyyy\-mm\-dd;@"/>
  </numFmts>
  <fonts count="46"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b/>
      <sz val="9"/>
      <color indexed="81"/>
      <name val="Tahoma"/>
      <family val="2"/>
    </font>
    <font>
      <sz val="9"/>
      <color indexed="81"/>
      <name val="Tahoma"/>
      <family val="2"/>
    </font>
    <font>
      <sz val="11"/>
      <color theme="1"/>
      <name val="Arial Narrow"/>
      <family val="2"/>
    </font>
    <font>
      <b/>
      <sz val="14"/>
      <color theme="0"/>
      <name val="Arial Narrow"/>
      <family val="2"/>
    </font>
    <font>
      <sz val="14"/>
      <name val="Arial Narrow"/>
      <family val="2"/>
    </font>
    <font>
      <b/>
      <sz val="14"/>
      <name val="Arial Narrow"/>
      <family val="2"/>
    </font>
    <font>
      <sz val="6"/>
      <color theme="1" tint="0.499984740745262"/>
      <name val="Arial Narrow"/>
      <family val="2"/>
    </font>
    <font>
      <sz val="11"/>
      <color rgb="FF3366CC"/>
      <name val="Arial Narrow"/>
      <family val="2"/>
    </font>
    <font>
      <b/>
      <sz val="24"/>
      <color theme="1"/>
      <name val="Arial Narrow"/>
      <family val="2"/>
    </font>
    <font>
      <sz val="11"/>
      <name val="Arial Narrow"/>
      <family val="2"/>
    </font>
    <font>
      <b/>
      <sz val="11"/>
      <name val="Arial Narrow"/>
      <family val="2"/>
    </font>
    <font>
      <b/>
      <sz val="12"/>
      <name val="Arial Narrow"/>
      <family val="2"/>
    </font>
    <font>
      <b/>
      <sz val="12"/>
      <color theme="0"/>
      <name val="Arial Narrow"/>
      <family val="2"/>
    </font>
    <font>
      <b/>
      <sz val="12"/>
      <color rgb="FFFFFFFF"/>
      <name val="Arial Narrow"/>
      <family val="2"/>
    </font>
    <font>
      <b/>
      <sz val="28"/>
      <color theme="0"/>
      <name val="Arial Narrow"/>
      <family val="2"/>
    </font>
    <font>
      <sz val="11"/>
      <color rgb="FF3333FF"/>
      <name val="Arial Narrow"/>
      <family val="2"/>
    </font>
    <font>
      <sz val="11"/>
      <color rgb="FF0070C0"/>
      <name val="Arial Narrow"/>
      <family val="2"/>
    </font>
    <font>
      <b/>
      <sz val="14"/>
      <color theme="1"/>
      <name val="Arial Narrow"/>
      <family val="2"/>
    </font>
    <font>
      <b/>
      <sz val="11"/>
      <color theme="0"/>
      <name val="Arial Narrow"/>
      <family val="2"/>
    </font>
    <font>
      <sz val="10"/>
      <color theme="1"/>
      <name val="Arial Narrow"/>
      <family val="2"/>
    </font>
    <font>
      <b/>
      <sz val="10"/>
      <color theme="0"/>
      <name val="Arial Narrow"/>
      <family val="2"/>
    </font>
    <font>
      <b/>
      <sz val="11"/>
      <color theme="1"/>
      <name val="Calibri"/>
      <family val="2"/>
      <scheme val="minor"/>
    </font>
    <font>
      <b/>
      <sz val="12"/>
      <color theme="1"/>
      <name val="Arial Narrow"/>
      <family val="2"/>
    </font>
    <font>
      <sz val="12"/>
      <color theme="1"/>
      <name val="Arial Narrow"/>
      <family val="2"/>
    </font>
    <font>
      <b/>
      <sz val="26"/>
      <color theme="0"/>
      <name val="Arial Narrow"/>
      <family val="2"/>
    </font>
    <font>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
      <patternFill patternType="solid">
        <fgColor rgb="FFE2ECFD"/>
        <bgColor indexed="64"/>
      </patternFill>
    </fill>
    <fill>
      <patternFill patternType="solid">
        <fgColor rgb="FF6699FF"/>
        <bgColor indexed="64"/>
      </patternFill>
    </fill>
    <fill>
      <patternFill patternType="solid">
        <fgColor theme="9" tint="0.79998168889431442"/>
        <bgColor indexed="64"/>
      </patternFill>
    </fill>
    <fill>
      <patternFill patternType="solid">
        <fgColor rgb="FF002060"/>
        <bgColor indexed="64"/>
      </patternFill>
    </fill>
    <fill>
      <patternFill patternType="solid">
        <fgColor rgb="FF0070C0"/>
        <bgColor indexed="64"/>
      </patternFill>
    </fill>
    <fill>
      <patternFill patternType="solid">
        <fgColor rgb="FFFFFFFF"/>
        <bgColor indexed="64"/>
      </patternFill>
    </fill>
  </fills>
  <borders count="5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auto="1"/>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5" fillId="0" borderId="0"/>
  </cellStyleXfs>
  <cellXfs count="403">
    <xf numFmtId="0" fontId="0" fillId="0" borderId="0" xfId="0"/>
    <xf numFmtId="0" fontId="7" fillId="0" borderId="2" xfId="0" applyFont="1" applyBorder="1" applyAlignment="1">
      <alignment horizontal="center" vertical="center"/>
    </xf>
    <xf numFmtId="0" fontId="8" fillId="0" borderId="0" xfId="0" applyFont="1" applyAlignment="1">
      <alignment horizontal="left" vertical="center" wrapText="1"/>
    </xf>
    <xf numFmtId="0" fontId="4" fillId="0" borderId="0" xfId="0" applyFont="1"/>
    <xf numFmtId="0" fontId="4" fillId="0" borderId="0" xfId="0" applyFont="1" applyAlignment="1">
      <alignment horizontal="left"/>
    </xf>
    <xf numFmtId="0" fontId="9"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horizontal="center" vertical="center" wrapText="1"/>
    </xf>
    <xf numFmtId="0" fontId="11" fillId="3" borderId="2" xfId="0" applyFont="1" applyFill="1" applyBorder="1" applyAlignment="1">
      <alignment horizontal="center" vertical="center"/>
    </xf>
    <xf numFmtId="164" fontId="4" fillId="2" borderId="2" xfId="1" applyNumberFormat="1" applyFont="1" applyFill="1" applyBorder="1" applyAlignment="1">
      <alignment vertical="center"/>
    </xf>
    <xf numFmtId="164" fontId="13" fillId="0" borderId="2" xfId="1" applyNumberFormat="1" applyFont="1" applyFill="1" applyBorder="1" applyAlignment="1">
      <alignment vertical="center"/>
    </xf>
    <xf numFmtId="164" fontId="13" fillId="0" borderId="0" xfId="1" applyNumberFormat="1" applyFont="1" applyFill="1" applyBorder="1" applyAlignment="1">
      <alignment vertical="center"/>
    </xf>
    <xf numFmtId="0" fontId="5" fillId="0" borderId="2" xfId="0" applyFont="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4" fontId="11" fillId="3" borderId="2" xfId="0" applyNumberFormat="1" applyFont="1" applyFill="1" applyBorder="1" applyAlignment="1">
      <alignment vertical="center"/>
    </xf>
    <xf numFmtId="164" fontId="11" fillId="0" borderId="0" xfId="0" applyNumberFormat="1" applyFont="1" applyAlignment="1">
      <alignment vertical="center"/>
    </xf>
    <xf numFmtId="164" fontId="4" fillId="0" borderId="2" xfId="0" applyNumberFormat="1" applyFont="1" applyBorder="1"/>
    <xf numFmtId="164"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Border="1" applyAlignment="1">
      <alignment horizontal="center" vertical="center" wrapText="1"/>
    </xf>
    <xf numFmtId="0" fontId="12" fillId="0" borderId="2" xfId="0" applyFont="1" applyBorder="1" applyAlignment="1">
      <alignment horizontal="justify" vertical="center" wrapText="1"/>
    </xf>
    <xf numFmtId="164" fontId="4" fillId="0" borderId="0" xfId="0" applyNumberFormat="1" applyFont="1"/>
    <xf numFmtId="164" fontId="3" fillId="0" borderId="0" xfId="0" applyNumberFormat="1" applyFont="1"/>
    <xf numFmtId="0" fontId="14" fillId="0" borderId="2" xfId="0" applyFont="1" applyBorder="1" applyAlignment="1">
      <alignment horizontal="center" vertical="center" wrapText="1"/>
    </xf>
    <xf numFmtId="0" fontId="4" fillId="5" borderId="0" xfId="0" applyFont="1" applyFill="1"/>
    <xf numFmtId="0" fontId="4" fillId="0" borderId="0" xfId="0" applyFont="1" applyAlignment="1">
      <alignment vertical="center" wrapText="1"/>
    </xf>
    <xf numFmtId="164" fontId="3" fillId="2" borderId="2" xfId="1" applyNumberFormat="1" applyFont="1" applyFill="1" applyBorder="1" applyAlignment="1">
      <alignment vertical="center"/>
    </xf>
    <xf numFmtId="164"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4" fontId="5" fillId="0" borderId="2" xfId="1" applyNumberFormat="1" applyFont="1" applyFill="1" applyBorder="1" applyAlignment="1">
      <alignment vertical="center"/>
    </xf>
    <xf numFmtId="164"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164" fontId="4" fillId="4" borderId="2" xfId="1" applyNumberFormat="1" applyFont="1" applyFill="1" applyBorder="1" applyAlignment="1">
      <alignment vertical="center" wrapText="1"/>
    </xf>
    <xf numFmtId="164"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164"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4"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42"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4" fontId="4" fillId="0" borderId="2" xfId="0" applyNumberFormat="1" applyFont="1" applyBorder="1" applyAlignment="1">
      <alignment vertical="center"/>
    </xf>
    <xf numFmtId="0" fontId="22" fillId="2" borderId="0" xfId="0" applyFont="1" applyFill="1"/>
    <xf numFmtId="0" fontId="23" fillId="2" borderId="0" xfId="0" applyFont="1" applyFill="1" applyAlignment="1">
      <alignment horizontal="center" vertical="center"/>
    </xf>
    <xf numFmtId="0" fontId="22" fillId="2" borderId="0" xfId="0" applyFont="1" applyFill="1" applyAlignment="1">
      <alignment vertical="center" wrapText="1"/>
    </xf>
    <xf numFmtId="0" fontId="25" fillId="2" borderId="2" xfId="0" applyFont="1" applyFill="1" applyBorder="1" applyAlignment="1">
      <alignment vertical="center" wrapText="1"/>
    </xf>
    <xf numFmtId="0" fontId="22" fillId="2" borderId="5" xfId="0" applyFont="1" applyFill="1" applyBorder="1"/>
    <xf numFmtId="0" fontId="22" fillId="2" borderId="6" xfId="0" applyFont="1" applyFill="1" applyBorder="1"/>
    <xf numFmtId="0" fontId="22" fillId="2" borderId="7" xfId="0" applyFont="1" applyFill="1" applyBorder="1"/>
    <xf numFmtId="0" fontId="22" fillId="2" borderId="8" xfId="0" applyFont="1" applyFill="1" applyBorder="1"/>
    <xf numFmtId="0" fontId="22" fillId="2" borderId="9" xfId="0" applyFont="1" applyFill="1" applyBorder="1"/>
    <xf numFmtId="0" fontId="22" fillId="2" borderId="11" xfId="0" applyFont="1" applyFill="1" applyBorder="1"/>
    <xf numFmtId="0" fontId="22" fillId="2" borderId="12" xfId="0" applyFont="1" applyFill="1" applyBorder="1"/>
    <xf numFmtId="0" fontId="22" fillId="0" borderId="0" xfId="0" applyFont="1"/>
    <xf numFmtId="0" fontId="29" fillId="2" borderId="28" xfId="0" applyFont="1" applyFill="1" applyBorder="1" applyAlignment="1">
      <alignment horizontal="right" vertical="center" wrapText="1"/>
    </xf>
    <xf numFmtId="0" fontId="29" fillId="2" borderId="29" xfId="0" applyFont="1" applyFill="1" applyBorder="1" applyAlignment="1">
      <alignment horizontal="right" vertical="center" wrapText="1"/>
    </xf>
    <xf numFmtId="0" fontId="29" fillId="2" borderId="30" xfId="0" applyFont="1" applyFill="1" applyBorder="1" applyAlignment="1">
      <alignment horizontal="right" vertical="center" wrapText="1"/>
    </xf>
    <xf numFmtId="0" fontId="31" fillId="2" borderId="0" xfId="0" applyFont="1" applyFill="1" applyAlignment="1">
      <alignment horizontal="center" vertical="center"/>
    </xf>
    <xf numFmtId="164" fontId="31" fillId="2" borderId="0" xfId="1" applyNumberFormat="1" applyFont="1" applyFill="1" applyBorder="1" applyAlignment="1">
      <alignment horizontal="center" vertical="center"/>
    </xf>
    <xf numFmtId="0" fontId="32" fillId="10" borderId="23" xfId="0" applyFont="1" applyFill="1" applyBorder="1" applyAlignment="1">
      <alignment horizontal="center" vertical="center" wrapText="1"/>
    </xf>
    <xf numFmtId="0" fontId="31" fillId="11" borderId="23" xfId="0" applyFont="1" applyFill="1" applyBorder="1" applyAlignment="1">
      <alignment horizontal="center" vertical="center" wrapText="1"/>
    </xf>
    <xf numFmtId="3" fontId="29" fillId="0" borderId="4" xfId="0" applyNumberFormat="1" applyFont="1" applyBorder="1" applyAlignment="1">
      <alignment horizontal="center" vertical="center" wrapText="1"/>
    </xf>
    <xf numFmtId="0" fontId="22" fillId="2" borderId="4" xfId="0" applyFont="1" applyFill="1" applyBorder="1" applyAlignment="1">
      <alignment horizontal="center" vertical="center" wrapText="1"/>
    </xf>
    <xf numFmtId="0" fontId="29" fillId="0" borderId="0" xfId="0" applyFont="1"/>
    <xf numFmtId="3" fontId="29" fillId="0" borderId="2" xfId="0" applyNumberFormat="1" applyFont="1" applyBorder="1" applyAlignment="1">
      <alignment horizontal="center" vertical="center" wrapText="1"/>
    </xf>
    <xf numFmtId="0" fontId="29" fillId="0" borderId="2" xfId="0" applyFont="1" applyBorder="1" applyAlignment="1">
      <alignment horizontal="justify"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3" xfId="0" applyFont="1" applyBorder="1" applyAlignment="1">
      <alignment horizontal="justify" vertical="center" wrapText="1"/>
    </xf>
    <xf numFmtId="0" fontId="22" fillId="0" borderId="2" xfId="0" applyFont="1" applyBorder="1" applyAlignment="1">
      <alignment horizontal="center" vertical="center" wrapText="1"/>
    </xf>
    <xf numFmtId="0" fontId="22" fillId="2" borderId="0" xfId="0" applyFont="1" applyFill="1" applyAlignment="1">
      <alignment horizontal="center"/>
    </xf>
    <xf numFmtId="0" fontId="22" fillId="2" borderId="0" xfId="0" applyFont="1" applyFill="1" applyAlignment="1">
      <alignment horizontal="center" wrapText="1"/>
    </xf>
    <xf numFmtId="0" fontId="22" fillId="0" borderId="0" xfId="0" applyFont="1" applyAlignment="1">
      <alignment horizontal="center" vertical="center"/>
    </xf>
    <xf numFmtId="0" fontId="38" fillId="10" borderId="41" xfId="0" applyFont="1" applyFill="1" applyBorder="1" applyAlignment="1">
      <alignment horizontal="center" vertical="center"/>
    </xf>
    <xf numFmtId="0" fontId="38" fillId="10" borderId="39" xfId="0" applyFont="1" applyFill="1" applyBorder="1" applyAlignment="1">
      <alignment horizontal="center" vertical="center"/>
    </xf>
    <xf numFmtId="0" fontId="38" fillId="10" borderId="39" xfId="0" applyFont="1" applyFill="1" applyBorder="1" applyAlignment="1">
      <alignment horizontal="center" vertical="center" wrapText="1"/>
    </xf>
    <xf numFmtId="0" fontId="38" fillId="10" borderId="40" xfId="0" applyFont="1" applyFill="1" applyBorder="1" applyAlignment="1">
      <alignment horizontal="center" vertical="center"/>
    </xf>
    <xf numFmtId="0" fontId="22" fillId="0" borderId="25" xfId="0" applyFont="1" applyBorder="1" applyAlignment="1">
      <alignment horizontal="center" vertical="center"/>
    </xf>
    <xf numFmtId="0" fontId="27" fillId="0" borderId="4" xfId="0" applyFont="1" applyBorder="1" applyAlignment="1">
      <alignment horizontal="justify" vertical="center"/>
    </xf>
    <xf numFmtId="0" fontId="27" fillId="0" borderId="4" xfId="0" applyFont="1" applyBorder="1" applyAlignment="1">
      <alignment horizontal="center" vertical="center" wrapText="1"/>
    </xf>
    <xf numFmtId="0" fontId="27" fillId="2" borderId="4" xfId="0" applyFont="1" applyFill="1" applyBorder="1" applyAlignment="1">
      <alignment horizontal="justify" vertical="center"/>
    </xf>
    <xf numFmtId="14" fontId="27" fillId="0" borderId="37" xfId="0" applyNumberFormat="1" applyFont="1" applyBorder="1" applyAlignment="1">
      <alignment horizontal="center" vertical="center"/>
    </xf>
    <xf numFmtId="0" fontId="22" fillId="0" borderId="20" xfId="0" applyFont="1" applyBorder="1" applyAlignment="1">
      <alignment horizontal="center" vertical="center"/>
    </xf>
    <xf numFmtId="0" fontId="22" fillId="0" borderId="2" xfId="0" applyFont="1" applyBorder="1" applyAlignment="1">
      <alignment horizontal="justify" vertical="center"/>
    </xf>
    <xf numFmtId="0" fontId="22" fillId="2" borderId="2" xfId="0" applyFont="1" applyFill="1" applyBorder="1" applyAlignment="1">
      <alignment horizontal="justify" vertical="center"/>
    </xf>
    <xf numFmtId="14" fontId="22" fillId="0" borderId="2" xfId="0" applyNumberFormat="1" applyFont="1" applyBorder="1" applyAlignment="1">
      <alignment horizontal="center" vertical="center"/>
    </xf>
    <xf numFmtId="0" fontId="22" fillId="0" borderId="2" xfId="0" applyFont="1" applyBorder="1" applyAlignment="1">
      <alignment horizontal="justify" vertical="center" wrapText="1"/>
    </xf>
    <xf numFmtId="14" fontId="22" fillId="0" borderId="21" xfId="0" applyNumberFormat="1" applyFont="1" applyBorder="1" applyAlignment="1">
      <alignment horizontal="center" vertical="center"/>
    </xf>
    <xf numFmtId="0" fontId="22" fillId="0" borderId="2" xfId="0" applyFont="1" applyBorder="1" applyAlignment="1">
      <alignment horizontal="left" vertical="center" wrapText="1"/>
    </xf>
    <xf numFmtId="0" fontId="22" fillId="0" borderId="21" xfId="0" applyFont="1" applyBorder="1" applyAlignment="1">
      <alignment horizontal="center" vertical="center"/>
    </xf>
    <xf numFmtId="0" fontId="22" fillId="0" borderId="23" xfId="0" applyFont="1" applyBorder="1" applyAlignment="1">
      <alignment horizontal="justify" vertical="center"/>
    </xf>
    <xf numFmtId="0" fontId="22" fillId="0" borderId="23" xfId="0" applyFont="1" applyBorder="1" applyAlignment="1">
      <alignment horizontal="left" vertical="center" wrapText="1"/>
    </xf>
    <xf numFmtId="0" fontId="22" fillId="0" borderId="23" xfId="0" applyFont="1" applyBorder="1" applyAlignment="1">
      <alignment horizontal="justify" vertical="center" wrapText="1"/>
    </xf>
    <xf numFmtId="14" fontId="22" fillId="0" borderId="23" xfId="0" applyNumberFormat="1" applyFont="1" applyBorder="1" applyAlignment="1">
      <alignment horizontal="center" vertical="center"/>
    </xf>
    <xf numFmtId="0" fontId="22" fillId="0" borderId="24" xfId="0" applyFont="1" applyBorder="1" applyAlignment="1">
      <alignment horizontal="center" vertical="center"/>
    </xf>
    <xf numFmtId="0" fontId="39" fillId="2" borderId="0" xfId="0" applyFont="1" applyFill="1"/>
    <xf numFmtId="0" fontId="39" fillId="2" borderId="0" xfId="0" applyFont="1" applyFill="1" applyAlignment="1">
      <alignment horizontal="center" vertical="center"/>
    </xf>
    <xf numFmtId="0" fontId="40" fillId="10" borderId="2" xfId="0" applyFont="1" applyFill="1" applyBorder="1" applyAlignment="1">
      <alignment horizontal="center" vertical="center"/>
    </xf>
    <xf numFmtId="0" fontId="40" fillId="10" borderId="2" xfId="0" applyFont="1" applyFill="1" applyBorder="1" applyAlignment="1">
      <alignment horizontal="center" vertical="center" wrapText="1"/>
    </xf>
    <xf numFmtId="14" fontId="22" fillId="2" borderId="2" xfId="0" applyNumberFormat="1" applyFont="1" applyFill="1" applyBorder="1" applyAlignment="1">
      <alignment horizontal="center" vertical="center"/>
    </xf>
    <xf numFmtId="0" fontId="22" fillId="2" borderId="2" xfId="0" applyFont="1" applyFill="1" applyBorder="1" applyAlignment="1">
      <alignment vertical="center" wrapText="1"/>
    </xf>
    <xf numFmtId="0" fontId="22" fillId="2" borderId="2" xfId="0" applyFont="1" applyFill="1" applyBorder="1" applyAlignment="1">
      <alignment horizontal="center" vertical="center"/>
    </xf>
    <xf numFmtId="14" fontId="22" fillId="2" borderId="2" xfId="0" applyNumberFormat="1" applyFont="1" applyFill="1" applyBorder="1" applyAlignment="1">
      <alignment vertical="center"/>
    </xf>
    <xf numFmtId="0" fontId="22" fillId="2" borderId="2" xfId="0" applyFont="1" applyFill="1" applyBorder="1" applyAlignment="1">
      <alignment horizontal="justify" vertical="center" wrapText="1"/>
    </xf>
    <xf numFmtId="0" fontId="36" fillId="2" borderId="2" xfId="0" applyFont="1" applyFill="1" applyBorder="1" applyAlignment="1">
      <alignment horizontal="justify" vertical="center" wrapText="1"/>
    </xf>
    <xf numFmtId="0" fontId="36" fillId="2" borderId="4" xfId="0" applyFont="1" applyFill="1" applyBorder="1" applyAlignment="1">
      <alignment horizontal="justify" vertical="center" wrapText="1"/>
    </xf>
    <xf numFmtId="0" fontId="22" fillId="2" borderId="2" xfId="0" applyFont="1" applyFill="1" applyBorder="1" applyAlignment="1">
      <alignment horizontal="center" vertical="center" wrapText="1"/>
    </xf>
    <xf numFmtId="0" fontId="29" fillId="2" borderId="2" xfId="0" applyFont="1" applyFill="1" applyBorder="1" applyAlignment="1">
      <alignment horizontal="justify" vertical="center" wrapText="1"/>
    </xf>
    <xf numFmtId="0" fontId="29" fillId="2" borderId="2" xfId="0" applyFont="1" applyFill="1" applyBorder="1" applyAlignment="1">
      <alignment horizontal="center" vertical="center" wrapText="1"/>
    </xf>
    <xf numFmtId="3" fontId="29" fillId="2" borderId="2" xfId="0"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wrapText="1"/>
    </xf>
    <xf numFmtId="3" fontId="29" fillId="2" borderId="4" xfId="0" applyNumberFormat="1" applyFont="1" applyFill="1" applyBorder="1" applyAlignment="1">
      <alignment horizontal="center" vertical="center" wrapText="1"/>
    </xf>
    <xf numFmtId="3" fontId="22" fillId="13" borderId="4" xfId="0" applyNumberFormat="1" applyFont="1" applyFill="1" applyBorder="1" applyAlignment="1">
      <alignment horizontal="center" vertical="center" wrapText="1"/>
    </xf>
    <xf numFmtId="0" fontId="22" fillId="13" borderId="4" xfId="0" applyFont="1" applyFill="1" applyBorder="1" applyAlignment="1">
      <alignment horizontal="center" vertical="center" wrapText="1"/>
    </xf>
    <xf numFmtId="3" fontId="22" fillId="13" borderId="2" xfId="0" applyNumberFormat="1"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2" fillId="13" borderId="2" xfId="0" applyFont="1" applyFill="1" applyBorder="1" applyAlignment="1">
      <alignment horizontal="justify" vertical="center" wrapText="1"/>
    </xf>
    <xf numFmtId="3" fontId="29" fillId="13" borderId="4" xfId="0" applyNumberFormat="1" applyFont="1" applyFill="1" applyBorder="1" applyAlignment="1">
      <alignment horizontal="center" vertical="center" wrapText="1"/>
    </xf>
    <xf numFmtId="0" fontId="29" fillId="13" borderId="4" xfId="0" applyFont="1" applyFill="1" applyBorder="1" applyAlignment="1">
      <alignment horizontal="justify" vertical="center" wrapText="1"/>
    </xf>
    <xf numFmtId="3" fontId="29" fillId="13" borderId="2" xfId="0" applyNumberFormat="1" applyFont="1" applyFill="1" applyBorder="1" applyAlignment="1">
      <alignment horizontal="center" vertical="center" wrapText="1"/>
    </xf>
    <xf numFmtId="0" fontId="29" fillId="13" borderId="2" xfId="0" applyFont="1" applyFill="1" applyBorder="1" applyAlignment="1">
      <alignment horizontal="center" vertical="center" wrapText="1"/>
    </xf>
    <xf numFmtId="0" fontId="29" fillId="13" borderId="2" xfId="0" applyFont="1" applyFill="1" applyBorder="1" applyAlignment="1">
      <alignment horizontal="justify" vertical="center" wrapText="1"/>
    </xf>
    <xf numFmtId="0" fontId="29" fillId="13" borderId="4"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41" fillId="0" borderId="0" xfId="0" applyFont="1"/>
    <xf numFmtId="0" fontId="39" fillId="0" borderId="2" xfId="0" applyFont="1" applyBorder="1" applyAlignment="1">
      <alignment horizontal="center" vertical="center" wrapText="1"/>
    </xf>
    <xf numFmtId="0" fontId="42" fillId="0" borderId="4" xfId="0" applyFont="1" applyBorder="1" applyAlignment="1">
      <alignment horizontal="center" vertical="center" textRotation="90" wrapText="1"/>
    </xf>
    <xf numFmtId="42" fontId="22" fillId="2" borderId="0" xfId="2" applyFont="1" applyFill="1"/>
    <xf numFmtId="42" fontId="31" fillId="2" borderId="0" xfId="2" applyFont="1" applyFill="1" applyBorder="1" applyAlignment="1">
      <alignment horizontal="center" vertical="center"/>
    </xf>
    <xf numFmtId="42" fontId="32" fillId="10" borderId="23" xfId="2" applyFont="1" applyFill="1" applyBorder="1" applyAlignment="1">
      <alignment horizontal="center" vertical="center" wrapText="1"/>
    </xf>
    <xf numFmtId="42" fontId="43" fillId="0" borderId="2" xfId="2" applyFont="1" applyFill="1" applyBorder="1" applyAlignment="1">
      <alignment horizontal="center" vertical="center" wrapText="1"/>
    </xf>
    <xf numFmtId="0" fontId="43" fillId="16"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42" fontId="43" fillId="2" borderId="2" xfId="2" applyFont="1" applyFill="1" applyBorder="1" applyAlignment="1">
      <alignment horizontal="center" vertical="center" wrapText="1"/>
    </xf>
    <xf numFmtId="0" fontId="43" fillId="0" borderId="54" xfId="0" applyFont="1" applyBorder="1" applyAlignment="1">
      <alignment horizontal="center" vertical="center" wrapText="1"/>
    </xf>
    <xf numFmtId="166" fontId="43" fillId="0" borderId="2" xfId="0" applyNumberFormat="1" applyFont="1" applyBorder="1" applyAlignment="1">
      <alignment horizontal="center" vertical="center" wrapText="1"/>
    </xf>
    <xf numFmtId="0" fontId="26" fillId="2" borderId="10" xfId="0" applyFont="1" applyFill="1" applyBorder="1" applyAlignment="1">
      <alignment horizontal="left" wrapText="1"/>
    </xf>
    <xf numFmtId="0" fontId="26" fillId="2" borderId="11" xfId="0" applyFont="1" applyFill="1" applyBorder="1" applyAlignment="1">
      <alignment horizontal="left" wrapText="1"/>
    </xf>
    <xf numFmtId="0" fontId="24" fillId="2" borderId="0" xfId="0" applyFont="1" applyFill="1" applyAlignment="1">
      <alignment horizontal="justify" vertical="center" wrapText="1"/>
    </xf>
    <xf numFmtId="0" fontId="23" fillId="10" borderId="0" xfId="0" applyFont="1" applyFill="1" applyAlignment="1">
      <alignment horizontal="center" vertical="center"/>
    </xf>
    <xf numFmtId="0" fontId="24" fillId="2" borderId="2" xfId="0" applyFont="1" applyFill="1" applyBorder="1" applyAlignment="1">
      <alignment horizontal="justify" vertical="center" wrapText="1"/>
    </xf>
    <xf numFmtId="0" fontId="24" fillId="2" borderId="2"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3" borderId="2" xfId="0" applyFont="1" applyFill="1" applyBorder="1" applyAlignment="1">
      <alignment horizontal="center" vertical="center" wrapText="1"/>
    </xf>
    <xf numFmtId="164" fontId="4" fillId="4" borderId="3" xfId="1" applyNumberFormat="1" applyFont="1" applyFill="1" applyBorder="1" applyAlignment="1">
      <alignment horizontal="center" vertical="center"/>
    </xf>
    <xf numFmtId="164" fontId="4" fillId="4" borderId="16" xfId="1" applyNumberFormat="1" applyFont="1" applyFill="1" applyBorder="1" applyAlignment="1">
      <alignment horizontal="center" vertical="center"/>
    </xf>
    <xf numFmtId="164" fontId="4" fillId="4" borderId="4" xfId="1" applyNumberFormat="1" applyFont="1" applyFill="1" applyBorder="1" applyAlignment="1">
      <alignment horizontal="center" vertical="center"/>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2" fillId="0" borderId="3"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4" xfId="0" applyFont="1" applyBorder="1" applyAlignment="1">
      <alignment horizontal="justify" vertical="center" wrapText="1"/>
    </xf>
    <xf numFmtId="164" fontId="4" fillId="2" borderId="3" xfId="1" applyNumberFormat="1" applyFont="1" applyFill="1" applyBorder="1" applyAlignment="1">
      <alignment horizontal="center" vertical="center"/>
    </xf>
    <xf numFmtId="164" fontId="4" fillId="2" borderId="16"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xf>
    <xf numFmtId="164" fontId="5" fillId="0" borderId="16" xfId="1" applyNumberFormat="1" applyFont="1" applyFill="1" applyBorder="1" applyAlignment="1">
      <alignment horizontal="center" vertical="center"/>
    </xf>
    <xf numFmtId="164" fontId="5" fillId="0" borderId="4"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2" borderId="16"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29" fillId="0" borderId="4" xfId="0" applyFont="1" applyBorder="1" applyAlignment="1">
      <alignment horizontal="justify" vertical="center" wrapText="1"/>
    </xf>
    <xf numFmtId="0" fontId="29" fillId="0" borderId="2" xfId="0" applyFont="1" applyBorder="1" applyAlignment="1">
      <alignment horizontal="justify" vertical="center" wrapText="1"/>
    </xf>
    <xf numFmtId="3" fontId="29" fillId="0" borderId="4" xfId="0" applyNumberFormat="1" applyFont="1" applyBorder="1" applyAlignment="1">
      <alignment horizontal="center" vertical="center" wrapText="1"/>
    </xf>
    <xf numFmtId="3" fontId="29" fillId="0" borderId="2" xfId="0" applyNumberFormat="1" applyFont="1" applyBorder="1" applyAlignment="1">
      <alignment horizontal="center" vertical="center" wrapText="1"/>
    </xf>
    <xf numFmtId="0" fontId="29" fillId="2" borderId="4" xfId="0" applyFont="1" applyFill="1" applyBorder="1" applyAlignment="1">
      <alignment horizontal="justify" vertical="center" wrapText="1"/>
    </xf>
    <xf numFmtId="0" fontId="29" fillId="2" borderId="2" xfId="0" applyFont="1" applyFill="1" applyBorder="1" applyAlignment="1">
      <alignment horizontal="justify" vertical="center" wrapText="1"/>
    </xf>
    <xf numFmtId="165" fontId="29" fillId="0" borderId="4" xfId="0" applyNumberFormat="1" applyFont="1" applyBorder="1" applyAlignment="1">
      <alignment horizontal="center" vertical="center" wrapText="1"/>
    </xf>
    <xf numFmtId="165" fontId="29" fillId="0" borderId="2" xfId="0" applyNumberFormat="1" applyFont="1" applyBorder="1" applyAlignment="1">
      <alignment horizontal="center" vertical="center" wrapText="1"/>
    </xf>
    <xf numFmtId="0" fontId="31" fillId="11" borderId="18"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3" fontId="35" fillId="0" borderId="4" xfId="0" applyNumberFormat="1" applyFont="1" applyBorder="1" applyAlignment="1">
      <alignment horizontal="center" vertical="center" wrapText="1"/>
    </xf>
    <xf numFmtId="3" fontId="35" fillId="0" borderId="2" xfId="0" applyNumberFormat="1" applyFont="1" applyBorder="1" applyAlignment="1">
      <alignment horizontal="center" vertical="center" wrapText="1"/>
    </xf>
    <xf numFmtId="0" fontId="22" fillId="2" borderId="18" xfId="0" applyFont="1" applyFill="1" applyBorder="1" applyAlignment="1">
      <alignment horizontal="justify" vertical="center" wrapText="1"/>
    </xf>
    <xf numFmtId="0" fontId="22" fillId="2" borderId="2" xfId="0" applyFont="1" applyFill="1" applyBorder="1" applyAlignment="1">
      <alignment horizontal="justify" vertical="center" wrapText="1"/>
    </xf>
    <xf numFmtId="0" fontId="28" fillId="0" borderId="3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23" xfId="0" applyFont="1" applyBorder="1" applyAlignment="1">
      <alignment horizontal="center" vertical="center" wrapText="1"/>
    </xf>
    <xf numFmtId="0" fontId="32" fillId="10" borderId="17" xfId="0" applyFont="1" applyFill="1" applyBorder="1" applyAlignment="1">
      <alignment horizontal="center" vertical="center" wrapText="1"/>
    </xf>
    <xf numFmtId="0" fontId="32" fillId="10" borderId="22" xfId="0" applyFont="1" applyFill="1" applyBorder="1" applyAlignment="1">
      <alignment horizontal="center" vertical="center" wrapText="1"/>
    </xf>
    <xf numFmtId="164" fontId="25" fillId="11" borderId="42" xfId="1" applyNumberFormat="1" applyFont="1" applyFill="1" applyBorder="1" applyAlignment="1">
      <alignment horizontal="center" vertical="center"/>
    </xf>
    <xf numFmtId="164" fontId="25" fillId="11" borderId="35" xfId="1" applyNumberFormat="1" applyFont="1" applyFill="1" applyBorder="1" applyAlignment="1">
      <alignment horizontal="center" vertical="center"/>
    </xf>
    <xf numFmtId="164" fontId="25" fillId="11" borderId="36" xfId="1" applyNumberFormat="1" applyFont="1" applyFill="1" applyBorder="1" applyAlignment="1">
      <alignment horizontal="center" vertical="center"/>
    </xf>
    <xf numFmtId="0" fontId="32" fillId="10" borderId="18" xfId="0" applyFont="1" applyFill="1" applyBorder="1" applyAlignment="1">
      <alignment horizontal="center" vertical="center" wrapText="1"/>
    </xf>
    <xf numFmtId="0" fontId="32" fillId="10" borderId="23" xfId="0" applyFont="1" applyFill="1" applyBorder="1" applyAlignment="1">
      <alignment horizontal="center" vertical="center" wrapText="1"/>
    </xf>
    <xf numFmtId="0" fontId="31" fillId="11" borderId="17" xfId="0" applyFont="1" applyFill="1" applyBorder="1" applyAlignment="1">
      <alignment horizontal="center" vertical="center" wrapText="1"/>
    </xf>
    <xf numFmtId="0" fontId="31" fillId="11" borderId="22" xfId="0" applyFont="1" applyFill="1" applyBorder="1" applyAlignment="1">
      <alignment horizontal="center" vertical="center" wrapText="1"/>
    </xf>
    <xf numFmtId="0" fontId="32" fillId="10" borderId="19" xfId="0" applyFont="1" applyFill="1" applyBorder="1" applyAlignment="1">
      <alignment horizontal="center" vertical="center" wrapText="1"/>
    </xf>
    <xf numFmtId="0" fontId="32" fillId="10" borderId="24" xfId="0" applyFont="1" applyFill="1" applyBorder="1" applyAlignment="1">
      <alignment horizontal="center" vertical="center" wrapText="1"/>
    </xf>
    <xf numFmtId="0" fontId="31" fillId="11" borderId="23"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1" fillId="11" borderId="49"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2" xfId="0" applyFont="1" applyFill="1" applyBorder="1" applyAlignment="1">
      <alignment horizontal="center" vertical="center" wrapText="1"/>
    </xf>
    <xf numFmtId="0" fontId="22" fillId="2" borderId="5" xfId="0" applyFont="1" applyFill="1" applyBorder="1" applyAlignment="1">
      <alignment horizontal="center"/>
    </xf>
    <xf numFmtId="0" fontId="22" fillId="2" borderId="6" xfId="0" applyFont="1" applyFill="1" applyBorder="1" applyAlignment="1">
      <alignment horizontal="center"/>
    </xf>
    <xf numFmtId="0" fontId="22" fillId="2" borderId="7" xfId="0" applyFont="1" applyFill="1" applyBorder="1" applyAlignment="1">
      <alignment horizontal="center"/>
    </xf>
    <xf numFmtId="0" fontId="22" fillId="2" borderId="8" xfId="0" applyFont="1" applyFill="1" applyBorder="1" applyAlignment="1">
      <alignment horizontal="center"/>
    </xf>
    <xf numFmtId="0" fontId="22" fillId="2" borderId="0" xfId="0" applyFont="1" applyFill="1" applyAlignment="1">
      <alignment horizontal="center"/>
    </xf>
    <xf numFmtId="0" fontId="22" fillId="2" borderId="9" xfId="0" applyFont="1" applyFill="1" applyBorder="1" applyAlignment="1">
      <alignment horizontal="center"/>
    </xf>
    <xf numFmtId="0" fontId="22" fillId="2" borderId="10" xfId="0" applyFont="1" applyFill="1" applyBorder="1" applyAlignment="1">
      <alignment horizontal="center"/>
    </xf>
    <xf numFmtId="0" fontId="22" fillId="2" borderId="11" xfId="0" applyFont="1" applyFill="1" applyBorder="1" applyAlignment="1">
      <alignment horizontal="center"/>
    </xf>
    <xf numFmtId="0" fontId="22" fillId="2" borderId="12" xfId="0" applyFont="1" applyFill="1" applyBorder="1" applyAlignment="1">
      <alignment horizontal="center"/>
    </xf>
    <xf numFmtId="0" fontId="23" fillId="10" borderId="47" xfId="0" applyFont="1" applyFill="1" applyBorder="1" applyAlignment="1">
      <alignment horizontal="center" vertical="center"/>
    </xf>
    <xf numFmtId="0" fontId="23" fillId="10" borderId="46" xfId="0" applyFont="1" applyFill="1" applyBorder="1" applyAlignment="1">
      <alignment horizontal="center" vertical="center"/>
    </xf>
    <xf numFmtId="0" fontId="23" fillId="10" borderId="48" xfId="0" applyFont="1" applyFill="1" applyBorder="1" applyAlignment="1">
      <alignment horizontal="center" vertical="center"/>
    </xf>
    <xf numFmtId="165" fontId="22" fillId="2" borderId="18" xfId="0"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0" fontId="22" fillId="2" borderId="26" xfId="0" applyFont="1" applyFill="1" applyBorder="1" applyAlignment="1">
      <alignment horizontal="justify" vertical="center" wrapText="1"/>
    </xf>
    <xf numFmtId="0" fontId="22" fillId="2" borderId="13" xfId="0" applyFont="1" applyFill="1" applyBorder="1" applyAlignment="1">
      <alignment horizontal="justify" vertical="center" wrapText="1"/>
    </xf>
    <xf numFmtId="17" fontId="29" fillId="0" borderId="25" xfId="0" applyNumberFormat="1" applyFont="1" applyBorder="1" applyAlignment="1">
      <alignment horizontal="center" vertical="center" wrapText="1"/>
    </xf>
    <xf numFmtId="17" fontId="29" fillId="0" borderId="20" xfId="0" applyNumberFormat="1" applyFont="1" applyBorder="1" applyAlignment="1">
      <alignment horizontal="center" vertical="center" wrapText="1"/>
    </xf>
    <xf numFmtId="9" fontId="29" fillId="0" borderId="4" xfId="11" applyFont="1" applyFill="1" applyBorder="1" applyAlignment="1">
      <alignment horizontal="center" vertical="center" wrapText="1"/>
    </xf>
    <xf numFmtId="9" fontId="29" fillId="0" borderId="2" xfId="11" applyFont="1" applyFill="1" applyBorder="1" applyAlignment="1">
      <alignment horizontal="center" vertical="center" wrapText="1"/>
    </xf>
    <xf numFmtId="0" fontId="35" fillId="0" borderId="27" xfId="0" applyFont="1" applyBorder="1" applyAlignment="1">
      <alignment horizontal="justify" vertical="center" wrapText="1"/>
    </xf>
    <xf numFmtId="0" fontId="35" fillId="0" borderId="13" xfId="0" applyFont="1" applyBorder="1" applyAlignment="1">
      <alignment horizontal="justify" vertical="center" wrapText="1"/>
    </xf>
    <xf numFmtId="165" fontId="35" fillId="0" borderId="4" xfId="0" applyNumberFormat="1" applyFont="1" applyBorder="1" applyAlignment="1">
      <alignment horizontal="center" vertical="center" wrapText="1"/>
    </xf>
    <xf numFmtId="165" fontId="35" fillId="0" borderId="2" xfId="0" applyNumberFormat="1" applyFont="1" applyBorder="1" applyAlignment="1">
      <alignment horizontal="center" vertical="center" wrapText="1"/>
    </xf>
    <xf numFmtId="0" fontId="29" fillId="2" borderId="25"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5" fillId="2" borderId="4" xfId="0" applyFont="1" applyFill="1" applyBorder="1" applyAlignment="1">
      <alignment horizontal="justify" vertical="center" wrapText="1"/>
    </xf>
    <xf numFmtId="0" fontId="35" fillId="2" borderId="2" xfId="0" applyFont="1" applyFill="1" applyBorder="1" applyAlignment="1">
      <alignment horizontal="justify" vertical="center" wrapText="1"/>
    </xf>
    <xf numFmtId="0" fontId="35" fillId="2" borderId="4"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4" fillId="12" borderId="43" xfId="0" applyFont="1" applyFill="1" applyBorder="1" applyAlignment="1">
      <alignment horizontal="center" vertical="center" textRotation="90" wrapText="1"/>
    </xf>
    <xf numFmtId="0" fontId="34" fillId="12" borderId="44" xfId="0" applyFont="1" applyFill="1" applyBorder="1" applyAlignment="1">
      <alignment horizontal="center" vertical="center" textRotation="90" wrapText="1"/>
    </xf>
    <xf numFmtId="0" fontId="32" fillId="10" borderId="17" xfId="0" applyFont="1" applyFill="1" applyBorder="1" applyAlignment="1">
      <alignment horizontal="center" vertical="center" textRotation="90"/>
    </xf>
    <xf numFmtId="0" fontId="32" fillId="10" borderId="22" xfId="0" applyFont="1" applyFill="1" applyBorder="1" applyAlignment="1">
      <alignment horizontal="center" vertical="center" textRotation="90"/>
    </xf>
    <xf numFmtId="3" fontId="35" fillId="2" borderId="2" xfId="0" applyNumberFormat="1" applyFont="1" applyFill="1" applyBorder="1" applyAlignment="1">
      <alignment horizontal="center" vertical="center" wrapText="1"/>
    </xf>
    <xf numFmtId="0" fontId="22" fillId="0" borderId="2" xfId="0" applyFont="1" applyBorder="1" applyAlignment="1">
      <alignment horizontal="justify" vertical="center" wrapText="1"/>
    </xf>
    <xf numFmtId="0" fontId="22" fillId="0" borderId="2" xfId="0" applyFont="1" applyBorder="1" applyAlignment="1">
      <alignment horizontal="center" vertical="center" wrapText="1"/>
    </xf>
    <xf numFmtId="0" fontId="29" fillId="0" borderId="2" xfId="11" applyNumberFormat="1" applyFont="1" applyFill="1" applyBorder="1" applyAlignment="1">
      <alignment horizontal="center" vertical="center" wrapText="1"/>
    </xf>
    <xf numFmtId="3" fontId="22" fillId="0" borderId="2" xfId="0" applyNumberFormat="1" applyFont="1" applyBorder="1" applyAlignment="1">
      <alignment horizontal="center" vertical="center" wrapText="1"/>
    </xf>
    <xf numFmtId="165" fontId="22" fillId="0" borderId="2" xfId="0" applyNumberFormat="1" applyFont="1" applyBorder="1" applyAlignment="1">
      <alignment horizontal="center" vertical="center" wrapText="1"/>
    </xf>
    <xf numFmtId="0" fontId="22" fillId="0" borderId="13" xfId="0" applyFont="1" applyBorder="1" applyAlignment="1">
      <alignment horizontal="justify"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17" fontId="22" fillId="0" borderId="20" xfId="0" applyNumberFormat="1" applyFont="1" applyBorder="1" applyAlignment="1">
      <alignment horizontal="center" vertical="center" wrapText="1"/>
    </xf>
    <xf numFmtId="9" fontId="22" fillId="0" borderId="2" xfId="11" applyFont="1" applyFill="1" applyBorder="1" applyAlignment="1">
      <alignment horizontal="center" vertical="center" wrapText="1"/>
    </xf>
    <xf numFmtId="0" fontId="34" fillId="12" borderId="45" xfId="0" applyFont="1" applyFill="1" applyBorder="1" applyAlignment="1">
      <alignment horizontal="center" vertical="center" textRotation="90" wrapText="1"/>
    </xf>
    <xf numFmtId="3" fontId="22" fillId="2" borderId="18" xfId="0"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13" xfId="0" applyFont="1" applyBorder="1" applyAlignment="1">
      <alignment horizontal="justify" vertical="center" wrapText="1"/>
    </xf>
    <xf numFmtId="0" fontId="35" fillId="0" borderId="3"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3" xfId="0" applyFont="1" applyBorder="1" applyAlignment="1">
      <alignment horizontal="justify" vertical="center" wrapText="1"/>
    </xf>
    <xf numFmtId="0" fontId="35" fillId="0" borderId="16" xfId="0" applyFont="1" applyBorder="1" applyAlignment="1">
      <alignment horizontal="justify" vertical="center" wrapText="1"/>
    </xf>
    <xf numFmtId="0" fontId="36" fillId="0" borderId="2" xfId="0" applyFont="1" applyBorder="1" applyAlignment="1">
      <alignment horizontal="justify" vertical="center" wrapText="1"/>
    </xf>
    <xf numFmtId="0" fontId="36" fillId="2" borderId="2" xfId="0" applyFont="1" applyFill="1" applyBorder="1" applyAlignment="1">
      <alignment horizontal="center" vertical="center" wrapText="1"/>
    </xf>
    <xf numFmtId="0" fontId="29" fillId="2" borderId="3" xfId="0" applyFont="1" applyFill="1" applyBorder="1" applyAlignment="1">
      <alignment horizontal="justify" vertical="center" wrapText="1"/>
    </xf>
    <xf numFmtId="165" fontId="29" fillId="0" borderId="3" xfId="0" applyNumberFormat="1" applyFont="1" applyBorder="1" applyAlignment="1">
      <alignment horizontal="center" vertical="center" wrapText="1"/>
    </xf>
    <xf numFmtId="0" fontId="29" fillId="0" borderId="3" xfId="0" applyFont="1" applyBorder="1" applyAlignment="1">
      <alignment horizontal="justify" vertical="center" wrapText="1"/>
    </xf>
    <xf numFmtId="0" fontId="29" fillId="0" borderId="50" xfId="0" applyFont="1" applyBorder="1" applyAlignment="1">
      <alignment horizontal="justify" vertical="center" wrapText="1"/>
    </xf>
    <xf numFmtId="165" fontId="36" fillId="2" borderId="2" xfId="0" applyNumberFormat="1" applyFont="1" applyFill="1" applyBorder="1" applyAlignment="1">
      <alignment horizontal="center" vertical="center" wrapText="1"/>
    </xf>
    <xf numFmtId="0" fontId="36" fillId="2" borderId="2" xfId="0" applyFont="1" applyFill="1" applyBorder="1" applyAlignment="1">
      <alignment horizontal="justify" vertical="center" wrapText="1"/>
    </xf>
    <xf numFmtId="0" fontId="36" fillId="2" borderId="21" xfId="0" applyFont="1" applyFill="1" applyBorder="1" applyAlignment="1">
      <alignment horizontal="justify" vertical="center" wrapText="1"/>
    </xf>
    <xf numFmtId="17" fontId="29" fillId="0" borderId="31" xfId="0" applyNumberFormat="1" applyFont="1" applyBorder="1" applyAlignment="1">
      <alignment horizontal="center" vertical="center" wrapText="1"/>
    </xf>
    <xf numFmtId="9" fontId="29" fillId="0" borderId="3" xfId="11" applyFont="1" applyFill="1" applyBorder="1" applyAlignment="1">
      <alignment horizontal="center" vertical="center" wrapText="1"/>
    </xf>
    <xf numFmtId="3" fontId="29" fillId="0" borderId="3" xfId="0" applyNumberFormat="1" applyFont="1" applyBorder="1" applyAlignment="1">
      <alignment horizontal="center" vertical="center" wrapText="1"/>
    </xf>
    <xf numFmtId="0" fontId="29" fillId="0" borderId="20" xfId="0" applyFont="1" applyBorder="1" applyAlignment="1">
      <alignment horizontal="center" vertical="center" wrapText="1"/>
    </xf>
    <xf numFmtId="0" fontId="22" fillId="0" borderId="2" xfId="11" applyNumberFormat="1" applyFont="1" applyFill="1" applyBorder="1" applyAlignment="1">
      <alignment horizontal="center" vertical="center" wrapText="1"/>
    </xf>
    <xf numFmtId="17" fontId="22" fillId="0" borderId="31" xfId="0" applyNumberFormat="1" applyFont="1" applyBorder="1" applyAlignment="1">
      <alignment horizontal="center" vertical="center" wrapText="1"/>
    </xf>
    <xf numFmtId="17" fontId="22" fillId="0" borderId="34" xfId="0" applyNumberFormat="1" applyFont="1" applyBorder="1" applyAlignment="1">
      <alignment horizontal="center" vertical="center" wrapText="1"/>
    </xf>
    <xf numFmtId="17" fontId="22" fillId="0" borderId="25" xfId="0" applyNumberFormat="1" applyFont="1" applyBorder="1" applyAlignment="1">
      <alignment horizontal="center" vertical="center" wrapText="1"/>
    </xf>
    <xf numFmtId="9" fontId="22" fillId="0" borderId="3" xfId="11" applyFont="1" applyFill="1" applyBorder="1" applyAlignment="1">
      <alignment horizontal="center" vertical="center" wrapText="1"/>
    </xf>
    <xf numFmtId="9" fontId="22" fillId="0" borderId="16" xfId="11" applyFont="1" applyFill="1" applyBorder="1" applyAlignment="1">
      <alignment horizontal="center" vertical="center" wrapText="1"/>
    </xf>
    <xf numFmtId="9" fontId="22" fillId="0" borderId="4" xfId="11" applyFont="1" applyFill="1" applyBorder="1" applyAlignment="1">
      <alignment horizontal="center" vertical="center" wrapText="1"/>
    </xf>
    <xf numFmtId="0" fontId="22" fillId="0" borderId="3" xfId="0" applyFont="1" applyBorder="1" applyAlignment="1">
      <alignment horizontal="justify" vertical="center" wrapText="1"/>
    </xf>
    <xf numFmtId="0" fontId="22" fillId="0" borderId="16"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4" xfId="0" applyFont="1" applyBorder="1" applyAlignment="1">
      <alignment horizontal="center" vertical="center" wrapText="1"/>
    </xf>
    <xf numFmtId="165" fontId="35" fillId="2" borderId="2" xfId="0" applyNumberFormat="1" applyFont="1" applyFill="1" applyBorder="1" applyAlignment="1">
      <alignment horizontal="center" vertical="center" wrapText="1"/>
    </xf>
    <xf numFmtId="0" fontId="35" fillId="2" borderId="13" xfId="0" applyFont="1" applyFill="1" applyBorder="1" applyAlignment="1">
      <alignment horizontal="justify" vertical="center" wrapText="1"/>
    </xf>
    <xf numFmtId="0" fontId="22" fillId="0" borderId="20" xfId="0" applyFont="1" applyBorder="1" applyAlignment="1">
      <alignment horizontal="center" vertical="center" wrapText="1"/>
    </xf>
    <xf numFmtId="0" fontId="22" fillId="13" borderId="4"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2" fillId="13" borderId="4" xfId="0" applyFont="1" applyFill="1" applyBorder="1" applyAlignment="1">
      <alignment horizontal="justify" vertical="center" wrapText="1"/>
    </xf>
    <xf numFmtId="0" fontId="22" fillId="13" borderId="2" xfId="0" applyFont="1" applyFill="1" applyBorder="1" applyAlignment="1">
      <alignment horizontal="justify" vertical="center" wrapText="1"/>
    </xf>
    <xf numFmtId="165" fontId="22" fillId="13" borderId="4" xfId="0" applyNumberFormat="1" applyFont="1" applyFill="1" applyBorder="1" applyAlignment="1">
      <alignment horizontal="center" vertical="center" wrapText="1"/>
    </xf>
    <xf numFmtId="165" fontId="22" fillId="13" borderId="2" xfId="0" applyNumberFormat="1" applyFont="1" applyFill="1" applyBorder="1" applyAlignment="1">
      <alignment horizontal="center" vertical="center" wrapText="1"/>
    </xf>
    <xf numFmtId="0" fontId="22" fillId="13" borderId="27" xfId="0" applyFont="1" applyFill="1" applyBorder="1" applyAlignment="1">
      <alignment horizontal="justify" vertical="center" wrapText="1"/>
    </xf>
    <xf numFmtId="0" fontId="22" fillId="13" borderId="13" xfId="0" applyFont="1" applyFill="1" applyBorder="1" applyAlignment="1">
      <alignment horizontal="justify" vertical="center" wrapText="1"/>
    </xf>
    <xf numFmtId="17" fontId="22" fillId="13" borderId="25" xfId="0" applyNumberFormat="1" applyFont="1" applyFill="1" applyBorder="1" applyAlignment="1">
      <alignment horizontal="center" vertical="center" wrapText="1"/>
    </xf>
    <xf numFmtId="17" fontId="22" fillId="13" borderId="20" xfId="0" applyNumberFormat="1" applyFont="1" applyFill="1" applyBorder="1" applyAlignment="1">
      <alignment horizontal="center" vertical="center" wrapText="1"/>
    </xf>
    <xf numFmtId="9" fontId="22" fillId="13" borderId="4" xfId="11" applyFont="1" applyFill="1" applyBorder="1" applyAlignment="1">
      <alignment horizontal="center" vertical="center" wrapText="1"/>
    </xf>
    <xf numFmtId="9" fontId="22" fillId="13" borderId="2" xfId="11" applyFont="1" applyFill="1" applyBorder="1" applyAlignment="1">
      <alignment horizontal="center" vertical="center" wrapText="1"/>
    </xf>
    <xf numFmtId="0" fontId="29" fillId="13" borderId="3" xfId="0" applyFont="1" applyFill="1" applyBorder="1" applyAlignment="1">
      <alignment horizontal="center" vertical="center" wrapText="1"/>
    </xf>
    <xf numFmtId="0" fontId="29" fillId="13" borderId="16" xfId="0" applyFont="1" applyFill="1" applyBorder="1" applyAlignment="1">
      <alignment horizontal="center" vertical="center" wrapText="1"/>
    </xf>
    <xf numFmtId="0" fontId="29" fillId="13" borderId="4"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22" fillId="13" borderId="16" xfId="0" applyFont="1" applyFill="1" applyBorder="1" applyAlignment="1">
      <alignment horizontal="center" vertical="center" wrapText="1"/>
    </xf>
    <xf numFmtId="3" fontId="22" fillId="13" borderId="4" xfId="0" applyNumberFormat="1" applyFont="1" applyFill="1" applyBorder="1" applyAlignment="1">
      <alignment horizontal="center" vertical="center" wrapText="1"/>
    </xf>
    <xf numFmtId="3" fontId="22" fillId="13" borderId="2" xfId="0" applyNumberFormat="1" applyFont="1" applyFill="1" applyBorder="1" applyAlignment="1">
      <alignment horizontal="center" vertical="center" wrapText="1"/>
    </xf>
    <xf numFmtId="0" fontId="29" fillId="13" borderId="27" xfId="0" applyFont="1" applyFill="1" applyBorder="1" applyAlignment="1">
      <alignment horizontal="justify" vertical="center" wrapText="1"/>
    </xf>
    <xf numFmtId="0" fontId="29" fillId="13" borderId="13" xfId="0" applyFont="1" applyFill="1" applyBorder="1" applyAlignment="1">
      <alignment horizontal="justify" vertical="center" wrapText="1"/>
    </xf>
    <xf numFmtId="0" fontId="29" fillId="13" borderId="2" xfId="0" applyFont="1" applyFill="1" applyBorder="1" applyAlignment="1">
      <alignment horizontal="center" vertical="center" wrapText="1"/>
    </xf>
    <xf numFmtId="0" fontId="29" fillId="13" borderId="4" xfId="0" applyFont="1" applyFill="1" applyBorder="1" applyAlignment="1">
      <alignment horizontal="justify" vertical="center" wrapText="1"/>
    </xf>
    <xf numFmtId="0" fontId="29" fillId="13" borderId="2" xfId="0" applyFont="1" applyFill="1" applyBorder="1" applyAlignment="1">
      <alignment horizontal="justify" vertical="center" wrapText="1"/>
    </xf>
    <xf numFmtId="3" fontId="29" fillId="13" borderId="4" xfId="0" applyNumberFormat="1" applyFont="1" applyFill="1" applyBorder="1" applyAlignment="1">
      <alignment horizontal="center" vertical="center" wrapText="1"/>
    </xf>
    <xf numFmtId="3" fontId="29" fillId="13" borderId="2" xfId="0" applyNumberFormat="1" applyFont="1" applyFill="1" applyBorder="1" applyAlignment="1">
      <alignment horizontal="center" vertical="center" wrapText="1"/>
    </xf>
    <xf numFmtId="165" fontId="29" fillId="13" borderId="4" xfId="0" applyNumberFormat="1" applyFont="1" applyFill="1" applyBorder="1" applyAlignment="1">
      <alignment horizontal="center" vertical="center" wrapText="1"/>
    </xf>
    <xf numFmtId="165" fontId="29" fillId="13" borderId="2" xfId="0" applyNumberFormat="1" applyFont="1" applyFill="1" applyBorder="1" applyAlignment="1">
      <alignment horizontal="center" vertical="center" wrapText="1"/>
    </xf>
    <xf numFmtId="17" fontId="29" fillId="13" borderId="25" xfId="0" applyNumberFormat="1" applyFont="1" applyFill="1" applyBorder="1" applyAlignment="1">
      <alignment horizontal="center" vertical="center" wrapText="1"/>
    </xf>
    <xf numFmtId="17" fontId="29" fillId="13" borderId="20" xfId="0" applyNumberFormat="1" applyFont="1" applyFill="1" applyBorder="1" applyAlignment="1">
      <alignment horizontal="center" vertical="center" wrapText="1"/>
    </xf>
    <xf numFmtId="9" fontId="29" fillId="13" borderId="4" xfId="11" applyFont="1" applyFill="1" applyBorder="1" applyAlignment="1">
      <alignment horizontal="center" vertical="center" wrapText="1"/>
    </xf>
    <xf numFmtId="9" fontId="29" fillId="13" borderId="2" xfId="11" applyFont="1" applyFill="1" applyBorder="1" applyAlignment="1">
      <alignment horizontal="center" vertical="center" wrapText="1"/>
    </xf>
    <xf numFmtId="17" fontId="29" fillId="2" borderId="25" xfId="0" applyNumberFormat="1" applyFont="1" applyFill="1" applyBorder="1" applyAlignment="1">
      <alignment horizontal="center" vertical="center" wrapText="1"/>
    </xf>
    <xf numFmtId="17" fontId="29" fillId="2" borderId="20" xfId="0" applyNumberFormat="1" applyFont="1" applyFill="1" applyBorder="1" applyAlignment="1">
      <alignment horizontal="center" vertical="center" wrapText="1"/>
    </xf>
    <xf numFmtId="9" fontId="29" fillId="2" borderId="4" xfId="11" applyFont="1" applyFill="1" applyBorder="1" applyAlignment="1">
      <alignment horizontal="center" vertical="center" wrapText="1"/>
    </xf>
    <xf numFmtId="9" fontId="29" fillId="2" borderId="2" xfId="11" applyFont="1" applyFill="1" applyBorder="1" applyAlignment="1">
      <alignment horizontal="center" vertical="center" wrapText="1"/>
    </xf>
    <xf numFmtId="3" fontId="29" fillId="2" borderId="4" xfId="0" applyNumberFormat="1" applyFont="1" applyFill="1" applyBorder="1" applyAlignment="1">
      <alignment horizontal="center" vertical="center" wrapText="1"/>
    </xf>
    <xf numFmtId="3" fontId="29" fillId="2" borderId="2" xfId="0" applyNumberFormat="1" applyFont="1" applyFill="1" applyBorder="1" applyAlignment="1">
      <alignment horizontal="center" vertical="center" wrapText="1"/>
    </xf>
    <xf numFmtId="17" fontId="22" fillId="2" borderId="2" xfId="0" applyNumberFormat="1" applyFont="1" applyFill="1" applyBorder="1" applyAlignment="1">
      <alignment horizontal="center" vertical="center" wrapText="1"/>
    </xf>
    <xf numFmtId="0" fontId="29" fillId="2" borderId="13" xfId="0" applyFont="1" applyFill="1" applyBorder="1" applyAlignment="1">
      <alignment horizontal="justify" vertical="center" wrapText="1"/>
    </xf>
    <xf numFmtId="17" fontId="22" fillId="2" borderId="20" xfId="0" applyNumberFormat="1" applyFont="1" applyFill="1" applyBorder="1" applyAlignment="1">
      <alignment horizontal="center" vertical="center" wrapText="1"/>
    </xf>
    <xf numFmtId="165" fontId="29" fillId="2" borderId="2" xfId="0" applyNumberFormat="1" applyFont="1" applyFill="1" applyBorder="1" applyAlignment="1">
      <alignment horizontal="center" vertical="center" wrapText="1"/>
    </xf>
    <xf numFmtId="165" fontId="29" fillId="2" borderId="4" xfId="0" applyNumberFormat="1" applyFont="1" applyFill="1" applyBorder="1" applyAlignment="1">
      <alignment horizontal="center" vertical="center" wrapText="1"/>
    </xf>
    <xf numFmtId="0" fontId="29" fillId="2" borderId="27" xfId="0" applyFont="1" applyFill="1" applyBorder="1" applyAlignment="1">
      <alignment horizontal="justify" vertical="center" wrapText="1"/>
    </xf>
    <xf numFmtId="17" fontId="22" fillId="13" borderId="2" xfId="0" applyNumberFormat="1" applyFont="1" applyFill="1" applyBorder="1" applyAlignment="1">
      <alignment horizontal="center" vertical="center" wrapText="1"/>
    </xf>
    <xf numFmtId="165" fontId="29" fillId="13" borderId="3" xfId="0" applyNumberFormat="1" applyFont="1" applyFill="1" applyBorder="1" applyAlignment="1">
      <alignment horizontal="center" vertical="center" wrapText="1"/>
    </xf>
    <xf numFmtId="165" fontId="29" fillId="13" borderId="16" xfId="0" applyNumberFormat="1" applyFont="1" applyFill="1" applyBorder="1" applyAlignment="1">
      <alignment horizontal="center" vertical="center" wrapText="1"/>
    </xf>
    <xf numFmtId="17" fontId="29" fillId="13" borderId="31" xfId="0" applyNumberFormat="1" applyFont="1" applyFill="1" applyBorder="1" applyAlignment="1">
      <alignment horizontal="center" vertical="center" wrapText="1"/>
    </xf>
    <xf numFmtId="17" fontId="29" fillId="13" borderId="34" xfId="0" applyNumberFormat="1" applyFont="1" applyFill="1" applyBorder="1" applyAlignment="1">
      <alignment horizontal="center" vertical="center" wrapText="1"/>
    </xf>
    <xf numFmtId="0" fontId="29" fillId="13" borderId="3" xfId="11" applyNumberFormat="1" applyFont="1" applyFill="1" applyBorder="1" applyAlignment="1">
      <alignment horizontal="center" vertical="center" wrapText="1"/>
    </xf>
    <xf numFmtId="0" fontId="29" fillId="13" borderId="16" xfId="11" applyNumberFormat="1" applyFont="1" applyFill="1" applyBorder="1" applyAlignment="1">
      <alignment horizontal="center" vertical="center" wrapText="1"/>
    </xf>
    <xf numFmtId="0" fontId="29" fillId="13" borderId="4" xfId="11" applyNumberFormat="1" applyFont="1" applyFill="1" applyBorder="1" applyAlignment="1">
      <alignment horizontal="center" vertical="center" wrapText="1"/>
    </xf>
    <xf numFmtId="3" fontId="29" fillId="13" borderId="3" xfId="0" applyNumberFormat="1" applyFont="1" applyFill="1" applyBorder="1" applyAlignment="1">
      <alignment horizontal="center" vertical="center" wrapText="1"/>
    </xf>
    <xf numFmtId="3" fontId="29" fillId="13" borderId="16" xfId="0" applyNumberFormat="1"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5" borderId="2" xfId="0" applyFont="1" applyFill="1" applyBorder="1" applyAlignment="1">
      <alignment horizontal="center" vertical="center"/>
    </xf>
    <xf numFmtId="0" fontId="2" fillId="14" borderId="2" xfId="0" applyFont="1" applyFill="1" applyBorder="1" applyAlignment="1">
      <alignment horizontal="center" vertical="center"/>
    </xf>
    <xf numFmtId="0" fontId="29" fillId="0" borderId="3" xfId="0" applyFont="1" applyBorder="1" applyAlignment="1">
      <alignment horizontal="center" vertical="center"/>
    </xf>
    <xf numFmtId="0" fontId="29" fillId="0" borderId="16" xfId="0" applyFont="1" applyBorder="1" applyAlignment="1">
      <alignment horizontal="center" vertical="center"/>
    </xf>
    <xf numFmtId="0" fontId="29" fillId="0" borderId="4" xfId="0" applyFont="1" applyBorder="1" applyAlignment="1">
      <alignment horizontal="center" vertical="center"/>
    </xf>
    <xf numFmtId="0" fontId="30" fillId="0" borderId="3" xfId="0" applyFont="1" applyBorder="1" applyAlignment="1">
      <alignment horizontal="center" vertical="center"/>
    </xf>
    <xf numFmtId="0" fontId="30" fillId="0" borderId="16" xfId="0" applyFont="1" applyBorder="1" applyAlignment="1">
      <alignment horizontal="center" vertical="center"/>
    </xf>
    <xf numFmtId="0" fontId="30" fillId="0" borderId="4" xfId="0" applyFont="1" applyBorder="1" applyAlignment="1">
      <alignment horizontal="center" vertical="center"/>
    </xf>
    <xf numFmtId="10" fontId="30" fillId="0" borderId="3" xfId="11" applyNumberFormat="1" applyFont="1" applyFill="1" applyBorder="1" applyAlignment="1">
      <alignment horizontal="center" vertical="center"/>
    </xf>
    <xf numFmtId="10" fontId="30" fillId="0" borderId="16" xfId="11" applyNumberFormat="1" applyFont="1" applyFill="1" applyBorder="1" applyAlignment="1">
      <alignment horizontal="center" vertical="center"/>
    </xf>
    <xf numFmtId="10" fontId="30" fillId="0" borderId="4" xfId="11" applyNumberFormat="1" applyFont="1" applyFill="1" applyBorder="1" applyAlignment="1">
      <alignment horizontal="center" vertical="center"/>
    </xf>
    <xf numFmtId="14" fontId="29" fillId="0" borderId="3" xfId="0" applyNumberFormat="1" applyFont="1" applyBorder="1" applyAlignment="1">
      <alignment horizontal="center" vertical="center"/>
    </xf>
    <xf numFmtId="0" fontId="29" fillId="13" borderId="50" xfId="0" applyFont="1" applyFill="1" applyBorder="1" applyAlignment="1">
      <alignment horizontal="center" vertical="center" wrapText="1"/>
    </xf>
    <xf numFmtId="0" fontId="29" fillId="13" borderId="51" xfId="0" applyFont="1" applyFill="1" applyBorder="1" applyAlignment="1">
      <alignment horizontal="center" vertical="center" wrapText="1"/>
    </xf>
    <xf numFmtId="0" fontId="29" fillId="13" borderId="27" xfId="0" applyFont="1" applyFill="1" applyBorder="1" applyAlignment="1">
      <alignment horizontal="center" vertical="center" wrapText="1"/>
    </xf>
    <xf numFmtId="0" fontId="22" fillId="13" borderId="35" xfId="0" applyFont="1" applyFill="1" applyBorder="1" applyAlignment="1">
      <alignment horizontal="center" vertical="center" wrapText="1"/>
    </xf>
    <xf numFmtId="0" fontId="44" fillId="10" borderId="47" xfId="0" applyFont="1" applyFill="1" applyBorder="1" applyAlignment="1">
      <alignment horizontal="center" vertical="center"/>
    </xf>
    <xf numFmtId="0" fontId="44" fillId="10" borderId="46" xfId="0" applyFont="1" applyFill="1" applyBorder="1" applyAlignment="1">
      <alignment horizontal="center" vertical="center"/>
    </xf>
    <xf numFmtId="0" fontId="44" fillId="10" borderId="48" xfId="0" applyFont="1" applyFill="1" applyBorder="1" applyAlignment="1">
      <alignment horizontal="center" vertical="center"/>
    </xf>
    <xf numFmtId="164" fontId="25" fillId="11" borderId="41" xfId="1" applyNumberFormat="1" applyFont="1" applyFill="1" applyBorder="1" applyAlignment="1">
      <alignment horizontal="center" vertical="center"/>
    </xf>
    <xf numFmtId="164" fontId="25" fillId="11" borderId="39" xfId="1" applyNumberFormat="1" applyFont="1" applyFill="1" applyBorder="1" applyAlignment="1">
      <alignment horizontal="center" vertical="center"/>
    </xf>
    <xf numFmtId="164" fontId="25" fillId="11" borderId="40" xfId="1" applyNumberFormat="1" applyFont="1" applyFill="1" applyBorder="1" applyAlignment="1">
      <alignment horizontal="center" vertical="center"/>
    </xf>
    <xf numFmtId="0" fontId="31" fillId="11" borderId="37" xfId="0" applyFont="1" applyFill="1" applyBorder="1" applyAlignment="1">
      <alignment horizontal="center" vertical="center" wrapText="1"/>
    </xf>
    <xf numFmtId="0" fontId="31" fillId="11" borderId="24" xfId="0" applyFont="1" applyFill="1" applyBorder="1" applyAlignment="1">
      <alignment horizontal="center" vertical="center" wrapText="1"/>
    </xf>
    <xf numFmtId="0" fontId="31" fillId="11" borderId="25" xfId="0" applyFont="1" applyFill="1" applyBorder="1" applyAlignment="1">
      <alignment horizontal="center" vertical="center" wrapText="1"/>
    </xf>
    <xf numFmtId="0" fontId="31" fillId="11" borderId="4" xfId="0" applyFont="1" applyFill="1" applyBorder="1" applyAlignment="1">
      <alignment horizontal="center" vertical="center" wrapText="1"/>
    </xf>
    <xf numFmtId="0" fontId="32" fillId="10" borderId="43" xfId="0" applyFont="1" applyFill="1" applyBorder="1" applyAlignment="1">
      <alignment horizontal="center" vertical="center" textRotation="90"/>
    </xf>
    <xf numFmtId="0" fontId="32" fillId="10" borderId="45" xfId="0" applyFont="1" applyFill="1" applyBorder="1" applyAlignment="1">
      <alignment horizontal="center" vertical="center" textRotation="90"/>
    </xf>
    <xf numFmtId="0" fontId="22" fillId="2" borderId="52" xfId="0" applyFont="1" applyFill="1" applyBorder="1" applyAlignment="1">
      <alignment horizontal="center"/>
    </xf>
    <xf numFmtId="0" fontId="22" fillId="2" borderId="1" xfId="0" applyFont="1" applyFill="1" applyBorder="1" applyAlignment="1">
      <alignment horizontal="center"/>
    </xf>
    <xf numFmtId="0" fontId="22" fillId="2" borderId="53" xfId="0" applyFont="1" applyFill="1" applyBorder="1" applyAlignment="1">
      <alignment horizontal="center"/>
    </xf>
    <xf numFmtId="0" fontId="37" fillId="0" borderId="18" xfId="0" applyFont="1" applyBorder="1" applyAlignment="1">
      <alignment horizontal="center" vertical="center"/>
    </xf>
    <xf numFmtId="0" fontId="37" fillId="0" borderId="2" xfId="0" applyFont="1" applyBorder="1" applyAlignment="1">
      <alignment horizontal="center" vertical="center"/>
    </xf>
    <xf numFmtId="0" fontId="37" fillId="0" borderId="23" xfId="0" applyFont="1" applyBorder="1" applyAlignment="1">
      <alignment horizontal="center" vertical="center"/>
    </xf>
    <xf numFmtId="0" fontId="37" fillId="0" borderId="17" xfId="0" applyFont="1" applyBorder="1" applyAlignment="1">
      <alignment horizontal="center" vertical="center"/>
    </xf>
    <xf numFmtId="0" fontId="37" fillId="0" borderId="20" xfId="0" applyFont="1" applyBorder="1" applyAlignment="1">
      <alignment horizontal="center" vertical="center"/>
    </xf>
    <xf numFmtId="0" fontId="37" fillId="0" borderId="22" xfId="0" applyFont="1" applyBorder="1" applyAlignment="1">
      <alignment horizontal="center" vertical="center"/>
    </xf>
    <xf numFmtId="0" fontId="23" fillId="10" borderId="2" xfId="0" applyFont="1" applyFill="1" applyBorder="1" applyAlignment="1">
      <alignment horizontal="center" vertical="center" wrapText="1"/>
    </xf>
  </cellXfs>
  <cellStyles count="13">
    <cellStyle name="Millares 2" xfId="5" xr:uid="{00000000-0005-0000-0000-000000000000}"/>
    <cellStyle name="Millares 2 2" xfId="6" xr:uid="{00000000-0005-0000-0000-000001000000}"/>
    <cellStyle name="Moneda" xfId="1" builtinId="4"/>
    <cellStyle name="Moneda [0]" xfId="2" builtinId="7"/>
    <cellStyle name="Moneda [0] 2" xfId="4" xr:uid="{00000000-0005-0000-0000-000004000000}"/>
    <cellStyle name="Moneda [0] 2 2" xfId="9" xr:uid="{00000000-0005-0000-0000-000005000000}"/>
    <cellStyle name="Moneda [0] 3" xfId="8" xr:uid="{00000000-0005-0000-0000-000006000000}"/>
    <cellStyle name="Moneda 2" xfId="3" xr:uid="{00000000-0005-0000-0000-000007000000}"/>
    <cellStyle name="Moneda 2 2" xfId="10" xr:uid="{00000000-0005-0000-0000-000008000000}"/>
    <cellStyle name="Moneda 3" xfId="7" xr:uid="{00000000-0005-0000-0000-000009000000}"/>
    <cellStyle name="Normal" xfId="0" builtinId="0"/>
    <cellStyle name="Normal 2" xfId="12" xr:uid="{00000000-0005-0000-0000-00000B000000}"/>
    <cellStyle name="Porcentaje" xfId="11" builtinId="5"/>
  </cellStyles>
  <dxfs count="0"/>
  <tableStyles count="0" defaultTableStyle="TableStyleMedium2" defaultPivotStyle="PivotStyleLight16"/>
  <colors>
    <mruColors>
      <color rgb="FFFFCCCC"/>
      <color rgb="FF3333FF"/>
      <color rgb="FFFFFFFF"/>
      <color rgb="FF3366CC"/>
      <color rgb="FF6699FF"/>
      <color rgb="FFD299FF"/>
      <color rgb="FFE2ECFD"/>
      <color rgb="FF00FF00"/>
      <color rgb="FF00808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svg"/><Relationship Id="rId16" Type="http://schemas.openxmlformats.org/officeDocument/2006/relationships/image" Target="../media/image1.jp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svg"/><Relationship Id="rId5" Type="http://schemas.openxmlformats.org/officeDocument/2006/relationships/image" Target="../media/image6.png"/><Relationship Id="rId15" Type="http://schemas.openxmlformats.org/officeDocument/2006/relationships/image" Target="../media/image16.svg"/><Relationship Id="rId10" Type="http://schemas.openxmlformats.org/officeDocument/2006/relationships/image" Target="../media/image11.pn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3600" b="0" i="0" u="none" strike="noStrike" baseline="0">
              <a:solidFill>
                <a:sysClr val="windowText" lastClr="000000"/>
              </a:solidFill>
              <a:latin typeface="Arial Narrow" pitchFamily="34" charset="0"/>
              <a:cs typeface="Times New Roman"/>
            </a:rPr>
            <a:t>2022</a:t>
          </a:r>
          <a:endParaRPr lang="en-US" sz="3600" b="0" i="0" u="none" strike="noStrike" baseline="0">
            <a:solidFill>
              <a:srgbClr val="3366CC"/>
            </a:solidFill>
            <a:latin typeface="Arial Narrow" pitchFamily="34" charset="0"/>
            <a:cs typeface="Times New Roman"/>
          </a:endParaRP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chemeClr val="bg1"/>
            </a:solidFill>
            <a:latin typeface="Arial Narrow"/>
          </a:endParaRPr>
        </a:p>
        <a:p>
          <a:pPr algn="ctr" rtl="0">
            <a:defRPr sz="1000"/>
          </a:pPr>
          <a:r>
            <a:rPr lang="en-US" sz="2400" b="1" i="0" u="none" strike="noStrike" baseline="0">
              <a:solidFill>
                <a:schemeClr val="bg1"/>
              </a:solidFill>
              <a:latin typeface="Arial Narrow"/>
            </a:rPr>
            <a:t>PLAN DE INSTANCIAS Y  MECANISMOS DE PARTICIPACIÓN CIUDADANA Vigencia 2023</a:t>
          </a:r>
          <a:endParaRPr lang="en-US" sz="2400" b="0" i="0" u="none" strike="noStrike" baseline="0">
            <a:solidFill>
              <a:schemeClr val="bg1"/>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315383</xdr:colOff>
      <xdr:row>32</xdr:row>
      <xdr:rowOff>99484</xdr:rowOff>
    </xdr:from>
    <xdr:to>
      <xdr:col>8</xdr:col>
      <xdr:colOff>420158</xdr:colOff>
      <xdr:row>36</xdr:row>
      <xdr:rowOff>21168</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08050" y="6502401"/>
          <a:ext cx="3660775" cy="7683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a:latin typeface="Arial Narrow" panose="020B0606020202030204" pitchFamily="34" charset="0"/>
          </a:endParaRPr>
        </a:p>
        <a:p>
          <a:pPr algn="ctr"/>
          <a:r>
            <a:rPr lang="es-CO" sz="1100" b="1">
              <a:solidFill>
                <a:sysClr val="windowText" lastClr="000000"/>
              </a:solidFill>
              <a:latin typeface="Arial Narrow" panose="020B0606020202030204" pitchFamily="34" charset="0"/>
            </a:rPr>
            <a:t>Versión</a:t>
          </a:r>
          <a:r>
            <a:rPr lang="es-CO" sz="1100" b="1" baseline="0">
              <a:solidFill>
                <a:sysClr val="windowText" lastClr="000000"/>
              </a:solidFill>
              <a:latin typeface="Arial Narrow" panose="020B0606020202030204" pitchFamily="34" charset="0"/>
            </a:rPr>
            <a:t> 00</a:t>
          </a:r>
        </a:p>
        <a:p>
          <a:pPr algn="ctr"/>
          <a:endParaRPr lang="es-CO" sz="1100" b="1" baseline="0">
            <a:solidFill>
              <a:sysClr val="windowText" lastClr="000000"/>
            </a:solidFill>
            <a:latin typeface="Arial Narrow" panose="020B0606020202030204" pitchFamily="34" charset="0"/>
          </a:endParaRPr>
        </a:p>
        <a:p>
          <a:pPr algn="ctr"/>
          <a:r>
            <a:rPr lang="es-CO" sz="1100" b="1" baseline="0">
              <a:solidFill>
                <a:sysClr val="windowText" lastClr="000000"/>
              </a:solidFill>
              <a:latin typeface="Arial Narrow" panose="020B0606020202030204" pitchFamily="34" charset="0"/>
            </a:rPr>
            <a:t>21 de diciembre de 2022</a:t>
          </a:r>
          <a:endParaRPr lang="es-CO" sz="1100" b="1" baseline="0">
            <a:solidFill>
              <a:srgbClr val="3366CC"/>
            </a:solidFill>
            <a:latin typeface="Arial Narrow" panose="020B0606020202030204" pitchFamily="34" charset="0"/>
          </a:endParaRPr>
        </a:p>
      </xdr:txBody>
    </xdr:sp>
    <xdr:clientData/>
  </xdr:twoCellAnchor>
  <xdr:twoCellAnchor editAs="oneCell">
    <xdr:from>
      <xdr:col>3</xdr:col>
      <xdr:colOff>52917</xdr:colOff>
      <xdr:row>40</xdr:row>
      <xdr:rowOff>84667</xdr:rowOff>
    </xdr:from>
    <xdr:to>
      <xdr:col>8</xdr:col>
      <xdr:colOff>287154</xdr:colOff>
      <xdr:row>43</xdr:row>
      <xdr:rowOff>3969</xdr:rowOff>
    </xdr:to>
    <xdr:pic>
      <xdr:nvPicPr>
        <xdr:cNvPr id="11" name="Imagen 10">
          <a:extLst>
            <a:ext uri="{FF2B5EF4-FFF2-40B4-BE49-F238E27FC236}">
              <a16:creationId xmlns:a16="http://schemas.microsoft.com/office/drawing/2014/main" id="{4EA513AD-61DF-4E01-9292-011191229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4750" y="7948084"/>
          <a:ext cx="3261071" cy="554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3060701</xdr:colOff>
      <xdr:row>14</xdr:row>
      <xdr:rowOff>1758951</xdr:rowOff>
    </xdr:from>
    <xdr:to>
      <xdr:col>1</xdr:col>
      <xdr:colOff>4955117</xdr:colOff>
      <xdr:row>15</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xdr:from>
      <xdr:col>1</xdr:col>
      <xdr:colOff>235477</xdr:colOff>
      <xdr:row>14</xdr:row>
      <xdr:rowOff>187852</xdr:rowOff>
    </xdr:from>
    <xdr:to>
      <xdr:col>2</xdr:col>
      <xdr:colOff>829439</xdr:colOff>
      <xdr:row>14</xdr:row>
      <xdr:rowOff>854602</xdr:rowOff>
    </xdr:to>
    <xdr:sp macro="" textlink="">
      <xdr:nvSpPr>
        <xdr:cNvPr id="29" name="Rectángulo redondeado 1">
          <a:extLst>
            <a:ext uri="{FF2B5EF4-FFF2-40B4-BE49-F238E27FC236}">
              <a16:creationId xmlns:a16="http://schemas.microsoft.com/office/drawing/2014/main" id="{00000000-0008-0000-0100-00001D000000}"/>
            </a:ext>
          </a:extLst>
        </xdr:cNvPr>
        <xdr:cNvSpPr/>
      </xdr:nvSpPr>
      <xdr:spPr>
        <a:xfrm>
          <a:off x="616477" y="7414946"/>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1514999</xdr:colOff>
      <xdr:row>14</xdr:row>
      <xdr:rowOff>192085</xdr:rowOff>
    </xdr:from>
    <xdr:to>
      <xdr:col>3</xdr:col>
      <xdr:colOff>1250416</xdr:colOff>
      <xdr:row>14</xdr:row>
      <xdr:rowOff>858835</xdr:rowOff>
    </xdr:to>
    <xdr:sp macro="" textlink="">
      <xdr:nvSpPr>
        <xdr:cNvPr id="30" name="Rectángulo redondeado 8">
          <a:extLst>
            <a:ext uri="{FF2B5EF4-FFF2-40B4-BE49-F238E27FC236}">
              <a16:creationId xmlns:a16="http://schemas.microsoft.com/office/drawing/2014/main" id="{00000000-0008-0000-0100-00001E000000}"/>
            </a:ext>
          </a:extLst>
        </xdr:cNvPr>
        <xdr:cNvSpPr/>
      </xdr:nvSpPr>
      <xdr:spPr>
        <a:xfrm>
          <a:off x="3872437" y="7669210"/>
          <a:ext cx="256910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2006061</xdr:colOff>
      <xdr:row>14</xdr:row>
      <xdr:rowOff>185736</xdr:rowOff>
    </xdr:from>
    <xdr:to>
      <xdr:col>4</xdr:col>
      <xdr:colOff>1741478</xdr:colOff>
      <xdr:row>14</xdr:row>
      <xdr:rowOff>852486</xdr:rowOff>
    </xdr:to>
    <xdr:sp macro="" textlink="">
      <xdr:nvSpPr>
        <xdr:cNvPr id="31" name="Rectángulo redondeado 9">
          <a:extLst>
            <a:ext uri="{FF2B5EF4-FFF2-40B4-BE49-F238E27FC236}">
              <a16:creationId xmlns:a16="http://schemas.microsoft.com/office/drawing/2014/main" id="{00000000-0008-0000-0100-00001F000000}"/>
            </a:ext>
          </a:extLst>
        </xdr:cNvPr>
        <xdr:cNvSpPr/>
      </xdr:nvSpPr>
      <xdr:spPr>
        <a:xfrm>
          <a:off x="7197186" y="7662861"/>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Universidad</a:t>
          </a:r>
        </a:p>
      </xdr:txBody>
    </xdr:sp>
    <xdr:clientData/>
  </xdr:twoCellAnchor>
  <xdr:twoCellAnchor>
    <xdr:from>
      <xdr:col>4</xdr:col>
      <xdr:colOff>2412463</xdr:colOff>
      <xdr:row>14</xdr:row>
      <xdr:rowOff>179384</xdr:rowOff>
    </xdr:from>
    <xdr:to>
      <xdr:col>5</xdr:col>
      <xdr:colOff>2147881</xdr:colOff>
      <xdr:row>14</xdr:row>
      <xdr:rowOff>846134</xdr:rowOff>
    </xdr:to>
    <xdr:sp macro="" textlink="">
      <xdr:nvSpPr>
        <xdr:cNvPr id="32" name="Rectángulo redondeado 10">
          <a:extLst>
            <a:ext uri="{FF2B5EF4-FFF2-40B4-BE49-F238E27FC236}">
              <a16:creationId xmlns:a16="http://schemas.microsoft.com/office/drawing/2014/main" id="{00000000-0008-0000-0100-000020000000}"/>
            </a:ext>
          </a:extLst>
        </xdr:cNvPr>
        <xdr:cNvSpPr/>
      </xdr:nvSpPr>
      <xdr:spPr>
        <a:xfrm>
          <a:off x="10437276" y="7656509"/>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editAs="oneCell">
    <xdr:from>
      <xdr:col>4</xdr:col>
      <xdr:colOff>2590265</xdr:colOff>
      <xdr:row>14</xdr:row>
      <xdr:rowOff>219603</xdr:rowOff>
    </xdr:from>
    <xdr:to>
      <xdr:col>5</xdr:col>
      <xdr:colOff>453488</xdr:colOff>
      <xdr:row>14</xdr:row>
      <xdr:rowOff>875770</xdr:rowOff>
    </xdr:to>
    <xdr:pic>
      <xdr:nvPicPr>
        <xdr:cNvPr id="33" name="Gráfico 143" descr="Profesor">
          <a:extLst>
            <a:ext uri="{FF2B5EF4-FFF2-40B4-BE49-F238E27FC236}">
              <a16:creationId xmlns:a16="http://schemas.microsoft.com/office/drawing/2014/main" id="{00000000-0008-0000-0100-00002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15078" y="7696728"/>
          <a:ext cx="696910" cy="656167"/>
        </a:xfrm>
        <a:prstGeom prst="rect">
          <a:avLst/>
        </a:prstGeom>
      </xdr:spPr>
    </xdr:pic>
    <xdr:clientData/>
  </xdr:twoCellAnchor>
  <xdr:twoCellAnchor editAs="oneCell">
    <xdr:from>
      <xdr:col>3</xdr:col>
      <xdr:colOff>2061098</xdr:colOff>
      <xdr:row>14</xdr:row>
      <xdr:rowOff>219602</xdr:rowOff>
    </xdr:from>
    <xdr:to>
      <xdr:col>3</xdr:col>
      <xdr:colOff>2802989</xdr:colOff>
      <xdr:row>14</xdr:row>
      <xdr:rowOff>833436</xdr:rowOff>
    </xdr:to>
    <xdr:pic>
      <xdr:nvPicPr>
        <xdr:cNvPr id="34" name="Gráfico 85" descr="Clase">
          <a:extLst>
            <a:ext uri="{FF2B5EF4-FFF2-40B4-BE49-F238E27FC236}">
              <a16:creationId xmlns:a16="http://schemas.microsoft.com/office/drawing/2014/main" id="{00000000-0008-0000-0100-00002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252223" y="7696727"/>
          <a:ext cx="741891" cy="613834"/>
        </a:xfrm>
        <a:prstGeom prst="rect">
          <a:avLst/>
        </a:prstGeom>
      </xdr:spPr>
    </xdr:pic>
    <xdr:clientData/>
  </xdr:twoCellAnchor>
  <xdr:twoCellAnchor editAs="oneCell">
    <xdr:from>
      <xdr:col>1</xdr:col>
      <xdr:colOff>537103</xdr:colOff>
      <xdr:row>14</xdr:row>
      <xdr:rowOff>240769</xdr:rowOff>
    </xdr:from>
    <xdr:to>
      <xdr:col>1</xdr:col>
      <xdr:colOff>1150936</xdr:colOff>
      <xdr:row>14</xdr:row>
      <xdr:rowOff>844018</xdr:rowOff>
    </xdr:to>
    <xdr:pic>
      <xdr:nvPicPr>
        <xdr:cNvPr id="35" name="Gráfico 1" descr="Persona confundida">
          <a:extLst>
            <a:ext uri="{FF2B5EF4-FFF2-40B4-BE49-F238E27FC236}">
              <a16:creationId xmlns:a16="http://schemas.microsoft.com/office/drawing/2014/main" id="{00000000-0008-0000-0100-000023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18103" y="7467863"/>
          <a:ext cx="613833" cy="603249"/>
        </a:xfrm>
        <a:prstGeom prst="rect">
          <a:avLst/>
        </a:prstGeom>
      </xdr:spPr>
    </xdr:pic>
    <xdr:clientData/>
  </xdr:twoCellAnchor>
  <xdr:twoCellAnchor editAs="oneCell">
    <xdr:from>
      <xdr:col>2</xdr:col>
      <xdr:colOff>1701268</xdr:colOff>
      <xdr:row>14</xdr:row>
      <xdr:rowOff>230182</xdr:rowOff>
    </xdr:from>
    <xdr:to>
      <xdr:col>2</xdr:col>
      <xdr:colOff>2325685</xdr:colOff>
      <xdr:row>14</xdr:row>
      <xdr:rowOff>844016</xdr:rowOff>
    </xdr:to>
    <xdr:pic>
      <xdr:nvPicPr>
        <xdr:cNvPr id="36" name="Gráfico 13" descr="Gráfico de barras con tendencia ascendente">
          <a:extLst>
            <a:ext uri="{FF2B5EF4-FFF2-40B4-BE49-F238E27FC236}">
              <a16:creationId xmlns:a16="http://schemas.microsoft.com/office/drawing/2014/main" id="{00000000-0008-0000-0100-000024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058706" y="7707307"/>
          <a:ext cx="624417" cy="613834"/>
        </a:xfrm>
        <a:prstGeom prst="rect">
          <a:avLst/>
        </a:prstGeom>
      </xdr:spPr>
    </xdr:pic>
    <xdr:clientData/>
  </xdr:twoCellAnchor>
  <xdr:twoCellAnchor>
    <xdr:from>
      <xdr:col>1</xdr:col>
      <xdr:colOff>273847</xdr:colOff>
      <xdr:row>19</xdr:row>
      <xdr:rowOff>236268</xdr:rowOff>
    </xdr:from>
    <xdr:to>
      <xdr:col>2</xdr:col>
      <xdr:colOff>867809</xdr:colOff>
      <xdr:row>19</xdr:row>
      <xdr:rowOff>903018</xdr:rowOff>
    </xdr:to>
    <xdr:sp macro="" textlink="">
      <xdr:nvSpPr>
        <xdr:cNvPr id="46" name="Rectángulo redondeado 11">
          <a:extLst>
            <a:ext uri="{FF2B5EF4-FFF2-40B4-BE49-F238E27FC236}">
              <a16:creationId xmlns:a16="http://schemas.microsoft.com/office/drawing/2014/main" id="{00000000-0008-0000-0100-00002E000000}"/>
            </a:ext>
          </a:extLst>
        </xdr:cNvPr>
        <xdr:cNvSpPr/>
      </xdr:nvSpPr>
      <xdr:spPr>
        <a:xfrm>
          <a:off x="654847" y="963029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1504426</xdr:colOff>
      <xdr:row>19</xdr:row>
      <xdr:rowOff>240501</xdr:rowOff>
    </xdr:from>
    <xdr:to>
      <xdr:col>3</xdr:col>
      <xdr:colOff>1241139</xdr:colOff>
      <xdr:row>19</xdr:row>
      <xdr:rowOff>907251</xdr:rowOff>
    </xdr:to>
    <xdr:sp macro="" textlink="">
      <xdr:nvSpPr>
        <xdr:cNvPr id="47" name="Rectángulo redondeado 12">
          <a:extLst>
            <a:ext uri="{FF2B5EF4-FFF2-40B4-BE49-F238E27FC236}">
              <a16:creationId xmlns:a16="http://schemas.microsoft.com/office/drawing/2014/main" id="{00000000-0008-0000-0100-00002F000000}"/>
            </a:ext>
          </a:extLst>
        </xdr:cNvPr>
        <xdr:cNvSpPr/>
      </xdr:nvSpPr>
      <xdr:spPr>
        <a:xfrm>
          <a:off x="3861864" y="9634532"/>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1999453</xdr:colOff>
      <xdr:row>19</xdr:row>
      <xdr:rowOff>255318</xdr:rowOff>
    </xdr:from>
    <xdr:to>
      <xdr:col>4</xdr:col>
      <xdr:colOff>1736165</xdr:colOff>
      <xdr:row>19</xdr:row>
      <xdr:rowOff>922068</xdr:rowOff>
    </xdr:to>
    <xdr:sp macro="" textlink="">
      <xdr:nvSpPr>
        <xdr:cNvPr id="48" name="Rectángulo redondeado 13">
          <a:extLst>
            <a:ext uri="{FF2B5EF4-FFF2-40B4-BE49-F238E27FC236}">
              <a16:creationId xmlns:a16="http://schemas.microsoft.com/office/drawing/2014/main" id="{00000000-0008-0000-0100-000030000000}"/>
            </a:ext>
          </a:extLst>
        </xdr:cNvPr>
        <xdr:cNvSpPr/>
      </xdr:nvSpPr>
      <xdr:spPr>
        <a:xfrm>
          <a:off x="7190578" y="964934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2434952</xdr:colOff>
      <xdr:row>19</xdr:row>
      <xdr:rowOff>248967</xdr:rowOff>
    </xdr:from>
    <xdr:to>
      <xdr:col>5</xdr:col>
      <xdr:colOff>2171665</xdr:colOff>
      <xdr:row>19</xdr:row>
      <xdr:rowOff>915717</xdr:rowOff>
    </xdr:to>
    <xdr:sp macro="" textlink="">
      <xdr:nvSpPr>
        <xdr:cNvPr id="49" name="Rectángulo redondeado 14">
          <a:extLst>
            <a:ext uri="{FF2B5EF4-FFF2-40B4-BE49-F238E27FC236}">
              <a16:creationId xmlns:a16="http://schemas.microsoft.com/office/drawing/2014/main" id="{00000000-0008-0000-0100-000031000000}"/>
            </a:ext>
          </a:extLst>
        </xdr:cNvPr>
        <xdr:cNvSpPr/>
      </xdr:nvSpPr>
      <xdr:spPr>
        <a:xfrm>
          <a:off x="10459765" y="9642998"/>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2818595</xdr:colOff>
      <xdr:row>19</xdr:row>
      <xdr:rowOff>428884</xdr:rowOff>
    </xdr:from>
    <xdr:to>
      <xdr:col>5</xdr:col>
      <xdr:colOff>946124</xdr:colOff>
      <xdr:row>19</xdr:row>
      <xdr:rowOff>752735</xdr:rowOff>
    </xdr:to>
    <xdr:pic>
      <xdr:nvPicPr>
        <xdr:cNvPr id="50" name="Imagen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9"/>
        <a:stretch>
          <a:fillRect/>
        </a:stretch>
      </xdr:blipFill>
      <xdr:spPr>
        <a:xfrm>
          <a:off x="10843408" y="9822915"/>
          <a:ext cx="961216" cy="323851"/>
        </a:xfrm>
        <a:prstGeom prst="rect">
          <a:avLst/>
        </a:prstGeom>
      </xdr:spPr>
    </xdr:pic>
    <xdr:clientData/>
  </xdr:twoCellAnchor>
  <xdr:twoCellAnchor editAs="oneCell">
    <xdr:from>
      <xdr:col>3</xdr:col>
      <xdr:colOff>2229110</xdr:colOff>
      <xdr:row>19</xdr:row>
      <xdr:rowOff>265902</xdr:rowOff>
    </xdr:from>
    <xdr:to>
      <xdr:col>4</xdr:col>
      <xdr:colOff>98155</xdr:colOff>
      <xdr:row>19</xdr:row>
      <xdr:rowOff>922068</xdr:rowOff>
    </xdr:to>
    <xdr:pic>
      <xdr:nvPicPr>
        <xdr:cNvPr id="51" name="Gráfico 21" descr="Opinión del cliente ">
          <a:extLst>
            <a:ext uri="{FF2B5EF4-FFF2-40B4-BE49-F238E27FC236}">
              <a16:creationId xmlns:a16="http://schemas.microsoft.com/office/drawing/2014/main" id="{00000000-0008-0000-0100-000033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420235" y="9659933"/>
          <a:ext cx="702733" cy="656166"/>
        </a:xfrm>
        <a:prstGeom prst="rect">
          <a:avLst/>
        </a:prstGeom>
      </xdr:spPr>
    </xdr:pic>
    <xdr:clientData/>
  </xdr:twoCellAnchor>
  <xdr:twoCellAnchor editAs="oneCell">
    <xdr:from>
      <xdr:col>2</xdr:col>
      <xdr:colOff>1781971</xdr:colOff>
      <xdr:row>19</xdr:row>
      <xdr:rowOff>330724</xdr:rowOff>
    </xdr:from>
    <xdr:to>
      <xdr:col>2</xdr:col>
      <xdr:colOff>2378871</xdr:colOff>
      <xdr:row>19</xdr:row>
      <xdr:rowOff>838724</xdr:rowOff>
    </xdr:to>
    <xdr:pic>
      <xdr:nvPicPr>
        <xdr:cNvPr id="52" name="Gráfico 25" descr="Crecimiento del negocio">
          <a:extLst>
            <a:ext uri="{FF2B5EF4-FFF2-40B4-BE49-F238E27FC236}">
              <a16:creationId xmlns:a16="http://schemas.microsoft.com/office/drawing/2014/main" id="{00000000-0008-0000-0100-000034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4139409" y="9724755"/>
          <a:ext cx="596900" cy="508000"/>
        </a:xfrm>
        <a:prstGeom prst="rect">
          <a:avLst/>
        </a:prstGeom>
      </xdr:spPr>
    </xdr:pic>
    <xdr:clientData/>
  </xdr:twoCellAnchor>
  <xdr:twoCellAnchor editAs="oneCell">
    <xdr:from>
      <xdr:col>1</xdr:col>
      <xdr:colOff>437888</xdr:colOff>
      <xdr:row>19</xdr:row>
      <xdr:rowOff>202402</xdr:rowOff>
    </xdr:from>
    <xdr:to>
      <xdr:col>1</xdr:col>
      <xdr:colOff>1083472</xdr:colOff>
      <xdr:row>19</xdr:row>
      <xdr:rowOff>879735</xdr:rowOff>
    </xdr:to>
    <xdr:pic>
      <xdr:nvPicPr>
        <xdr:cNvPr id="53" name="Gráfico 142" descr="Mano abierta con planta">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18888" y="9596433"/>
          <a:ext cx="645584" cy="677333"/>
        </a:xfrm>
        <a:prstGeom prst="rect">
          <a:avLst/>
        </a:prstGeom>
      </xdr:spPr>
    </xdr:pic>
    <xdr:clientData/>
  </xdr:twoCellAnchor>
  <xdr:twoCellAnchor editAs="oneCell">
    <xdr:from>
      <xdr:col>1</xdr:col>
      <xdr:colOff>0</xdr:colOff>
      <xdr:row>1</xdr:row>
      <xdr:rowOff>71479</xdr:rowOff>
    </xdr:from>
    <xdr:to>
      <xdr:col>2</xdr:col>
      <xdr:colOff>1595954</xdr:colOff>
      <xdr:row>1</xdr:row>
      <xdr:rowOff>678698</xdr:rowOff>
    </xdr:to>
    <xdr:pic>
      <xdr:nvPicPr>
        <xdr:cNvPr id="2" name="Imagen 1">
          <a:extLst>
            <a:ext uri="{FF2B5EF4-FFF2-40B4-BE49-F238E27FC236}">
              <a16:creationId xmlns:a16="http://schemas.microsoft.com/office/drawing/2014/main" id="{6555C2D6-6835-439B-B473-957F1665B0D3}"/>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81000" y="285792"/>
          <a:ext cx="3572392" cy="607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1809750</xdr:colOff>
      <xdr:row>3</xdr:row>
      <xdr:rowOff>24493</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a:stretch>
          <a:fillRect/>
        </a:stretch>
      </xdr:blipFill>
      <xdr:spPr>
        <a:xfrm>
          <a:off x="0" y="0"/>
          <a:ext cx="5864679" cy="1156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444499</xdr:colOff>
      <xdr:row>0</xdr:row>
      <xdr:rowOff>0</xdr:rowOff>
    </xdr:from>
    <xdr:to>
      <xdr:col>4</xdr:col>
      <xdr:colOff>746124</xdr:colOff>
      <xdr:row>2</xdr:row>
      <xdr:rowOff>244488</xdr:rowOff>
    </xdr:to>
    <xdr:pic>
      <xdr:nvPicPr>
        <xdr:cNvPr id="3" name="Imagen 2">
          <a:extLst>
            <a:ext uri="{FF2B5EF4-FFF2-40B4-BE49-F238E27FC236}">
              <a16:creationId xmlns:a16="http://schemas.microsoft.com/office/drawing/2014/main" id="{D0E0F0C6-A34A-464B-BDE3-5361D93E92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499" y="0"/>
          <a:ext cx="5921375" cy="10064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11340</xdr:colOff>
      <xdr:row>1</xdr:row>
      <xdr:rowOff>102054</xdr:rowOff>
    </xdr:from>
    <xdr:to>
      <xdr:col>3</xdr:col>
      <xdr:colOff>1167947</xdr:colOff>
      <xdr:row>3</xdr:row>
      <xdr:rowOff>272145</xdr:rowOff>
    </xdr:to>
    <xdr:pic>
      <xdr:nvPicPr>
        <xdr:cNvPr id="4" name="Imagen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a:stretch>
          <a:fillRect/>
        </a:stretch>
      </xdr:blipFill>
      <xdr:spPr>
        <a:xfrm>
          <a:off x="170090" y="272143"/>
          <a:ext cx="3311071" cy="8504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pereira\Documents\Institucionales\PLAN%20DE%20PARTICIPACI&#211;N%20CIUDADANA\Plan%20Participaci&#243;n%202020\Seguimiento%202020\21-02-08%20Plan%20de%20Participaci&#243;n%20Ciudadana%20Minciencias%202020%20(Corte%2031-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pereira\Documents\institucionales\PLAN%20DE%20PARTICIPACI&#211;N%20CIUDADANA\Plan%20Participaci&#243;n%202019\Seguimiento%202019\19-12-31%20Seguimiento%20Plan%20de%20Participaci&#243;n%20Ciudadana%20Colciencia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s\Desktop\Minciencias\PARTICIPACI&#211;N%20CIUDADANA\2021\Plan%20de%20Participacion%20Ciudadana%20MinCiencias%202021%20-%20Aportes%20DirCapacidades%20y%20divulgaci&#243;n%20al%20Plan%20PC%20-%2020220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apereira\Downloads\Plan%20de%20Participacio&#769;n%20Ciudadana%20Minciencias%202020%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sus\Desktop\Minciencias\PARTICIPACI&#211;N%20CIUDADANA\2021\Plan%20de%20Participacion%20Ciudadana%20MinCiencias%202021%20-%20Apropiaci&#243;n%20Social%20del%20Conocimiento%20-%2020220214.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juancarlosruizarteaga/Dropbox/4.%20STTG/S9%20OGE/Orfeos%202022/C:/Users/Asus/Desktop/Minciencias/PARTICIPACI&#211;N%20CIUDADANA/2021/Plan%20de%20Participacion%20Ciudadana%20MinCiencias%202021%20-%20Aportes%20DirCapacidades%20y%20divulgaci&#243;n%20al%20Plan%20PC%20-%2020220212.xlsx?279F18B9" TargetMode="External"/><Relationship Id="rId1" Type="http://schemas.openxmlformats.org/officeDocument/2006/relationships/externalLinkPath" Target="file:///\\279F18B9\Plan%20de%20Participacion%20Ciudadana%20MinCiencias%202021%20-%20Aportes%20DirCapacidades%20y%20divulgaci&#243;n%20al%20Plan%20PC%20-%2020220212.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Users/juancarlosruizarteaga/Dropbox/4.%20STTG/S9%20OGE/Orfeos%202022/C:/Users/Asus/Desktop/Minciencias/PARTICIPACI&#211;N%20CIUDADANA/2021/Plan%20de%20Participacion%20Ciudadana%20MinCiencias%202021%20-%20Apropiaci&#243;n%20Social%20del%20Conocimiento%20-%2020220214.xlsx?279F18B9" TargetMode="External"/><Relationship Id="rId1" Type="http://schemas.openxmlformats.org/officeDocument/2006/relationships/externalLinkPath" Target="file:///\\279F18B9\Plan%20de%20Participacion%20Ciudadana%20MinCiencias%202021%20-%20Apropiaci&#243;n%20Social%20del%20Conocimiento%20-%202022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6">
          <cell r="B26" t="str">
            <v>Identificación  de necesidades y diagnóstico</v>
          </cell>
          <cell r="C26"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6"/>
          <cell r="E26"/>
          <cell r="F26"/>
        </row>
        <row r="27">
          <cell r="B27" t="str">
            <v>Formulación participativa</v>
          </cell>
          <cell r="C27"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7"/>
          <cell r="E27"/>
          <cell r="F27"/>
        </row>
        <row r="28">
          <cell r="B28" t="str">
            <v>Ejecución o implementación participativa</v>
          </cell>
          <cell r="C28"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8"/>
          <cell r="E28"/>
          <cell r="F28"/>
        </row>
        <row r="29">
          <cell r="B29" t="str">
            <v>Evaluación y Control Ciudadanos</v>
          </cell>
          <cell r="C29"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29"/>
          <cell r="E29"/>
          <cell r="F29"/>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47"/>
  <sheetViews>
    <sheetView view="pageBreakPreview" topLeftCell="A37" zoomScale="110" zoomScaleNormal="90" zoomScaleSheetLayoutView="110" workbookViewId="0">
      <selection activeCell="G10" sqref="G10"/>
    </sheetView>
  </sheetViews>
  <sheetFormatPr baseColWidth="10" defaultColWidth="11.44140625" defaultRowHeight="13.8" x14ac:dyDescent="0.25"/>
  <cols>
    <col min="1" max="1" width="0.6640625" style="47" customWidth="1"/>
    <col min="2" max="2" width="8.109375" style="47" customWidth="1"/>
    <col min="3" max="5" width="8" style="47" customWidth="1"/>
    <col min="6" max="6" width="11.44140625" style="47"/>
    <col min="7" max="8" width="9" style="47" customWidth="1"/>
    <col min="9" max="16384" width="11.44140625" style="47"/>
  </cols>
  <sheetData>
    <row r="1" spans="2:10" ht="14.4" thickBot="1" x14ac:dyDescent="0.3"/>
    <row r="2" spans="2:10" x14ac:dyDescent="0.25">
      <c r="B2" s="51"/>
      <c r="C2" s="52"/>
      <c r="D2" s="52"/>
      <c r="E2" s="52"/>
      <c r="F2" s="52"/>
      <c r="G2" s="52"/>
      <c r="H2" s="52"/>
      <c r="I2" s="52"/>
      <c r="J2" s="53"/>
    </row>
    <row r="3" spans="2:10" ht="26.25" customHeight="1" x14ac:dyDescent="0.25">
      <c r="B3" s="54"/>
      <c r="J3" s="55"/>
    </row>
    <row r="4" spans="2:10" x14ac:dyDescent="0.25">
      <c r="B4" s="54"/>
      <c r="J4" s="55"/>
    </row>
    <row r="5" spans="2:10" x14ac:dyDescent="0.25">
      <c r="B5" s="54"/>
      <c r="J5" s="55"/>
    </row>
    <row r="6" spans="2:10" x14ac:dyDescent="0.25">
      <c r="B6" s="54"/>
      <c r="J6" s="55"/>
    </row>
    <row r="7" spans="2:10" x14ac:dyDescent="0.25">
      <c r="B7" s="54"/>
      <c r="J7" s="55"/>
    </row>
    <row r="8" spans="2:10" x14ac:dyDescent="0.25">
      <c r="B8" s="54"/>
      <c r="J8" s="55"/>
    </row>
    <row r="9" spans="2:10" x14ac:dyDescent="0.25">
      <c r="B9" s="54"/>
      <c r="J9" s="55"/>
    </row>
    <row r="10" spans="2:10" x14ac:dyDescent="0.25">
      <c r="B10" s="54"/>
      <c r="J10" s="55"/>
    </row>
    <row r="11" spans="2:10" x14ac:dyDescent="0.25">
      <c r="B11" s="54"/>
      <c r="J11" s="55"/>
    </row>
    <row r="12" spans="2:10" x14ac:dyDescent="0.25">
      <c r="B12" s="54"/>
      <c r="J12" s="55"/>
    </row>
    <row r="13" spans="2:10" x14ac:dyDescent="0.25">
      <c r="B13" s="54"/>
      <c r="J13" s="55"/>
    </row>
    <row r="14" spans="2:10" x14ac:dyDescent="0.25">
      <c r="B14" s="54"/>
      <c r="J14" s="55"/>
    </row>
    <row r="15" spans="2:10" ht="6" customHeight="1" x14ac:dyDescent="0.25">
      <c r="B15" s="54"/>
      <c r="J15" s="55"/>
    </row>
    <row r="16" spans="2:10" ht="6" customHeight="1" x14ac:dyDescent="0.25">
      <c r="B16" s="54"/>
      <c r="J16" s="55"/>
    </row>
    <row r="17" spans="2:10" x14ac:dyDescent="0.25">
      <c r="B17" s="54"/>
      <c r="J17" s="55"/>
    </row>
    <row r="18" spans="2:10" x14ac:dyDescent="0.25">
      <c r="B18" s="54"/>
      <c r="J18" s="55"/>
    </row>
    <row r="19" spans="2:10" x14ac:dyDescent="0.25">
      <c r="B19" s="54"/>
      <c r="J19" s="55"/>
    </row>
    <row r="20" spans="2:10" x14ac:dyDescent="0.25">
      <c r="B20" s="54"/>
      <c r="J20" s="55"/>
    </row>
    <row r="21" spans="2:10" x14ac:dyDescent="0.25">
      <c r="B21" s="54"/>
      <c r="J21" s="55"/>
    </row>
    <row r="22" spans="2:10" x14ac:dyDescent="0.25">
      <c r="B22" s="54"/>
      <c r="J22" s="55"/>
    </row>
    <row r="23" spans="2:10" x14ac:dyDescent="0.25">
      <c r="B23" s="54"/>
      <c r="J23" s="55"/>
    </row>
    <row r="24" spans="2:10" x14ac:dyDescent="0.25">
      <c r="B24" s="54"/>
      <c r="J24" s="55"/>
    </row>
    <row r="25" spans="2:10" x14ac:dyDescent="0.25">
      <c r="B25" s="54"/>
      <c r="J25" s="55"/>
    </row>
    <row r="26" spans="2:10" x14ac:dyDescent="0.25">
      <c r="B26" s="54"/>
      <c r="J26" s="55"/>
    </row>
    <row r="27" spans="2:10" x14ac:dyDescent="0.25">
      <c r="B27" s="54"/>
      <c r="J27" s="55"/>
    </row>
    <row r="28" spans="2:10" ht="7.5" customHeight="1" x14ac:dyDescent="0.25">
      <c r="B28" s="54"/>
      <c r="J28" s="55"/>
    </row>
    <row r="29" spans="2:10" ht="7.5" customHeight="1" x14ac:dyDescent="0.25">
      <c r="B29" s="54"/>
      <c r="J29" s="55"/>
    </row>
    <row r="30" spans="2:10" x14ac:dyDescent="0.25">
      <c r="B30" s="54"/>
      <c r="J30" s="55"/>
    </row>
    <row r="31" spans="2:10" x14ac:dyDescent="0.25">
      <c r="B31" s="54"/>
      <c r="J31" s="55"/>
    </row>
    <row r="32" spans="2:10" x14ac:dyDescent="0.25">
      <c r="B32" s="54"/>
      <c r="J32" s="55"/>
    </row>
    <row r="33" spans="2:13" x14ac:dyDescent="0.25">
      <c r="B33" s="54"/>
      <c r="J33" s="55"/>
    </row>
    <row r="34" spans="2:13" x14ac:dyDescent="0.25">
      <c r="B34" s="54"/>
      <c r="J34" s="55"/>
    </row>
    <row r="35" spans="2:13" x14ac:dyDescent="0.25">
      <c r="B35" s="54"/>
      <c r="J35" s="55"/>
    </row>
    <row r="36" spans="2:13" x14ac:dyDescent="0.25">
      <c r="B36" s="54"/>
      <c r="J36" s="55"/>
    </row>
    <row r="37" spans="2:13" x14ac:dyDescent="0.25">
      <c r="B37" s="54"/>
      <c r="J37" s="55"/>
    </row>
    <row r="38" spans="2:13" x14ac:dyDescent="0.25">
      <c r="B38" s="54"/>
      <c r="J38" s="55"/>
    </row>
    <row r="39" spans="2:13" ht="7.5" customHeight="1" x14ac:dyDescent="0.25">
      <c r="B39" s="54"/>
      <c r="J39" s="55"/>
    </row>
    <row r="40" spans="2:13" ht="7.5" customHeight="1" x14ac:dyDescent="0.25">
      <c r="B40" s="54"/>
      <c r="J40" s="55"/>
    </row>
    <row r="41" spans="2:13" x14ac:dyDescent="0.25">
      <c r="B41" s="54"/>
      <c r="J41" s="55"/>
    </row>
    <row r="42" spans="2:13" x14ac:dyDescent="0.25">
      <c r="B42" s="54"/>
      <c r="J42" s="55"/>
    </row>
    <row r="43" spans="2:13" x14ac:dyDescent="0.25">
      <c r="B43" s="54"/>
      <c r="J43" s="55"/>
    </row>
    <row r="44" spans="2:13" x14ac:dyDescent="0.25">
      <c r="B44" s="54"/>
      <c r="J44" s="55"/>
    </row>
    <row r="45" spans="2:13" x14ac:dyDescent="0.25">
      <c r="B45" s="54"/>
      <c r="J45" s="55"/>
    </row>
    <row r="46" spans="2:13" x14ac:dyDescent="0.25">
      <c r="B46" s="54"/>
      <c r="J46" s="55"/>
    </row>
    <row r="47" spans="2:13" ht="35.25" customHeight="1" thickBot="1" x14ac:dyDescent="0.3">
      <c r="B47" s="145" t="s">
        <v>486</v>
      </c>
      <c r="C47" s="146"/>
      <c r="D47" s="56"/>
      <c r="E47" s="56"/>
      <c r="F47" s="56"/>
      <c r="G47" s="56"/>
      <c r="H47" s="56"/>
      <c r="I47" s="56"/>
      <c r="J47" s="57"/>
      <c r="M47" s="58"/>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337</v>
      </c>
      <c r="C2" s="159" t="s">
        <v>336</v>
      </c>
      <c r="D2" s="159"/>
      <c r="E2" s="159"/>
      <c r="F2" s="159"/>
      <c r="G2" s="159"/>
      <c r="H2" s="159"/>
      <c r="I2" s="159"/>
      <c r="J2" s="159"/>
      <c r="K2" s="159"/>
      <c r="L2" s="159"/>
      <c r="M2" s="159"/>
      <c r="N2" s="159"/>
      <c r="O2" s="2"/>
      <c r="R2" s="2"/>
    </row>
    <row r="3" spans="2:18" x14ac:dyDescent="0.25">
      <c r="C3" s="4"/>
      <c r="D3" s="4"/>
      <c r="E3" s="4"/>
      <c r="F3" s="4"/>
      <c r="G3" s="4"/>
      <c r="H3" s="4"/>
      <c r="I3" s="4"/>
      <c r="J3" s="4"/>
      <c r="K3" s="4"/>
      <c r="L3" s="4"/>
      <c r="M3" s="4"/>
      <c r="N3" s="4"/>
      <c r="O3" s="4"/>
      <c r="R3" s="4"/>
    </row>
    <row r="4" spans="2:18" ht="29.25" customHeight="1" x14ac:dyDescent="0.25">
      <c r="B4" s="1" t="s">
        <v>338</v>
      </c>
      <c r="C4" s="159" t="s">
        <v>139</v>
      </c>
      <c r="D4" s="159"/>
      <c r="E4" s="159"/>
      <c r="F4" s="159"/>
      <c r="G4" s="159"/>
      <c r="H4" s="159"/>
      <c r="I4" s="159"/>
      <c r="J4" s="159"/>
      <c r="K4" s="159"/>
      <c r="L4" s="159"/>
      <c r="M4" s="159"/>
      <c r="N4" s="159"/>
      <c r="O4" s="2"/>
      <c r="R4" s="2"/>
    </row>
    <row r="5" spans="2:18" ht="15" customHeight="1" x14ac:dyDescent="0.25">
      <c r="B5" s="5"/>
      <c r="C5" s="6"/>
      <c r="D5" s="6"/>
      <c r="E5" s="6"/>
      <c r="F5" s="6"/>
      <c r="G5" s="6"/>
      <c r="H5" s="6"/>
      <c r="I5" s="6"/>
      <c r="J5" s="6"/>
      <c r="K5" s="6"/>
      <c r="L5" s="6"/>
      <c r="M5" s="6"/>
      <c r="N5" s="6"/>
      <c r="O5" s="6"/>
      <c r="R5" s="6"/>
    </row>
    <row r="6" spans="2:18" ht="16.5" customHeight="1" x14ac:dyDescent="0.25">
      <c r="B6" s="160" t="s">
        <v>0</v>
      </c>
      <c r="C6" s="151" t="s">
        <v>13</v>
      </c>
      <c r="D6" s="152"/>
      <c r="E6" s="152"/>
      <c r="F6" s="153"/>
      <c r="G6" s="151" t="s">
        <v>2</v>
      </c>
      <c r="H6" s="152"/>
      <c r="I6" s="152"/>
      <c r="J6" s="152"/>
      <c r="K6" s="152"/>
      <c r="L6" s="152"/>
      <c r="M6" s="153"/>
      <c r="N6" s="154" t="s">
        <v>3</v>
      </c>
      <c r="O6" s="7"/>
      <c r="P6" s="158" t="s">
        <v>11</v>
      </c>
      <c r="Q6" s="158"/>
      <c r="R6" s="7"/>
    </row>
    <row r="7" spans="2:18" ht="31.5" customHeight="1" x14ac:dyDescent="0.25">
      <c r="B7" s="160"/>
      <c r="C7" s="20" t="s">
        <v>9</v>
      </c>
      <c r="D7" s="20" t="s">
        <v>10</v>
      </c>
      <c r="E7" s="20" t="s">
        <v>1</v>
      </c>
      <c r="F7" s="20" t="s">
        <v>16</v>
      </c>
      <c r="G7" s="20" t="s">
        <v>14</v>
      </c>
      <c r="H7" s="24" t="s">
        <v>15</v>
      </c>
      <c r="I7" s="20" t="s">
        <v>18</v>
      </c>
      <c r="J7" s="24" t="s">
        <v>17</v>
      </c>
      <c r="K7" s="20" t="s">
        <v>19</v>
      </c>
      <c r="L7" s="24" t="s">
        <v>20</v>
      </c>
      <c r="M7" s="20" t="s">
        <v>4</v>
      </c>
      <c r="N7" s="154"/>
      <c r="O7" s="7"/>
      <c r="P7" s="8" t="s">
        <v>26</v>
      </c>
      <c r="Q7" s="8" t="s">
        <v>5</v>
      </c>
      <c r="R7" s="7"/>
    </row>
    <row r="8" spans="2:18" ht="55.2" x14ac:dyDescent="0.25">
      <c r="B8" s="164" t="s">
        <v>339</v>
      </c>
      <c r="C8" s="155">
        <v>1750000000</v>
      </c>
      <c r="D8" s="167">
        <v>0</v>
      </c>
      <c r="E8" s="167">
        <v>0</v>
      </c>
      <c r="F8" s="173">
        <f>+C8+D8+E8</f>
        <v>1750000000</v>
      </c>
      <c r="G8" s="155">
        <v>3150000000</v>
      </c>
      <c r="H8" s="155"/>
      <c r="I8" s="167">
        <v>0</v>
      </c>
      <c r="J8" s="167"/>
      <c r="K8" s="167">
        <v>5000000000</v>
      </c>
      <c r="L8" s="167" t="s">
        <v>30</v>
      </c>
      <c r="M8" s="167">
        <f>+G8+I8+K8</f>
        <v>8150000000</v>
      </c>
      <c r="N8" s="170">
        <f>+F8+M8</f>
        <v>9900000000</v>
      </c>
      <c r="O8" s="11"/>
      <c r="P8" s="12" t="s">
        <v>341</v>
      </c>
      <c r="Q8" s="34">
        <v>22000</v>
      </c>
      <c r="R8" s="11"/>
    </row>
    <row r="9" spans="2:18" ht="15" x14ac:dyDescent="0.25">
      <c r="B9" s="166"/>
      <c r="C9" s="157"/>
      <c r="D9" s="169"/>
      <c r="E9" s="169"/>
      <c r="F9" s="175"/>
      <c r="G9" s="157"/>
      <c r="H9" s="157"/>
      <c r="I9" s="169"/>
      <c r="J9" s="169"/>
      <c r="K9" s="169"/>
      <c r="L9" s="169"/>
      <c r="M9" s="169"/>
      <c r="N9" s="172"/>
      <c r="O9" s="11"/>
      <c r="P9" s="12" t="s">
        <v>340</v>
      </c>
      <c r="Q9" s="34">
        <v>11</v>
      </c>
      <c r="R9" s="11"/>
    </row>
    <row r="10" spans="2:18" ht="55.2" x14ac:dyDescent="0.25">
      <c r="B10" s="21" t="s">
        <v>342</v>
      </c>
      <c r="C10" s="28">
        <v>500000000</v>
      </c>
      <c r="D10" s="9">
        <v>0</v>
      </c>
      <c r="E10" s="9">
        <v>0</v>
      </c>
      <c r="F10" s="27">
        <f t="shared" ref="F10:F15" si="0">+C10+D10+E10</f>
        <v>500000000</v>
      </c>
      <c r="G10" s="28">
        <v>500000000</v>
      </c>
      <c r="H10" s="28"/>
      <c r="I10" s="9">
        <v>0</v>
      </c>
      <c r="J10" s="9"/>
      <c r="K10" s="9">
        <v>0</v>
      </c>
      <c r="L10" s="9"/>
      <c r="M10" s="9">
        <f t="shared" ref="M10:M15" si="1">+G10+I10+K10</f>
        <v>500000000</v>
      </c>
      <c r="N10" s="30">
        <f t="shared" ref="N10:N15" si="2">+F10+M10</f>
        <v>1000000000</v>
      </c>
      <c r="O10" s="11"/>
      <c r="P10" s="12" t="s">
        <v>341</v>
      </c>
      <c r="Q10" s="34">
        <v>460000</v>
      </c>
      <c r="R10" s="11"/>
    </row>
    <row r="11" spans="2:18" ht="15" x14ac:dyDescent="0.25">
      <c r="B11" s="21" t="s">
        <v>343</v>
      </c>
      <c r="C11" s="28">
        <v>700000000</v>
      </c>
      <c r="D11" s="9">
        <v>0</v>
      </c>
      <c r="E11" s="9">
        <v>0</v>
      </c>
      <c r="F11" s="27">
        <f t="shared" si="0"/>
        <v>700000000</v>
      </c>
      <c r="G11" s="28">
        <v>500000000</v>
      </c>
      <c r="H11" s="28"/>
      <c r="I11" s="9">
        <v>0</v>
      </c>
      <c r="J11" s="9"/>
      <c r="K11" s="9">
        <v>0</v>
      </c>
      <c r="L11" s="9"/>
      <c r="M11" s="9">
        <f t="shared" si="1"/>
        <v>500000000</v>
      </c>
      <c r="N11" s="30">
        <f t="shared" si="2"/>
        <v>1200000000</v>
      </c>
      <c r="O11" s="11"/>
      <c r="P11" s="12"/>
      <c r="Q11" s="34"/>
      <c r="R11" s="11"/>
    </row>
    <row r="12" spans="2:18" ht="15" x14ac:dyDescent="0.25">
      <c r="B12" s="21" t="s">
        <v>344</v>
      </c>
      <c r="C12" s="9">
        <v>0</v>
      </c>
      <c r="D12" s="9">
        <v>0</v>
      </c>
      <c r="E12" s="9">
        <v>0</v>
      </c>
      <c r="F12" s="27">
        <f t="shared" si="0"/>
        <v>0</v>
      </c>
      <c r="G12" s="28">
        <v>100000000</v>
      </c>
      <c r="H12" s="28" t="s">
        <v>345</v>
      </c>
      <c r="I12" s="9">
        <v>0</v>
      </c>
      <c r="J12" s="9"/>
      <c r="K12" s="9">
        <v>0</v>
      </c>
      <c r="L12" s="9"/>
      <c r="M12" s="9">
        <f t="shared" si="1"/>
        <v>100000000</v>
      </c>
      <c r="N12" s="30">
        <f t="shared" si="2"/>
        <v>100000000</v>
      </c>
      <c r="O12" s="11"/>
      <c r="P12" s="12"/>
      <c r="Q12" s="34"/>
      <c r="R12" s="11"/>
    </row>
    <row r="13" spans="2:18" ht="15" x14ac:dyDescent="0.25">
      <c r="B13" s="21" t="s">
        <v>346</v>
      </c>
      <c r="C13" s="9">
        <v>0</v>
      </c>
      <c r="D13" s="9">
        <v>0</v>
      </c>
      <c r="E13" s="9">
        <v>0</v>
      </c>
      <c r="F13" s="27">
        <f t="shared" si="0"/>
        <v>0</v>
      </c>
      <c r="G13" s="9">
        <v>0</v>
      </c>
      <c r="H13" s="9"/>
      <c r="I13" s="9">
        <v>0</v>
      </c>
      <c r="J13" s="9"/>
      <c r="K13" s="9">
        <v>4000000000</v>
      </c>
      <c r="L13" s="9" t="s">
        <v>30</v>
      </c>
      <c r="M13" s="9">
        <f t="shared" si="1"/>
        <v>4000000000</v>
      </c>
      <c r="N13" s="30">
        <f t="shared" si="2"/>
        <v>4000000000</v>
      </c>
      <c r="O13" s="11"/>
      <c r="P13" s="12"/>
      <c r="Q13" s="34"/>
      <c r="R13" s="11"/>
    </row>
    <row r="14" spans="2:18" ht="15" x14ac:dyDescent="0.25">
      <c r="B14" s="21" t="s">
        <v>347</v>
      </c>
      <c r="C14" s="9">
        <v>0</v>
      </c>
      <c r="D14" s="9">
        <v>0</v>
      </c>
      <c r="E14" s="9">
        <v>0</v>
      </c>
      <c r="F14" s="27">
        <f t="shared" si="0"/>
        <v>0</v>
      </c>
      <c r="G14" s="9">
        <v>0</v>
      </c>
      <c r="H14" s="9"/>
      <c r="I14" s="9">
        <v>0</v>
      </c>
      <c r="J14" s="9"/>
      <c r="K14" s="9">
        <v>28000000000</v>
      </c>
      <c r="L14" s="9" t="s">
        <v>30</v>
      </c>
      <c r="M14" s="9">
        <f t="shared" si="1"/>
        <v>28000000000</v>
      </c>
      <c r="N14" s="30">
        <f t="shared" si="2"/>
        <v>28000000000</v>
      </c>
      <c r="O14" s="11"/>
      <c r="P14" s="12"/>
      <c r="Q14" s="34"/>
      <c r="R14" s="11"/>
    </row>
    <row r="15" spans="2:18" ht="27.6" x14ac:dyDescent="0.25">
      <c r="B15" s="21" t="s">
        <v>348</v>
      </c>
      <c r="C15" s="9">
        <v>0</v>
      </c>
      <c r="D15" s="9">
        <v>0</v>
      </c>
      <c r="E15" s="9">
        <v>0</v>
      </c>
      <c r="F15" s="27">
        <f t="shared" si="0"/>
        <v>0</v>
      </c>
      <c r="G15" s="9">
        <v>0</v>
      </c>
      <c r="H15" s="9"/>
      <c r="I15" s="9">
        <v>0</v>
      </c>
      <c r="J15" s="9"/>
      <c r="K15" s="9">
        <v>4000000000</v>
      </c>
      <c r="L15" s="9" t="s">
        <v>30</v>
      </c>
      <c r="M15" s="9">
        <f t="shared" si="1"/>
        <v>4000000000</v>
      </c>
      <c r="N15" s="30">
        <f t="shared" si="2"/>
        <v>4000000000</v>
      </c>
      <c r="O15" s="11"/>
      <c r="P15" s="12" t="s">
        <v>62</v>
      </c>
      <c r="Q15" s="34">
        <v>15</v>
      </c>
      <c r="R15" s="11"/>
    </row>
    <row r="16" spans="2:18" ht="55.2" x14ac:dyDescent="0.25">
      <c r="B16" s="14" t="s">
        <v>6</v>
      </c>
      <c r="C16" s="15">
        <f>SUM(C8:C15)</f>
        <v>2950000000</v>
      </c>
      <c r="D16" s="15">
        <f>SUM(D8:D15)</f>
        <v>0</v>
      </c>
      <c r="E16" s="15">
        <f>SUM(E8:E15)</f>
        <v>0</v>
      </c>
      <c r="F16" s="15">
        <f>SUM(F8:F15)</f>
        <v>2950000000</v>
      </c>
      <c r="G16" s="15">
        <f>SUM(G8:G15)</f>
        <v>4250000000</v>
      </c>
      <c r="I16" s="15">
        <f>SUM(I8:I15)</f>
        <v>0</v>
      </c>
      <c r="K16" s="15">
        <f>SUM(K8:K15)</f>
        <v>41000000000</v>
      </c>
      <c r="M16" s="31">
        <f>SUM(M8:M15)</f>
        <v>45250000000</v>
      </c>
      <c r="N16" s="31">
        <f>SUM(N8:N15)</f>
        <v>48200000000</v>
      </c>
      <c r="O16" s="16"/>
      <c r="P16" s="43" t="s">
        <v>341</v>
      </c>
      <c r="Q16" s="40">
        <f>+Q8+Q10</f>
        <v>482000</v>
      </c>
      <c r="R16" s="16"/>
    </row>
    <row r="17" spans="1:17" x14ac:dyDescent="0.25">
      <c r="P17" s="43" t="s">
        <v>340</v>
      </c>
      <c r="Q17" s="40">
        <f>+Q9</f>
        <v>11</v>
      </c>
    </row>
    <row r="18" spans="1:17" ht="27.6" x14ac:dyDescent="0.25">
      <c r="B18" s="14" t="s">
        <v>12</v>
      </c>
      <c r="C18" s="46">
        <f>F16</f>
        <v>2950000000</v>
      </c>
      <c r="D18" s="22"/>
      <c r="P18" s="43" t="s">
        <v>62</v>
      </c>
      <c r="Q18" s="40">
        <f>+Q15</f>
        <v>15</v>
      </c>
    </row>
    <row r="19" spans="1:17" ht="15.6" x14ac:dyDescent="0.25">
      <c r="B19" s="14" t="s">
        <v>7</v>
      </c>
      <c r="C19" s="17">
        <f>+M16</f>
        <v>45250000000</v>
      </c>
      <c r="D19" s="22"/>
    </row>
    <row r="20" spans="1:17" ht="15.6" x14ac:dyDescent="0.25">
      <c r="B20" s="14" t="s">
        <v>3</v>
      </c>
      <c r="C20" s="18">
        <f>+C18+C19</f>
        <v>48200000000</v>
      </c>
      <c r="D20" s="23"/>
    </row>
    <row r="22" spans="1:17" x14ac:dyDescent="0.25">
      <c r="A22" s="25"/>
      <c r="B22" s="25"/>
      <c r="C22" s="25"/>
      <c r="D22" s="25"/>
      <c r="E22" s="25"/>
      <c r="F22" s="25"/>
      <c r="G22" s="25"/>
      <c r="H22" s="25"/>
      <c r="I22" s="25"/>
      <c r="J22" s="25"/>
      <c r="K22" s="25"/>
      <c r="L22" s="25"/>
      <c r="M22" s="25"/>
      <c r="N22" s="25"/>
      <c r="O22" s="25"/>
      <c r="P22" s="25"/>
      <c r="Q22" s="25"/>
    </row>
  </sheetData>
  <mergeCells count="20">
    <mergeCell ref="P6:Q6"/>
    <mergeCell ref="C2:N2"/>
    <mergeCell ref="C4:N4"/>
    <mergeCell ref="K8:K9"/>
    <mergeCell ref="L8:L9"/>
    <mergeCell ref="M8:M9"/>
    <mergeCell ref="N8:N9"/>
    <mergeCell ref="B6:B7"/>
    <mergeCell ref="C6:F6"/>
    <mergeCell ref="G6:M6"/>
    <mergeCell ref="N6:N7"/>
    <mergeCell ref="G8:G9"/>
    <mergeCell ref="B8:B9"/>
    <mergeCell ref="C8:C9"/>
    <mergeCell ref="D8:D9"/>
    <mergeCell ref="E8:E9"/>
    <mergeCell ref="F8:F9"/>
    <mergeCell ref="H8:H9"/>
    <mergeCell ref="I8:I9"/>
    <mergeCell ref="J8: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V142"/>
  <sheetViews>
    <sheetView showGridLines="0" zoomScale="50" zoomScaleNormal="50" zoomScaleSheetLayoutView="10" workbookViewId="0">
      <selection activeCell="G29" sqref="G29:G32"/>
    </sheetView>
  </sheetViews>
  <sheetFormatPr baseColWidth="10" defaultColWidth="11.44140625" defaultRowHeight="30" customHeight="1" x14ac:dyDescent="0.25"/>
  <cols>
    <col min="1" max="2" width="7.33203125" style="47" customWidth="1"/>
    <col min="3" max="3" width="30.33203125" style="47" customWidth="1"/>
    <col min="4" max="4" width="16" style="75" customWidth="1"/>
    <col min="5" max="5" width="28.44140625" style="47" customWidth="1"/>
    <col min="6" max="6" width="22" style="75" customWidth="1"/>
    <col min="7" max="7" width="23.6640625" style="75" customWidth="1"/>
    <col min="8" max="8" width="21.44140625" style="75" customWidth="1"/>
    <col min="9" max="9" width="23.109375" style="75" customWidth="1"/>
    <col min="10" max="10" width="24.109375" style="75" customWidth="1"/>
    <col min="11" max="11" width="25.6640625" style="47" customWidth="1"/>
    <col min="12" max="12" width="25.33203125" style="47" customWidth="1"/>
    <col min="13" max="13" width="41.88671875" style="47" customWidth="1"/>
    <col min="14" max="14" width="22.109375" style="47" customWidth="1"/>
    <col min="15" max="15" width="35.44140625" style="47" customWidth="1"/>
    <col min="16" max="16" width="18.44140625" style="47" customWidth="1"/>
    <col min="17" max="17" width="42" style="47" customWidth="1"/>
    <col min="18" max="19" width="33.109375" style="47" customWidth="1"/>
    <col min="20" max="20" width="23.88671875" style="47" customWidth="1"/>
    <col min="21" max="21" width="17.88671875" style="47" customWidth="1"/>
    <col min="22" max="22" width="64" style="47" customWidth="1"/>
    <col min="23" max="23" width="37.6640625" style="47" customWidth="1"/>
    <col min="24" max="24" width="18.109375" style="47" customWidth="1"/>
    <col min="25" max="25" width="26.109375" style="47" customWidth="1"/>
    <col min="26" max="26" width="90.109375" style="47" customWidth="1"/>
    <col min="27" max="27" width="14.109375" style="47" customWidth="1"/>
    <col min="28" max="28" width="24.6640625" style="47" customWidth="1"/>
    <col min="29" max="29" width="22.88671875" style="47" customWidth="1"/>
    <col min="30" max="30" width="16.44140625" style="47" customWidth="1"/>
    <col min="31" max="31" width="59.109375" style="47" customWidth="1"/>
    <col min="32" max="32" width="16.6640625" style="47" customWidth="1"/>
    <col min="33" max="33" width="61.88671875" style="47" customWidth="1"/>
    <col min="34" max="34" width="53.6640625" style="47" customWidth="1"/>
    <col min="35" max="35" width="45.6640625" style="47" customWidth="1"/>
    <col min="36" max="48" width="19.88671875" style="47" customWidth="1"/>
    <col min="49" max="16384" width="11.44140625" style="47"/>
  </cols>
  <sheetData>
    <row r="1" spans="1:48" ht="30" customHeight="1" x14ac:dyDescent="0.25">
      <c r="A1" s="221"/>
      <c r="B1" s="222"/>
      <c r="C1" s="222"/>
      <c r="D1" s="222"/>
      <c r="E1" s="223"/>
      <c r="F1" s="196" t="s">
        <v>677</v>
      </c>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59" t="s">
        <v>490</v>
      </c>
    </row>
    <row r="2" spans="1:48" ht="30" customHeight="1" x14ac:dyDescent="0.25">
      <c r="A2" s="224"/>
      <c r="B2" s="225"/>
      <c r="C2" s="225"/>
      <c r="D2" s="225"/>
      <c r="E2" s="226"/>
      <c r="F2" s="198"/>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60" t="s">
        <v>491</v>
      </c>
    </row>
    <row r="3" spans="1:48" ht="30" customHeight="1" thickBot="1" x14ac:dyDescent="0.3">
      <c r="A3" s="227"/>
      <c r="B3" s="228"/>
      <c r="C3" s="228"/>
      <c r="D3" s="228"/>
      <c r="E3" s="229"/>
      <c r="F3" s="200"/>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61" t="s">
        <v>492</v>
      </c>
    </row>
    <row r="5" spans="1:48" ht="30" customHeight="1" thickBot="1" x14ac:dyDescent="0.3">
      <c r="D5" s="62"/>
      <c r="F5" s="62"/>
      <c r="G5" s="62"/>
      <c r="H5" s="62"/>
      <c r="I5" s="62"/>
      <c r="J5" s="62"/>
      <c r="K5" s="62"/>
      <c r="L5" s="63"/>
      <c r="M5" s="63"/>
      <c r="N5" s="63"/>
      <c r="O5" s="63"/>
      <c r="P5" s="63"/>
      <c r="Q5" s="63"/>
      <c r="R5" s="63"/>
      <c r="S5" s="63"/>
      <c r="T5" s="63"/>
      <c r="U5" s="63"/>
      <c r="V5" s="63"/>
      <c r="W5" s="63"/>
      <c r="X5" s="63"/>
      <c r="Y5" s="63"/>
      <c r="Z5" s="63"/>
      <c r="AA5" s="63"/>
      <c r="AB5" s="63"/>
      <c r="AC5" s="63"/>
      <c r="AD5" s="63"/>
      <c r="AE5" s="63"/>
      <c r="AF5" s="63"/>
      <c r="AG5" s="63"/>
      <c r="AH5" s="63"/>
      <c r="AI5" s="63"/>
    </row>
    <row r="6" spans="1:48" ht="30" customHeight="1" thickBot="1" x14ac:dyDescent="0.3">
      <c r="A6" s="230" t="s">
        <v>567</v>
      </c>
      <c r="B6" s="231"/>
      <c r="C6" s="231"/>
      <c r="D6" s="231"/>
      <c r="E6" s="231"/>
      <c r="F6" s="231"/>
      <c r="G6" s="231"/>
      <c r="H6" s="231"/>
      <c r="I6" s="231"/>
      <c r="J6" s="231"/>
      <c r="K6" s="231"/>
      <c r="L6" s="231"/>
      <c r="M6" s="231"/>
      <c r="N6" s="231"/>
      <c r="O6" s="231"/>
      <c r="P6" s="231"/>
      <c r="Q6" s="231"/>
      <c r="R6" s="231"/>
      <c r="S6" s="231"/>
      <c r="T6" s="231"/>
      <c r="U6" s="231"/>
      <c r="V6" s="231"/>
      <c r="W6" s="232"/>
      <c r="X6" s="204" t="s">
        <v>566</v>
      </c>
      <c r="Y6" s="205"/>
      <c r="Z6" s="205"/>
      <c r="AA6" s="205"/>
      <c r="AB6" s="205"/>
      <c r="AC6" s="205"/>
      <c r="AD6" s="205"/>
      <c r="AE6" s="205"/>
      <c r="AF6" s="205"/>
      <c r="AG6" s="205"/>
      <c r="AH6" s="205"/>
      <c r="AI6" s="206"/>
    </row>
    <row r="7" spans="1:48" ht="30" customHeight="1" x14ac:dyDescent="0.25">
      <c r="A7" s="253" t="s">
        <v>443</v>
      </c>
      <c r="B7" s="202" t="s">
        <v>426</v>
      </c>
      <c r="C7" s="207" t="s">
        <v>356</v>
      </c>
      <c r="D7" s="207" t="s">
        <v>419</v>
      </c>
      <c r="E7" s="207" t="s">
        <v>421</v>
      </c>
      <c r="F7" s="207" t="s">
        <v>372</v>
      </c>
      <c r="G7" s="207" t="s">
        <v>394</v>
      </c>
      <c r="H7" s="207" t="s">
        <v>439</v>
      </c>
      <c r="I7" s="207" t="s">
        <v>479</v>
      </c>
      <c r="J7" s="207" t="s">
        <v>375</v>
      </c>
      <c r="K7" s="207" t="s">
        <v>376</v>
      </c>
      <c r="L7" s="207" t="s">
        <v>412</v>
      </c>
      <c r="M7" s="207" t="s">
        <v>428</v>
      </c>
      <c r="N7" s="207" t="s">
        <v>370</v>
      </c>
      <c r="O7" s="207" t="s">
        <v>353</v>
      </c>
      <c r="P7" s="218" t="s">
        <v>434</v>
      </c>
      <c r="Q7" s="219"/>
      <c r="R7" s="220"/>
      <c r="S7" s="207" t="s">
        <v>349</v>
      </c>
      <c r="T7" s="207" t="s">
        <v>350</v>
      </c>
      <c r="U7" s="207" t="s">
        <v>354</v>
      </c>
      <c r="V7" s="207"/>
      <c r="W7" s="211" t="s">
        <v>355</v>
      </c>
      <c r="X7" s="209" t="s">
        <v>361</v>
      </c>
      <c r="Y7" s="187" t="s">
        <v>392</v>
      </c>
      <c r="Z7" s="187"/>
      <c r="AA7" s="187" t="s">
        <v>371</v>
      </c>
      <c r="AB7" s="187"/>
      <c r="AC7" s="187"/>
      <c r="AD7" s="187" t="s">
        <v>369</v>
      </c>
      <c r="AE7" s="187"/>
      <c r="AF7" s="187" t="s">
        <v>364</v>
      </c>
      <c r="AG7" s="187"/>
      <c r="AH7" s="187" t="s">
        <v>362</v>
      </c>
      <c r="AI7" s="214" t="s">
        <v>366</v>
      </c>
      <c r="AJ7" s="364" t="s">
        <v>678</v>
      </c>
      <c r="AK7" s="365" t="s">
        <v>679</v>
      </c>
      <c r="AL7" s="365"/>
      <c r="AM7" s="365"/>
      <c r="AN7" s="365"/>
      <c r="AO7" s="365"/>
      <c r="AP7" s="365"/>
      <c r="AQ7" s="365"/>
      <c r="AR7" s="365"/>
      <c r="AS7" s="365"/>
      <c r="AT7" s="365"/>
      <c r="AU7" s="366" t="s">
        <v>400</v>
      </c>
      <c r="AV7" s="366"/>
    </row>
    <row r="8" spans="1:48" ht="30" customHeight="1" thickBot="1" x14ac:dyDescent="0.3">
      <c r="A8" s="254" t="s">
        <v>356</v>
      </c>
      <c r="B8" s="203" t="s">
        <v>356</v>
      </c>
      <c r="C8" s="208" t="s">
        <v>356</v>
      </c>
      <c r="D8" s="208" t="s">
        <v>357</v>
      </c>
      <c r="E8" s="208" t="s">
        <v>356</v>
      </c>
      <c r="F8" s="208" t="s">
        <v>357</v>
      </c>
      <c r="G8" s="208" t="s">
        <v>357</v>
      </c>
      <c r="H8" s="208" t="s">
        <v>357</v>
      </c>
      <c r="I8" s="208" t="s">
        <v>358</v>
      </c>
      <c r="J8" s="208" t="s">
        <v>359</v>
      </c>
      <c r="K8" s="208" t="s">
        <v>352</v>
      </c>
      <c r="L8" s="208" t="s">
        <v>360</v>
      </c>
      <c r="M8" s="208" t="s">
        <v>353</v>
      </c>
      <c r="N8" s="208" t="s">
        <v>353</v>
      </c>
      <c r="O8" s="208" t="s">
        <v>353</v>
      </c>
      <c r="P8" s="64" t="s">
        <v>368</v>
      </c>
      <c r="Q8" s="64" t="s">
        <v>367</v>
      </c>
      <c r="R8" s="64" t="s">
        <v>493</v>
      </c>
      <c r="S8" s="208" t="s">
        <v>349</v>
      </c>
      <c r="T8" s="208" t="s">
        <v>350</v>
      </c>
      <c r="U8" s="64" t="s">
        <v>363</v>
      </c>
      <c r="V8" s="64" t="s">
        <v>393</v>
      </c>
      <c r="W8" s="212"/>
      <c r="X8" s="210"/>
      <c r="Y8" s="65" t="s">
        <v>385</v>
      </c>
      <c r="Z8" s="65" t="s">
        <v>413</v>
      </c>
      <c r="AA8" s="65" t="s">
        <v>389</v>
      </c>
      <c r="AB8" s="65" t="s">
        <v>388</v>
      </c>
      <c r="AC8" s="65" t="s">
        <v>386</v>
      </c>
      <c r="AD8" s="65" t="s">
        <v>427</v>
      </c>
      <c r="AE8" s="65" t="s">
        <v>387</v>
      </c>
      <c r="AF8" s="65" t="s">
        <v>365</v>
      </c>
      <c r="AG8" s="65" t="s">
        <v>495</v>
      </c>
      <c r="AH8" s="213"/>
      <c r="AI8" s="215" t="s">
        <v>362</v>
      </c>
      <c r="AJ8" s="364"/>
      <c r="AK8" s="129" t="s">
        <v>688</v>
      </c>
      <c r="AL8" s="129" t="s">
        <v>680</v>
      </c>
      <c r="AM8" s="129" t="s">
        <v>689</v>
      </c>
      <c r="AN8" s="129" t="s">
        <v>681</v>
      </c>
      <c r="AO8" s="129" t="s">
        <v>690</v>
      </c>
      <c r="AP8" s="129" t="s">
        <v>682</v>
      </c>
      <c r="AQ8" s="129" t="s">
        <v>691</v>
      </c>
      <c r="AR8" s="129" t="s">
        <v>683</v>
      </c>
      <c r="AS8" s="129" t="s">
        <v>692</v>
      </c>
      <c r="AT8" s="129" t="s">
        <v>684</v>
      </c>
      <c r="AU8" s="128" t="s">
        <v>686</v>
      </c>
      <c r="AV8" s="128" t="s">
        <v>687</v>
      </c>
    </row>
    <row r="9" spans="1:48" s="68" customFormat="1" ht="30" customHeight="1" x14ac:dyDescent="0.25">
      <c r="A9" s="252" t="s">
        <v>505</v>
      </c>
      <c r="B9" s="245">
        <v>1</v>
      </c>
      <c r="C9" s="194" t="s">
        <v>499</v>
      </c>
      <c r="D9" s="216" t="s">
        <v>420</v>
      </c>
      <c r="E9" s="216" t="s">
        <v>425</v>
      </c>
      <c r="F9" s="216" t="s">
        <v>500</v>
      </c>
      <c r="G9" s="216" t="s">
        <v>481</v>
      </c>
      <c r="H9" s="216" t="s">
        <v>506</v>
      </c>
      <c r="I9" s="216" t="s">
        <v>478</v>
      </c>
      <c r="J9" s="216" t="s">
        <v>374</v>
      </c>
      <c r="K9" s="216" t="s">
        <v>377</v>
      </c>
      <c r="L9" s="216" t="s">
        <v>378</v>
      </c>
      <c r="M9" s="194" t="s">
        <v>501</v>
      </c>
      <c r="N9" s="271">
        <v>500</v>
      </c>
      <c r="O9" s="194" t="s">
        <v>482</v>
      </c>
      <c r="P9" s="216" t="s">
        <v>436</v>
      </c>
      <c r="Q9" s="194" t="str">
        <f>IF(AND(P9&lt;&gt;""),VLOOKUP(P9,[1]Presentación!$B$27:$F$30,2,FALSE),"")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9" s="194" t="s">
        <v>502</v>
      </c>
      <c r="S9" s="216" t="s">
        <v>396</v>
      </c>
      <c r="T9" s="216" t="s">
        <v>503</v>
      </c>
      <c r="U9" s="233">
        <v>0</v>
      </c>
      <c r="V9" s="194" t="s">
        <v>453</v>
      </c>
      <c r="W9" s="235" t="s">
        <v>504</v>
      </c>
      <c r="X9" s="237"/>
      <c r="Y9" s="239"/>
      <c r="Z9" s="179"/>
      <c r="AA9" s="181"/>
      <c r="AB9" s="66"/>
      <c r="AC9" s="67"/>
      <c r="AD9" s="181"/>
      <c r="AE9" s="183"/>
      <c r="AF9" s="185"/>
      <c r="AG9" s="110" t="s">
        <v>496</v>
      </c>
      <c r="AH9" s="179"/>
      <c r="AI9" s="273"/>
      <c r="AJ9" s="367" t="s">
        <v>685</v>
      </c>
      <c r="AK9" s="370">
        <v>1</v>
      </c>
      <c r="AL9" s="373">
        <v>1</v>
      </c>
      <c r="AM9" s="370">
        <v>2</v>
      </c>
      <c r="AN9" s="373">
        <v>1</v>
      </c>
      <c r="AO9" s="370">
        <v>1</v>
      </c>
      <c r="AP9" s="373">
        <v>1</v>
      </c>
      <c r="AQ9" s="370">
        <v>0</v>
      </c>
      <c r="AR9" s="373" t="s">
        <v>588</v>
      </c>
      <c r="AS9" s="370">
        <f>AK9+AM9+AO9+AQ9</f>
        <v>4</v>
      </c>
      <c r="AT9" s="373">
        <f>AVERAGE(AL9,AN9,AP9,AR9)</f>
        <v>1</v>
      </c>
      <c r="AU9" s="376">
        <v>44597</v>
      </c>
      <c r="AV9" s="376">
        <v>44924</v>
      </c>
    </row>
    <row r="10" spans="1:48" s="68" customFormat="1" ht="30" customHeight="1" x14ac:dyDescent="0.25">
      <c r="A10" s="252"/>
      <c r="B10" s="246"/>
      <c r="C10" s="195"/>
      <c r="D10" s="217"/>
      <c r="E10" s="217"/>
      <c r="F10" s="217"/>
      <c r="G10" s="217" t="s">
        <v>379</v>
      </c>
      <c r="H10" s="217"/>
      <c r="I10" s="217" t="s">
        <v>373</v>
      </c>
      <c r="J10" s="217" t="s">
        <v>374</v>
      </c>
      <c r="K10" s="217" t="s">
        <v>377</v>
      </c>
      <c r="L10" s="217" t="s">
        <v>378</v>
      </c>
      <c r="M10" s="195"/>
      <c r="N10" s="272"/>
      <c r="O10" s="195"/>
      <c r="P10" s="217"/>
      <c r="Q10" s="195"/>
      <c r="R10" s="195" t="s">
        <v>380</v>
      </c>
      <c r="S10" s="217"/>
      <c r="T10" s="217"/>
      <c r="U10" s="234"/>
      <c r="V10" s="195"/>
      <c r="W10" s="236"/>
      <c r="X10" s="238"/>
      <c r="Y10" s="240"/>
      <c r="Z10" s="180"/>
      <c r="AA10" s="182"/>
      <c r="AB10" s="69"/>
      <c r="AC10" s="67"/>
      <c r="AD10" s="182"/>
      <c r="AE10" s="184"/>
      <c r="AF10" s="186"/>
      <c r="AG10" s="110" t="s">
        <v>497</v>
      </c>
      <c r="AH10" s="180"/>
      <c r="AI10" s="274"/>
      <c r="AJ10" s="368"/>
      <c r="AK10" s="371"/>
      <c r="AL10" s="374"/>
      <c r="AM10" s="371"/>
      <c r="AN10" s="374"/>
      <c r="AO10" s="371"/>
      <c r="AP10" s="374"/>
      <c r="AQ10" s="371"/>
      <c r="AR10" s="374"/>
      <c r="AS10" s="371"/>
      <c r="AT10" s="374"/>
      <c r="AU10" s="368"/>
      <c r="AV10" s="368"/>
    </row>
    <row r="11" spans="1:48" s="68" customFormat="1" ht="30" customHeight="1" x14ac:dyDescent="0.25">
      <c r="A11" s="252"/>
      <c r="B11" s="246"/>
      <c r="C11" s="195"/>
      <c r="D11" s="217"/>
      <c r="E11" s="217"/>
      <c r="F11" s="217"/>
      <c r="G11" s="217"/>
      <c r="H11" s="217"/>
      <c r="I11" s="217"/>
      <c r="J11" s="217"/>
      <c r="K11" s="217"/>
      <c r="L11" s="217"/>
      <c r="M11" s="195"/>
      <c r="N11" s="272"/>
      <c r="O11" s="195"/>
      <c r="P11" s="217"/>
      <c r="Q11" s="195"/>
      <c r="R11" s="195"/>
      <c r="S11" s="217"/>
      <c r="T11" s="217"/>
      <c r="U11" s="234"/>
      <c r="V11" s="195"/>
      <c r="W11" s="236"/>
      <c r="X11" s="238"/>
      <c r="Y11" s="240"/>
      <c r="Z11" s="180"/>
      <c r="AA11" s="182"/>
      <c r="AB11" s="69"/>
      <c r="AC11" s="67"/>
      <c r="AD11" s="182"/>
      <c r="AE11" s="184"/>
      <c r="AF11" s="186"/>
      <c r="AG11" s="70"/>
      <c r="AH11" s="180"/>
      <c r="AI11" s="274"/>
      <c r="AJ11" s="368"/>
      <c r="AK11" s="371"/>
      <c r="AL11" s="374"/>
      <c r="AM11" s="371"/>
      <c r="AN11" s="374"/>
      <c r="AO11" s="371"/>
      <c r="AP11" s="374"/>
      <c r="AQ11" s="371"/>
      <c r="AR11" s="374"/>
      <c r="AS11" s="371"/>
      <c r="AT11" s="374"/>
      <c r="AU11" s="368"/>
      <c r="AV11" s="368"/>
    </row>
    <row r="12" spans="1:48" s="68" customFormat="1" ht="30" customHeight="1" x14ac:dyDescent="0.25">
      <c r="A12" s="252"/>
      <c r="B12" s="246"/>
      <c r="C12" s="195"/>
      <c r="D12" s="217"/>
      <c r="E12" s="217"/>
      <c r="F12" s="217"/>
      <c r="G12" s="217" t="s">
        <v>379</v>
      </c>
      <c r="H12" s="217"/>
      <c r="I12" s="217" t="s">
        <v>373</v>
      </c>
      <c r="J12" s="217" t="s">
        <v>374</v>
      </c>
      <c r="K12" s="217" t="s">
        <v>377</v>
      </c>
      <c r="L12" s="217" t="s">
        <v>378</v>
      </c>
      <c r="M12" s="195"/>
      <c r="N12" s="272"/>
      <c r="O12" s="195"/>
      <c r="P12" s="217"/>
      <c r="Q12" s="195"/>
      <c r="R12" s="195" t="s">
        <v>380</v>
      </c>
      <c r="S12" s="217"/>
      <c r="T12" s="217"/>
      <c r="U12" s="234"/>
      <c r="V12" s="195"/>
      <c r="W12" s="236"/>
      <c r="X12" s="238"/>
      <c r="Y12" s="240"/>
      <c r="Z12" s="180"/>
      <c r="AA12" s="182"/>
      <c r="AB12" s="71"/>
      <c r="AC12" s="67"/>
      <c r="AD12" s="182"/>
      <c r="AE12" s="184"/>
      <c r="AF12" s="186"/>
      <c r="AG12" s="70"/>
      <c r="AH12" s="180"/>
      <c r="AI12" s="274"/>
      <c r="AJ12" s="369"/>
      <c r="AK12" s="372"/>
      <c r="AL12" s="375"/>
      <c r="AM12" s="372"/>
      <c r="AN12" s="375"/>
      <c r="AO12" s="372"/>
      <c r="AP12" s="375"/>
      <c r="AQ12" s="372"/>
      <c r="AR12" s="375"/>
      <c r="AS12" s="372"/>
      <c r="AT12" s="375"/>
      <c r="AU12" s="369"/>
      <c r="AV12" s="369"/>
    </row>
    <row r="13" spans="1:48" s="68" customFormat="1" ht="30" customHeight="1" x14ac:dyDescent="0.25">
      <c r="A13" s="252"/>
      <c r="B13" s="245">
        <v>2</v>
      </c>
      <c r="C13" s="247" t="s">
        <v>451</v>
      </c>
      <c r="D13" s="249" t="s">
        <v>420</v>
      </c>
      <c r="E13" s="250" t="s">
        <v>425</v>
      </c>
      <c r="F13" s="188" t="s">
        <v>480</v>
      </c>
      <c r="G13" s="188" t="s">
        <v>481</v>
      </c>
      <c r="H13" s="188"/>
      <c r="I13" s="188" t="s">
        <v>478</v>
      </c>
      <c r="J13" s="188" t="s">
        <v>374</v>
      </c>
      <c r="K13" s="188" t="s">
        <v>377</v>
      </c>
      <c r="L13" s="188" t="s">
        <v>378</v>
      </c>
      <c r="M13" s="190"/>
      <c r="N13" s="192" t="s">
        <v>447</v>
      </c>
      <c r="O13" s="190" t="s">
        <v>482</v>
      </c>
      <c r="P13" s="189" t="s">
        <v>435</v>
      </c>
      <c r="Q13" s="191" t="e">
        <f>IF(AND(P13&lt;&gt;""),VLOOKUP(P13,Presentación!#REF!,2,FALSE),"")</f>
        <v>#REF!</v>
      </c>
      <c r="R13" s="191" t="s">
        <v>452</v>
      </c>
      <c r="S13" s="188" t="s">
        <v>396</v>
      </c>
      <c r="T13" s="188" t="s">
        <v>418</v>
      </c>
      <c r="U13" s="243">
        <v>300000000</v>
      </c>
      <c r="V13" s="190" t="s">
        <v>453</v>
      </c>
      <c r="W13" s="241" t="s">
        <v>454</v>
      </c>
      <c r="X13" s="237"/>
      <c r="Y13" s="239"/>
      <c r="Z13" s="179"/>
      <c r="AA13" s="181"/>
      <c r="AB13" s="66"/>
      <c r="AC13" s="67"/>
      <c r="AD13" s="181"/>
      <c r="AE13" s="183"/>
      <c r="AF13" s="185"/>
      <c r="AG13" s="110" t="s">
        <v>496</v>
      </c>
      <c r="AH13" s="179"/>
      <c r="AI13" s="273"/>
      <c r="AJ13" s="367" t="s">
        <v>685</v>
      </c>
      <c r="AK13" s="370">
        <v>1</v>
      </c>
      <c r="AL13" s="373">
        <v>1</v>
      </c>
      <c r="AM13" s="370">
        <v>2</v>
      </c>
      <c r="AN13" s="373">
        <v>1</v>
      </c>
      <c r="AO13" s="370">
        <v>1</v>
      </c>
      <c r="AP13" s="373">
        <v>1</v>
      </c>
      <c r="AQ13" s="370">
        <v>0</v>
      </c>
      <c r="AR13" s="373" t="s">
        <v>588</v>
      </c>
      <c r="AS13" s="370">
        <f>AK13+AM13+AO13+AQ13</f>
        <v>4</v>
      </c>
      <c r="AT13" s="373">
        <f>AVERAGE(AL13,AN13,AP13,AR13)</f>
        <v>1</v>
      </c>
      <c r="AU13" s="376">
        <v>44597</v>
      </c>
      <c r="AV13" s="376">
        <v>44924</v>
      </c>
    </row>
    <row r="14" spans="1:48" s="68" customFormat="1" ht="30" customHeight="1" x14ac:dyDescent="0.25">
      <c r="A14" s="252"/>
      <c r="B14" s="246"/>
      <c r="C14" s="248"/>
      <c r="D14" s="250"/>
      <c r="E14" s="250"/>
      <c r="F14" s="189"/>
      <c r="G14" s="189" t="s">
        <v>379</v>
      </c>
      <c r="H14" s="189"/>
      <c r="I14" s="189" t="s">
        <v>373</v>
      </c>
      <c r="J14" s="189" t="s">
        <v>374</v>
      </c>
      <c r="K14" s="189" t="s">
        <v>377</v>
      </c>
      <c r="L14" s="189" t="s">
        <v>378</v>
      </c>
      <c r="M14" s="191"/>
      <c r="N14" s="193"/>
      <c r="O14" s="191"/>
      <c r="P14" s="189"/>
      <c r="Q14" s="191"/>
      <c r="R14" s="191" t="s">
        <v>380</v>
      </c>
      <c r="S14" s="189"/>
      <c r="T14" s="189"/>
      <c r="U14" s="244"/>
      <c r="V14" s="191"/>
      <c r="W14" s="242"/>
      <c r="X14" s="238"/>
      <c r="Y14" s="240"/>
      <c r="Z14" s="180"/>
      <c r="AA14" s="182"/>
      <c r="AB14" s="69"/>
      <c r="AC14" s="67"/>
      <c r="AD14" s="182"/>
      <c r="AE14" s="184"/>
      <c r="AF14" s="186"/>
      <c r="AG14" s="110" t="s">
        <v>497</v>
      </c>
      <c r="AH14" s="180"/>
      <c r="AI14" s="274"/>
      <c r="AJ14" s="368"/>
      <c r="AK14" s="371"/>
      <c r="AL14" s="374"/>
      <c r="AM14" s="371"/>
      <c r="AN14" s="374"/>
      <c r="AO14" s="371"/>
      <c r="AP14" s="374"/>
      <c r="AQ14" s="371"/>
      <c r="AR14" s="374"/>
      <c r="AS14" s="371"/>
      <c r="AT14" s="374"/>
      <c r="AU14" s="368"/>
      <c r="AV14" s="368"/>
    </row>
    <row r="15" spans="1:48" s="68" customFormat="1" ht="30" customHeight="1" x14ac:dyDescent="0.25">
      <c r="A15" s="252"/>
      <c r="B15" s="246"/>
      <c r="C15" s="248"/>
      <c r="D15" s="250"/>
      <c r="E15" s="250"/>
      <c r="F15" s="189"/>
      <c r="G15" s="189"/>
      <c r="H15" s="189"/>
      <c r="I15" s="189"/>
      <c r="J15" s="189"/>
      <c r="K15" s="189"/>
      <c r="L15" s="189"/>
      <c r="M15" s="191"/>
      <c r="N15" s="193"/>
      <c r="O15" s="191"/>
      <c r="P15" s="189"/>
      <c r="Q15" s="191"/>
      <c r="R15" s="191"/>
      <c r="S15" s="189"/>
      <c r="T15" s="189"/>
      <c r="U15" s="244"/>
      <c r="V15" s="191"/>
      <c r="W15" s="242"/>
      <c r="X15" s="238"/>
      <c r="Y15" s="240"/>
      <c r="Z15" s="180"/>
      <c r="AA15" s="182"/>
      <c r="AB15" s="69"/>
      <c r="AC15" s="67"/>
      <c r="AD15" s="182"/>
      <c r="AE15" s="184"/>
      <c r="AF15" s="186"/>
      <c r="AG15" s="70"/>
      <c r="AH15" s="180"/>
      <c r="AI15" s="274"/>
      <c r="AJ15" s="368"/>
      <c r="AK15" s="371"/>
      <c r="AL15" s="374"/>
      <c r="AM15" s="371"/>
      <c r="AN15" s="374"/>
      <c r="AO15" s="371"/>
      <c r="AP15" s="374"/>
      <c r="AQ15" s="371"/>
      <c r="AR15" s="374"/>
      <c r="AS15" s="371"/>
      <c r="AT15" s="374"/>
      <c r="AU15" s="368"/>
      <c r="AV15" s="368"/>
    </row>
    <row r="16" spans="1:48" s="68" customFormat="1" ht="30" customHeight="1" x14ac:dyDescent="0.25">
      <c r="A16" s="252"/>
      <c r="B16" s="246"/>
      <c r="C16" s="248"/>
      <c r="D16" s="250"/>
      <c r="E16" s="250"/>
      <c r="F16" s="189"/>
      <c r="G16" s="189" t="s">
        <v>379</v>
      </c>
      <c r="H16" s="189"/>
      <c r="I16" s="189" t="s">
        <v>373</v>
      </c>
      <c r="J16" s="189" t="s">
        <v>374</v>
      </c>
      <c r="K16" s="189" t="s">
        <v>377</v>
      </c>
      <c r="L16" s="189" t="s">
        <v>378</v>
      </c>
      <c r="M16" s="191"/>
      <c r="N16" s="193"/>
      <c r="O16" s="191"/>
      <c r="P16" s="189"/>
      <c r="Q16" s="191"/>
      <c r="R16" s="191" t="s">
        <v>380</v>
      </c>
      <c r="S16" s="189"/>
      <c r="T16" s="189"/>
      <c r="U16" s="244"/>
      <c r="V16" s="191"/>
      <c r="W16" s="242"/>
      <c r="X16" s="238"/>
      <c r="Y16" s="240"/>
      <c r="Z16" s="180"/>
      <c r="AA16" s="182"/>
      <c r="AB16" s="71"/>
      <c r="AC16" s="67"/>
      <c r="AD16" s="182"/>
      <c r="AE16" s="184"/>
      <c r="AF16" s="186"/>
      <c r="AG16" s="70"/>
      <c r="AH16" s="180"/>
      <c r="AI16" s="274"/>
      <c r="AJ16" s="369"/>
      <c r="AK16" s="372"/>
      <c r="AL16" s="375"/>
      <c r="AM16" s="372"/>
      <c r="AN16" s="375"/>
      <c r="AO16" s="372"/>
      <c r="AP16" s="375"/>
      <c r="AQ16" s="372"/>
      <c r="AR16" s="375"/>
      <c r="AS16" s="372"/>
      <c r="AT16" s="375"/>
      <c r="AU16" s="369"/>
      <c r="AV16" s="369"/>
    </row>
    <row r="17" spans="1:48" s="68" customFormat="1" ht="30" customHeight="1" x14ac:dyDescent="0.25">
      <c r="A17" s="252"/>
      <c r="B17" s="245">
        <v>3</v>
      </c>
      <c r="C17" s="247" t="s">
        <v>455</v>
      </c>
      <c r="D17" s="249" t="s">
        <v>420</v>
      </c>
      <c r="E17" s="250" t="s">
        <v>425</v>
      </c>
      <c r="F17" s="188" t="s">
        <v>480</v>
      </c>
      <c r="G17" s="188" t="s">
        <v>481</v>
      </c>
      <c r="H17" s="188"/>
      <c r="I17" s="188" t="s">
        <v>478</v>
      </c>
      <c r="J17" s="188" t="s">
        <v>374</v>
      </c>
      <c r="K17" s="188" t="s">
        <v>377</v>
      </c>
      <c r="L17" s="188" t="s">
        <v>378</v>
      </c>
      <c r="M17" s="190"/>
      <c r="N17" s="192" t="s">
        <v>447</v>
      </c>
      <c r="O17" s="190" t="s">
        <v>482</v>
      </c>
      <c r="P17" s="189" t="s">
        <v>435</v>
      </c>
      <c r="Q17" s="191" t="e">
        <f>IF(AND(P17&lt;&gt;""),VLOOKUP(P17,Presentación!#REF!,2,FALSE),"")</f>
        <v>#REF!</v>
      </c>
      <c r="R17" s="191" t="s">
        <v>452</v>
      </c>
      <c r="S17" s="188" t="s">
        <v>396</v>
      </c>
      <c r="T17" s="188" t="s">
        <v>418</v>
      </c>
      <c r="U17" s="243">
        <v>300000000</v>
      </c>
      <c r="V17" s="190" t="s">
        <v>453</v>
      </c>
      <c r="W17" s="241" t="s">
        <v>454</v>
      </c>
      <c r="X17" s="237"/>
      <c r="Y17" s="239"/>
      <c r="Z17" s="179"/>
      <c r="AA17" s="181"/>
      <c r="AB17" s="66"/>
      <c r="AC17" s="67"/>
      <c r="AD17" s="181"/>
      <c r="AE17" s="183"/>
      <c r="AF17" s="185"/>
      <c r="AG17" s="110" t="s">
        <v>496</v>
      </c>
      <c r="AH17" s="179"/>
      <c r="AI17" s="273"/>
      <c r="AJ17" s="367" t="s">
        <v>685</v>
      </c>
      <c r="AK17" s="370">
        <v>1</v>
      </c>
      <c r="AL17" s="373">
        <v>1</v>
      </c>
      <c r="AM17" s="370">
        <v>2</v>
      </c>
      <c r="AN17" s="373">
        <v>1</v>
      </c>
      <c r="AO17" s="370">
        <v>1</v>
      </c>
      <c r="AP17" s="373">
        <v>1</v>
      </c>
      <c r="AQ17" s="370">
        <v>0</v>
      </c>
      <c r="AR17" s="373" t="s">
        <v>588</v>
      </c>
      <c r="AS17" s="370">
        <f>AK17+AM17+AO17+AQ17</f>
        <v>4</v>
      </c>
      <c r="AT17" s="373">
        <f>AVERAGE(AL17,AN17,AP17,AR17)</f>
        <v>1</v>
      </c>
      <c r="AU17" s="376">
        <v>44597</v>
      </c>
      <c r="AV17" s="376">
        <v>44924</v>
      </c>
    </row>
    <row r="18" spans="1:48" s="68" customFormat="1" ht="30" customHeight="1" x14ac:dyDescent="0.25">
      <c r="A18" s="252"/>
      <c r="B18" s="246"/>
      <c r="C18" s="248"/>
      <c r="D18" s="250"/>
      <c r="E18" s="250"/>
      <c r="F18" s="189"/>
      <c r="G18" s="189" t="s">
        <v>379</v>
      </c>
      <c r="H18" s="189"/>
      <c r="I18" s="189" t="s">
        <v>373</v>
      </c>
      <c r="J18" s="189" t="s">
        <v>374</v>
      </c>
      <c r="K18" s="189" t="s">
        <v>377</v>
      </c>
      <c r="L18" s="189" t="s">
        <v>378</v>
      </c>
      <c r="M18" s="191"/>
      <c r="N18" s="193"/>
      <c r="O18" s="191"/>
      <c r="P18" s="189"/>
      <c r="Q18" s="191"/>
      <c r="R18" s="191" t="s">
        <v>380</v>
      </c>
      <c r="S18" s="189"/>
      <c r="T18" s="189"/>
      <c r="U18" s="244"/>
      <c r="V18" s="191"/>
      <c r="W18" s="242"/>
      <c r="X18" s="238"/>
      <c r="Y18" s="240"/>
      <c r="Z18" s="180"/>
      <c r="AA18" s="182"/>
      <c r="AB18" s="69"/>
      <c r="AC18" s="67"/>
      <c r="AD18" s="182"/>
      <c r="AE18" s="184"/>
      <c r="AF18" s="186"/>
      <c r="AG18" s="110" t="s">
        <v>497</v>
      </c>
      <c r="AH18" s="180"/>
      <c r="AI18" s="274"/>
      <c r="AJ18" s="368"/>
      <c r="AK18" s="371"/>
      <c r="AL18" s="374"/>
      <c r="AM18" s="371"/>
      <c r="AN18" s="374"/>
      <c r="AO18" s="371"/>
      <c r="AP18" s="374"/>
      <c r="AQ18" s="371"/>
      <c r="AR18" s="374"/>
      <c r="AS18" s="371"/>
      <c r="AT18" s="374"/>
      <c r="AU18" s="368"/>
      <c r="AV18" s="368"/>
    </row>
    <row r="19" spans="1:48" s="68" customFormat="1" ht="30" customHeight="1" x14ac:dyDescent="0.25">
      <c r="A19" s="252"/>
      <c r="B19" s="246"/>
      <c r="C19" s="248"/>
      <c r="D19" s="250"/>
      <c r="E19" s="250"/>
      <c r="F19" s="189"/>
      <c r="G19" s="189"/>
      <c r="H19" s="189"/>
      <c r="I19" s="189"/>
      <c r="J19" s="189"/>
      <c r="K19" s="189"/>
      <c r="L19" s="189"/>
      <c r="M19" s="191"/>
      <c r="N19" s="193"/>
      <c r="O19" s="191"/>
      <c r="P19" s="189"/>
      <c r="Q19" s="191"/>
      <c r="R19" s="191"/>
      <c r="S19" s="189"/>
      <c r="T19" s="189"/>
      <c r="U19" s="244"/>
      <c r="V19" s="191"/>
      <c r="W19" s="242"/>
      <c r="X19" s="238"/>
      <c r="Y19" s="240"/>
      <c r="Z19" s="180"/>
      <c r="AA19" s="182"/>
      <c r="AB19" s="69"/>
      <c r="AC19" s="67"/>
      <c r="AD19" s="182"/>
      <c r="AE19" s="184"/>
      <c r="AF19" s="186"/>
      <c r="AG19" s="70"/>
      <c r="AH19" s="180"/>
      <c r="AI19" s="274"/>
      <c r="AJ19" s="368"/>
      <c r="AK19" s="371"/>
      <c r="AL19" s="374"/>
      <c r="AM19" s="371"/>
      <c r="AN19" s="374"/>
      <c r="AO19" s="371"/>
      <c r="AP19" s="374"/>
      <c r="AQ19" s="371"/>
      <c r="AR19" s="374"/>
      <c r="AS19" s="371"/>
      <c r="AT19" s="374"/>
      <c r="AU19" s="368"/>
      <c r="AV19" s="368"/>
    </row>
    <row r="20" spans="1:48" s="68" customFormat="1" ht="30" customHeight="1" thickBot="1" x14ac:dyDescent="0.3">
      <c r="A20" s="270"/>
      <c r="B20" s="246"/>
      <c r="C20" s="248"/>
      <c r="D20" s="250"/>
      <c r="E20" s="250"/>
      <c r="F20" s="189"/>
      <c r="G20" s="189" t="s">
        <v>379</v>
      </c>
      <c r="H20" s="189"/>
      <c r="I20" s="189" t="s">
        <v>373</v>
      </c>
      <c r="J20" s="189" t="s">
        <v>374</v>
      </c>
      <c r="K20" s="189" t="s">
        <v>377</v>
      </c>
      <c r="L20" s="189" t="s">
        <v>378</v>
      </c>
      <c r="M20" s="191"/>
      <c r="N20" s="193"/>
      <c r="O20" s="191"/>
      <c r="P20" s="189"/>
      <c r="Q20" s="191"/>
      <c r="R20" s="191" t="s">
        <v>380</v>
      </c>
      <c r="S20" s="189"/>
      <c r="T20" s="189"/>
      <c r="U20" s="244"/>
      <c r="V20" s="191"/>
      <c r="W20" s="242"/>
      <c r="X20" s="238"/>
      <c r="Y20" s="240"/>
      <c r="Z20" s="180"/>
      <c r="AA20" s="182"/>
      <c r="AB20" s="71"/>
      <c r="AC20" s="67"/>
      <c r="AD20" s="182"/>
      <c r="AE20" s="184"/>
      <c r="AF20" s="186"/>
      <c r="AG20" s="70"/>
      <c r="AH20" s="180"/>
      <c r="AI20" s="274"/>
      <c r="AJ20" s="369"/>
      <c r="AK20" s="372"/>
      <c r="AL20" s="375"/>
      <c r="AM20" s="372"/>
      <c r="AN20" s="375"/>
      <c r="AO20" s="372"/>
      <c r="AP20" s="375"/>
      <c r="AQ20" s="372"/>
      <c r="AR20" s="375"/>
      <c r="AS20" s="372"/>
      <c r="AT20" s="375"/>
      <c r="AU20" s="369"/>
      <c r="AV20" s="369"/>
    </row>
    <row r="21" spans="1:48" s="68" customFormat="1" ht="30" customHeight="1" x14ac:dyDescent="0.25">
      <c r="A21" s="252" t="s">
        <v>507</v>
      </c>
      <c r="B21" s="245">
        <v>4</v>
      </c>
      <c r="C21" s="195" t="s">
        <v>514</v>
      </c>
      <c r="D21" s="262" t="s">
        <v>508</v>
      </c>
      <c r="E21" s="262" t="s">
        <v>425</v>
      </c>
      <c r="F21" s="217" t="s">
        <v>509</v>
      </c>
      <c r="G21" s="217" t="s">
        <v>379</v>
      </c>
      <c r="H21" s="217" t="s">
        <v>515</v>
      </c>
      <c r="I21" s="217" t="s">
        <v>510</v>
      </c>
      <c r="J21" s="217" t="s">
        <v>374</v>
      </c>
      <c r="K21" s="217" t="s">
        <v>377</v>
      </c>
      <c r="L21" s="217" t="s">
        <v>378</v>
      </c>
      <c r="M21" s="195" t="s">
        <v>517</v>
      </c>
      <c r="N21" s="272">
        <v>100</v>
      </c>
      <c r="O21" s="195" t="s">
        <v>520</v>
      </c>
      <c r="P21" s="262" t="s">
        <v>436</v>
      </c>
      <c r="Q21" s="184" t="str">
        <f>IF(AND(P21&lt;&gt;""),VLOOKUP(P21,[2]Presentación!$B$26:$F$29,2,FALSE),"")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1" s="195" t="s">
        <v>511</v>
      </c>
      <c r="S21" s="217" t="s">
        <v>381</v>
      </c>
      <c r="T21" s="217" t="s">
        <v>390</v>
      </c>
      <c r="U21" s="234">
        <v>0</v>
      </c>
      <c r="V21" s="195" t="s">
        <v>522</v>
      </c>
      <c r="W21" s="236" t="s">
        <v>384</v>
      </c>
      <c r="X21" s="342"/>
      <c r="Y21" s="344"/>
      <c r="Z21" s="183"/>
      <c r="AA21" s="346"/>
      <c r="AB21" s="116"/>
      <c r="AC21" s="67"/>
      <c r="AD21" s="346"/>
      <c r="AE21" s="183"/>
      <c r="AF21" s="352"/>
      <c r="AG21" s="110" t="s">
        <v>496</v>
      </c>
      <c r="AH21" s="183"/>
      <c r="AI21" s="353"/>
      <c r="AJ21" s="367" t="s">
        <v>685</v>
      </c>
      <c r="AK21" s="370">
        <v>1</v>
      </c>
      <c r="AL21" s="373">
        <v>1</v>
      </c>
      <c r="AM21" s="370">
        <v>2</v>
      </c>
      <c r="AN21" s="373">
        <v>1</v>
      </c>
      <c r="AO21" s="370">
        <v>1</v>
      </c>
      <c r="AP21" s="373">
        <v>1</v>
      </c>
      <c r="AQ21" s="370">
        <v>0</v>
      </c>
      <c r="AR21" s="373" t="s">
        <v>588</v>
      </c>
      <c r="AS21" s="370">
        <f>AK21+AM21+AO21+AQ21</f>
        <v>4</v>
      </c>
      <c r="AT21" s="373">
        <f>AVERAGE(AL21,AN21,AP21,AR21)</f>
        <v>1</v>
      </c>
      <c r="AU21" s="376">
        <v>44597</v>
      </c>
      <c r="AV21" s="376">
        <v>44924</v>
      </c>
    </row>
    <row r="22" spans="1:48" s="68" customFormat="1" ht="30" customHeight="1" x14ac:dyDescent="0.25">
      <c r="A22" s="252"/>
      <c r="B22" s="246"/>
      <c r="C22" s="195"/>
      <c r="D22" s="262"/>
      <c r="E22" s="262"/>
      <c r="F22" s="217"/>
      <c r="G22" s="217" t="s">
        <v>379</v>
      </c>
      <c r="H22" s="217" t="s">
        <v>512</v>
      </c>
      <c r="I22" s="217" t="s">
        <v>373</v>
      </c>
      <c r="J22" s="217" t="s">
        <v>374</v>
      </c>
      <c r="K22" s="217" t="s">
        <v>377</v>
      </c>
      <c r="L22" s="217" t="s">
        <v>378</v>
      </c>
      <c r="M22" s="195"/>
      <c r="N22" s="272">
        <v>100</v>
      </c>
      <c r="O22" s="195"/>
      <c r="P22" s="262"/>
      <c r="Q22" s="184"/>
      <c r="R22" s="195"/>
      <c r="S22" s="217" t="s">
        <v>381</v>
      </c>
      <c r="T22" s="217" t="s">
        <v>382</v>
      </c>
      <c r="U22" s="234"/>
      <c r="V22" s="195" t="s">
        <v>383</v>
      </c>
      <c r="W22" s="236" t="s">
        <v>384</v>
      </c>
      <c r="X22" s="343"/>
      <c r="Y22" s="345"/>
      <c r="Z22" s="184"/>
      <c r="AA22" s="347"/>
      <c r="AB22" s="114"/>
      <c r="AC22" s="67"/>
      <c r="AD22" s="347"/>
      <c r="AE22" s="184"/>
      <c r="AF22" s="351"/>
      <c r="AG22" s="110" t="s">
        <v>497</v>
      </c>
      <c r="AH22" s="184"/>
      <c r="AI22" s="349"/>
      <c r="AJ22" s="368"/>
      <c r="AK22" s="371"/>
      <c r="AL22" s="374"/>
      <c r="AM22" s="371"/>
      <c r="AN22" s="374"/>
      <c r="AO22" s="371"/>
      <c r="AP22" s="374"/>
      <c r="AQ22" s="371"/>
      <c r="AR22" s="374"/>
      <c r="AS22" s="371"/>
      <c r="AT22" s="374"/>
      <c r="AU22" s="368"/>
      <c r="AV22" s="368"/>
    </row>
    <row r="23" spans="1:48" s="68" customFormat="1" ht="30" customHeight="1" x14ac:dyDescent="0.25">
      <c r="A23" s="252"/>
      <c r="B23" s="246"/>
      <c r="C23" s="195"/>
      <c r="D23" s="262"/>
      <c r="E23" s="262"/>
      <c r="F23" s="217"/>
      <c r="G23" s="217"/>
      <c r="H23" s="217"/>
      <c r="I23" s="217"/>
      <c r="J23" s="217"/>
      <c r="K23" s="217"/>
      <c r="L23" s="217"/>
      <c r="M23" s="195"/>
      <c r="N23" s="272"/>
      <c r="O23" s="195"/>
      <c r="P23" s="262"/>
      <c r="Q23" s="184"/>
      <c r="R23" s="195"/>
      <c r="S23" s="217"/>
      <c r="T23" s="217"/>
      <c r="U23" s="234"/>
      <c r="V23" s="195"/>
      <c r="W23" s="236"/>
      <c r="X23" s="343"/>
      <c r="Y23" s="345"/>
      <c r="Z23" s="184"/>
      <c r="AA23" s="347"/>
      <c r="AB23" s="114"/>
      <c r="AC23" s="67"/>
      <c r="AD23" s="347"/>
      <c r="AE23" s="184"/>
      <c r="AF23" s="351"/>
      <c r="AG23" s="112"/>
      <c r="AH23" s="184"/>
      <c r="AI23" s="349"/>
      <c r="AJ23" s="368"/>
      <c r="AK23" s="371"/>
      <c r="AL23" s="374"/>
      <c r="AM23" s="371"/>
      <c r="AN23" s="374"/>
      <c r="AO23" s="371"/>
      <c r="AP23" s="374"/>
      <c r="AQ23" s="371"/>
      <c r="AR23" s="374"/>
      <c r="AS23" s="371"/>
      <c r="AT23" s="374"/>
      <c r="AU23" s="368"/>
      <c r="AV23" s="368"/>
    </row>
    <row r="24" spans="1:48" s="68" customFormat="1" ht="30" customHeight="1" x14ac:dyDescent="0.25">
      <c r="A24" s="252"/>
      <c r="B24" s="246"/>
      <c r="C24" s="195"/>
      <c r="D24" s="262"/>
      <c r="E24" s="262"/>
      <c r="F24" s="217"/>
      <c r="G24" s="217" t="s">
        <v>379</v>
      </c>
      <c r="H24" s="217" t="s">
        <v>512</v>
      </c>
      <c r="I24" s="217" t="s">
        <v>373</v>
      </c>
      <c r="J24" s="217" t="s">
        <v>374</v>
      </c>
      <c r="K24" s="217" t="s">
        <v>377</v>
      </c>
      <c r="L24" s="217" t="s">
        <v>378</v>
      </c>
      <c r="M24" s="195"/>
      <c r="N24" s="272">
        <v>100</v>
      </c>
      <c r="O24" s="195"/>
      <c r="P24" s="262"/>
      <c r="Q24" s="184"/>
      <c r="R24" s="195"/>
      <c r="S24" s="217" t="s">
        <v>381</v>
      </c>
      <c r="T24" s="217" t="s">
        <v>382</v>
      </c>
      <c r="U24" s="234"/>
      <c r="V24" s="195" t="s">
        <v>383</v>
      </c>
      <c r="W24" s="236" t="s">
        <v>384</v>
      </c>
      <c r="X24" s="343"/>
      <c r="Y24" s="345"/>
      <c r="Z24" s="184"/>
      <c r="AA24" s="347"/>
      <c r="AB24" s="113"/>
      <c r="AC24" s="67"/>
      <c r="AD24" s="347"/>
      <c r="AE24" s="184"/>
      <c r="AF24" s="351"/>
      <c r="AG24" s="112"/>
      <c r="AH24" s="184"/>
      <c r="AI24" s="349"/>
      <c r="AJ24" s="369"/>
      <c r="AK24" s="372"/>
      <c r="AL24" s="375"/>
      <c r="AM24" s="372"/>
      <c r="AN24" s="375"/>
      <c r="AO24" s="372"/>
      <c r="AP24" s="375"/>
      <c r="AQ24" s="372"/>
      <c r="AR24" s="375"/>
      <c r="AS24" s="372"/>
      <c r="AT24" s="375"/>
      <c r="AU24" s="369"/>
      <c r="AV24" s="369"/>
    </row>
    <row r="25" spans="1:48" s="68" customFormat="1" ht="30" customHeight="1" x14ac:dyDescent="0.25">
      <c r="A25" s="252"/>
      <c r="B25" s="245">
        <v>5</v>
      </c>
      <c r="C25" s="195" t="s">
        <v>516</v>
      </c>
      <c r="D25" s="262" t="s">
        <v>508</v>
      </c>
      <c r="E25" s="262" t="s">
        <v>513</v>
      </c>
      <c r="F25" s="217" t="s">
        <v>509</v>
      </c>
      <c r="G25" s="217" t="s">
        <v>379</v>
      </c>
      <c r="H25" s="217" t="s">
        <v>515</v>
      </c>
      <c r="I25" s="217" t="s">
        <v>510</v>
      </c>
      <c r="J25" s="217" t="s">
        <v>374</v>
      </c>
      <c r="K25" s="217" t="s">
        <v>377</v>
      </c>
      <c r="L25" s="217" t="s">
        <v>378</v>
      </c>
      <c r="M25" s="195" t="s">
        <v>518</v>
      </c>
      <c r="N25" s="272">
        <v>100</v>
      </c>
      <c r="O25" s="195" t="s">
        <v>519</v>
      </c>
      <c r="P25" s="262" t="s">
        <v>436</v>
      </c>
      <c r="Q25" s="184" t="str">
        <f>IF(AND(P25&lt;&gt;""),VLOOKUP(P25,[2]Presentación!$B$26:$F$29,2,FALSE),"")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5" s="195" t="s">
        <v>521</v>
      </c>
      <c r="S25" s="217" t="s">
        <v>381</v>
      </c>
      <c r="T25" s="217" t="s">
        <v>390</v>
      </c>
      <c r="U25" s="234">
        <v>0</v>
      </c>
      <c r="V25" s="195" t="s">
        <v>523</v>
      </c>
      <c r="W25" s="236" t="s">
        <v>384</v>
      </c>
      <c r="X25" s="350" t="s">
        <v>543</v>
      </c>
      <c r="Y25" s="217" t="s">
        <v>390</v>
      </c>
      <c r="Z25" s="195" t="s">
        <v>568</v>
      </c>
      <c r="AA25" s="262">
        <f>SUM(AB25:AB28)</f>
        <v>1</v>
      </c>
      <c r="AB25" s="111">
        <v>1</v>
      </c>
      <c r="AC25" s="111" t="s">
        <v>539</v>
      </c>
      <c r="AD25" s="217">
        <v>668</v>
      </c>
      <c r="AE25" s="184" t="s">
        <v>549</v>
      </c>
      <c r="AF25" s="351">
        <v>0</v>
      </c>
      <c r="AG25" s="112" t="s">
        <v>550</v>
      </c>
      <c r="AH25" s="184" t="s">
        <v>540</v>
      </c>
      <c r="AI25" s="349" t="s">
        <v>541</v>
      </c>
      <c r="AJ25" s="367" t="s">
        <v>685</v>
      </c>
      <c r="AK25" s="370">
        <v>1</v>
      </c>
      <c r="AL25" s="373">
        <v>1</v>
      </c>
      <c r="AM25" s="370">
        <v>2</v>
      </c>
      <c r="AN25" s="373">
        <v>1</v>
      </c>
      <c r="AO25" s="370">
        <v>1</v>
      </c>
      <c r="AP25" s="373">
        <v>1</v>
      </c>
      <c r="AQ25" s="370">
        <v>0</v>
      </c>
      <c r="AR25" s="373" t="s">
        <v>588</v>
      </c>
      <c r="AS25" s="370">
        <f>AK25+AM25+AO25+AQ25</f>
        <v>4</v>
      </c>
      <c r="AT25" s="373">
        <f>AVERAGE(AL25,AN25,AP25,AR25)</f>
        <v>1</v>
      </c>
      <c r="AU25" s="376">
        <v>44597</v>
      </c>
      <c r="AV25" s="376">
        <v>44924</v>
      </c>
    </row>
    <row r="26" spans="1:48" s="68" customFormat="1" ht="30" customHeight="1" x14ac:dyDescent="0.25">
      <c r="A26" s="252"/>
      <c r="B26" s="246"/>
      <c r="C26" s="195"/>
      <c r="D26" s="262"/>
      <c r="E26" s="262"/>
      <c r="F26" s="217"/>
      <c r="G26" s="217" t="s">
        <v>379</v>
      </c>
      <c r="H26" s="217" t="s">
        <v>512</v>
      </c>
      <c r="I26" s="217" t="s">
        <v>373</v>
      </c>
      <c r="J26" s="217" t="s">
        <v>374</v>
      </c>
      <c r="K26" s="217" t="s">
        <v>377</v>
      </c>
      <c r="L26" s="217" t="s">
        <v>378</v>
      </c>
      <c r="M26" s="195"/>
      <c r="N26" s="272">
        <v>100</v>
      </c>
      <c r="O26" s="195"/>
      <c r="P26" s="262"/>
      <c r="Q26" s="184"/>
      <c r="R26" s="195" t="s">
        <v>380</v>
      </c>
      <c r="S26" s="217" t="s">
        <v>381</v>
      </c>
      <c r="T26" s="217" t="s">
        <v>382</v>
      </c>
      <c r="U26" s="234"/>
      <c r="V26" s="195" t="s">
        <v>383</v>
      </c>
      <c r="W26" s="236" t="s">
        <v>384</v>
      </c>
      <c r="X26" s="350"/>
      <c r="Y26" s="217" t="s">
        <v>382</v>
      </c>
      <c r="Z26" s="195"/>
      <c r="AA26" s="262"/>
      <c r="AB26" s="111"/>
      <c r="AC26" s="111"/>
      <c r="AD26" s="217"/>
      <c r="AE26" s="184" t="s">
        <v>542</v>
      </c>
      <c r="AF26" s="351"/>
      <c r="AG26" s="112" t="s">
        <v>551</v>
      </c>
      <c r="AH26" s="184"/>
      <c r="AI26" s="349"/>
      <c r="AJ26" s="368"/>
      <c r="AK26" s="371"/>
      <c r="AL26" s="374"/>
      <c r="AM26" s="371"/>
      <c r="AN26" s="374"/>
      <c r="AO26" s="371"/>
      <c r="AP26" s="374"/>
      <c r="AQ26" s="371"/>
      <c r="AR26" s="374"/>
      <c r="AS26" s="371"/>
      <c r="AT26" s="374"/>
      <c r="AU26" s="368"/>
      <c r="AV26" s="368"/>
    </row>
    <row r="27" spans="1:48" s="68" customFormat="1" ht="30" customHeight="1" x14ac:dyDescent="0.25">
      <c r="A27" s="252"/>
      <c r="B27" s="246"/>
      <c r="C27" s="195"/>
      <c r="D27" s="262"/>
      <c r="E27" s="262"/>
      <c r="F27" s="217"/>
      <c r="G27" s="217"/>
      <c r="H27" s="217"/>
      <c r="I27" s="217"/>
      <c r="J27" s="217"/>
      <c r="K27" s="217"/>
      <c r="L27" s="217"/>
      <c r="M27" s="195"/>
      <c r="N27" s="272"/>
      <c r="O27" s="195"/>
      <c r="P27" s="262"/>
      <c r="Q27" s="184"/>
      <c r="R27" s="195"/>
      <c r="S27" s="217"/>
      <c r="T27" s="217"/>
      <c r="U27" s="234"/>
      <c r="V27" s="195"/>
      <c r="W27" s="236"/>
      <c r="X27" s="350"/>
      <c r="Y27" s="217"/>
      <c r="Z27" s="195"/>
      <c r="AA27" s="262"/>
      <c r="AB27" s="111"/>
      <c r="AC27" s="111"/>
      <c r="AD27" s="217"/>
      <c r="AE27" s="184"/>
      <c r="AF27" s="351"/>
      <c r="AG27" s="112" t="s">
        <v>552</v>
      </c>
      <c r="AH27" s="184"/>
      <c r="AI27" s="349"/>
      <c r="AJ27" s="368"/>
      <c r="AK27" s="371"/>
      <c r="AL27" s="374"/>
      <c r="AM27" s="371"/>
      <c r="AN27" s="374"/>
      <c r="AO27" s="371"/>
      <c r="AP27" s="374"/>
      <c r="AQ27" s="371"/>
      <c r="AR27" s="374"/>
      <c r="AS27" s="371"/>
      <c r="AT27" s="374"/>
      <c r="AU27" s="368"/>
      <c r="AV27" s="368"/>
    </row>
    <row r="28" spans="1:48" s="68" customFormat="1" ht="30" customHeight="1" x14ac:dyDescent="0.25">
      <c r="A28" s="252"/>
      <c r="B28" s="246"/>
      <c r="C28" s="195"/>
      <c r="D28" s="262"/>
      <c r="E28" s="262"/>
      <c r="F28" s="217"/>
      <c r="G28" s="217" t="s">
        <v>379</v>
      </c>
      <c r="H28" s="217" t="s">
        <v>512</v>
      </c>
      <c r="I28" s="217" t="s">
        <v>373</v>
      </c>
      <c r="J28" s="217" t="s">
        <v>374</v>
      </c>
      <c r="K28" s="217" t="s">
        <v>377</v>
      </c>
      <c r="L28" s="217" t="s">
        <v>378</v>
      </c>
      <c r="M28" s="195"/>
      <c r="N28" s="272">
        <v>100</v>
      </c>
      <c r="O28" s="195"/>
      <c r="P28" s="262"/>
      <c r="Q28" s="184"/>
      <c r="R28" s="195" t="s">
        <v>380</v>
      </c>
      <c r="S28" s="217" t="s">
        <v>381</v>
      </c>
      <c r="T28" s="217" t="s">
        <v>382</v>
      </c>
      <c r="U28" s="234"/>
      <c r="V28" s="195" t="s">
        <v>383</v>
      </c>
      <c r="W28" s="236" t="s">
        <v>384</v>
      </c>
      <c r="X28" s="350"/>
      <c r="Y28" s="217" t="s">
        <v>382</v>
      </c>
      <c r="Z28" s="195"/>
      <c r="AA28" s="262"/>
      <c r="AB28" s="111"/>
      <c r="AC28" s="111"/>
      <c r="AD28" s="217"/>
      <c r="AE28" s="184" t="s">
        <v>542</v>
      </c>
      <c r="AF28" s="351"/>
      <c r="AG28" s="112" t="s">
        <v>553</v>
      </c>
      <c r="AH28" s="184"/>
      <c r="AI28" s="349"/>
      <c r="AJ28" s="369"/>
      <c r="AK28" s="372"/>
      <c r="AL28" s="375"/>
      <c r="AM28" s="372"/>
      <c r="AN28" s="375"/>
      <c r="AO28" s="372"/>
      <c r="AP28" s="375"/>
      <c r="AQ28" s="372"/>
      <c r="AR28" s="375"/>
      <c r="AS28" s="372"/>
      <c r="AT28" s="375"/>
      <c r="AU28" s="369"/>
      <c r="AV28" s="369"/>
    </row>
    <row r="29" spans="1:48" s="68" customFormat="1" ht="30" customHeight="1" x14ac:dyDescent="0.25">
      <c r="A29" s="252"/>
      <c r="B29" s="245">
        <v>6</v>
      </c>
      <c r="C29" s="195" t="s">
        <v>544</v>
      </c>
      <c r="D29" s="262" t="s">
        <v>524</v>
      </c>
      <c r="E29" s="262" t="s">
        <v>513</v>
      </c>
      <c r="F29" s="217" t="s">
        <v>525</v>
      </c>
      <c r="G29" s="217" t="s">
        <v>379</v>
      </c>
      <c r="H29" s="348" t="s">
        <v>546</v>
      </c>
      <c r="I29" s="217" t="s">
        <v>510</v>
      </c>
      <c r="J29" s="217" t="s">
        <v>374</v>
      </c>
      <c r="K29" s="217" t="s">
        <v>377</v>
      </c>
      <c r="L29" s="217" t="s">
        <v>526</v>
      </c>
      <c r="M29" s="195" t="s">
        <v>547</v>
      </c>
      <c r="N29" s="272">
        <v>100</v>
      </c>
      <c r="O29" s="195" t="s">
        <v>527</v>
      </c>
      <c r="P29" s="262" t="s">
        <v>438</v>
      </c>
      <c r="Q29" s="184" t="str">
        <f>IF(AND(P29&lt;&gt;""),VLOOKUP(P29,[2]Presentación!$B$26:$F$29,2,FALSE),"")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29" s="195" t="s">
        <v>528</v>
      </c>
      <c r="S29" s="217" t="s">
        <v>381</v>
      </c>
      <c r="T29" s="217" t="s">
        <v>529</v>
      </c>
      <c r="U29" s="234">
        <v>0</v>
      </c>
      <c r="V29" s="195" t="s">
        <v>530</v>
      </c>
      <c r="W29" s="236" t="s">
        <v>384</v>
      </c>
      <c r="X29" s="343" t="s">
        <v>554</v>
      </c>
      <c r="Y29" s="217" t="s">
        <v>390</v>
      </c>
      <c r="Z29" s="184" t="s">
        <v>555</v>
      </c>
      <c r="AA29" s="347">
        <v>1</v>
      </c>
      <c r="AB29" s="113">
        <v>1</v>
      </c>
      <c r="AC29" s="113" t="s">
        <v>556</v>
      </c>
      <c r="AD29" s="262">
        <v>614</v>
      </c>
      <c r="AE29" s="184" t="s">
        <v>557</v>
      </c>
      <c r="AF29" s="351">
        <v>0</v>
      </c>
      <c r="AG29" s="112" t="s">
        <v>558</v>
      </c>
      <c r="AH29" s="184" t="s">
        <v>569</v>
      </c>
      <c r="AI29" s="349" t="s">
        <v>534</v>
      </c>
      <c r="AJ29" s="367" t="s">
        <v>685</v>
      </c>
      <c r="AK29" s="370">
        <v>1</v>
      </c>
      <c r="AL29" s="373">
        <v>1</v>
      </c>
      <c r="AM29" s="370">
        <v>2</v>
      </c>
      <c r="AN29" s="373">
        <v>1</v>
      </c>
      <c r="AO29" s="370">
        <v>1</v>
      </c>
      <c r="AP29" s="373">
        <v>1</v>
      </c>
      <c r="AQ29" s="370">
        <v>0</v>
      </c>
      <c r="AR29" s="373" t="s">
        <v>588</v>
      </c>
      <c r="AS29" s="370">
        <f>AK29+AM29+AO29+AQ29</f>
        <v>4</v>
      </c>
      <c r="AT29" s="373">
        <f>AVERAGE(AL29,AN29,AP29,AR29)</f>
        <v>1</v>
      </c>
      <c r="AU29" s="376">
        <v>44597</v>
      </c>
      <c r="AV29" s="376">
        <v>44924</v>
      </c>
    </row>
    <row r="30" spans="1:48" s="68" customFormat="1" ht="30" customHeight="1" x14ac:dyDescent="0.25">
      <c r="A30" s="252"/>
      <c r="B30" s="246"/>
      <c r="C30" s="195"/>
      <c r="D30" s="262"/>
      <c r="E30" s="262"/>
      <c r="F30" s="217"/>
      <c r="G30" s="217"/>
      <c r="H30" s="217" t="s">
        <v>512</v>
      </c>
      <c r="I30" s="217"/>
      <c r="J30" s="217" t="s">
        <v>374</v>
      </c>
      <c r="K30" s="217" t="s">
        <v>377</v>
      </c>
      <c r="L30" s="217"/>
      <c r="M30" s="195"/>
      <c r="N30" s="272"/>
      <c r="O30" s="195"/>
      <c r="P30" s="262"/>
      <c r="Q30" s="184"/>
      <c r="R30" s="195"/>
      <c r="S30" s="217"/>
      <c r="T30" s="217"/>
      <c r="U30" s="234"/>
      <c r="V30" s="195"/>
      <c r="W30" s="236"/>
      <c r="X30" s="343"/>
      <c r="Y30" s="217" t="s">
        <v>382</v>
      </c>
      <c r="Z30" s="184"/>
      <c r="AA30" s="262"/>
      <c r="AB30" s="113"/>
      <c r="AC30" s="113"/>
      <c r="AD30" s="262"/>
      <c r="AE30" s="184"/>
      <c r="AF30" s="351"/>
      <c r="AG30" s="112" t="s">
        <v>559</v>
      </c>
      <c r="AH30" s="184"/>
      <c r="AI30" s="349"/>
      <c r="AJ30" s="368"/>
      <c r="AK30" s="371"/>
      <c r="AL30" s="374"/>
      <c r="AM30" s="371"/>
      <c r="AN30" s="374"/>
      <c r="AO30" s="371"/>
      <c r="AP30" s="374"/>
      <c r="AQ30" s="371"/>
      <c r="AR30" s="374"/>
      <c r="AS30" s="371"/>
      <c r="AT30" s="374"/>
      <c r="AU30" s="368"/>
      <c r="AV30" s="368"/>
    </row>
    <row r="31" spans="1:48" s="68" customFormat="1" ht="30" customHeight="1" x14ac:dyDescent="0.25">
      <c r="A31" s="252"/>
      <c r="B31" s="246"/>
      <c r="C31" s="195"/>
      <c r="D31" s="262"/>
      <c r="E31" s="262"/>
      <c r="F31" s="217"/>
      <c r="G31" s="217" t="s">
        <v>379</v>
      </c>
      <c r="H31" s="217"/>
      <c r="I31" s="217" t="s">
        <v>373</v>
      </c>
      <c r="J31" s="217"/>
      <c r="K31" s="217"/>
      <c r="L31" s="217" t="s">
        <v>378</v>
      </c>
      <c r="M31" s="195"/>
      <c r="N31" s="272">
        <v>100</v>
      </c>
      <c r="O31" s="195"/>
      <c r="P31" s="262"/>
      <c r="Q31" s="184"/>
      <c r="R31" s="195" t="s">
        <v>380</v>
      </c>
      <c r="S31" s="217" t="s">
        <v>381</v>
      </c>
      <c r="T31" s="217" t="s">
        <v>382</v>
      </c>
      <c r="U31" s="234"/>
      <c r="V31" s="195" t="s">
        <v>383</v>
      </c>
      <c r="W31" s="236" t="s">
        <v>384</v>
      </c>
      <c r="X31" s="343"/>
      <c r="Y31" s="217"/>
      <c r="Z31" s="184"/>
      <c r="AA31" s="262"/>
      <c r="AB31" s="113"/>
      <c r="AC31" s="113"/>
      <c r="AD31" s="262"/>
      <c r="AE31" s="184"/>
      <c r="AF31" s="351"/>
      <c r="AG31" s="112" t="s">
        <v>560</v>
      </c>
      <c r="AH31" s="184"/>
      <c r="AI31" s="349"/>
      <c r="AJ31" s="368"/>
      <c r="AK31" s="371"/>
      <c r="AL31" s="374"/>
      <c r="AM31" s="371"/>
      <c r="AN31" s="374"/>
      <c r="AO31" s="371"/>
      <c r="AP31" s="374"/>
      <c r="AQ31" s="371"/>
      <c r="AR31" s="374"/>
      <c r="AS31" s="371"/>
      <c r="AT31" s="374"/>
      <c r="AU31" s="368"/>
      <c r="AV31" s="368"/>
    </row>
    <row r="32" spans="1:48" s="68" customFormat="1" ht="30" customHeight="1" x14ac:dyDescent="0.25">
      <c r="A32" s="252"/>
      <c r="B32" s="246"/>
      <c r="C32" s="195"/>
      <c r="D32" s="262"/>
      <c r="E32" s="262"/>
      <c r="F32" s="217"/>
      <c r="G32" s="217" t="s">
        <v>379</v>
      </c>
      <c r="H32" s="217" t="s">
        <v>512</v>
      </c>
      <c r="I32" s="217" t="s">
        <v>373</v>
      </c>
      <c r="J32" s="217" t="s">
        <v>374</v>
      </c>
      <c r="K32" s="217" t="s">
        <v>377</v>
      </c>
      <c r="L32" s="217" t="s">
        <v>378</v>
      </c>
      <c r="M32" s="195"/>
      <c r="N32" s="272">
        <v>100</v>
      </c>
      <c r="O32" s="195"/>
      <c r="P32" s="262"/>
      <c r="Q32" s="184"/>
      <c r="R32" s="195" t="s">
        <v>380</v>
      </c>
      <c r="S32" s="217" t="s">
        <v>381</v>
      </c>
      <c r="T32" s="217" t="s">
        <v>382</v>
      </c>
      <c r="U32" s="234"/>
      <c r="V32" s="195" t="s">
        <v>383</v>
      </c>
      <c r="W32" s="236" t="s">
        <v>384</v>
      </c>
      <c r="X32" s="343"/>
      <c r="Y32" s="217" t="s">
        <v>382</v>
      </c>
      <c r="Z32" s="184"/>
      <c r="AA32" s="262"/>
      <c r="AB32" s="113"/>
      <c r="AC32" s="113"/>
      <c r="AD32" s="262"/>
      <c r="AE32" s="184"/>
      <c r="AF32" s="351"/>
      <c r="AG32" s="112"/>
      <c r="AH32" s="184"/>
      <c r="AI32" s="349"/>
      <c r="AJ32" s="369"/>
      <c r="AK32" s="372"/>
      <c r="AL32" s="375"/>
      <c r="AM32" s="372"/>
      <c r="AN32" s="375"/>
      <c r="AO32" s="372"/>
      <c r="AP32" s="375"/>
      <c r="AQ32" s="372"/>
      <c r="AR32" s="375"/>
      <c r="AS32" s="372"/>
      <c r="AT32" s="375"/>
      <c r="AU32" s="369"/>
      <c r="AV32" s="369"/>
    </row>
    <row r="33" spans="1:48" s="68" customFormat="1" ht="30" customHeight="1" x14ac:dyDescent="0.25">
      <c r="A33" s="252"/>
      <c r="B33" s="245">
        <v>7</v>
      </c>
      <c r="C33" s="195" t="s">
        <v>545</v>
      </c>
      <c r="D33" s="262" t="s">
        <v>524</v>
      </c>
      <c r="E33" s="262" t="s">
        <v>513</v>
      </c>
      <c r="F33" s="217" t="s">
        <v>509</v>
      </c>
      <c r="G33" s="217" t="s">
        <v>379</v>
      </c>
      <c r="H33" s="348" t="s">
        <v>546</v>
      </c>
      <c r="I33" s="217" t="s">
        <v>510</v>
      </c>
      <c r="J33" s="217" t="s">
        <v>374</v>
      </c>
      <c r="K33" s="217" t="s">
        <v>391</v>
      </c>
      <c r="L33" s="217" t="s">
        <v>531</v>
      </c>
      <c r="M33" s="195" t="s">
        <v>547</v>
      </c>
      <c r="N33" s="272">
        <v>50000</v>
      </c>
      <c r="O33" s="195" t="s">
        <v>532</v>
      </c>
      <c r="P33" s="262" t="s">
        <v>438</v>
      </c>
      <c r="Q33" s="184" t="str">
        <f>IF(AND(P33&lt;&gt;""),VLOOKUP(P33,[2]Presentación!$B$26:$F$29,2,FALSE),"")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33" s="195" t="s">
        <v>533</v>
      </c>
      <c r="S33" s="217" t="s">
        <v>381</v>
      </c>
      <c r="T33" s="217" t="s">
        <v>529</v>
      </c>
      <c r="U33" s="234">
        <v>70000000</v>
      </c>
      <c r="V33" s="195" t="s">
        <v>548</v>
      </c>
      <c r="W33" s="236" t="s">
        <v>384</v>
      </c>
      <c r="X33" s="350" t="s">
        <v>565</v>
      </c>
      <c r="Y33" s="217" t="s">
        <v>390</v>
      </c>
      <c r="Z33" s="195" t="s">
        <v>535</v>
      </c>
      <c r="AA33" s="347">
        <f>SUM(AB33:AB36)</f>
        <v>120298</v>
      </c>
      <c r="AB33" s="114">
        <v>614</v>
      </c>
      <c r="AC33" s="113" t="s">
        <v>564</v>
      </c>
      <c r="AD33" s="272">
        <f>AA33</f>
        <v>120298</v>
      </c>
      <c r="AE33" s="184" t="s">
        <v>557</v>
      </c>
      <c r="AF33" s="234">
        <v>0</v>
      </c>
      <c r="AG33" s="112" t="s">
        <v>558</v>
      </c>
      <c r="AH33" s="195" t="s">
        <v>536</v>
      </c>
      <c r="AI33" s="236" t="s">
        <v>537</v>
      </c>
      <c r="AJ33" s="367" t="s">
        <v>685</v>
      </c>
      <c r="AK33" s="370">
        <v>1</v>
      </c>
      <c r="AL33" s="373">
        <v>1</v>
      </c>
      <c r="AM33" s="370">
        <v>2</v>
      </c>
      <c r="AN33" s="373">
        <v>1</v>
      </c>
      <c r="AO33" s="370">
        <v>1</v>
      </c>
      <c r="AP33" s="373">
        <v>1</v>
      </c>
      <c r="AQ33" s="370">
        <v>0</v>
      </c>
      <c r="AR33" s="373" t="s">
        <v>588</v>
      </c>
      <c r="AS33" s="370">
        <f>AK33+AM33+AO33+AQ33</f>
        <v>4</v>
      </c>
      <c r="AT33" s="373">
        <f>AVERAGE(AL33,AN33,AP33,AR33)</f>
        <v>1</v>
      </c>
      <c r="AU33" s="376">
        <v>44597</v>
      </c>
      <c r="AV33" s="376">
        <v>44924</v>
      </c>
    </row>
    <row r="34" spans="1:48" s="68" customFormat="1" ht="30" customHeight="1" x14ac:dyDescent="0.25">
      <c r="A34" s="252"/>
      <c r="B34" s="246"/>
      <c r="C34" s="195"/>
      <c r="D34" s="262"/>
      <c r="E34" s="262"/>
      <c r="F34" s="217"/>
      <c r="G34" s="217"/>
      <c r="H34" s="217" t="s">
        <v>512</v>
      </c>
      <c r="I34" s="217"/>
      <c r="J34" s="217"/>
      <c r="K34" s="217"/>
      <c r="L34" s="217"/>
      <c r="M34" s="195"/>
      <c r="N34" s="272"/>
      <c r="O34" s="195"/>
      <c r="P34" s="262"/>
      <c r="Q34" s="184"/>
      <c r="R34" s="195"/>
      <c r="S34" s="217"/>
      <c r="T34" s="217"/>
      <c r="U34" s="234"/>
      <c r="V34" s="195"/>
      <c r="W34" s="236"/>
      <c r="X34" s="350"/>
      <c r="Y34" s="217" t="s">
        <v>382</v>
      </c>
      <c r="Z34" s="195"/>
      <c r="AA34" s="262"/>
      <c r="AB34" s="114">
        <v>116543</v>
      </c>
      <c r="AC34" s="113" t="s">
        <v>562</v>
      </c>
      <c r="AD34" s="217"/>
      <c r="AE34" s="184"/>
      <c r="AF34" s="234"/>
      <c r="AG34" s="112" t="s">
        <v>570</v>
      </c>
      <c r="AH34" s="195"/>
      <c r="AI34" s="236"/>
      <c r="AJ34" s="368"/>
      <c r="AK34" s="371"/>
      <c r="AL34" s="374"/>
      <c r="AM34" s="371"/>
      <c r="AN34" s="374"/>
      <c r="AO34" s="371"/>
      <c r="AP34" s="374"/>
      <c r="AQ34" s="371"/>
      <c r="AR34" s="374"/>
      <c r="AS34" s="371"/>
      <c r="AT34" s="374"/>
      <c r="AU34" s="368"/>
      <c r="AV34" s="368"/>
    </row>
    <row r="35" spans="1:48" s="68" customFormat="1" ht="30" customHeight="1" x14ac:dyDescent="0.25">
      <c r="A35" s="252"/>
      <c r="B35" s="246"/>
      <c r="C35" s="195"/>
      <c r="D35" s="262"/>
      <c r="E35" s="262"/>
      <c r="F35" s="217"/>
      <c r="G35" s="217"/>
      <c r="H35" s="217"/>
      <c r="I35" s="217"/>
      <c r="J35" s="217"/>
      <c r="K35" s="217"/>
      <c r="L35" s="217"/>
      <c r="M35" s="195"/>
      <c r="N35" s="272"/>
      <c r="O35" s="195"/>
      <c r="P35" s="262"/>
      <c r="Q35" s="184"/>
      <c r="R35" s="195"/>
      <c r="S35" s="217"/>
      <c r="T35" s="217"/>
      <c r="U35" s="234"/>
      <c r="V35" s="195"/>
      <c r="W35" s="236"/>
      <c r="X35" s="350"/>
      <c r="Y35" s="217"/>
      <c r="Z35" s="195"/>
      <c r="AA35" s="262"/>
      <c r="AB35" s="115">
        <v>2886</v>
      </c>
      <c r="AC35" s="113" t="s">
        <v>563</v>
      </c>
      <c r="AD35" s="217"/>
      <c r="AE35" s="184"/>
      <c r="AF35" s="234"/>
      <c r="AG35" s="112" t="s">
        <v>561</v>
      </c>
      <c r="AH35" s="195"/>
      <c r="AI35" s="236"/>
      <c r="AJ35" s="368"/>
      <c r="AK35" s="371"/>
      <c r="AL35" s="374"/>
      <c r="AM35" s="371"/>
      <c r="AN35" s="374"/>
      <c r="AO35" s="371"/>
      <c r="AP35" s="374"/>
      <c r="AQ35" s="371"/>
      <c r="AR35" s="374"/>
      <c r="AS35" s="371"/>
      <c r="AT35" s="374"/>
      <c r="AU35" s="368"/>
      <c r="AV35" s="368"/>
    </row>
    <row r="36" spans="1:48" s="68" customFormat="1" ht="30" customHeight="1" thickBot="1" x14ac:dyDescent="0.3">
      <c r="A36" s="270"/>
      <c r="B36" s="246"/>
      <c r="C36" s="195"/>
      <c r="D36" s="262"/>
      <c r="E36" s="262"/>
      <c r="F36" s="217"/>
      <c r="G36" s="217"/>
      <c r="H36" s="217" t="s">
        <v>512</v>
      </c>
      <c r="I36" s="217"/>
      <c r="J36" s="217"/>
      <c r="K36" s="217"/>
      <c r="L36" s="217"/>
      <c r="M36" s="195"/>
      <c r="N36" s="272"/>
      <c r="O36" s="195"/>
      <c r="P36" s="262"/>
      <c r="Q36" s="184"/>
      <c r="R36" s="195"/>
      <c r="S36" s="217"/>
      <c r="T36" s="217"/>
      <c r="U36" s="234"/>
      <c r="V36" s="195"/>
      <c r="W36" s="236"/>
      <c r="X36" s="350"/>
      <c r="Y36" s="217" t="s">
        <v>382</v>
      </c>
      <c r="Z36" s="195"/>
      <c r="AA36" s="262"/>
      <c r="AB36" s="115">
        <v>255</v>
      </c>
      <c r="AC36" s="111" t="s">
        <v>538</v>
      </c>
      <c r="AD36" s="217"/>
      <c r="AE36" s="184"/>
      <c r="AF36" s="234"/>
      <c r="AG36" s="112"/>
      <c r="AH36" s="195"/>
      <c r="AI36" s="236"/>
      <c r="AJ36" s="369"/>
      <c r="AK36" s="372"/>
      <c r="AL36" s="375"/>
      <c r="AM36" s="372"/>
      <c r="AN36" s="375"/>
      <c r="AO36" s="372"/>
      <c r="AP36" s="375"/>
      <c r="AQ36" s="372"/>
      <c r="AR36" s="375"/>
      <c r="AS36" s="372"/>
      <c r="AT36" s="375"/>
      <c r="AU36" s="369"/>
      <c r="AV36" s="369"/>
    </row>
    <row r="37" spans="1:48" s="68" customFormat="1" ht="30" customHeight="1" x14ac:dyDescent="0.25">
      <c r="A37" s="252" t="s">
        <v>571</v>
      </c>
      <c r="B37" s="245">
        <v>8</v>
      </c>
      <c r="C37" s="310" t="s">
        <v>572</v>
      </c>
      <c r="D37" s="308" t="s">
        <v>420</v>
      </c>
      <c r="E37" s="308" t="s">
        <v>425</v>
      </c>
      <c r="F37" s="308" t="s">
        <v>573</v>
      </c>
      <c r="G37" s="308" t="s">
        <v>574</v>
      </c>
      <c r="H37" s="308" t="s">
        <v>575</v>
      </c>
      <c r="I37" s="308" t="s">
        <v>576</v>
      </c>
      <c r="J37" s="308" t="s">
        <v>374</v>
      </c>
      <c r="K37" s="308" t="s">
        <v>377</v>
      </c>
      <c r="L37" s="308" t="s">
        <v>577</v>
      </c>
      <c r="M37" s="308" t="s">
        <v>578</v>
      </c>
      <c r="N37" s="327">
        <v>20</v>
      </c>
      <c r="O37" s="310" t="s">
        <v>579</v>
      </c>
      <c r="P37" s="308" t="s">
        <v>436</v>
      </c>
      <c r="Q37" s="310" t="str">
        <f>IF(AND(P37&lt;&gt;""),VLOOKUP(P37,[3]Presentación!$B$27:$F$30,2,FALSE),"")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37" s="310" t="s">
        <v>580</v>
      </c>
      <c r="S37" s="308" t="s">
        <v>396</v>
      </c>
      <c r="T37" s="308" t="s">
        <v>581</v>
      </c>
      <c r="U37" s="312">
        <v>7728000</v>
      </c>
      <c r="V37" s="310" t="s">
        <v>582</v>
      </c>
      <c r="W37" s="314" t="s">
        <v>583</v>
      </c>
      <c r="X37" s="316" t="s">
        <v>584</v>
      </c>
      <c r="Y37" s="318" t="s">
        <v>585</v>
      </c>
      <c r="Z37" s="310" t="s">
        <v>586</v>
      </c>
      <c r="AA37" s="327">
        <v>19</v>
      </c>
      <c r="AB37" s="117">
        <v>8</v>
      </c>
      <c r="AC37" s="118" t="s">
        <v>587</v>
      </c>
      <c r="AD37" s="327" t="s">
        <v>588</v>
      </c>
      <c r="AE37" s="327" t="s">
        <v>588</v>
      </c>
      <c r="AF37" s="312">
        <v>7728000</v>
      </c>
      <c r="AG37" s="380" t="s">
        <v>583</v>
      </c>
      <c r="AH37" s="310" t="s">
        <v>589</v>
      </c>
      <c r="AI37" s="314" t="s">
        <v>590</v>
      </c>
      <c r="AJ37" s="367" t="s">
        <v>685</v>
      </c>
      <c r="AK37" s="370">
        <v>1</v>
      </c>
      <c r="AL37" s="373">
        <v>1</v>
      </c>
      <c r="AM37" s="370">
        <v>2</v>
      </c>
      <c r="AN37" s="373">
        <v>1</v>
      </c>
      <c r="AO37" s="370">
        <v>1</v>
      </c>
      <c r="AP37" s="373">
        <v>1</v>
      </c>
      <c r="AQ37" s="370">
        <v>0</v>
      </c>
      <c r="AR37" s="373" t="s">
        <v>588</v>
      </c>
      <c r="AS37" s="370">
        <f>AK37+AM37+AO37+AQ37</f>
        <v>4</v>
      </c>
      <c r="AT37" s="373">
        <f>AVERAGE(AL37,AN37,AP37,AR37)</f>
        <v>1</v>
      </c>
      <c r="AU37" s="376">
        <v>44597</v>
      </c>
      <c r="AV37" s="376">
        <v>44924</v>
      </c>
    </row>
    <row r="38" spans="1:48" s="68" customFormat="1" ht="30" customHeight="1" x14ac:dyDescent="0.25">
      <c r="A38" s="252"/>
      <c r="B38" s="246"/>
      <c r="C38" s="311"/>
      <c r="D38" s="309"/>
      <c r="E38" s="309"/>
      <c r="F38" s="309"/>
      <c r="G38" s="309" t="s">
        <v>379</v>
      </c>
      <c r="H38" s="309"/>
      <c r="I38" s="309" t="s">
        <v>373</v>
      </c>
      <c r="J38" s="309" t="s">
        <v>374</v>
      </c>
      <c r="K38" s="309" t="s">
        <v>377</v>
      </c>
      <c r="L38" s="309" t="s">
        <v>378</v>
      </c>
      <c r="M38" s="309"/>
      <c r="N38" s="328"/>
      <c r="O38" s="311"/>
      <c r="P38" s="309"/>
      <c r="Q38" s="311"/>
      <c r="R38" s="311" t="s">
        <v>380</v>
      </c>
      <c r="S38" s="309"/>
      <c r="T38" s="309"/>
      <c r="U38" s="313"/>
      <c r="V38" s="311"/>
      <c r="W38" s="315"/>
      <c r="X38" s="317"/>
      <c r="Y38" s="319"/>
      <c r="Z38" s="311"/>
      <c r="AA38" s="328"/>
      <c r="AB38" s="119">
        <v>2</v>
      </c>
      <c r="AC38" s="118" t="s">
        <v>591</v>
      </c>
      <c r="AD38" s="328"/>
      <c r="AE38" s="328"/>
      <c r="AF38" s="313"/>
      <c r="AG38" s="326"/>
      <c r="AH38" s="311"/>
      <c r="AI38" s="315"/>
      <c r="AJ38" s="368"/>
      <c r="AK38" s="371"/>
      <c r="AL38" s="374"/>
      <c r="AM38" s="371"/>
      <c r="AN38" s="374"/>
      <c r="AO38" s="371"/>
      <c r="AP38" s="374"/>
      <c r="AQ38" s="371"/>
      <c r="AR38" s="374"/>
      <c r="AS38" s="371"/>
      <c r="AT38" s="374"/>
      <c r="AU38" s="368"/>
      <c r="AV38" s="368"/>
    </row>
    <row r="39" spans="1:48" s="68" customFormat="1" ht="30" customHeight="1" x14ac:dyDescent="0.25">
      <c r="A39" s="252"/>
      <c r="B39" s="246"/>
      <c r="C39" s="311"/>
      <c r="D39" s="309"/>
      <c r="E39" s="309"/>
      <c r="F39" s="309"/>
      <c r="G39" s="309"/>
      <c r="H39" s="309"/>
      <c r="I39" s="309"/>
      <c r="J39" s="309"/>
      <c r="K39" s="309"/>
      <c r="L39" s="309"/>
      <c r="M39" s="309"/>
      <c r="N39" s="328"/>
      <c r="O39" s="311"/>
      <c r="P39" s="309"/>
      <c r="Q39" s="311"/>
      <c r="R39" s="311"/>
      <c r="S39" s="309"/>
      <c r="T39" s="309"/>
      <c r="U39" s="313"/>
      <c r="V39" s="311"/>
      <c r="W39" s="315"/>
      <c r="X39" s="317"/>
      <c r="Y39" s="319"/>
      <c r="Z39" s="311"/>
      <c r="AA39" s="328"/>
      <c r="AB39" s="119">
        <v>5</v>
      </c>
      <c r="AC39" s="118" t="s">
        <v>539</v>
      </c>
      <c r="AD39" s="328"/>
      <c r="AE39" s="328"/>
      <c r="AF39" s="313"/>
      <c r="AG39" s="326"/>
      <c r="AH39" s="311"/>
      <c r="AI39" s="315"/>
      <c r="AJ39" s="368"/>
      <c r="AK39" s="371"/>
      <c r="AL39" s="374"/>
      <c r="AM39" s="371"/>
      <c r="AN39" s="374"/>
      <c r="AO39" s="371"/>
      <c r="AP39" s="374"/>
      <c r="AQ39" s="371"/>
      <c r="AR39" s="374"/>
      <c r="AS39" s="371"/>
      <c r="AT39" s="374"/>
      <c r="AU39" s="368"/>
      <c r="AV39" s="368"/>
    </row>
    <row r="40" spans="1:48" s="68" customFormat="1" ht="30" customHeight="1" thickBot="1" x14ac:dyDescent="0.3">
      <c r="A40" s="252"/>
      <c r="B40" s="246"/>
      <c r="C40" s="311"/>
      <c r="D40" s="309"/>
      <c r="E40" s="309"/>
      <c r="F40" s="309"/>
      <c r="G40" s="309" t="s">
        <v>379</v>
      </c>
      <c r="H40" s="309"/>
      <c r="I40" s="309" t="s">
        <v>373</v>
      </c>
      <c r="J40" s="309" t="s">
        <v>374</v>
      </c>
      <c r="K40" s="309" t="s">
        <v>377</v>
      </c>
      <c r="L40" s="309" t="s">
        <v>378</v>
      </c>
      <c r="M40" s="309"/>
      <c r="N40" s="328"/>
      <c r="O40" s="311"/>
      <c r="P40" s="309"/>
      <c r="Q40" s="311"/>
      <c r="R40" s="311" t="s">
        <v>380</v>
      </c>
      <c r="S40" s="309"/>
      <c r="T40" s="309"/>
      <c r="U40" s="313"/>
      <c r="V40" s="311"/>
      <c r="W40" s="315"/>
      <c r="X40" s="317"/>
      <c r="Y40" s="319"/>
      <c r="Z40" s="311"/>
      <c r="AA40" s="328"/>
      <c r="AB40" s="120">
        <v>4</v>
      </c>
      <c r="AC40" s="118" t="s">
        <v>592</v>
      </c>
      <c r="AD40" s="328"/>
      <c r="AE40" s="328"/>
      <c r="AF40" s="313"/>
      <c r="AG40" s="308"/>
      <c r="AH40" s="311"/>
      <c r="AI40" s="315"/>
      <c r="AJ40" s="369"/>
      <c r="AK40" s="372"/>
      <c r="AL40" s="375"/>
      <c r="AM40" s="372"/>
      <c r="AN40" s="375"/>
      <c r="AO40" s="372"/>
      <c r="AP40" s="375"/>
      <c r="AQ40" s="372"/>
      <c r="AR40" s="375"/>
      <c r="AS40" s="372"/>
      <c r="AT40" s="375"/>
      <c r="AU40" s="369"/>
      <c r="AV40" s="369"/>
    </row>
    <row r="41" spans="1:48" s="68" customFormat="1" ht="30" customHeight="1" x14ac:dyDescent="0.25">
      <c r="A41" s="252"/>
      <c r="B41" s="245">
        <v>9</v>
      </c>
      <c r="C41" s="310" t="s">
        <v>572</v>
      </c>
      <c r="D41" s="308" t="s">
        <v>420</v>
      </c>
      <c r="E41" s="308" t="s">
        <v>425</v>
      </c>
      <c r="F41" s="308" t="s">
        <v>573</v>
      </c>
      <c r="G41" s="308" t="s">
        <v>574</v>
      </c>
      <c r="H41" s="308" t="s">
        <v>593</v>
      </c>
      <c r="I41" s="308" t="s">
        <v>594</v>
      </c>
      <c r="J41" s="308" t="s">
        <v>374</v>
      </c>
      <c r="K41" s="308" t="s">
        <v>377</v>
      </c>
      <c r="L41" s="308" t="s">
        <v>595</v>
      </c>
      <c r="M41" s="308" t="s">
        <v>578</v>
      </c>
      <c r="N41" s="327">
        <v>20</v>
      </c>
      <c r="O41" s="310" t="s">
        <v>596</v>
      </c>
      <c r="P41" s="308" t="s">
        <v>436</v>
      </c>
      <c r="Q41" s="310" t="str">
        <f>IF(AND(P41&lt;&gt;""),VLOOKUP(P41,[3]Presentación!$B$27:$F$30,2,FALSE),"")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41" s="310" t="s">
        <v>597</v>
      </c>
      <c r="S41" s="308" t="s">
        <v>396</v>
      </c>
      <c r="T41" s="308" t="s">
        <v>598</v>
      </c>
      <c r="U41" s="312">
        <v>12880000</v>
      </c>
      <c r="V41" s="310" t="s">
        <v>588</v>
      </c>
      <c r="W41" s="314" t="s">
        <v>583</v>
      </c>
      <c r="X41" s="316" t="s">
        <v>599</v>
      </c>
      <c r="Y41" s="318" t="s">
        <v>600</v>
      </c>
      <c r="Z41" s="310" t="s">
        <v>601</v>
      </c>
      <c r="AA41" s="327">
        <v>2300</v>
      </c>
      <c r="AB41" s="117">
        <v>2300</v>
      </c>
      <c r="AC41" s="118" t="s">
        <v>374</v>
      </c>
      <c r="AD41" s="327" t="s">
        <v>588</v>
      </c>
      <c r="AE41" s="327" t="s">
        <v>588</v>
      </c>
      <c r="AF41" s="312">
        <v>12880000</v>
      </c>
      <c r="AG41" s="380" t="s">
        <v>583</v>
      </c>
      <c r="AH41" s="310" t="s">
        <v>602</v>
      </c>
      <c r="AI41" s="314" t="s">
        <v>590</v>
      </c>
      <c r="AJ41" s="367" t="s">
        <v>685</v>
      </c>
      <c r="AK41" s="370">
        <v>1</v>
      </c>
      <c r="AL41" s="373">
        <v>1</v>
      </c>
      <c r="AM41" s="370">
        <v>2</v>
      </c>
      <c r="AN41" s="373">
        <v>1</v>
      </c>
      <c r="AO41" s="370">
        <v>1</v>
      </c>
      <c r="AP41" s="373">
        <v>1</v>
      </c>
      <c r="AQ41" s="370">
        <v>0</v>
      </c>
      <c r="AR41" s="373" t="s">
        <v>588</v>
      </c>
      <c r="AS41" s="370">
        <f>AK41+AM41+AO41+AQ41</f>
        <v>4</v>
      </c>
      <c r="AT41" s="373">
        <f>AVERAGE(AL41,AN41,AP41,AR41)</f>
        <v>1</v>
      </c>
      <c r="AU41" s="376">
        <v>44597</v>
      </c>
      <c r="AV41" s="376">
        <v>44924</v>
      </c>
    </row>
    <row r="42" spans="1:48" s="68" customFormat="1" ht="30" customHeight="1" x14ac:dyDescent="0.25">
      <c r="A42" s="252"/>
      <c r="B42" s="246"/>
      <c r="C42" s="311"/>
      <c r="D42" s="309"/>
      <c r="E42" s="309"/>
      <c r="F42" s="309"/>
      <c r="G42" s="309" t="s">
        <v>379</v>
      </c>
      <c r="H42" s="309"/>
      <c r="I42" s="309" t="s">
        <v>373</v>
      </c>
      <c r="J42" s="309" t="s">
        <v>374</v>
      </c>
      <c r="K42" s="309" t="s">
        <v>377</v>
      </c>
      <c r="L42" s="309" t="s">
        <v>378</v>
      </c>
      <c r="M42" s="309"/>
      <c r="N42" s="328"/>
      <c r="O42" s="311"/>
      <c r="P42" s="309"/>
      <c r="Q42" s="311"/>
      <c r="R42" s="311" t="s">
        <v>380</v>
      </c>
      <c r="S42" s="309"/>
      <c r="T42" s="309"/>
      <c r="U42" s="313"/>
      <c r="V42" s="311"/>
      <c r="W42" s="315"/>
      <c r="X42" s="317"/>
      <c r="Y42" s="319"/>
      <c r="Z42" s="311"/>
      <c r="AA42" s="328"/>
      <c r="AB42" s="119"/>
      <c r="AC42" s="118"/>
      <c r="AD42" s="328"/>
      <c r="AE42" s="328"/>
      <c r="AF42" s="313"/>
      <c r="AG42" s="326"/>
      <c r="AH42" s="311"/>
      <c r="AI42" s="315"/>
      <c r="AJ42" s="368"/>
      <c r="AK42" s="371"/>
      <c r="AL42" s="374"/>
      <c r="AM42" s="371"/>
      <c r="AN42" s="374"/>
      <c r="AO42" s="371"/>
      <c r="AP42" s="374"/>
      <c r="AQ42" s="371"/>
      <c r="AR42" s="374"/>
      <c r="AS42" s="371"/>
      <c r="AT42" s="374"/>
      <c r="AU42" s="368"/>
      <c r="AV42" s="368"/>
    </row>
    <row r="43" spans="1:48" s="68" customFormat="1" ht="30" customHeight="1" x14ac:dyDescent="0.25">
      <c r="A43" s="252"/>
      <c r="B43" s="246"/>
      <c r="C43" s="311"/>
      <c r="D43" s="309"/>
      <c r="E43" s="309"/>
      <c r="F43" s="309"/>
      <c r="G43" s="309"/>
      <c r="H43" s="309"/>
      <c r="I43" s="309"/>
      <c r="J43" s="309"/>
      <c r="K43" s="309"/>
      <c r="L43" s="309"/>
      <c r="M43" s="309"/>
      <c r="N43" s="328"/>
      <c r="O43" s="311"/>
      <c r="P43" s="309"/>
      <c r="Q43" s="311"/>
      <c r="R43" s="311"/>
      <c r="S43" s="309"/>
      <c r="T43" s="309"/>
      <c r="U43" s="313"/>
      <c r="V43" s="311"/>
      <c r="W43" s="315"/>
      <c r="X43" s="317"/>
      <c r="Y43" s="319"/>
      <c r="Z43" s="311"/>
      <c r="AA43" s="328"/>
      <c r="AB43" s="119"/>
      <c r="AC43" s="118"/>
      <c r="AD43" s="328"/>
      <c r="AE43" s="328"/>
      <c r="AF43" s="313"/>
      <c r="AG43" s="326"/>
      <c r="AH43" s="311"/>
      <c r="AI43" s="315"/>
      <c r="AJ43" s="368"/>
      <c r="AK43" s="371"/>
      <c r="AL43" s="374"/>
      <c r="AM43" s="371"/>
      <c r="AN43" s="374"/>
      <c r="AO43" s="371"/>
      <c r="AP43" s="374"/>
      <c r="AQ43" s="371"/>
      <c r="AR43" s="374"/>
      <c r="AS43" s="371"/>
      <c r="AT43" s="374"/>
      <c r="AU43" s="368"/>
      <c r="AV43" s="368"/>
    </row>
    <row r="44" spans="1:48" s="68" customFormat="1" ht="30" customHeight="1" x14ac:dyDescent="0.25">
      <c r="A44" s="252"/>
      <c r="B44" s="246"/>
      <c r="C44" s="311"/>
      <c r="D44" s="309"/>
      <c r="E44" s="309"/>
      <c r="F44" s="309"/>
      <c r="G44" s="309" t="s">
        <v>379</v>
      </c>
      <c r="H44" s="309"/>
      <c r="I44" s="309" t="s">
        <v>373</v>
      </c>
      <c r="J44" s="309" t="s">
        <v>374</v>
      </c>
      <c r="K44" s="309" t="s">
        <v>377</v>
      </c>
      <c r="L44" s="309" t="s">
        <v>378</v>
      </c>
      <c r="M44" s="309"/>
      <c r="N44" s="328"/>
      <c r="O44" s="311"/>
      <c r="P44" s="309"/>
      <c r="Q44" s="311"/>
      <c r="R44" s="311" t="s">
        <v>380</v>
      </c>
      <c r="S44" s="309"/>
      <c r="T44" s="309"/>
      <c r="U44" s="313"/>
      <c r="V44" s="311"/>
      <c r="W44" s="315"/>
      <c r="X44" s="317"/>
      <c r="Y44" s="319"/>
      <c r="Z44" s="311"/>
      <c r="AA44" s="328"/>
      <c r="AB44" s="120"/>
      <c r="AC44" s="118"/>
      <c r="AD44" s="328"/>
      <c r="AE44" s="328"/>
      <c r="AF44" s="313"/>
      <c r="AG44" s="308"/>
      <c r="AH44" s="311"/>
      <c r="AI44" s="315"/>
      <c r="AJ44" s="369"/>
      <c r="AK44" s="372"/>
      <c r="AL44" s="375"/>
      <c r="AM44" s="372"/>
      <c r="AN44" s="375"/>
      <c r="AO44" s="372"/>
      <c r="AP44" s="375"/>
      <c r="AQ44" s="372"/>
      <c r="AR44" s="375"/>
      <c r="AS44" s="372"/>
      <c r="AT44" s="375"/>
      <c r="AU44" s="369"/>
      <c r="AV44" s="369"/>
    </row>
    <row r="45" spans="1:48" s="68" customFormat="1" ht="30" customHeight="1" x14ac:dyDescent="0.25">
      <c r="A45" s="252"/>
      <c r="B45" s="323">
        <v>10</v>
      </c>
      <c r="C45" s="311" t="s">
        <v>603</v>
      </c>
      <c r="D45" s="309" t="s">
        <v>423</v>
      </c>
      <c r="E45" s="309" t="s">
        <v>425</v>
      </c>
      <c r="F45" s="309" t="s">
        <v>604</v>
      </c>
      <c r="G45" s="309" t="s">
        <v>574</v>
      </c>
      <c r="H45" s="309" t="s">
        <v>605</v>
      </c>
      <c r="I45" s="309" t="s">
        <v>478</v>
      </c>
      <c r="J45" s="309" t="s">
        <v>374</v>
      </c>
      <c r="K45" s="309" t="s">
        <v>377</v>
      </c>
      <c r="L45" s="309" t="s">
        <v>577</v>
      </c>
      <c r="M45" s="309" t="s">
        <v>606</v>
      </c>
      <c r="N45" s="328">
        <v>200</v>
      </c>
      <c r="O45" s="311" t="s">
        <v>607</v>
      </c>
      <c r="P45" s="309" t="s">
        <v>437</v>
      </c>
      <c r="Q45" s="311" t="str">
        <f>IF(AND(P45&lt;&gt;""),VLOOKUP(P45,[3]Presentación!$B$27:$F$30,2,FALSE),"")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45" s="311" t="s">
        <v>608</v>
      </c>
      <c r="S45" s="309" t="s">
        <v>396</v>
      </c>
      <c r="T45" s="309" t="s">
        <v>609</v>
      </c>
      <c r="U45" s="313">
        <v>0</v>
      </c>
      <c r="V45" s="311" t="s">
        <v>588</v>
      </c>
      <c r="W45" s="311" t="s">
        <v>588</v>
      </c>
      <c r="X45" s="354" t="s">
        <v>605</v>
      </c>
      <c r="Y45" s="319" t="s">
        <v>610</v>
      </c>
      <c r="Z45" s="311" t="s">
        <v>611</v>
      </c>
      <c r="AA45" s="328">
        <v>223</v>
      </c>
      <c r="AB45" s="119">
        <v>223</v>
      </c>
      <c r="AC45" s="120" t="s">
        <v>374</v>
      </c>
      <c r="AD45" s="328" t="s">
        <v>588</v>
      </c>
      <c r="AE45" s="328" t="s">
        <v>588</v>
      </c>
      <c r="AF45" s="313">
        <v>0</v>
      </c>
      <c r="AG45" s="121" t="s">
        <v>588</v>
      </c>
      <c r="AH45" s="311" t="s">
        <v>612</v>
      </c>
      <c r="AI45" s="315" t="s">
        <v>613</v>
      </c>
      <c r="AJ45" s="367" t="s">
        <v>685</v>
      </c>
      <c r="AK45" s="370">
        <v>1</v>
      </c>
      <c r="AL45" s="373">
        <v>1</v>
      </c>
      <c r="AM45" s="370">
        <v>2</v>
      </c>
      <c r="AN45" s="373">
        <v>1</v>
      </c>
      <c r="AO45" s="370">
        <v>1</v>
      </c>
      <c r="AP45" s="373">
        <v>1</v>
      </c>
      <c r="AQ45" s="370">
        <v>0</v>
      </c>
      <c r="AR45" s="373" t="s">
        <v>588</v>
      </c>
      <c r="AS45" s="370">
        <f>AK45+AM45+AO45+AQ45</f>
        <v>4</v>
      </c>
      <c r="AT45" s="373">
        <f>AVERAGE(AL45,AN45,AP45,AR45)</f>
        <v>1</v>
      </c>
      <c r="AU45" s="376">
        <v>44597</v>
      </c>
      <c r="AV45" s="376">
        <v>44924</v>
      </c>
    </row>
    <row r="46" spans="1:48" s="68" customFormat="1" ht="30" customHeight="1" x14ac:dyDescent="0.25">
      <c r="A46" s="252"/>
      <c r="B46" s="324"/>
      <c r="C46" s="311"/>
      <c r="D46" s="309"/>
      <c r="E46" s="309"/>
      <c r="F46" s="309"/>
      <c r="G46" s="309" t="s">
        <v>379</v>
      </c>
      <c r="H46" s="309"/>
      <c r="I46" s="309" t="s">
        <v>373</v>
      </c>
      <c r="J46" s="309" t="s">
        <v>374</v>
      </c>
      <c r="K46" s="309" t="s">
        <v>377</v>
      </c>
      <c r="L46" s="309" t="s">
        <v>378</v>
      </c>
      <c r="M46" s="309"/>
      <c r="N46" s="328"/>
      <c r="O46" s="311"/>
      <c r="P46" s="309"/>
      <c r="Q46" s="311"/>
      <c r="R46" s="311" t="s">
        <v>380</v>
      </c>
      <c r="S46" s="309"/>
      <c r="T46" s="309"/>
      <c r="U46" s="313"/>
      <c r="V46" s="311"/>
      <c r="W46" s="311"/>
      <c r="X46" s="354"/>
      <c r="Y46" s="319"/>
      <c r="Z46" s="311"/>
      <c r="AA46" s="328"/>
      <c r="AB46" s="119"/>
      <c r="AC46" s="120"/>
      <c r="AD46" s="328"/>
      <c r="AE46" s="328"/>
      <c r="AF46" s="313"/>
      <c r="AG46" s="121"/>
      <c r="AH46" s="311"/>
      <c r="AI46" s="315"/>
      <c r="AJ46" s="368"/>
      <c r="AK46" s="371"/>
      <c r="AL46" s="374"/>
      <c r="AM46" s="371"/>
      <c r="AN46" s="374"/>
      <c r="AO46" s="371"/>
      <c r="AP46" s="374"/>
      <c r="AQ46" s="371"/>
      <c r="AR46" s="374"/>
      <c r="AS46" s="371"/>
      <c r="AT46" s="374"/>
      <c r="AU46" s="368"/>
      <c r="AV46" s="368"/>
    </row>
    <row r="47" spans="1:48" s="68" customFormat="1" ht="30" customHeight="1" x14ac:dyDescent="0.25">
      <c r="A47" s="252"/>
      <c r="B47" s="324"/>
      <c r="C47" s="311"/>
      <c r="D47" s="309"/>
      <c r="E47" s="309"/>
      <c r="F47" s="309"/>
      <c r="G47" s="309"/>
      <c r="H47" s="309"/>
      <c r="I47" s="309"/>
      <c r="J47" s="309"/>
      <c r="K47" s="309"/>
      <c r="L47" s="309"/>
      <c r="M47" s="309"/>
      <c r="N47" s="328"/>
      <c r="O47" s="311"/>
      <c r="P47" s="309"/>
      <c r="Q47" s="311"/>
      <c r="R47" s="311"/>
      <c r="S47" s="309"/>
      <c r="T47" s="309"/>
      <c r="U47" s="313"/>
      <c r="V47" s="311"/>
      <c r="W47" s="311"/>
      <c r="X47" s="354"/>
      <c r="Y47" s="319"/>
      <c r="Z47" s="311"/>
      <c r="AA47" s="328"/>
      <c r="AB47" s="119"/>
      <c r="AC47" s="120"/>
      <c r="AD47" s="328"/>
      <c r="AE47" s="328"/>
      <c r="AF47" s="313"/>
      <c r="AG47" s="121"/>
      <c r="AH47" s="311"/>
      <c r="AI47" s="315"/>
      <c r="AJ47" s="368"/>
      <c r="AK47" s="371"/>
      <c r="AL47" s="374"/>
      <c r="AM47" s="371"/>
      <c r="AN47" s="374"/>
      <c r="AO47" s="371"/>
      <c r="AP47" s="374"/>
      <c r="AQ47" s="371"/>
      <c r="AR47" s="374"/>
      <c r="AS47" s="371"/>
      <c r="AT47" s="374"/>
      <c r="AU47" s="368"/>
      <c r="AV47" s="368"/>
    </row>
    <row r="48" spans="1:48" s="68" customFormat="1" ht="30" customHeight="1" x14ac:dyDescent="0.25">
      <c r="A48" s="252"/>
      <c r="B48" s="245"/>
      <c r="C48" s="311"/>
      <c r="D48" s="309"/>
      <c r="E48" s="309"/>
      <c r="F48" s="309"/>
      <c r="G48" s="309" t="s">
        <v>379</v>
      </c>
      <c r="H48" s="309"/>
      <c r="I48" s="309" t="s">
        <v>373</v>
      </c>
      <c r="J48" s="309" t="s">
        <v>374</v>
      </c>
      <c r="K48" s="309" t="s">
        <v>377</v>
      </c>
      <c r="L48" s="309" t="s">
        <v>378</v>
      </c>
      <c r="M48" s="309"/>
      <c r="N48" s="328"/>
      <c r="O48" s="311"/>
      <c r="P48" s="309"/>
      <c r="Q48" s="311"/>
      <c r="R48" s="311" t="s">
        <v>380</v>
      </c>
      <c r="S48" s="309"/>
      <c r="T48" s="309"/>
      <c r="U48" s="313"/>
      <c r="V48" s="311"/>
      <c r="W48" s="311"/>
      <c r="X48" s="354"/>
      <c r="Y48" s="319"/>
      <c r="Z48" s="311"/>
      <c r="AA48" s="328"/>
      <c r="AB48" s="120"/>
      <c r="AC48" s="120"/>
      <c r="AD48" s="328"/>
      <c r="AE48" s="328"/>
      <c r="AF48" s="313"/>
      <c r="AG48" s="121"/>
      <c r="AH48" s="311"/>
      <c r="AI48" s="315"/>
      <c r="AJ48" s="369"/>
      <c r="AK48" s="372"/>
      <c r="AL48" s="375"/>
      <c r="AM48" s="372"/>
      <c r="AN48" s="375"/>
      <c r="AO48" s="372"/>
      <c r="AP48" s="375"/>
      <c r="AQ48" s="372"/>
      <c r="AR48" s="375"/>
      <c r="AS48" s="372"/>
      <c r="AT48" s="375"/>
      <c r="AU48" s="369"/>
      <c r="AV48" s="369"/>
    </row>
    <row r="49" spans="1:48" s="68" customFormat="1" ht="30" customHeight="1" x14ac:dyDescent="0.25">
      <c r="A49" s="252"/>
      <c r="B49" s="323">
        <v>11</v>
      </c>
      <c r="C49" s="320" t="s">
        <v>614</v>
      </c>
      <c r="D49" s="320" t="s">
        <v>423</v>
      </c>
      <c r="E49" s="320" t="s">
        <v>615</v>
      </c>
      <c r="F49" s="320" t="s">
        <v>616</v>
      </c>
      <c r="G49" s="320" t="s">
        <v>617</v>
      </c>
      <c r="H49" s="320" t="s">
        <v>618</v>
      </c>
      <c r="I49" s="320" t="s">
        <v>587</v>
      </c>
      <c r="J49" s="320" t="s">
        <v>619</v>
      </c>
      <c r="K49" s="320" t="s">
        <v>620</v>
      </c>
      <c r="L49" s="320" t="s">
        <v>621</v>
      </c>
      <c r="M49" s="320" t="s">
        <v>622</v>
      </c>
      <c r="N49" s="362" t="s">
        <v>623</v>
      </c>
      <c r="O49" s="320" t="s">
        <v>624</v>
      </c>
      <c r="P49" s="320" t="s">
        <v>437</v>
      </c>
      <c r="Q49" s="320" t="str">
        <f>IF(AND(P49&lt;&gt;""),VLOOKUP(P49,[4]Presentación!$B$27:$F$30,2,FALSE),"")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49" s="320" t="s">
        <v>625</v>
      </c>
      <c r="S49" s="320" t="s">
        <v>396</v>
      </c>
      <c r="T49" s="320" t="s">
        <v>626</v>
      </c>
      <c r="U49" s="355">
        <v>138000000</v>
      </c>
      <c r="V49" s="320" t="s">
        <v>627</v>
      </c>
      <c r="W49" s="314" t="s">
        <v>628</v>
      </c>
      <c r="X49" s="357" t="s">
        <v>618</v>
      </c>
      <c r="Y49" s="359" t="s">
        <v>629</v>
      </c>
      <c r="Z49" s="320" t="s">
        <v>630</v>
      </c>
      <c r="AA49" s="320" t="s">
        <v>631</v>
      </c>
      <c r="AB49" s="320" t="s">
        <v>632</v>
      </c>
      <c r="AC49" s="320" t="s">
        <v>633</v>
      </c>
      <c r="AD49" s="320" t="s">
        <v>634</v>
      </c>
      <c r="AE49" s="320" t="s">
        <v>635</v>
      </c>
      <c r="AF49" s="355">
        <v>138000000</v>
      </c>
      <c r="AG49" s="320" t="s">
        <v>636</v>
      </c>
      <c r="AH49" s="320" t="s">
        <v>637</v>
      </c>
      <c r="AI49" s="377" t="s">
        <v>638</v>
      </c>
      <c r="AJ49" s="367" t="s">
        <v>685</v>
      </c>
      <c r="AK49" s="370">
        <v>1</v>
      </c>
      <c r="AL49" s="373">
        <v>1</v>
      </c>
      <c r="AM49" s="370">
        <v>2</v>
      </c>
      <c r="AN49" s="373">
        <v>1</v>
      </c>
      <c r="AO49" s="370">
        <v>1</v>
      </c>
      <c r="AP49" s="373">
        <v>1</v>
      </c>
      <c r="AQ49" s="370">
        <v>0</v>
      </c>
      <c r="AR49" s="373" t="s">
        <v>588</v>
      </c>
      <c r="AS49" s="370">
        <f>AK49+AM49+AO49+AQ49</f>
        <v>4</v>
      </c>
      <c r="AT49" s="373">
        <f>AVERAGE(AL49,AN49,AP49,AR49)</f>
        <v>1</v>
      </c>
      <c r="AU49" s="376">
        <v>44597</v>
      </c>
      <c r="AV49" s="376">
        <v>44924</v>
      </c>
    </row>
    <row r="50" spans="1:48" s="68" customFormat="1" ht="30" customHeight="1" x14ac:dyDescent="0.25">
      <c r="A50" s="252"/>
      <c r="B50" s="324"/>
      <c r="C50" s="321"/>
      <c r="D50" s="321"/>
      <c r="E50" s="321"/>
      <c r="F50" s="321"/>
      <c r="G50" s="321"/>
      <c r="H50" s="321"/>
      <c r="I50" s="321"/>
      <c r="J50" s="321"/>
      <c r="K50" s="321"/>
      <c r="L50" s="321"/>
      <c r="M50" s="321"/>
      <c r="N50" s="363"/>
      <c r="O50" s="321"/>
      <c r="P50" s="321"/>
      <c r="Q50" s="321"/>
      <c r="R50" s="321"/>
      <c r="S50" s="321"/>
      <c r="T50" s="321"/>
      <c r="U50" s="356"/>
      <c r="V50" s="321"/>
      <c r="W50" s="315"/>
      <c r="X50" s="358"/>
      <c r="Y50" s="360"/>
      <c r="Z50" s="321"/>
      <c r="AA50" s="321"/>
      <c r="AB50" s="321"/>
      <c r="AC50" s="321"/>
      <c r="AD50" s="321"/>
      <c r="AE50" s="321"/>
      <c r="AF50" s="356"/>
      <c r="AG50" s="321"/>
      <c r="AH50" s="321"/>
      <c r="AI50" s="378"/>
      <c r="AJ50" s="368"/>
      <c r="AK50" s="371"/>
      <c r="AL50" s="374"/>
      <c r="AM50" s="371"/>
      <c r="AN50" s="374"/>
      <c r="AO50" s="371"/>
      <c r="AP50" s="374"/>
      <c r="AQ50" s="371"/>
      <c r="AR50" s="374"/>
      <c r="AS50" s="371"/>
      <c r="AT50" s="374"/>
      <c r="AU50" s="368"/>
      <c r="AV50" s="368"/>
    </row>
    <row r="51" spans="1:48" s="68" customFormat="1" ht="30" customHeight="1" x14ac:dyDescent="0.25">
      <c r="A51" s="252"/>
      <c r="B51" s="324"/>
      <c r="C51" s="321"/>
      <c r="D51" s="321"/>
      <c r="E51" s="321"/>
      <c r="F51" s="321"/>
      <c r="G51" s="321"/>
      <c r="H51" s="321"/>
      <c r="I51" s="321"/>
      <c r="J51" s="321"/>
      <c r="K51" s="321"/>
      <c r="L51" s="321"/>
      <c r="M51" s="321"/>
      <c r="N51" s="363"/>
      <c r="O51" s="321"/>
      <c r="P51" s="321"/>
      <c r="Q51" s="321"/>
      <c r="R51" s="321"/>
      <c r="S51" s="321"/>
      <c r="T51" s="321"/>
      <c r="U51" s="356"/>
      <c r="V51" s="321"/>
      <c r="W51" s="315"/>
      <c r="X51" s="358"/>
      <c r="Y51" s="360"/>
      <c r="Z51" s="321"/>
      <c r="AA51" s="321"/>
      <c r="AB51" s="321"/>
      <c r="AC51" s="321"/>
      <c r="AD51" s="321"/>
      <c r="AE51" s="321"/>
      <c r="AF51" s="356"/>
      <c r="AG51" s="321"/>
      <c r="AH51" s="321"/>
      <c r="AI51" s="378"/>
      <c r="AJ51" s="368"/>
      <c r="AK51" s="371"/>
      <c r="AL51" s="374"/>
      <c r="AM51" s="371"/>
      <c r="AN51" s="374"/>
      <c r="AO51" s="371"/>
      <c r="AP51" s="374"/>
      <c r="AQ51" s="371"/>
      <c r="AR51" s="374"/>
      <c r="AS51" s="371"/>
      <c r="AT51" s="374"/>
      <c r="AU51" s="368"/>
      <c r="AV51" s="368"/>
    </row>
    <row r="52" spans="1:48" s="68" customFormat="1" ht="30" customHeight="1" x14ac:dyDescent="0.25">
      <c r="A52" s="252"/>
      <c r="B52" s="245"/>
      <c r="C52" s="322"/>
      <c r="D52" s="322"/>
      <c r="E52" s="322"/>
      <c r="F52" s="322"/>
      <c r="G52" s="322"/>
      <c r="H52" s="322"/>
      <c r="I52" s="322"/>
      <c r="J52" s="322"/>
      <c r="K52" s="322"/>
      <c r="L52" s="322"/>
      <c r="M52" s="322"/>
      <c r="N52" s="334"/>
      <c r="O52" s="322"/>
      <c r="P52" s="322"/>
      <c r="Q52" s="322"/>
      <c r="R52" s="322"/>
      <c r="S52" s="322"/>
      <c r="T52" s="322"/>
      <c r="U52" s="336"/>
      <c r="V52" s="322"/>
      <c r="W52" s="315"/>
      <c r="X52" s="338"/>
      <c r="Y52" s="361"/>
      <c r="Z52" s="322"/>
      <c r="AA52" s="322"/>
      <c r="AB52" s="322"/>
      <c r="AC52" s="322"/>
      <c r="AD52" s="322"/>
      <c r="AE52" s="322"/>
      <c r="AF52" s="336"/>
      <c r="AG52" s="322"/>
      <c r="AH52" s="322"/>
      <c r="AI52" s="379"/>
      <c r="AJ52" s="369"/>
      <c r="AK52" s="372"/>
      <c r="AL52" s="375"/>
      <c r="AM52" s="372"/>
      <c r="AN52" s="375"/>
      <c r="AO52" s="372"/>
      <c r="AP52" s="375"/>
      <c r="AQ52" s="372"/>
      <c r="AR52" s="375"/>
      <c r="AS52" s="372"/>
      <c r="AT52" s="375"/>
      <c r="AU52" s="369"/>
      <c r="AV52" s="369"/>
    </row>
    <row r="53" spans="1:48" s="68" customFormat="1" ht="30" customHeight="1" x14ac:dyDescent="0.25">
      <c r="A53" s="252"/>
      <c r="B53" s="323">
        <v>12</v>
      </c>
      <c r="C53" s="309" t="s">
        <v>639</v>
      </c>
      <c r="D53" s="309" t="s">
        <v>423</v>
      </c>
      <c r="E53" s="309" t="s">
        <v>425</v>
      </c>
      <c r="F53" s="309" t="s">
        <v>640</v>
      </c>
      <c r="G53" s="309" t="s">
        <v>641</v>
      </c>
      <c r="H53" s="309" t="s">
        <v>642</v>
      </c>
      <c r="I53" s="325" t="s">
        <v>478</v>
      </c>
      <c r="J53" s="325" t="s">
        <v>374</v>
      </c>
      <c r="K53" s="325" t="s">
        <v>377</v>
      </c>
      <c r="L53" s="325" t="s">
        <v>643</v>
      </c>
      <c r="M53" s="311" t="s">
        <v>644</v>
      </c>
      <c r="N53" s="328" t="s">
        <v>645</v>
      </c>
      <c r="O53" s="311" t="s">
        <v>646</v>
      </c>
      <c r="P53" s="309" t="s">
        <v>437</v>
      </c>
      <c r="Q53" s="311" t="str">
        <f>IF(AND(P53&lt;&gt;""),VLOOKUP(P53,[5]Presentación!$B$27:$F$30,2,FALSE),"")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53" s="311" t="s">
        <v>647</v>
      </c>
      <c r="S53" s="309" t="s">
        <v>396</v>
      </c>
      <c r="T53" s="309" t="s">
        <v>648</v>
      </c>
      <c r="U53" s="336">
        <v>3400000000</v>
      </c>
      <c r="V53" s="332" t="s">
        <v>649</v>
      </c>
      <c r="W53" s="315" t="s">
        <v>384</v>
      </c>
      <c r="X53" s="338" t="s">
        <v>650</v>
      </c>
      <c r="Y53" s="340" t="s">
        <v>651</v>
      </c>
      <c r="Z53" s="332" t="s">
        <v>652</v>
      </c>
      <c r="AA53" s="334">
        <v>125</v>
      </c>
      <c r="AB53" s="122">
        <v>100</v>
      </c>
      <c r="AC53" s="118" t="s">
        <v>587</v>
      </c>
      <c r="AD53" s="334">
        <v>125</v>
      </c>
      <c r="AE53" s="332" t="s">
        <v>653</v>
      </c>
      <c r="AF53" s="336">
        <v>0</v>
      </c>
      <c r="AG53" s="123" t="s">
        <v>654</v>
      </c>
      <c r="AH53" s="332" t="s">
        <v>655</v>
      </c>
      <c r="AI53" s="329" t="s">
        <v>656</v>
      </c>
      <c r="AJ53" s="367" t="s">
        <v>685</v>
      </c>
      <c r="AK53" s="370">
        <v>1</v>
      </c>
      <c r="AL53" s="373">
        <v>1</v>
      </c>
      <c r="AM53" s="370">
        <v>2</v>
      </c>
      <c r="AN53" s="373">
        <v>1</v>
      </c>
      <c r="AO53" s="370">
        <v>1</v>
      </c>
      <c r="AP53" s="373">
        <v>1</v>
      </c>
      <c r="AQ53" s="370">
        <v>0</v>
      </c>
      <c r="AR53" s="373" t="s">
        <v>588</v>
      </c>
      <c r="AS53" s="370">
        <f>AK53+AM53+AO53+AQ53</f>
        <v>4</v>
      </c>
      <c r="AT53" s="373">
        <f>AVERAGE(AL53,AN53,AP53,AR53)</f>
        <v>1</v>
      </c>
      <c r="AU53" s="376">
        <v>44597</v>
      </c>
      <c r="AV53" s="376">
        <v>44924</v>
      </c>
    </row>
    <row r="54" spans="1:48" s="68" customFormat="1" ht="30" customHeight="1" x14ac:dyDescent="0.25">
      <c r="A54" s="252"/>
      <c r="B54" s="324"/>
      <c r="C54" s="309"/>
      <c r="D54" s="309"/>
      <c r="E54" s="309"/>
      <c r="F54" s="309"/>
      <c r="G54" s="309" t="s">
        <v>379</v>
      </c>
      <c r="H54" s="309"/>
      <c r="I54" s="326"/>
      <c r="J54" s="326" t="s">
        <v>374</v>
      </c>
      <c r="K54" s="326"/>
      <c r="L54" s="326" t="s">
        <v>378</v>
      </c>
      <c r="M54" s="311"/>
      <c r="N54" s="328"/>
      <c r="O54" s="311"/>
      <c r="P54" s="309"/>
      <c r="Q54" s="311"/>
      <c r="R54" s="311"/>
      <c r="S54" s="309"/>
      <c r="T54" s="309" t="s">
        <v>382</v>
      </c>
      <c r="U54" s="337"/>
      <c r="V54" s="333"/>
      <c r="W54" s="315"/>
      <c r="X54" s="339"/>
      <c r="Y54" s="341"/>
      <c r="Z54" s="333"/>
      <c r="AA54" s="335"/>
      <c r="AB54" s="124">
        <v>25</v>
      </c>
      <c r="AC54" s="118" t="s">
        <v>374</v>
      </c>
      <c r="AD54" s="335"/>
      <c r="AE54" s="333"/>
      <c r="AF54" s="337"/>
      <c r="AG54" s="123" t="s">
        <v>657</v>
      </c>
      <c r="AH54" s="333"/>
      <c r="AI54" s="330"/>
      <c r="AJ54" s="368"/>
      <c r="AK54" s="371"/>
      <c r="AL54" s="374"/>
      <c r="AM54" s="371"/>
      <c r="AN54" s="374"/>
      <c r="AO54" s="371"/>
      <c r="AP54" s="374"/>
      <c r="AQ54" s="371"/>
      <c r="AR54" s="374"/>
      <c r="AS54" s="371"/>
      <c r="AT54" s="374"/>
      <c r="AU54" s="368"/>
      <c r="AV54" s="368"/>
    </row>
    <row r="55" spans="1:48" s="68" customFormat="1" ht="30" customHeight="1" x14ac:dyDescent="0.25">
      <c r="A55" s="252"/>
      <c r="B55" s="324"/>
      <c r="C55" s="309"/>
      <c r="D55" s="309"/>
      <c r="E55" s="309"/>
      <c r="F55" s="309"/>
      <c r="G55" s="309"/>
      <c r="H55" s="309"/>
      <c r="I55" s="326"/>
      <c r="J55" s="326"/>
      <c r="K55" s="326"/>
      <c r="L55" s="326"/>
      <c r="M55" s="311"/>
      <c r="N55" s="328"/>
      <c r="O55" s="311"/>
      <c r="P55" s="309"/>
      <c r="Q55" s="311"/>
      <c r="R55" s="311"/>
      <c r="S55" s="309"/>
      <c r="T55" s="309"/>
      <c r="U55" s="337"/>
      <c r="V55" s="333"/>
      <c r="W55" s="315"/>
      <c r="X55" s="339"/>
      <c r="Y55" s="341"/>
      <c r="Z55" s="333"/>
      <c r="AA55" s="335"/>
      <c r="AB55" s="124"/>
      <c r="AC55" s="118"/>
      <c r="AD55" s="335"/>
      <c r="AE55" s="333"/>
      <c r="AF55" s="337"/>
      <c r="AG55" s="123" t="s">
        <v>658</v>
      </c>
      <c r="AH55" s="333"/>
      <c r="AI55" s="330"/>
      <c r="AJ55" s="368"/>
      <c r="AK55" s="371"/>
      <c r="AL55" s="374"/>
      <c r="AM55" s="371"/>
      <c r="AN55" s="374"/>
      <c r="AO55" s="371"/>
      <c r="AP55" s="374"/>
      <c r="AQ55" s="371"/>
      <c r="AR55" s="374"/>
      <c r="AS55" s="371"/>
      <c r="AT55" s="374"/>
      <c r="AU55" s="368"/>
      <c r="AV55" s="368"/>
    </row>
    <row r="56" spans="1:48" s="68" customFormat="1" ht="30" customHeight="1" x14ac:dyDescent="0.25">
      <c r="A56" s="252"/>
      <c r="B56" s="245"/>
      <c r="C56" s="309"/>
      <c r="D56" s="309"/>
      <c r="E56" s="309"/>
      <c r="F56" s="309"/>
      <c r="G56" s="309" t="s">
        <v>379</v>
      </c>
      <c r="H56" s="309"/>
      <c r="I56" s="308"/>
      <c r="J56" s="308" t="s">
        <v>374</v>
      </c>
      <c r="K56" s="308"/>
      <c r="L56" s="308" t="s">
        <v>378</v>
      </c>
      <c r="M56" s="311"/>
      <c r="N56" s="328"/>
      <c r="O56" s="311"/>
      <c r="P56" s="309"/>
      <c r="Q56" s="311"/>
      <c r="R56" s="311"/>
      <c r="S56" s="309"/>
      <c r="T56" s="309" t="s">
        <v>382</v>
      </c>
      <c r="U56" s="337"/>
      <c r="V56" s="333"/>
      <c r="W56" s="315"/>
      <c r="X56" s="339"/>
      <c r="Y56" s="341"/>
      <c r="Z56" s="333"/>
      <c r="AA56" s="335"/>
      <c r="AB56" s="125"/>
      <c r="AC56" s="118"/>
      <c r="AD56" s="335"/>
      <c r="AE56" s="333"/>
      <c r="AF56" s="337"/>
      <c r="AG56" s="126"/>
      <c r="AH56" s="333"/>
      <c r="AI56" s="330"/>
      <c r="AJ56" s="369"/>
      <c r="AK56" s="372"/>
      <c r="AL56" s="375"/>
      <c r="AM56" s="372"/>
      <c r="AN56" s="375"/>
      <c r="AO56" s="372"/>
      <c r="AP56" s="375"/>
      <c r="AQ56" s="372"/>
      <c r="AR56" s="375"/>
      <c r="AS56" s="372"/>
      <c r="AT56" s="375"/>
      <c r="AU56" s="369"/>
      <c r="AV56" s="369"/>
    </row>
    <row r="57" spans="1:48" s="68" customFormat="1" ht="30" customHeight="1" x14ac:dyDescent="0.25">
      <c r="A57" s="252"/>
      <c r="B57" s="245">
        <v>13</v>
      </c>
      <c r="C57" s="331" t="s">
        <v>659</v>
      </c>
      <c r="D57" s="331" t="s">
        <v>423</v>
      </c>
      <c r="E57" s="331" t="s">
        <v>425</v>
      </c>
      <c r="F57" s="331" t="s">
        <v>640</v>
      </c>
      <c r="G57" s="331" t="s">
        <v>641</v>
      </c>
      <c r="H57" s="331" t="s">
        <v>660</v>
      </c>
      <c r="I57" s="320" t="s">
        <v>478</v>
      </c>
      <c r="J57" s="322" t="s">
        <v>374</v>
      </c>
      <c r="K57" s="322" t="s">
        <v>377</v>
      </c>
      <c r="L57" s="322" t="s">
        <v>661</v>
      </c>
      <c r="M57" s="332" t="s">
        <v>662</v>
      </c>
      <c r="N57" s="334" t="s">
        <v>663</v>
      </c>
      <c r="O57" s="332" t="s">
        <v>482</v>
      </c>
      <c r="P57" s="331" t="s">
        <v>436</v>
      </c>
      <c r="Q57" s="333" t="str">
        <f>IF(AND(P57&lt;&gt;""),VLOOKUP(P57,[5]Presentación!$B$27:$F$30,2,FALSE),"")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57" s="333" t="s">
        <v>664</v>
      </c>
      <c r="S57" s="322" t="s">
        <v>396</v>
      </c>
      <c r="T57" s="322" t="s">
        <v>665</v>
      </c>
      <c r="U57" s="336">
        <v>71802120</v>
      </c>
      <c r="V57" s="332" t="s">
        <v>666</v>
      </c>
      <c r="W57" s="329" t="s">
        <v>667</v>
      </c>
      <c r="X57" s="338" t="s">
        <v>668</v>
      </c>
      <c r="Y57" s="340" t="s">
        <v>669</v>
      </c>
      <c r="Z57" s="332" t="s">
        <v>670</v>
      </c>
      <c r="AA57" s="334">
        <v>66</v>
      </c>
      <c r="AB57" s="122">
        <v>66</v>
      </c>
      <c r="AC57" s="127" t="s">
        <v>374</v>
      </c>
      <c r="AD57" s="334">
        <v>66</v>
      </c>
      <c r="AE57" s="332" t="s">
        <v>671</v>
      </c>
      <c r="AF57" s="336">
        <v>0</v>
      </c>
      <c r="AG57" s="123" t="s">
        <v>672</v>
      </c>
      <c r="AH57" s="332" t="s">
        <v>673</v>
      </c>
      <c r="AI57" s="329" t="s">
        <v>656</v>
      </c>
      <c r="AJ57" s="367" t="s">
        <v>685</v>
      </c>
      <c r="AK57" s="370">
        <v>1</v>
      </c>
      <c r="AL57" s="373">
        <v>1</v>
      </c>
      <c r="AM57" s="370">
        <v>2</v>
      </c>
      <c r="AN57" s="373">
        <v>1</v>
      </c>
      <c r="AO57" s="370">
        <v>1</v>
      </c>
      <c r="AP57" s="373">
        <v>1</v>
      </c>
      <c r="AQ57" s="370">
        <v>0</v>
      </c>
      <c r="AR57" s="373" t="s">
        <v>588</v>
      </c>
      <c r="AS57" s="370">
        <f>AK57+AM57+AO57+AQ57</f>
        <v>4</v>
      </c>
      <c r="AT57" s="373">
        <f>AVERAGE(AL57,AN57,AP57,AR57)</f>
        <v>1</v>
      </c>
      <c r="AU57" s="376">
        <v>44597</v>
      </c>
      <c r="AV57" s="376">
        <v>44924</v>
      </c>
    </row>
    <row r="58" spans="1:48" s="68" customFormat="1" ht="30" customHeight="1" x14ac:dyDescent="0.25">
      <c r="A58" s="252"/>
      <c r="B58" s="246"/>
      <c r="C58" s="331"/>
      <c r="D58" s="331"/>
      <c r="E58" s="331"/>
      <c r="F58" s="331"/>
      <c r="G58" s="331" t="s">
        <v>379</v>
      </c>
      <c r="H58" s="331"/>
      <c r="I58" s="321" t="s">
        <v>373</v>
      </c>
      <c r="J58" s="331" t="s">
        <v>374</v>
      </c>
      <c r="K58" s="331" t="s">
        <v>377</v>
      </c>
      <c r="L58" s="331" t="s">
        <v>378</v>
      </c>
      <c r="M58" s="333"/>
      <c r="N58" s="335"/>
      <c r="O58" s="333"/>
      <c r="P58" s="331"/>
      <c r="Q58" s="333"/>
      <c r="R58" s="333" t="s">
        <v>380</v>
      </c>
      <c r="S58" s="331"/>
      <c r="T58" s="331"/>
      <c r="U58" s="337"/>
      <c r="V58" s="333"/>
      <c r="W58" s="330"/>
      <c r="X58" s="339"/>
      <c r="Y58" s="341"/>
      <c r="Z58" s="333"/>
      <c r="AA58" s="335"/>
      <c r="AB58" s="124"/>
      <c r="AC58" s="127"/>
      <c r="AD58" s="335"/>
      <c r="AE58" s="333"/>
      <c r="AF58" s="337"/>
      <c r="AG58" s="123" t="s">
        <v>674</v>
      </c>
      <c r="AH58" s="333"/>
      <c r="AI58" s="330"/>
      <c r="AJ58" s="368"/>
      <c r="AK58" s="371"/>
      <c r="AL58" s="374"/>
      <c r="AM58" s="371"/>
      <c r="AN58" s="374"/>
      <c r="AO58" s="371"/>
      <c r="AP58" s="374"/>
      <c r="AQ58" s="371"/>
      <c r="AR58" s="374"/>
      <c r="AS58" s="371"/>
      <c r="AT58" s="374"/>
      <c r="AU58" s="368"/>
      <c r="AV58" s="368"/>
    </row>
    <row r="59" spans="1:48" s="68" customFormat="1" ht="30" customHeight="1" x14ac:dyDescent="0.25">
      <c r="A59" s="252"/>
      <c r="B59" s="246"/>
      <c r="C59" s="331"/>
      <c r="D59" s="331"/>
      <c r="E59" s="331"/>
      <c r="F59" s="331"/>
      <c r="G59" s="331"/>
      <c r="H59" s="331"/>
      <c r="I59" s="321"/>
      <c r="J59" s="331"/>
      <c r="K59" s="331"/>
      <c r="L59" s="331"/>
      <c r="M59" s="333"/>
      <c r="N59" s="335"/>
      <c r="O59" s="333"/>
      <c r="P59" s="331"/>
      <c r="Q59" s="333"/>
      <c r="R59" s="333"/>
      <c r="S59" s="331"/>
      <c r="T59" s="331"/>
      <c r="U59" s="337"/>
      <c r="V59" s="333"/>
      <c r="W59" s="330"/>
      <c r="X59" s="339"/>
      <c r="Y59" s="341"/>
      <c r="Z59" s="333"/>
      <c r="AA59" s="335"/>
      <c r="AB59" s="124"/>
      <c r="AC59" s="127"/>
      <c r="AD59" s="335"/>
      <c r="AE59" s="333"/>
      <c r="AF59" s="337"/>
      <c r="AG59" s="126" t="s">
        <v>675</v>
      </c>
      <c r="AH59" s="333"/>
      <c r="AI59" s="330"/>
      <c r="AJ59" s="368"/>
      <c r="AK59" s="371"/>
      <c r="AL59" s="374"/>
      <c r="AM59" s="371"/>
      <c r="AN59" s="374"/>
      <c r="AO59" s="371"/>
      <c r="AP59" s="374"/>
      <c r="AQ59" s="371"/>
      <c r="AR59" s="374"/>
      <c r="AS59" s="371"/>
      <c r="AT59" s="374"/>
      <c r="AU59" s="368"/>
      <c r="AV59" s="368"/>
    </row>
    <row r="60" spans="1:48" s="68" customFormat="1" ht="30" customHeight="1" thickBot="1" x14ac:dyDescent="0.3">
      <c r="A60" s="270"/>
      <c r="B60" s="246"/>
      <c r="C60" s="331"/>
      <c r="D60" s="331"/>
      <c r="E60" s="331"/>
      <c r="F60" s="331"/>
      <c r="G60" s="331" t="s">
        <v>379</v>
      </c>
      <c r="H60" s="331"/>
      <c r="I60" s="322" t="s">
        <v>373</v>
      </c>
      <c r="J60" s="331" t="s">
        <v>374</v>
      </c>
      <c r="K60" s="331" t="s">
        <v>377</v>
      </c>
      <c r="L60" s="331" t="s">
        <v>378</v>
      </c>
      <c r="M60" s="333"/>
      <c r="N60" s="335"/>
      <c r="O60" s="333"/>
      <c r="P60" s="331"/>
      <c r="Q60" s="333"/>
      <c r="R60" s="333" t="s">
        <v>380</v>
      </c>
      <c r="S60" s="331"/>
      <c r="T60" s="331"/>
      <c r="U60" s="337"/>
      <c r="V60" s="333"/>
      <c r="W60" s="330"/>
      <c r="X60" s="339"/>
      <c r="Y60" s="341"/>
      <c r="Z60" s="333"/>
      <c r="AA60" s="335"/>
      <c r="AB60" s="125"/>
      <c r="AC60" s="127"/>
      <c r="AD60" s="335"/>
      <c r="AE60" s="333"/>
      <c r="AF60" s="337"/>
      <c r="AG60" s="126" t="s">
        <v>676</v>
      </c>
      <c r="AH60" s="333"/>
      <c r="AI60" s="330"/>
      <c r="AJ60" s="369"/>
      <c r="AK60" s="372"/>
      <c r="AL60" s="375"/>
      <c r="AM60" s="372"/>
      <c r="AN60" s="375"/>
      <c r="AO60" s="372"/>
      <c r="AP60" s="375"/>
      <c r="AQ60" s="372"/>
      <c r="AR60" s="375"/>
      <c r="AS60" s="372"/>
      <c r="AT60" s="375"/>
      <c r="AU60" s="369"/>
      <c r="AV60" s="369"/>
    </row>
    <row r="61" spans="1:48" s="68" customFormat="1" ht="30" customHeight="1" x14ac:dyDescent="0.25">
      <c r="A61" s="251" t="s">
        <v>472</v>
      </c>
      <c r="B61" s="245">
        <v>14</v>
      </c>
      <c r="C61" s="248" t="s">
        <v>467</v>
      </c>
      <c r="D61" s="250" t="s">
        <v>422</v>
      </c>
      <c r="E61" s="250" t="s">
        <v>425</v>
      </c>
      <c r="F61" s="250" t="s">
        <v>483</v>
      </c>
      <c r="G61" s="189" t="s">
        <v>468</v>
      </c>
      <c r="H61" s="250"/>
      <c r="I61" s="250"/>
      <c r="J61" s="250"/>
      <c r="K61" s="250"/>
      <c r="L61" s="250" t="s">
        <v>395</v>
      </c>
      <c r="M61" s="191"/>
      <c r="N61" s="255"/>
      <c r="O61" s="248" t="s">
        <v>411</v>
      </c>
      <c r="P61" s="275" t="s">
        <v>436</v>
      </c>
      <c r="Q61" s="277" t="e">
        <f>IF(AND(P61&lt;&gt;""),VLOOKUP(P61,Presentación!#REF!,2,FALSE),"")</f>
        <v>#REF!</v>
      </c>
      <c r="R61" s="279"/>
      <c r="S61" s="280"/>
      <c r="T61" s="280"/>
      <c r="U61" s="285"/>
      <c r="V61" s="286"/>
      <c r="W61" s="287"/>
      <c r="X61" s="237"/>
      <c r="Y61" s="239"/>
      <c r="Z61" s="179"/>
      <c r="AA61" s="181"/>
      <c r="AB61" s="66"/>
      <c r="AC61" s="67"/>
      <c r="AD61" s="181"/>
      <c r="AE61" s="183"/>
      <c r="AF61" s="185"/>
      <c r="AG61" s="110" t="s">
        <v>496</v>
      </c>
      <c r="AH61" s="179"/>
      <c r="AI61" s="273"/>
      <c r="AJ61" s="367" t="s">
        <v>685</v>
      </c>
      <c r="AK61" s="370">
        <v>1</v>
      </c>
      <c r="AL61" s="373">
        <v>1</v>
      </c>
      <c r="AM61" s="370">
        <v>2</v>
      </c>
      <c r="AN61" s="373">
        <v>1</v>
      </c>
      <c r="AO61" s="370">
        <v>1</v>
      </c>
      <c r="AP61" s="373">
        <v>1</v>
      </c>
      <c r="AQ61" s="370">
        <v>0</v>
      </c>
      <c r="AR61" s="373" t="s">
        <v>588</v>
      </c>
      <c r="AS61" s="370">
        <f>AK61+AM61+AO61+AQ61</f>
        <v>4</v>
      </c>
      <c r="AT61" s="373">
        <f>AVERAGE(AL61,AN61,AP61,AR61)</f>
        <v>1</v>
      </c>
      <c r="AU61" s="376">
        <v>44597</v>
      </c>
      <c r="AV61" s="376">
        <v>44924</v>
      </c>
    </row>
    <row r="62" spans="1:48" s="68" customFormat="1" ht="30" customHeight="1" x14ac:dyDescent="0.25">
      <c r="A62" s="252"/>
      <c r="B62" s="246"/>
      <c r="C62" s="248"/>
      <c r="D62" s="250"/>
      <c r="E62" s="250"/>
      <c r="F62" s="250"/>
      <c r="G62" s="189"/>
      <c r="H62" s="250"/>
      <c r="I62" s="250"/>
      <c r="J62" s="250"/>
      <c r="K62" s="250"/>
      <c r="L62" s="250"/>
      <c r="M62" s="191"/>
      <c r="N62" s="255"/>
      <c r="O62" s="248"/>
      <c r="P62" s="276"/>
      <c r="Q62" s="278"/>
      <c r="R62" s="279"/>
      <c r="S62" s="280"/>
      <c r="T62" s="280"/>
      <c r="U62" s="285"/>
      <c r="V62" s="286"/>
      <c r="W62" s="287"/>
      <c r="X62" s="238"/>
      <c r="Y62" s="240"/>
      <c r="Z62" s="180"/>
      <c r="AA62" s="182"/>
      <c r="AB62" s="69"/>
      <c r="AC62" s="67"/>
      <c r="AD62" s="182"/>
      <c r="AE62" s="184"/>
      <c r="AF62" s="186"/>
      <c r="AG62" s="110" t="s">
        <v>497</v>
      </c>
      <c r="AH62" s="180"/>
      <c r="AI62" s="274"/>
      <c r="AJ62" s="368"/>
      <c r="AK62" s="371"/>
      <c r="AL62" s="374"/>
      <c r="AM62" s="371"/>
      <c r="AN62" s="374"/>
      <c r="AO62" s="371"/>
      <c r="AP62" s="374"/>
      <c r="AQ62" s="371"/>
      <c r="AR62" s="374"/>
      <c r="AS62" s="371"/>
      <c r="AT62" s="374"/>
      <c r="AU62" s="368"/>
      <c r="AV62" s="368"/>
    </row>
    <row r="63" spans="1:48" s="68" customFormat="1" ht="30" customHeight="1" x14ac:dyDescent="0.25">
      <c r="A63" s="252"/>
      <c r="B63" s="246"/>
      <c r="C63" s="248"/>
      <c r="D63" s="250"/>
      <c r="E63" s="250"/>
      <c r="F63" s="250"/>
      <c r="G63" s="189"/>
      <c r="H63" s="250"/>
      <c r="I63" s="250"/>
      <c r="J63" s="250"/>
      <c r="K63" s="250"/>
      <c r="L63" s="250"/>
      <c r="M63" s="191"/>
      <c r="N63" s="255"/>
      <c r="O63" s="248"/>
      <c r="P63" s="276"/>
      <c r="Q63" s="278"/>
      <c r="R63" s="279"/>
      <c r="S63" s="280"/>
      <c r="T63" s="280"/>
      <c r="U63" s="285"/>
      <c r="V63" s="286"/>
      <c r="W63" s="287"/>
      <c r="X63" s="238"/>
      <c r="Y63" s="240"/>
      <c r="Z63" s="180"/>
      <c r="AA63" s="182"/>
      <c r="AB63" s="69"/>
      <c r="AC63" s="67"/>
      <c r="AD63" s="182"/>
      <c r="AE63" s="184"/>
      <c r="AF63" s="186"/>
      <c r="AG63" s="70"/>
      <c r="AH63" s="180"/>
      <c r="AI63" s="274"/>
      <c r="AJ63" s="368"/>
      <c r="AK63" s="371"/>
      <c r="AL63" s="374"/>
      <c r="AM63" s="371"/>
      <c r="AN63" s="374"/>
      <c r="AO63" s="371"/>
      <c r="AP63" s="374"/>
      <c r="AQ63" s="371"/>
      <c r="AR63" s="374"/>
      <c r="AS63" s="371"/>
      <c r="AT63" s="374"/>
      <c r="AU63" s="368"/>
      <c r="AV63" s="368"/>
    </row>
    <row r="64" spans="1:48" s="68" customFormat="1" ht="30" customHeight="1" x14ac:dyDescent="0.25">
      <c r="A64" s="252"/>
      <c r="B64" s="246"/>
      <c r="C64" s="248"/>
      <c r="D64" s="250"/>
      <c r="E64" s="250"/>
      <c r="F64" s="250"/>
      <c r="G64" s="189"/>
      <c r="H64" s="250"/>
      <c r="I64" s="250"/>
      <c r="J64" s="250"/>
      <c r="K64" s="250"/>
      <c r="L64" s="250"/>
      <c r="M64" s="191"/>
      <c r="N64" s="255"/>
      <c r="O64" s="248"/>
      <c r="P64" s="188"/>
      <c r="Q64" s="190"/>
      <c r="R64" s="279"/>
      <c r="S64" s="280"/>
      <c r="T64" s="280"/>
      <c r="U64" s="285"/>
      <c r="V64" s="286"/>
      <c r="W64" s="287"/>
      <c r="X64" s="288"/>
      <c r="Y64" s="289"/>
      <c r="Z64" s="283"/>
      <c r="AA64" s="290"/>
      <c r="AB64" s="72"/>
      <c r="AC64" s="67"/>
      <c r="AD64" s="290"/>
      <c r="AE64" s="281"/>
      <c r="AF64" s="282"/>
      <c r="AG64" s="73"/>
      <c r="AH64" s="283"/>
      <c r="AI64" s="284"/>
      <c r="AJ64" s="369"/>
      <c r="AK64" s="372"/>
      <c r="AL64" s="375"/>
      <c r="AM64" s="372"/>
      <c r="AN64" s="375"/>
      <c r="AO64" s="372"/>
      <c r="AP64" s="375"/>
      <c r="AQ64" s="372"/>
      <c r="AR64" s="375"/>
      <c r="AS64" s="372"/>
      <c r="AT64" s="375"/>
      <c r="AU64" s="369"/>
      <c r="AV64" s="369"/>
    </row>
    <row r="65" spans="1:48" s="68" customFormat="1" ht="30" customHeight="1" x14ac:dyDescent="0.25">
      <c r="A65" s="252"/>
      <c r="B65" s="245">
        <v>15</v>
      </c>
      <c r="C65" s="191" t="s">
        <v>469</v>
      </c>
      <c r="D65" s="250" t="s">
        <v>422</v>
      </c>
      <c r="E65" s="250" t="s">
        <v>425</v>
      </c>
      <c r="F65" s="250" t="s">
        <v>484</v>
      </c>
      <c r="G65" s="250" t="s">
        <v>470</v>
      </c>
      <c r="H65" s="250"/>
      <c r="I65" s="250"/>
      <c r="J65" s="250"/>
      <c r="K65" s="250"/>
      <c r="L65" s="250" t="s">
        <v>395</v>
      </c>
      <c r="M65" s="191"/>
      <c r="N65" s="255"/>
      <c r="O65" s="248" t="s">
        <v>411</v>
      </c>
      <c r="P65" s="189" t="s">
        <v>436</v>
      </c>
      <c r="Q65" s="191" t="e">
        <f>IF(AND(P65&lt;&gt;""),VLOOKUP(P65,Presentación!#REF!,2,FALSE),"")</f>
        <v>#REF!</v>
      </c>
      <c r="R65" s="279"/>
      <c r="S65" s="280"/>
      <c r="T65" s="280"/>
      <c r="U65" s="285"/>
      <c r="V65" s="286"/>
      <c r="W65" s="287"/>
      <c r="X65" s="238"/>
      <c r="Y65" s="240"/>
      <c r="Z65" s="180"/>
      <c r="AA65" s="182"/>
      <c r="AB65" s="69"/>
      <c r="AC65" s="67"/>
      <c r="AD65" s="182"/>
      <c r="AE65" s="184"/>
      <c r="AF65" s="186"/>
      <c r="AG65" s="109" t="s">
        <v>496</v>
      </c>
      <c r="AH65" s="180"/>
      <c r="AI65" s="274"/>
      <c r="AJ65" s="367" t="s">
        <v>685</v>
      </c>
      <c r="AK65" s="370">
        <v>1</v>
      </c>
      <c r="AL65" s="373">
        <v>1</v>
      </c>
      <c r="AM65" s="370">
        <v>2</v>
      </c>
      <c r="AN65" s="373">
        <v>1</v>
      </c>
      <c r="AO65" s="370">
        <v>1</v>
      </c>
      <c r="AP65" s="373">
        <v>1</v>
      </c>
      <c r="AQ65" s="370">
        <v>0</v>
      </c>
      <c r="AR65" s="373" t="s">
        <v>588</v>
      </c>
      <c r="AS65" s="370">
        <f>AK65+AM65+AO65+AQ65</f>
        <v>4</v>
      </c>
      <c r="AT65" s="373">
        <f>AVERAGE(AL65,AN65,AP65,AR65)</f>
        <v>1</v>
      </c>
      <c r="AU65" s="376">
        <v>44597</v>
      </c>
      <c r="AV65" s="376">
        <v>44924</v>
      </c>
    </row>
    <row r="66" spans="1:48" s="68" customFormat="1" ht="30" customHeight="1" x14ac:dyDescent="0.25">
      <c r="A66" s="252"/>
      <c r="B66" s="246"/>
      <c r="C66" s="191"/>
      <c r="D66" s="250"/>
      <c r="E66" s="250"/>
      <c r="F66" s="250"/>
      <c r="G66" s="250"/>
      <c r="H66" s="250"/>
      <c r="I66" s="250"/>
      <c r="J66" s="250"/>
      <c r="K66" s="250"/>
      <c r="L66" s="250"/>
      <c r="M66" s="191"/>
      <c r="N66" s="255"/>
      <c r="O66" s="248"/>
      <c r="P66" s="189"/>
      <c r="Q66" s="191"/>
      <c r="R66" s="279"/>
      <c r="S66" s="280"/>
      <c r="T66" s="280"/>
      <c r="U66" s="285"/>
      <c r="V66" s="286"/>
      <c r="W66" s="287"/>
      <c r="X66" s="238"/>
      <c r="Y66" s="240"/>
      <c r="Z66" s="180"/>
      <c r="AA66" s="182"/>
      <c r="AB66" s="69"/>
      <c r="AC66" s="67"/>
      <c r="AD66" s="182"/>
      <c r="AE66" s="184"/>
      <c r="AF66" s="186"/>
      <c r="AG66" s="109" t="s">
        <v>497</v>
      </c>
      <c r="AH66" s="180"/>
      <c r="AI66" s="274"/>
      <c r="AJ66" s="368"/>
      <c r="AK66" s="371"/>
      <c r="AL66" s="374"/>
      <c r="AM66" s="371"/>
      <c r="AN66" s="374"/>
      <c r="AO66" s="371"/>
      <c r="AP66" s="374"/>
      <c r="AQ66" s="371"/>
      <c r="AR66" s="374"/>
      <c r="AS66" s="371"/>
      <c r="AT66" s="374"/>
      <c r="AU66" s="368"/>
      <c r="AV66" s="368"/>
    </row>
    <row r="67" spans="1:48" s="68" customFormat="1" ht="30" customHeight="1" x14ac:dyDescent="0.25">
      <c r="A67" s="252"/>
      <c r="B67" s="246"/>
      <c r="C67" s="191"/>
      <c r="D67" s="250"/>
      <c r="E67" s="250"/>
      <c r="F67" s="250"/>
      <c r="G67" s="250"/>
      <c r="H67" s="250"/>
      <c r="I67" s="250"/>
      <c r="J67" s="250"/>
      <c r="K67" s="250"/>
      <c r="L67" s="250"/>
      <c r="M67" s="191"/>
      <c r="N67" s="255"/>
      <c r="O67" s="248"/>
      <c r="P67" s="189"/>
      <c r="Q67" s="191"/>
      <c r="R67" s="279"/>
      <c r="S67" s="280"/>
      <c r="T67" s="280"/>
      <c r="U67" s="285"/>
      <c r="V67" s="286"/>
      <c r="W67" s="287"/>
      <c r="X67" s="238"/>
      <c r="Y67" s="240"/>
      <c r="Z67" s="180"/>
      <c r="AA67" s="182"/>
      <c r="AB67" s="69"/>
      <c r="AC67" s="67"/>
      <c r="AD67" s="182"/>
      <c r="AE67" s="184"/>
      <c r="AF67" s="186"/>
      <c r="AG67" s="70"/>
      <c r="AH67" s="180"/>
      <c r="AI67" s="274"/>
      <c r="AJ67" s="368"/>
      <c r="AK67" s="371"/>
      <c r="AL67" s="374"/>
      <c r="AM67" s="371"/>
      <c r="AN67" s="374"/>
      <c r="AO67" s="371"/>
      <c r="AP67" s="374"/>
      <c r="AQ67" s="371"/>
      <c r="AR67" s="374"/>
      <c r="AS67" s="371"/>
      <c r="AT67" s="374"/>
      <c r="AU67" s="368"/>
      <c r="AV67" s="368"/>
    </row>
    <row r="68" spans="1:48" s="68" customFormat="1" ht="30" customHeight="1" x14ac:dyDescent="0.25">
      <c r="A68" s="252"/>
      <c r="B68" s="246"/>
      <c r="C68" s="191"/>
      <c r="D68" s="250"/>
      <c r="E68" s="250"/>
      <c r="F68" s="250"/>
      <c r="G68" s="250"/>
      <c r="H68" s="250"/>
      <c r="I68" s="250"/>
      <c r="J68" s="250"/>
      <c r="K68" s="250"/>
      <c r="L68" s="250"/>
      <c r="M68" s="191"/>
      <c r="N68" s="255"/>
      <c r="O68" s="248"/>
      <c r="P68" s="189"/>
      <c r="Q68" s="191"/>
      <c r="R68" s="279"/>
      <c r="S68" s="280"/>
      <c r="T68" s="280"/>
      <c r="U68" s="285"/>
      <c r="V68" s="286"/>
      <c r="W68" s="287"/>
      <c r="X68" s="238"/>
      <c r="Y68" s="240"/>
      <c r="Z68" s="180"/>
      <c r="AA68" s="182"/>
      <c r="AB68" s="71"/>
      <c r="AC68" s="67"/>
      <c r="AD68" s="182"/>
      <c r="AE68" s="184"/>
      <c r="AF68" s="186"/>
      <c r="AG68" s="70"/>
      <c r="AH68" s="180"/>
      <c r="AI68" s="274"/>
      <c r="AJ68" s="369"/>
      <c r="AK68" s="372"/>
      <c r="AL68" s="375"/>
      <c r="AM68" s="372"/>
      <c r="AN68" s="375"/>
      <c r="AO68" s="372"/>
      <c r="AP68" s="375"/>
      <c r="AQ68" s="372"/>
      <c r="AR68" s="375"/>
      <c r="AS68" s="372"/>
      <c r="AT68" s="375"/>
      <c r="AU68" s="369"/>
      <c r="AV68" s="369"/>
    </row>
    <row r="69" spans="1:48" s="68" customFormat="1" ht="30" customHeight="1" x14ac:dyDescent="0.25">
      <c r="A69" s="252"/>
      <c r="B69" s="245">
        <v>16</v>
      </c>
      <c r="C69" s="248" t="s">
        <v>456</v>
      </c>
      <c r="D69" s="250" t="s">
        <v>423</v>
      </c>
      <c r="E69" s="250" t="s">
        <v>425</v>
      </c>
      <c r="F69" s="250" t="s">
        <v>484</v>
      </c>
      <c r="G69" s="188" t="s">
        <v>481</v>
      </c>
      <c r="H69" s="189" t="s">
        <v>457</v>
      </c>
      <c r="I69" s="188" t="s">
        <v>478</v>
      </c>
      <c r="J69" s="189" t="s">
        <v>414</v>
      </c>
      <c r="K69" s="189" t="s">
        <v>404</v>
      </c>
      <c r="L69" s="189" t="s">
        <v>405</v>
      </c>
      <c r="M69" s="191"/>
      <c r="N69" s="193"/>
      <c r="O69" s="191" t="s">
        <v>415</v>
      </c>
      <c r="P69" s="189" t="s">
        <v>436</v>
      </c>
      <c r="Q69" s="191" t="e">
        <f>IF(AND(P69&lt;&gt;""),VLOOKUP(P69,Presentación!#REF!,2,FALSE),"")</f>
        <v>#REF!</v>
      </c>
      <c r="R69" s="191" t="s">
        <v>488</v>
      </c>
      <c r="S69" s="189" t="s">
        <v>408</v>
      </c>
      <c r="T69" s="189" t="s">
        <v>390</v>
      </c>
      <c r="U69" s="244" t="s">
        <v>447</v>
      </c>
      <c r="V69" s="191"/>
      <c r="W69" s="242"/>
      <c r="X69" s="291"/>
      <c r="Y69" s="240"/>
      <c r="Z69" s="180"/>
      <c r="AA69" s="267"/>
      <c r="AB69" s="267"/>
      <c r="AC69" s="67"/>
      <c r="AD69" s="267"/>
      <c r="AE69" s="184"/>
      <c r="AF69" s="186"/>
      <c r="AG69" s="109" t="s">
        <v>496</v>
      </c>
      <c r="AH69" s="180"/>
      <c r="AI69" s="274"/>
      <c r="AJ69" s="367" t="s">
        <v>685</v>
      </c>
      <c r="AK69" s="370">
        <v>1</v>
      </c>
      <c r="AL69" s="373">
        <v>1</v>
      </c>
      <c r="AM69" s="370">
        <v>2</v>
      </c>
      <c r="AN69" s="373">
        <v>1</v>
      </c>
      <c r="AO69" s="370">
        <v>1</v>
      </c>
      <c r="AP69" s="373">
        <v>1</v>
      </c>
      <c r="AQ69" s="370">
        <v>0</v>
      </c>
      <c r="AR69" s="373" t="s">
        <v>588</v>
      </c>
      <c r="AS69" s="370">
        <f>AK69+AM69+AO69+AQ69</f>
        <v>4</v>
      </c>
      <c r="AT69" s="373">
        <f>AVERAGE(AL69,AN69,AP69,AR69)</f>
        <v>1</v>
      </c>
      <c r="AU69" s="376">
        <v>44597</v>
      </c>
      <c r="AV69" s="376">
        <v>44924</v>
      </c>
    </row>
    <row r="70" spans="1:48" s="68" customFormat="1" ht="30" customHeight="1" x14ac:dyDescent="0.25">
      <c r="A70" s="252"/>
      <c r="B70" s="246"/>
      <c r="C70" s="248"/>
      <c r="D70" s="250"/>
      <c r="E70" s="250"/>
      <c r="F70" s="250"/>
      <c r="G70" s="189" t="s">
        <v>379</v>
      </c>
      <c r="H70" s="189"/>
      <c r="I70" s="189" t="s">
        <v>373</v>
      </c>
      <c r="J70" s="189"/>
      <c r="K70" s="189"/>
      <c r="L70" s="189"/>
      <c r="M70" s="191"/>
      <c r="N70" s="193"/>
      <c r="O70" s="191"/>
      <c r="P70" s="189"/>
      <c r="Q70" s="191"/>
      <c r="R70" s="191"/>
      <c r="S70" s="189"/>
      <c r="T70" s="189"/>
      <c r="U70" s="244"/>
      <c r="V70" s="191"/>
      <c r="W70" s="242"/>
      <c r="X70" s="291"/>
      <c r="Y70" s="240"/>
      <c r="Z70" s="180"/>
      <c r="AA70" s="267"/>
      <c r="AB70" s="267"/>
      <c r="AC70" s="67"/>
      <c r="AD70" s="267"/>
      <c r="AE70" s="184"/>
      <c r="AF70" s="186"/>
      <c r="AG70" s="109" t="s">
        <v>497</v>
      </c>
      <c r="AH70" s="180"/>
      <c r="AI70" s="274"/>
      <c r="AJ70" s="368"/>
      <c r="AK70" s="371"/>
      <c r="AL70" s="374"/>
      <c r="AM70" s="371"/>
      <c r="AN70" s="374"/>
      <c r="AO70" s="371"/>
      <c r="AP70" s="374"/>
      <c r="AQ70" s="371"/>
      <c r="AR70" s="374"/>
      <c r="AS70" s="371"/>
      <c r="AT70" s="374"/>
      <c r="AU70" s="368"/>
      <c r="AV70" s="368"/>
    </row>
    <row r="71" spans="1:48" s="68" customFormat="1" ht="30" customHeight="1" x14ac:dyDescent="0.25">
      <c r="A71" s="252"/>
      <c r="B71" s="246"/>
      <c r="C71" s="248"/>
      <c r="D71" s="250"/>
      <c r="E71" s="250"/>
      <c r="F71" s="250"/>
      <c r="G71" s="189"/>
      <c r="H71" s="189"/>
      <c r="I71" s="189"/>
      <c r="J71" s="189"/>
      <c r="K71" s="189"/>
      <c r="L71" s="189"/>
      <c r="M71" s="191"/>
      <c r="N71" s="193"/>
      <c r="O71" s="191"/>
      <c r="P71" s="189"/>
      <c r="Q71" s="191"/>
      <c r="R71" s="191"/>
      <c r="S71" s="189"/>
      <c r="T71" s="189"/>
      <c r="U71" s="244"/>
      <c r="V71" s="191"/>
      <c r="W71" s="242"/>
      <c r="X71" s="291"/>
      <c r="Y71" s="240"/>
      <c r="Z71" s="180"/>
      <c r="AA71" s="267"/>
      <c r="AB71" s="267"/>
      <c r="AC71" s="67"/>
      <c r="AD71" s="267"/>
      <c r="AE71" s="184"/>
      <c r="AF71" s="186"/>
      <c r="AG71" s="70"/>
      <c r="AH71" s="180"/>
      <c r="AI71" s="274"/>
      <c r="AJ71" s="368"/>
      <c r="AK71" s="371"/>
      <c r="AL71" s="374"/>
      <c r="AM71" s="371"/>
      <c r="AN71" s="374"/>
      <c r="AO71" s="371"/>
      <c r="AP71" s="374"/>
      <c r="AQ71" s="371"/>
      <c r="AR71" s="374"/>
      <c r="AS71" s="371"/>
      <c r="AT71" s="374"/>
      <c r="AU71" s="368"/>
      <c r="AV71" s="368"/>
    </row>
    <row r="72" spans="1:48" s="68" customFormat="1" ht="30" customHeight="1" x14ac:dyDescent="0.25">
      <c r="A72" s="252"/>
      <c r="B72" s="246"/>
      <c r="C72" s="248"/>
      <c r="D72" s="250"/>
      <c r="E72" s="250"/>
      <c r="F72" s="250"/>
      <c r="G72" s="189" t="s">
        <v>379</v>
      </c>
      <c r="H72" s="189"/>
      <c r="I72" s="189" t="s">
        <v>373</v>
      </c>
      <c r="J72" s="189"/>
      <c r="K72" s="189"/>
      <c r="L72" s="189"/>
      <c r="M72" s="191"/>
      <c r="N72" s="193"/>
      <c r="O72" s="191"/>
      <c r="P72" s="189"/>
      <c r="Q72" s="191"/>
      <c r="R72" s="191"/>
      <c r="S72" s="189"/>
      <c r="T72" s="189"/>
      <c r="U72" s="244"/>
      <c r="V72" s="191"/>
      <c r="W72" s="242"/>
      <c r="X72" s="291"/>
      <c r="Y72" s="240"/>
      <c r="Z72" s="180"/>
      <c r="AA72" s="267"/>
      <c r="AB72" s="267"/>
      <c r="AC72" s="67"/>
      <c r="AD72" s="267"/>
      <c r="AE72" s="184"/>
      <c r="AF72" s="186"/>
      <c r="AG72" s="70"/>
      <c r="AH72" s="180"/>
      <c r="AI72" s="274"/>
      <c r="AJ72" s="369"/>
      <c r="AK72" s="372"/>
      <c r="AL72" s="375"/>
      <c r="AM72" s="372"/>
      <c r="AN72" s="375"/>
      <c r="AO72" s="372"/>
      <c r="AP72" s="375"/>
      <c r="AQ72" s="372"/>
      <c r="AR72" s="375"/>
      <c r="AS72" s="372"/>
      <c r="AT72" s="375"/>
      <c r="AU72" s="369"/>
      <c r="AV72" s="369"/>
    </row>
    <row r="73" spans="1:48" s="68" customFormat="1" ht="30" customHeight="1" x14ac:dyDescent="0.25">
      <c r="A73" s="252"/>
      <c r="B73" s="245">
        <v>17</v>
      </c>
      <c r="C73" s="191" t="s">
        <v>458</v>
      </c>
      <c r="D73" s="250" t="s">
        <v>423</v>
      </c>
      <c r="E73" s="250" t="s">
        <v>425</v>
      </c>
      <c r="F73" s="250" t="s">
        <v>484</v>
      </c>
      <c r="G73" s="188" t="s">
        <v>481</v>
      </c>
      <c r="H73" s="189" t="s">
        <v>460</v>
      </c>
      <c r="I73" s="188" t="s">
        <v>478</v>
      </c>
      <c r="J73" s="189" t="s">
        <v>398</v>
      </c>
      <c r="K73" s="189" t="s">
        <v>391</v>
      </c>
      <c r="L73" s="189" t="s">
        <v>406</v>
      </c>
      <c r="M73" s="191"/>
      <c r="N73" s="193"/>
      <c r="O73" s="191" t="s">
        <v>459</v>
      </c>
      <c r="P73" s="189" t="s">
        <v>436</v>
      </c>
      <c r="Q73" s="191" t="e">
        <f>IF(AND(P73&lt;&gt;""),VLOOKUP(P73,Presentación!#REF!,2,FALSE),"")</f>
        <v>#REF!</v>
      </c>
      <c r="R73" s="191" t="s">
        <v>407</v>
      </c>
      <c r="S73" s="189" t="s">
        <v>408</v>
      </c>
      <c r="T73" s="189" t="s">
        <v>390</v>
      </c>
      <c r="U73" s="244">
        <v>0</v>
      </c>
      <c r="V73" s="191" t="s">
        <v>409</v>
      </c>
      <c r="W73" s="242" t="s">
        <v>454</v>
      </c>
      <c r="X73" s="238"/>
      <c r="Y73" s="240"/>
      <c r="Z73" s="180"/>
      <c r="AA73" s="267"/>
      <c r="AB73" s="71"/>
      <c r="AC73" s="67"/>
      <c r="AD73" s="267"/>
      <c r="AE73" s="180"/>
      <c r="AF73" s="186"/>
      <c r="AG73" s="109" t="s">
        <v>496</v>
      </c>
      <c r="AH73" s="180"/>
      <c r="AI73" s="274"/>
      <c r="AJ73" s="367" t="s">
        <v>685</v>
      </c>
      <c r="AK73" s="370">
        <v>1</v>
      </c>
      <c r="AL73" s="373">
        <v>1</v>
      </c>
      <c r="AM73" s="370">
        <v>2</v>
      </c>
      <c r="AN73" s="373">
        <v>1</v>
      </c>
      <c r="AO73" s="370">
        <v>1</v>
      </c>
      <c r="AP73" s="373">
        <v>1</v>
      </c>
      <c r="AQ73" s="370">
        <v>0</v>
      </c>
      <c r="AR73" s="373" t="s">
        <v>588</v>
      </c>
      <c r="AS73" s="370">
        <f>AK73+AM73+AO73+AQ73</f>
        <v>4</v>
      </c>
      <c r="AT73" s="373">
        <f>AVERAGE(AL73,AN73,AP73,AR73)</f>
        <v>1</v>
      </c>
      <c r="AU73" s="376">
        <v>44597</v>
      </c>
      <c r="AV73" s="376">
        <v>44924</v>
      </c>
    </row>
    <row r="74" spans="1:48" s="68" customFormat="1" ht="30" customHeight="1" x14ac:dyDescent="0.25">
      <c r="A74" s="252"/>
      <c r="B74" s="246"/>
      <c r="C74" s="191"/>
      <c r="D74" s="250"/>
      <c r="E74" s="250"/>
      <c r="F74" s="250"/>
      <c r="G74" s="189" t="s">
        <v>379</v>
      </c>
      <c r="H74" s="189"/>
      <c r="I74" s="189" t="s">
        <v>373</v>
      </c>
      <c r="J74" s="189"/>
      <c r="K74" s="189"/>
      <c r="L74" s="189"/>
      <c r="M74" s="191"/>
      <c r="N74" s="193"/>
      <c r="O74" s="191"/>
      <c r="P74" s="189"/>
      <c r="Q74" s="191"/>
      <c r="R74" s="191"/>
      <c r="S74" s="189" t="s">
        <v>381</v>
      </c>
      <c r="T74" s="189"/>
      <c r="U74" s="244"/>
      <c r="V74" s="191"/>
      <c r="W74" s="242"/>
      <c r="X74" s="238"/>
      <c r="Y74" s="258"/>
      <c r="Z74" s="180"/>
      <c r="AA74" s="267"/>
      <c r="AB74" s="71"/>
      <c r="AC74" s="67"/>
      <c r="AD74" s="267"/>
      <c r="AE74" s="180"/>
      <c r="AF74" s="186"/>
      <c r="AG74" s="109" t="s">
        <v>497</v>
      </c>
      <c r="AH74" s="180"/>
      <c r="AI74" s="274"/>
      <c r="AJ74" s="368"/>
      <c r="AK74" s="371"/>
      <c r="AL74" s="374"/>
      <c r="AM74" s="371"/>
      <c r="AN74" s="374"/>
      <c r="AO74" s="371"/>
      <c r="AP74" s="374"/>
      <c r="AQ74" s="371"/>
      <c r="AR74" s="374"/>
      <c r="AS74" s="371"/>
      <c r="AT74" s="374"/>
      <c r="AU74" s="368"/>
      <c r="AV74" s="368"/>
    </row>
    <row r="75" spans="1:48" s="68" customFormat="1" ht="30" customHeight="1" x14ac:dyDescent="0.25">
      <c r="A75" s="252"/>
      <c r="B75" s="246"/>
      <c r="C75" s="191"/>
      <c r="D75" s="250"/>
      <c r="E75" s="250"/>
      <c r="F75" s="250"/>
      <c r="G75" s="189"/>
      <c r="H75" s="189"/>
      <c r="I75" s="189"/>
      <c r="J75" s="189"/>
      <c r="K75" s="189" t="s">
        <v>377</v>
      </c>
      <c r="L75" s="189"/>
      <c r="M75" s="191"/>
      <c r="N75" s="193"/>
      <c r="O75" s="191"/>
      <c r="P75" s="189"/>
      <c r="Q75" s="191"/>
      <c r="R75" s="191"/>
      <c r="S75" s="189"/>
      <c r="T75" s="189"/>
      <c r="U75" s="244"/>
      <c r="V75" s="191"/>
      <c r="W75" s="242"/>
      <c r="X75" s="238"/>
      <c r="Y75" s="258"/>
      <c r="Z75" s="180"/>
      <c r="AA75" s="267"/>
      <c r="AB75" s="71"/>
      <c r="AC75" s="67"/>
      <c r="AD75" s="267"/>
      <c r="AE75" s="180"/>
      <c r="AF75" s="186"/>
      <c r="AG75" s="70"/>
      <c r="AH75" s="180"/>
      <c r="AI75" s="274"/>
      <c r="AJ75" s="368"/>
      <c r="AK75" s="371"/>
      <c r="AL75" s="374"/>
      <c r="AM75" s="371"/>
      <c r="AN75" s="374"/>
      <c r="AO75" s="371"/>
      <c r="AP75" s="374"/>
      <c r="AQ75" s="371"/>
      <c r="AR75" s="374"/>
      <c r="AS75" s="371"/>
      <c r="AT75" s="374"/>
      <c r="AU75" s="368"/>
      <c r="AV75" s="368"/>
    </row>
    <row r="76" spans="1:48" s="68" customFormat="1" ht="30" customHeight="1" x14ac:dyDescent="0.25">
      <c r="A76" s="252"/>
      <c r="B76" s="246"/>
      <c r="C76" s="191"/>
      <c r="D76" s="250"/>
      <c r="E76" s="250"/>
      <c r="F76" s="250"/>
      <c r="G76" s="189" t="s">
        <v>379</v>
      </c>
      <c r="H76" s="189"/>
      <c r="I76" s="189" t="s">
        <v>373</v>
      </c>
      <c r="J76" s="189"/>
      <c r="K76" s="189" t="s">
        <v>377</v>
      </c>
      <c r="L76" s="189"/>
      <c r="M76" s="191"/>
      <c r="N76" s="193"/>
      <c r="O76" s="191"/>
      <c r="P76" s="189"/>
      <c r="Q76" s="191"/>
      <c r="R76" s="191"/>
      <c r="S76" s="189" t="s">
        <v>381</v>
      </c>
      <c r="T76" s="189"/>
      <c r="U76" s="244"/>
      <c r="V76" s="191"/>
      <c r="W76" s="242"/>
      <c r="X76" s="238"/>
      <c r="Y76" s="258"/>
      <c r="Z76" s="180"/>
      <c r="AA76" s="267"/>
      <c r="AB76" s="71"/>
      <c r="AC76" s="67"/>
      <c r="AD76" s="267"/>
      <c r="AE76" s="180"/>
      <c r="AF76" s="186"/>
      <c r="AG76" s="70"/>
      <c r="AH76" s="180"/>
      <c r="AI76" s="274"/>
      <c r="AJ76" s="369"/>
      <c r="AK76" s="372"/>
      <c r="AL76" s="375"/>
      <c r="AM76" s="372"/>
      <c r="AN76" s="375"/>
      <c r="AO76" s="372"/>
      <c r="AP76" s="375"/>
      <c r="AQ76" s="372"/>
      <c r="AR76" s="375"/>
      <c r="AS76" s="372"/>
      <c r="AT76" s="375"/>
      <c r="AU76" s="369"/>
      <c r="AV76" s="369"/>
    </row>
    <row r="77" spans="1:48" s="58" customFormat="1" ht="30" customHeight="1" x14ac:dyDescent="0.25">
      <c r="A77" s="252"/>
      <c r="B77" s="245">
        <v>18</v>
      </c>
      <c r="C77" s="248" t="s">
        <v>461</v>
      </c>
      <c r="D77" s="250" t="s">
        <v>423</v>
      </c>
      <c r="E77" s="250" t="s">
        <v>425</v>
      </c>
      <c r="F77" s="250" t="s">
        <v>484</v>
      </c>
      <c r="G77" s="188" t="s">
        <v>481</v>
      </c>
      <c r="H77" s="189" t="s">
        <v>460</v>
      </c>
      <c r="I77" s="188" t="s">
        <v>478</v>
      </c>
      <c r="J77" s="189" t="s">
        <v>398</v>
      </c>
      <c r="K77" s="189" t="s">
        <v>391</v>
      </c>
      <c r="L77" s="189" t="s">
        <v>416</v>
      </c>
      <c r="M77" s="189"/>
      <c r="N77" s="193"/>
      <c r="O77" s="189" t="s">
        <v>395</v>
      </c>
      <c r="P77" s="189" t="s">
        <v>436</v>
      </c>
      <c r="Q77" s="191" t="e">
        <f>IF(AND(P77&lt;&gt;""),VLOOKUP(P77,Presentación!#REF!,2,FALSE),"")</f>
        <v>#REF!</v>
      </c>
      <c r="R77" s="191" t="s">
        <v>462</v>
      </c>
      <c r="S77" s="189" t="s">
        <v>396</v>
      </c>
      <c r="T77" s="189" t="s">
        <v>390</v>
      </c>
      <c r="U77" s="244">
        <v>0</v>
      </c>
      <c r="V77" s="191" t="s">
        <v>397</v>
      </c>
      <c r="W77" s="242" t="s">
        <v>454</v>
      </c>
      <c r="X77" s="293"/>
      <c r="Y77" s="296"/>
      <c r="Z77" s="299"/>
      <c r="AA77" s="302"/>
      <c r="AB77" s="74"/>
      <c r="AC77" s="67"/>
      <c r="AD77" s="257"/>
      <c r="AE77" s="195"/>
      <c r="AF77" s="260"/>
      <c r="AG77" s="109" t="s">
        <v>496</v>
      </c>
      <c r="AH77" s="256"/>
      <c r="AI77" s="261"/>
      <c r="AJ77" s="367" t="s">
        <v>685</v>
      </c>
      <c r="AK77" s="370">
        <v>1</v>
      </c>
      <c r="AL77" s="373">
        <v>1</v>
      </c>
      <c r="AM77" s="370">
        <v>2</v>
      </c>
      <c r="AN77" s="373">
        <v>1</v>
      </c>
      <c r="AO77" s="370">
        <v>1</v>
      </c>
      <c r="AP77" s="373">
        <v>1</v>
      </c>
      <c r="AQ77" s="370">
        <v>0</v>
      </c>
      <c r="AR77" s="373" t="s">
        <v>588</v>
      </c>
      <c r="AS77" s="370">
        <f>AK77+AM77+AO77+AQ77</f>
        <v>4</v>
      </c>
      <c r="AT77" s="373">
        <f>AVERAGE(AL77,AN77,AP77,AR77)</f>
        <v>1</v>
      </c>
      <c r="AU77" s="376">
        <v>44597</v>
      </c>
      <c r="AV77" s="376">
        <v>44924</v>
      </c>
    </row>
    <row r="78" spans="1:48" s="58" customFormat="1" ht="30" customHeight="1" x14ac:dyDescent="0.25">
      <c r="A78" s="252"/>
      <c r="B78" s="246"/>
      <c r="C78" s="248"/>
      <c r="D78" s="250"/>
      <c r="E78" s="250"/>
      <c r="F78" s="250"/>
      <c r="G78" s="189" t="s">
        <v>379</v>
      </c>
      <c r="H78" s="189"/>
      <c r="I78" s="189" t="s">
        <v>373</v>
      </c>
      <c r="J78" s="189"/>
      <c r="K78" s="189"/>
      <c r="L78" s="189"/>
      <c r="M78" s="189"/>
      <c r="N78" s="193"/>
      <c r="O78" s="189"/>
      <c r="P78" s="189"/>
      <c r="Q78" s="191"/>
      <c r="R78" s="191" t="s">
        <v>380</v>
      </c>
      <c r="S78" s="189"/>
      <c r="T78" s="189"/>
      <c r="U78" s="244"/>
      <c r="V78" s="191"/>
      <c r="W78" s="242"/>
      <c r="X78" s="294"/>
      <c r="Y78" s="297"/>
      <c r="Z78" s="300"/>
      <c r="AA78" s="303"/>
      <c r="AB78" s="74"/>
      <c r="AC78" s="67"/>
      <c r="AD78" s="257"/>
      <c r="AE78" s="195"/>
      <c r="AF78" s="260"/>
      <c r="AG78" s="109" t="s">
        <v>497</v>
      </c>
      <c r="AH78" s="256"/>
      <c r="AI78" s="261"/>
      <c r="AJ78" s="368"/>
      <c r="AK78" s="371"/>
      <c r="AL78" s="374"/>
      <c r="AM78" s="371"/>
      <c r="AN78" s="374"/>
      <c r="AO78" s="371"/>
      <c r="AP78" s="374"/>
      <c r="AQ78" s="371"/>
      <c r="AR78" s="374"/>
      <c r="AS78" s="371"/>
      <c r="AT78" s="374"/>
      <c r="AU78" s="368"/>
      <c r="AV78" s="368"/>
    </row>
    <row r="79" spans="1:48" s="58" customFormat="1" ht="30" customHeight="1" x14ac:dyDescent="0.25">
      <c r="A79" s="252"/>
      <c r="B79" s="246"/>
      <c r="C79" s="248"/>
      <c r="D79" s="250"/>
      <c r="E79" s="250"/>
      <c r="F79" s="250"/>
      <c r="G79" s="189"/>
      <c r="H79" s="189"/>
      <c r="I79" s="189"/>
      <c r="J79" s="189"/>
      <c r="K79" s="189" t="s">
        <v>377</v>
      </c>
      <c r="L79" s="189"/>
      <c r="M79" s="189"/>
      <c r="N79" s="193"/>
      <c r="O79" s="189"/>
      <c r="P79" s="189"/>
      <c r="Q79" s="191"/>
      <c r="R79" s="191"/>
      <c r="S79" s="189"/>
      <c r="T79" s="189"/>
      <c r="U79" s="244"/>
      <c r="V79" s="191" t="s">
        <v>383</v>
      </c>
      <c r="W79" s="242"/>
      <c r="X79" s="294"/>
      <c r="Y79" s="297"/>
      <c r="Z79" s="300"/>
      <c r="AA79" s="303"/>
      <c r="AB79" s="74"/>
      <c r="AC79" s="67"/>
      <c r="AD79" s="257"/>
      <c r="AE79" s="195"/>
      <c r="AF79" s="260"/>
      <c r="AG79" s="70"/>
      <c r="AH79" s="256"/>
      <c r="AI79" s="261"/>
      <c r="AJ79" s="368"/>
      <c r="AK79" s="371"/>
      <c r="AL79" s="374"/>
      <c r="AM79" s="371"/>
      <c r="AN79" s="374"/>
      <c r="AO79" s="371"/>
      <c r="AP79" s="374"/>
      <c r="AQ79" s="371"/>
      <c r="AR79" s="374"/>
      <c r="AS79" s="371"/>
      <c r="AT79" s="374"/>
      <c r="AU79" s="368"/>
      <c r="AV79" s="368"/>
    </row>
    <row r="80" spans="1:48" s="58" customFormat="1" ht="30" customHeight="1" x14ac:dyDescent="0.25">
      <c r="A80" s="252"/>
      <c r="B80" s="246"/>
      <c r="C80" s="248"/>
      <c r="D80" s="250"/>
      <c r="E80" s="250"/>
      <c r="F80" s="250"/>
      <c r="G80" s="189" t="s">
        <v>379</v>
      </c>
      <c r="H80" s="189"/>
      <c r="I80" s="189" t="s">
        <v>373</v>
      </c>
      <c r="J80" s="189"/>
      <c r="K80" s="189" t="s">
        <v>377</v>
      </c>
      <c r="L80" s="189"/>
      <c r="M80" s="189"/>
      <c r="N80" s="193"/>
      <c r="O80" s="189"/>
      <c r="P80" s="189"/>
      <c r="Q80" s="191"/>
      <c r="R80" s="191" t="s">
        <v>380</v>
      </c>
      <c r="S80" s="189"/>
      <c r="T80" s="189"/>
      <c r="U80" s="244"/>
      <c r="V80" s="191" t="s">
        <v>383</v>
      </c>
      <c r="W80" s="242"/>
      <c r="X80" s="295"/>
      <c r="Y80" s="298"/>
      <c r="Z80" s="301"/>
      <c r="AA80" s="304"/>
      <c r="AB80" s="74"/>
      <c r="AC80" s="67"/>
      <c r="AD80" s="257"/>
      <c r="AE80" s="195"/>
      <c r="AF80" s="260"/>
      <c r="AG80" s="70"/>
      <c r="AH80" s="256"/>
      <c r="AI80" s="261"/>
      <c r="AJ80" s="369"/>
      <c r="AK80" s="372"/>
      <c r="AL80" s="375"/>
      <c r="AM80" s="372"/>
      <c r="AN80" s="375"/>
      <c r="AO80" s="372"/>
      <c r="AP80" s="375"/>
      <c r="AQ80" s="372"/>
      <c r="AR80" s="375"/>
      <c r="AS80" s="372"/>
      <c r="AT80" s="375"/>
      <c r="AU80" s="369"/>
      <c r="AV80" s="369"/>
    </row>
    <row r="81" spans="1:48" s="68" customFormat="1" ht="30" customHeight="1" x14ac:dyDescent="0.25">
      <c r="A81" s="252"/>
      <c r="B81" s="245">
        <v>19</v>
      </c>
      <c r="C81" s="248" t="s">
        <v>463</v>
      </c>
      <c r="D81" s="250" t="s">
        <v>424</v>
      </c>
      <c r="E81" s="250" t="s">
        <v>425</v>
      </c>
      <c r="F81" s="250" t="s">
        <v>484</v>
      </c>
      <c r="G81" s="250" t="s">
        <v>464</v>
      </c>
      <c r="H81" s="250" t="s">
        <v>465</v>
      </c>
      <c r="I81" s="250"/>
      <c r="J81" s="250"/>
      <c r="K81" s="250"/>
      <c r="L81" s="250"/>
      <c r="M81" s="250"/>
      <c r="N81" s="255"/>
      <c r="O81" s="250" t="s">
        <v>410</v>
      </c>
      <c r="P81" s="189" t="s">
        <v>436</v>
      </c>
      <c r="Q81" s="191" t="e">
        <f>IF(AND(P81&lt;&gt;""),VLOOKUP(P81,Presentación!#REF!,2,FALSE),"")</f>
        <v>#REF!</v>
      </c>
      <c r="R81" s="248" t="s">
        <v>466</v>
      </c>
      <c r="S81" s="250" t="s">
        <v>396</v>
      </c>
      <c r="T81" s="189" t="s">
        <v>390</v>
      </c>
      <c r="U81" s="305">
        <v>0</v>
      </c>
      <c r="V81" s="248" t="s">
        <v>417</v>
      </c>
      <c r="W81" s="306" t="s">
        <v>454</v>
      </c>
      <c r="X81" s="307"/>
      <c r="Y81" s="269"/>
      <c r="Z81" s="180"/>
      <c r="AA81" s="267"/>
      <c r="AB81" s="267"/>
      <c r="AC81" s="67"/>
      <c r="AD81" s="267"/>
      <c r="AE81" s="184"/>
      <c r="AF81" s="186"/>
      <c r="AG81" s="109" t="s">
        <v>496</v>
      </c>
      <c r="AH81" s="180"/>
      <c r="AI81" s="274"/>
      <c r="AJ81" s="367" t="s">
        <v>685</v>
      </c>
      <c r="AK81" s="370">
        <v>1</v>
      </c>
      <c r="AL81" s="373">
        <v>1</v>
      </c>
      <c r="AM81" s="370">
        <v>2</v>
      </c>
      <c r="AN81" s="373">
        <v>1</v>
      </c>
      <c r="AO81" s="370">
        <v>1</v>
      </c>
      <c r="AP81" s="373">
        <v>1</v>
      </c>
      <c r="AQ81" s="370">
        <v>0</v>
      </c>
      <c r="AR81" s="373" t="s">
        <v>588</v>
      </c>
      <c r="AS81" s="370">
        <f>AK81+AM81+AO81+AQ81</f>
        <v>4</v>
      </c>
      <c r="AT81" s="373">
        <f>AVERAGE(AL81,AN81,AP81,AR81)</f>
        <v>1</v>
      </c>
      <c r="AU81" s="376">
        <v>44597</v>
      </c>
      <c r="AV81" s="376">
        <v>44924</v>
      </c>
    </row>
    <row r="82" spans="1:48" s="68" customFormat="1" ht="30" customHeight="1" x14ac:dyDescent="0.25">
      <c r="A82" s="252"/>
      <c r="B82" s="246"/>
      <c r="C82" s="248"/>
      <c r="D82" s="250"/>
      <c r="E82" s="250"/>
      <c r="F82" s="250"/>
      <c r="G82" s="250"/>
      <c r="H82" s="250"/>
      <c r="I82" s="250"/>
      <c r="J82" s="250"/>
      <c r="K82" s="250"/>
      <c r="L82" s="250"/>
      <c r="M82" s="250"/>
      <c r="N82" s="255"/>
      <c r="O82" s="250"/>
      <c r="P82" s="189"/>
      <c r="Q82" s="191"/>
      <c r="R82" s="248"/>
      <c r="S82" s="250"/>
      <c r="T82" s="189"/>
      <c r="U82" s="305"/>
      <c r="V82" s="248"/>
      <c r="W82" s="306"/>
      <c r="X82" s="307"/>
      <c r="Y82" s="269"/>
      <c r="Z82" s="180"/>
      <c r="AA82" s="267"/>
      <c r="AB82" s="267"/>
      <c r="AC82" s="67"/>
      <c r="AD82" s="267"/>
      <c r="AE82" s="184"/>
      <c r="AF82" s="186"/>
      <c r="AG82" s="109" t="s">
        <v>497</v>
      </c>
      <c r="AH82" s="180"/>
      <c r="AI82" s="274"/>
      <c r="AJ82" s="368"/>
      <c r="AK82" s="371"/>
      <c r="AL82" s="374"/>
      <c r="AM82" s="371"/>
      <c r="AN82" s="374"/>
      <c r="AO82" s="371"/>
      <c r="AP82" s="374"/>
      <c r="AQ82" s="371"/>
      <c r="AR82" s="374"/>
      <c r="AS82" s="371"/>
      <c r="AT82" s="374"/>
      <c r="AU82" s="368"/>
      <c r="AV82" s="368"/>
    </row>
    <row r="83" spans="1:48" s="68" customFormat="1" ht="30" customHeight="1" x14ac:dyDescent="0.25">
      <c r="A83" s="252"/>
      <c r="B83" s="246"/>
      <c r="C83" s="248"/>
      <c r="D83" s="250"/>
      <c r="E83" s="250"/>
      <c r="F83" s="250"/>
      <c r="G83" s="250"/>
      <c r="H83" s="250"/>
      <c r="I83" s="250"/>
      <c r="J83" s="250"/>
      <c r="K83" s="250"/>
      <c r="L83" s="250"/>
      <c r="M83" s="250"/>
      <c r="N83" s="255"/>
      <c r="O83" s="250"/>
      <c r="P83" s="189"/>
      <c r="Q83" s="191"/>
      <c r="R83" s="248"/>
      <c r="S83" s="250"/>
      <c r="T83" s="189"/>
      <c r="U83" s="305"/>
      <c r="V83" s="248"/>
      <c r="W83" s="306"/>
      <c r="X83" s="307"/>
      <c r="Y83" s="269"/>
      <c r="Z83" s="180"/>
      <c r="AA83" s="267"/>
      <c r="AB83" s="267"/>
      <c r="AC83" s="67"/>
      <c r="AD83" s="267"/>
      <c r="AE83" s="184"/>
      <c r="AF83" s="186"/>
      <c r="AG83" s="70"/>
      <c r="AH83" s="180"/>
      <c r="AI83" s="274"/>
      <c r="AJ83" s="368"/>
      <c r="AK83" s="371"/>
      <c r="AL83" s="374"/>
      <c r="AM83" s="371"/>
      <c r="AN83" s="374"/>
      <c r="AO83" s="371"/>
      <c r="AP83" s="374"/>
      <c r="AQ83" s="371"/>
      <c r="AR83" s="374"/>
      <c r="AS83" s="371"/>
      <c r="AT83" s="374"/>
      <c r="AU83" s="368"/>
      <c r="AV83" s="368"/>
    </row>
    <row r="84" spans="1:48" s="68" customFormat="1" ht="30" customHeight="1" x14ac:dyDescent="0.25">
      <c r="A84" s="252"/>
      <c r="B84" s="246"/>
      <c r="C84" s="248"/>
      <c r="D84" s="250"/>
      <c r="E84" s="250"/>
      <c r="F84" s="250"/>
      <c r="G84" s="250"/>
      <c r="H84" s="250"/>
      <c r="I84" s="250"/>
      <c r="J84" s="250"/>
      <c r="K84" s="250"/>
      <c r="L84" s="250"/>
      <c r="M84" s="250"/>
      <c r="N84" s="255"/>
      <c r="O84" s="250"/>
      <c r="P84" s="189"/>
      <c r="Q84" s="191"/>
      <c r="R84" s="248"/>
      <c r="S84" s="250"/>
      <c r="T84" s="189"/>
      <c r="U84" s="305"/>
      <c r="V84" s="248"/>
      <c r="W84" s="306"/>
      <c r="X84" s="307"/>
      <c r="Y84" s="269"/>
      <c r="Z84" s="180"/>
      <c r="AA84" s="267"/>
      <c r="AB84" s="267"/>
      <c r="AC84" s="67"/>
      <c r="AD84" s="267"/>
      <c r="AE84" s="184"/>
      <c r="AF84" s="186"/>
      <c r="AG84" s="70"/>
      <c r="AH84" s="180"/>
      <c r="AI84" s="274"/>
      <c r="AJ84" s="369"/>
      <c r="AK84" s="372"/>
      <c r="AL84" s="375"/>
      <c r="AM84" s="372"/>
      <c r="AN84" s="375"/>
      <c r="AO84" s="372"/>
      <c r="AP84" s="375"/>
      <c r="AQ84" s="372"/>
      <c r="AR84" s="375"/>
      <c r="AS84" s="372"/>
      <c r="AT84" s="375"/>
      <c r="AU84" s="369"/>
      <c r="AV84" s="369"/>
    </row>
    <row r="85" spans="1:48" s="68" customFormat="1" ht="30" customHeight="1" x14ac:dyDescent="0.25">
      <c r="A85" s="252"/>
      <c r="B85" s="245">
        <v>20</v>
      </c>
      <c r="C85" s="256"/>
      <c r="D85" s="217"/>
      <c r="E85" s="217"/>
      <c r="F85" s="257"/>
      <c r="G85" s="257"/>
      <c r="H85" s="257"/>
      <c r="I85" s="257"/>
      <c r="J85" s="257"/>
      <c r="K85" s="257"/>
      <c r="L85" s="257"/>
      <c r="M85" s="256"/>
      <c r="N85" s="259"/>
      <c r="O85" s="256"/>
      <c r="P85" s="257"/>
      <c r="Q85" s="256" t="str">
        <f>IF(AND(P85&lt;&gt;""),VLOOKUP(P85,Presentación!#REF!,2,FALSE),"")</f>
        <v/>
      </c>
      <c r="R85" s="256"/>
      <c r="S85" s="257"/>
      <c r="T85" s="257"/>
      <c r="U85" s="260"/>
      <c r="V85" s="256"/>
      <c r="W85" s="261"/>
      <c r="X85" s="268"/>
      <c r="Y85" s="269"/>
      <c r="Z85" s="180"/>
      <c r="AA85" s="267"/>
      <c r="AB85" s="71"/>
      <c r="AC85" s="67"/>
      <c r="AD85" s="267"/>
      <c r="AE85" s="180"/>
      <c r="AF85" s="186"/>
      <c r="AG85" s="109" t="s">
        <v>496</v>
      </c>
      <c r="AH85" s="180"/>
      <c r="AI85" s="274"/>
      <c r="AJ85" s="367" t="s">
        <v>685</v>
      </c>
      <c r="AK85" s="370">
        <v>1</v>
      </c>
      <c r="AL85" s="373">
        <v>1</v>
      </c>
      <c r="AM85" s="370">
        <v>2</v>
      </c>
      <c r="AN85" s="373">
        <v>1</v>
      </c>
      <c r="AO85" s="370">
        <v>1</v>
      </c>
      <c r="AP85" s="373">
        <v>1</v>
      </c>
      <c r="AQ85" s="370">
        <v>0</v>
      </c>
      <c r="AR85" s="373" t="s">
        <v>588</v>
      </c>
      <c r="AS85" s="370">
        <f>AK85+AM85+AO85+AQ85</f>
        <v>4</v>
      </c>
      <c r="AT85" s="373">
        <f>AVERAGE(AL85,AN85,AP85,AR85)</f>
        <v>1</v>
      </c>
      <c r="AU85" s="376">
        <v>44597</v>
      </c>
      <c r="AV85" s="376">
        <v>44924</v>
      </c>
    </row>
    <row r="86" spans="1:48" s="68" customFormat="1" ht="30" customHeight="1" x14ac:dyDescent="0.25">
      <c r="A86" s="252"/>
      <c r="B86" s="246"/>
      <c r="C86" s="256"/>
      <c r="D86" s="217"/>
      <c r="E86" s="217"/>
      <c r="F86" s="257"/>
      <c r="G86" s="257"/>
      <c r="H86" s="257"/>
      <c r="I86" s="257"/>
      <c r="J86" s="257"/>
      <c r="K86" s="257"/>
      <c r="L86" s="257"/>
      <c r="M86" s="256"/>
      <c r="N86" s="259"/>
      <c r="O86" s="256"/>
      <c r="P86" s="257"/>
      <c r="Q86" s="256"/>
      <c r="R86" s="256"/>
      <c r="S86" s="257"/>
      <c r="T86" s="257"/>
      <c r="U86" s="260"/>
      <c r="V86" s="256"/>
      <c r="W86" s="261"/>
      <c r="X86" s="268"/>
      <c r="Y86" s="292"/>
      <c r="Z86" s="180"/>
      <c r="AA86" s="267"/>
      <c r="AB86" s="71"/>
      <c r="AC86" s="67"/>
      <c r="AD86" s="267"/>
      <c r="AE86" s="180"/>
      <c r="AF86" s="186"/>
      <c r="AG86" s="109" t="s">
        <v>497</v>
      </c>
      <c r="AH86" s="180"/>
      <c r="AI86" s="274"/>
      <c r="AJ86" s="368"/>
      <c r="AK86" s="371"/>
      <c r="AL86" s="374"/>
      <c r="AM86" s="371"/>
      <c r="AN86" s="374"/>
      <c r="AO86" s="371"/>
      <c r="AP86" s="374"/>
      <c r="AQ86" s="371"/>
      <c r="AR86" s="374"/>
      <c r="AS86" s="371"/>
      <c r="AT86" s="374"/>
      <c r="AU86" s="368"/>
      <c r="AV86" s="368"/>
    </row>
    <row r="87" spans="1:48" s="68" customFormat="1" ht="30" customHeight="1" x14ac:dyDescent="0.25">
      <c r="A87" s="252"/>
      <c r="B87" s="246"/>
      <c r="C87" s="256"/>
      <c r="D87" s="217"/>
      <c r="E87" s="217"/>
      <c r="F87" s="257"/>
      <c r="G87" s="257"/>
      <c r="H87" s="257"/>
      <c r="I87" s="257"/>
      <c r="J87" s="257"/>
      <c r="K87" s="257"/>
      <c r="L87" s="257"/>
      <c r="M87" s="256"/>
      <c r="N87" s="259"/>
      <c r="O87" s="256"/>
      <c r="P87" s="257"/>
      <c r="Q87" s="256"/>
      <c r="R87" s="256"/>
      <c r="S87" s="257"/>
      <c r="T87" s="257"/>
      <c r="U87" s="260"/>
      <c r="V87" s="256"/>
      <c r="W87" s="261"/>
      <c r="X87" s="268"/>
      <c r="Y87" s="292"/>
      <c r="Z87" s="180"/>
      <c r="AA87" s="267"/>
      <c r="AB87" s="71"/>
      <c r="AC87" s="67"/>
      <c r="AD87" s="267"/>
      <c r="AE87" s="180"/>
      <c r="AF87" s="186"/>
      <c r="AG87" s="70"/>
      <c r="AH87" s="180"/>
      <c r="AI87" s="274"/>
      <c r="AJ87" s="368"/>
      <c r="AK87" s="371"/>
      <c r="AL87" s="374"/>
      <c r="AM87" s="371"/>
      <c r="AN87" s="374"/>
      <c r="AO87" s="371"/>
      <c r="AP87" s="374"/>
      <c r="AQ87" s="371"/>
      <c r="AR87" s="374"/>
      <c r="AS87" s="371"/>
      <c r="AT87" s="374"/>
      <c r="AU87" s="368"/>
      <c r="AV87" s="368"/>
    </row>
    <row r="88" spans="1:48" s="68" customFormat="1" ht="30" customHeight="1" x14ac:dyDescent="0.25">
      <c r="A88" s="252"/>
      <c r="B88" s="246"/>
      <c r="C88" s="256"/>
      <c r="D88" s="217"/>
      <c r="E88" s="217"/>
      <c r="F88" s="257"/>
      <c r="G88" s="257"/>
      <c r="H88" s="257"/>
      <c r="I88" s="257"/>
      <c r="J88" s="257"/>
      <c r="K88" s="257"/>
      <c r="L88" s="257"/>
      <c r="M88" s="256"/>
      <c r="N88" s="259"/>
      <c r="O88" s="256"/>
      <c r="P88" s="257"/>
      <c r="Q88" s="256"/>
      <c r="R88" s="256"/>
      <c r="S88" s="257"/>
      <c r="T88" s="257"/>
      <c r="U88" s="260"/>
      <c r="V88" s="256"/>
      <c r="W88" s="261"/>
      <c r="X88" s="268"/>
      <c r="Y88" s="292"/>
      <c r="Z88" s="180"/>
      <c r="AA88" s="267"/>
      <c r="AB88" s="71"/>
      <c r="AC88" s="67"/>
      <c r="AD88" s="267"/>
      <c r="AE88" s="180"/>
      <c r="AF88" s="186"/>
      <c r="AG88" s="70"/>
      <c r="AH88" s="180"/>
      <c r="AI88" s="274"/>
      <c r="AJ88" s="369"/>
      <c r="AK88" s="372"/>
      <c r="AL88" s="375"/>
      <c r="AM88" s="372"/>
      <c r="AN88" s="375"/>
      <c r="AO88" s="372"/>
      <c r="AP88" s="375"/>
      <c r="AQ88" s="372"/>
      <c r="AR88" s="375"/>
      <c r="AS88" s="372"/>
      <c r="AT88" s="375"/>
      <c r="AU88" s="369"/>
      <c r="AV88" s="369"/>
    </row>
    <row r="89" spans="1:48" s="58" customFormat="1" ht="30" customHeight="1" x14ac:dyDescent="0.25">
      <c r="A89" s="252"/>
      <c r="B89" s="245">
        <v>21</v>
      </c>
      <c r="C89" s="195"/>
      <c r="D89" s="217"/>
      <c r="E89" s="217"/>
      <c r="F89" s="257"/>
      <c r="G89" s="257"/>
      <c r="H89" s="257"/>
      <c r="I89" s="257"/>
      <c r="J89" s="257"/>
      <c r="K89" s="257"/>
      <c r="L89" s="257"/>
      <c r="M89" s="257"/>
      <c r="N89" s="259"/>
      <c r="O89" s="257"/>
      <c r="P89" s="257"/>
      <c r="Q89" s="256" t="str">
        <f>IF(AND(P89&lt;&gt;""),VLOOKUP(P89,Presentación!#REF!,2,FALSE),"")</f>
        <v/>
      </c>
      <c r="R89" s="256"/>
      <c r="S89" s="257"/>
      <c r="T89" s="257"/>
      <c r="U89" s="260"/>
      <c r="V89" s="256"/>
      <c r="W89" s="261"/>
      <c r="X89" s="293"/>
      <c r="Y89" s="296"/>
      <c r="Z89" s="299"/>
      <c r="AA89" s="302"/>
      <c r="AB89" s="74"/>
      <c r="AC89" s="67"/>
      <c r="AD89" s="257"/>
      <c r="AE89" s="195"/>
      <c r="AF89" s="260"/>
      <c r="AG89" s="109" t="s">
        <v>496</v>
      </c>
      <c r="AH89" s="256"/>
      <c r="AI89" s="261"/>
      <c r="AJ89" s="367" t="s">
        <v>685</v>
      </c>
      <c r="AK89" s="370">
        <v>1</v>
      </c>
      <c r="AL89" s="373">
        <v>1</v>
      </c>
      <c r="AM89" s="370">
        <v>2</v>
      </c>
      <c r="AN89" s="373">
        <v>1</v>
      </c>
      <c r="AO89" s="370">
        <v>1</v>
      </c>
      <c r="AP89" s="373">
        <v>1</v>
      </c>
      <c r="AQ89" s="370">
        <v>0</v>
      </c>
      <c r="AR89" s="373" t="s">
        <v>588</v>
      </c>
      <c r="AS89" s="370">
        <f>AK89+AM89+AO89+AQ89</f>
        <v>4</v>
      </c>
      <c r="AT89" s="373">
        <f>AVERAGE(AL89,AN89,AP89,AR89)</f>
        <v>1</v>
      </c>
      <c r="AU89" s="376">
        <v>44597</v>
      </c>
      <c r="AV89" s="376">
        <v>44924</v>
      </c>
    </row>
    <row r="90" spans="1:48" s="58" customFormat="1" ht="30" customHeight="1" x14ac:dyDescent="0.25">
      <c r="A90" s="252"/>
      <c r="B90" s="246"/>
      <c r="C90" s="195"/>
      <c r="D90" s="217"/>
      <c r="E90" s="217"/>
      <c r="F90" s="257"/>
      <c r="G90" s="257"/>
      <c r="H90" s="257"/>
      <c r="I90" s="257"/>
      <c r="J90" s="257"/>
      <c r="K90" s="257"/>
      <c r="L90" s="257"/>
      <c r="M90" s="257"/>
      <c r="N90" s="259"/>
      <c r="O90" s="257"/>
      <c r="P90" s="257"/>
      <c r="Q90" s="256"/>
      <c r="R90" s="256"/>
      <c r="S90" s="257"/>
      <c r="T90" s="257"/>
      <c r="U90" s="260"/>
      <c r="V90" s="256"/>
      <c r="W90" s="261"/>
      <c r="X90" s="294"/>
      <c r="Y90" s="297"/>
      <c r="Z90" s="300"/>
      <c r="AA90" s="303"/>
      <c r="AB90" s="74"/>
      <c r="AC90" s="67"/>
      <c r="AD90" s="257"/>
      <c r="AE90" s="195"/>
      <c r="AF90" s="260"/>
      <c r="AG90" s="109" t="s">
        <v>497</v>
      </c>
      <c r="AH90" s="256"/>
      <c r="AI90" s="261"/>
      <c r="AJ90" s="368"/>
      <c r="AK90" s="371"/>
      <c r="AL90" s="374"/>
      <c r="AM90" s="371"/>
      <c r="AN90" s="374"/>
      <c r="AO90" s="371"/>
      <c r="AP90" s="374"/>
      <c r="AQ90" s="371"/>
      <c r="AR90" s="374"/>
      <c r="AS90" s="371"/>
      <c r="AT90" s="374"/>
      <c r="AU90" s="368"/>
      <c r="AV90" s="368"/>
    </row>
    <row r="91" spans="1:48" s="58" customFormat="1" ht="30" customHeight="1" x14ac:dyDescent="0.25">
      <c r="A91" s="252"/>
      <c r="B91" s="246"/>
      <c r="C91" s="195"/>
      <c r="D91" s="217"/>
      <c r="E91" s="217"/>
      <c r="F91" s="257"/>
      <c r="G91" s="257"/>
      <c r="H91" s="257"/>
      <c r="I91" s="257"/>
      <c r="J91" s="257"/>
      <c r="K91" s="257"/>
      <c r="L91" s="257"/>
      <c r="M91" s="257"/>
      <c r="N91" s="259"/>
      <c r="O91" s="257"/>
      <c r="P91" s="257"/>
      <c r="Q91" s="256"/>
      <c r="R91" s="256"/>
      <c r="S91" s="257"/>
      <c r="T91" s="257"/>
      <c r="U91" s="260"/>
      <c r="V91" s="256"/>
      <c r="W91" s="261"/>
      <c r="X91" s="294"/>
      <c r="Y91" s="297"/>
      <c r="Z91" s="300"/>
      <c r="AA91" s="303"/>
      <c r="AB91" s="74"/>
      <c r="AC91" s="67"/>
      <c r="AD91" s="257"/>
      <c r="AE91" s="195"/>
      <c r="AF91" s="260"/>
      <c r="AG91" s="70"/>
      <c r="AH91" s="256"/>
      <c r="AI91" s="261"/>
      <c r="AJ91" s="368"/>
      <c r="AK91" s="371"/>
      <c r="AL91" s="374"/>
      <c r="AM91" s="371"/>
      <c r="AN91" s="374"/>
      <c r="AO91" s="371"/>
      <c r="AP91" s="374"/>
      <c r="AQ91" s="371"/>
      <c r="AR91" s="374"/>
      <c r="AS91" s="371"/>
      <c r="AT91" s="374"/>
      <c r="AU91" s="368"/>
      <c r="AV91" s="368"/>
    </row>
    <row r="92" spans="1:48" s="58" customFormat="1" ht="30" customHeight="1" thickBot="1" x14ac:dyDescent="0.3">
      <c r="A92" s="252"/>
      <c r="B92" s="246"/>
      <c r="C92" s="195"/>
      <c r="D92" s="217"/>
      <c r="E92" s="217"/>
      <c r="F92" s="257"/>
      <c r="G92" s="257"/>
      <c r="H92" s="257"/>
      <c r="I92" s="257"/>
      <c r="J92" s="257"/>
      <c r="K92" s="257"/>
      <c r="L92" s="257"/>
      <c r="M92" s="257"/>
      <c r="N92" s="259"/>
      <c r="O92" s="257"/>
      <c r="P92" s="257"/>
      <c r="Q92" s="256"/>
      <c r="R92" s="256"/>
      <c r="S92" s="257"/>
      <c r="T92" s="257"/>
      <c r="U92" s="260"/>
      <c r="V92" s="256"/>
      <c r="W92" s="261"/>
      <c r="X92" s="295"/>
      <c r="Y92" s="298"/>
      <c r="Z92" s="301"/>
      <c r="AA92" s="304"/>
      <c r="AB92" s="74"/>
      <c r="AC92" s="67"/>
      <c r="AD92" s="257"/>
      <c r="AE92" s="195"/>
      <c r="AF92" s="260"/>
      <c r="AG92" s="70"/>
      <c r="AH92" s="256"/>
      <c r="AI92" s="261"/>
      <c r="AJ92" s="369"/>
      <c r="AK92" s="372"/>
      <c r="AL92" s="375"/>
      <c r="AM92" s="372"/>
      <c r="AN92" s="375"/>
      <c r="AO92" s="372"/>
      <c r="AP92" s="375"/>
      <c r="AQ92" s="372"/>
      <c r="AR92" s="375"/>
      <c r="AS92" s="372"/>
      <c r="AT92" s="375"/>
      <c r="AU92" s="369"/>
      <c r="AV92" s="369"/>
    </row>
    <row r="93" spans="1:48" s="58" customFormat="1" ht="30" customHeight="1" x14ac:dyDescent="0.25">
      <c r="A93" s="251" t="s">
        <v>498</v>
      </c>
      <c r="B93" s="245">
        <v>22</v>
      </c>
      <c r="C93" s="191" t="s">
        <v>440</v>
      </c>
      <c r="D93" s="250" t="s">
        <v>444</v>
      </c>
      <c r="E93" s="250" t="s">
        <v>425</v>
      </c>
      <c r="F93" s="189" t="s">
        <v>445</v>
      </c>
      <c r="G93" s="188" t="s">
        <v>481</v>
      </c>
      <c r="H93" s="189" t="s">
        <v>448</v>
      </c>
      <c r="I93" s="188" t="s">
        <v>478</v>
      </c>
      <c r="J93" s="189" t="s">
        <v>374</v>
      </c>
      <c r="K93" s="189" t="s">
        <v>377</v>
      </c>
      <c r="L93" s="189" t="s">
        <v>378</v>
      </c>
      <c r="M93" s="191" t="s">
        <v>446</v>
      </c>
      <c r="N93" s="193" t="s">
        <v>447</v>
      </c>
      <c r="O93" s="191" t="s">
        <v>449</v>
      </c>
      <c r="P93" s="188" t="s">
        <v>436</v>
      </c>
      <c r="Q93" s="190" t="e">
        <f>IF(AND(P93&lt;&gt;""),VLOOKUP(P93,Presentación!#REF!,2,FALSE),"")</f>
        <v>#REF!</v>
      </c>
      <c r="R93" s="191" t="s">
        <v>485</v>
      </c>
      <c r="S93" s="189" t="s">
        <v>381</v>
      </c>
      <c r="T93" s="189" t="s">
        <v>390</v>
      </c>
      <c r="U93" s="244">
        <v>0</v>
      </c>
      <c r="V93" s="191" t="s">
        <v>450</v>
      </c>
      <c r="W93" s="242" t="s">
        <v>384</v>
      </c>
      <c r="X93" s="268"/>
      <c r="Y93" s="269"/>
      <c r="Z93" s="256"/>
      <c r="AA93" s="257"/>
      <c r="AB93" s="74"/>
      <c r="AC93" s="67"/>
      <c r="AD93" s="257"/>
      <c r="AE93" s="195"/>
      <c r="AF93" s="260"/>
      <c r="AG93" s="109" t="s">
        <v>496</v>
      </c>
      <c r="AH93" s="256"/>
      <c r="AI93" s="261"/>
      <c r="AJ93" s="367" t="s">
        <v>685</v>
      </c>
      <c r="AK93" s="370">
        <v>1</v>
      </c>
      <c r="AL93" s="373">
        <v>1</v>
      </c>
      <c r="AM93" s="370">
        <v>2</v>
      </c>
      <c r="AN93" s="373">
        <v>1</v>
      </c>
      <c r="AO93" s="370">
        <v>1</v>
      </c>
      <c r="AP93" s="373">
        <v>1</v>
      </c>
      <c r="AQ93" s="370">
        <v>0</v>
      </c>
      <c r="AR93" s="373" t="s">
        <v>588</v>
      </c>
      <c r="AS93" s="370">
        <f>AK93+AM93+AO93+AQ93</f>
        <v>4</v>
      </c>
      <c r="AT93" s="373">
        <f>AVERAGE(AL93,AN93,AP93,AR93)</f>
        <v>1</v>
      </c>
      <c r="AU93" s="376">
        <v>44597</v>
      </c>
      <c r="AV93" s="376">
        <v>44924</v>
      </c>
    </row>
    <row r="94" spans="1:48" s="58" customFormat="1" ht="30" customHeight="1" x14ac:dyDescent="0.25">
      <c r="A94" s="252"/>
      <c r="B94" s="246"/>
      <c r="C94" s="191"/>
      <c r="D94" s="250"/>
      <c r="E94" s="250"/>
      <c r="F94" s="189"/>
      <c r="G94" s="189" t="s">
        <v>379</v>
      </c>
      <c r="H94" s="189"/>
      <c r="I94" s="189" t="s">
        <v>373</v>
      </c>
      <c r="J94" s="189" t="s">
        <v>374</v>
      </c>
      <c r="K94" s="189" t="s">
        <v>377</v>
      </c>
      <c r="L94" s="189" t="s">
        <v>378</v>
      </c>
      <c r="M94" s="191"/>
      <c r="N94" s="193"/>
      <c r="O94" s="191"/>
      <c r="P94" s="189"/>
      <c r="Q94" s="191"/>
      <c r="R94" s="191" t="s">
        <v>380</v>
      </c>
      <c r="S94" s="189" t="s">
        <v>381</v>
      </c>
      <c r="T94" s="189" t="s">
        <v>382</v>
      </c>
      <c r="U94" s="244"/>
      <c r="V94" s="191" t="s">
        <v>383</v>
      </c>
      <c r="W94" s="242" t="s">
        <v>384</v>
      </c>
      <c r="X94" s="268"/>
      <c r="Y94" s="269"/>
      <c r="Z94" s="256"/>
      <c r="AA94" s="257"/>
      <c r="AB94" s="74"/>
      <c r="AC94" s="67"/>
      <c r="AD94" s="257"/>
      <c r="AE94" s="195"/>
      <c r="AF94" s="260"/>
      <c r="AG94" s="109" t="s">
        <v>497</v>
      </c>
      <c r="AH94" s="256"/>
      <c r="AI94" s="261"/>
      <c r="AJ94" s="368"/>
      <c r="AK94" s="371"/>
      <c r="AL94" s="374"/>
      <c r="AM94" s="371"/>
      <c r="AN94" s="374"/>
      <c r="AO94" s="371"/>
      <c r="AP94" s="374"/>
      <c r="AQ94" s="371"/>
      <c r="AR94" s="374"/>
      <c r="AS94" s="371"/>
      <c r="AT94" s="374"/>
      <c r="AU94" s="368"/>
      <c r="AV94" s="368"/>
    </row>
    <row r="95" spans="1:48" s="58" customFormat="1" ht="30" customHeight="1" x14ac:dyDescent="0.25">
      <c r="A95" s="252"/>
      <c r="B95" s="246"/>
      <c r="C95" s="191"/>
      <c r="D95" s="250"/>
      <c r="E95" s="250"/>
      <c r="F95" s="189"/>
      <c r="G95" s="189"/>
      <c r="H95" s="189"/>
      <c r="I95" s="189"/>
      <c r="J95" s="189"/>
      <c r="K95" s="189"/>
      <c r="L95" s="189"/>
      <c r="M95" s="191"/>
      <c r="N95" s="193"/>
      <c r="O95" s="191"/>
      <c r="P95" s="189"/>
      <c r="Q95" s="191"/>
      <c r="R95" s="191"/>
      <c r="S95" s="189"/>
      <c r="T95" s="189"/>
      <c r="U95" s="244"/>
      <c r="V95" s="191"/>
      <c r="W95" s="242"/>
      <c r="X95" s="268"/>
      <c r="Y95" s="269"/>
      <c r="Z95" s="256"/>
      <c r="AA95" s="257"/>
      <c r="AB95" s="74"/>
      <c r="AC95" s="67"/>
      <c r="AD95" s="257"/>
      <c r="AE95" s="195"/>
      <c r="AF95" s="260"/>
      <c r="AG95" s="70"/>
      <c r="AH95" s="256"/>
      <c r="AI95" s="261"/>
      <c r="AJ95" s="368"/>
      <c r="AK95" s="371"/>
      <c r="AL95" s="374"/>
      <c r="AM95" s="371"/>
      <c r="AN95" s="374"/>
      <c r="AO95" s="371"/>
      <c r="AP95" s="374"/>
      <c r="AQ95" s="371"/>
      <c r="AR95" s="374"/>
      <c r="AS95" s="371"/>
      <c r="AT95" s="374"/>
      <c r="AU95" s="368"/>
      <c r="AV95" s="368"/>
    </row>
    <row r="96" spans="1:48" s="58" customFormat="1" ht="30" customHeight="1" x14ac:dyDescent="0.25">
      <c r="A96" s="252"/>
      <c r="B96" s="246"/>
      <c r="C96" s="191"/>
      <c r="D96" s="250"/>
      <c r="E96" s="250"/>
      <c r="F96" s="189"/>
      <c r="G96" s="189" t="s">
        <v>379</v>
      </c>
      <c r="H96" s="189"/>
      <c r="I96" s="189" t="s">
        <v>373</v>
      </c>
      <c r="J96" s="189" t="s">
        <v>374</v>
      </c>
      <c r="K96" s="189" t="s">
        <v>377</v>
      </c>
      <c r="L96" s="189" t="s">
        <v>378</v>
      </c>
      <c r="M96" s="191"/>
      <c r="N96" s="193"/>
      <c r="O96" s="191"/>
      <c r="P96" s="189"/>
      <c r="Q96" s="191"/>
      <c r="R96" s="191" t="s">
        <v>380</v>
      </c>
      <c r="S96" s="189" t="s">
        <v>381</v>
      </c>
      <c r="T96" s="189" t="s">
        <v>382</v>
      </c>
      <c r="U96" s="244"/>
      <c r="V96" s="191" t="s">
        <v>383</v>
      </c>
      <c r="W96" s="242" t="s">
        <v>384</v>
      </c>
      <c r="X96" s="268"/>
      <c r="Y96" s="269"/>
      <c r="Z96" s="256"/>
      <c r="AA96" s="257"/>
      <c r="AB96" s="74"/>
      <c r="AC96" s="67"/>
      <c r="AD96" s="257"/>
      <c r="AE96" s="195"/>
      <c r="AF96" s="260"/>
      <c r="AG96" s="70"/>
      <c r="AH96" s="256"/>
      <c r="AI96" s="261"/>
      <c r="AJ96" s="369"/>
      <c r="AK96" s="372"/>
      <c r="AL96" s="375"/>
      <c r="AM96" s="372"/>
      <c r="AN96" s="375"/>
      <c r="AO96" s="372"/>
      <c r="AP96" s="375"/>
      <c r="AQ96" s="372"/>
      <c r="AR96" s="375"/>
      <c r="AS96" s="372"/>
      <c r="AT96" s="375"/>
      <c r="AU96" s="369"/>
      <c r="AV96" s="369"/>
    </row>
    <row r="97" spans="1:48" s="58" customFormat="1" ht="30" customHeight="1" x14ac:dyDescent="0.25">
      <c r="A97" s="252"/>
      <c r="B97" s="245">
        <v>23</v>
      </c>
      <c r="C97" s="195"/>
      <c r="D97" s="262" t="s">
        <v>444</v>
      </c>
      <c r="E97" s="263"/>
      <c r="F97" s="257"/>
      <c r="G97" s="257"/>
      <c r="H97" s="257"/>
      <c r="I97" s="257"/>
      <c r="J97" s="257"/>
      <c r="K97" s="257"/>
      <c r="L97" s="257"/>
      <c r="M97" s="256"/>
      <c r="N97" s="259"/>
      <c r="O97" s="256"/>
      <c r="P97" s="266"/>
      <c r="Q97" s="179"/>
      <c r="R97" s="256"/>
      <c r="S97" s="257"/>
      <c r="T97" s="257"/>
      <c r="U97" s="260"/>
      <c r="V97" s="256"/>
      <c r="W97" s="261"/>
      <c r="X97" s="268"/>
      <c r="Y97" s="269"/>
      <c r="Z97" s="256"/>
      <c r="AA97" s="257"/>
      <c r="AB97" s="74"/>
      <c r="AC97" s="67"/>
      <c r="AD97" s="257"/>
      <c r="AE97" s="184"/>
      <c r="AF97" s="260"/>
      <c r="AG97" s="109" t="s">
        <v>496</v>
      </c>
      <c r="AH97" s="256"/>
      <c r="AI97" s="261"/>
      <c r="AJ97" s="367" t="s">
        <v>685</v>
      </c>
      <c r="AK97" s="370">
        <v>1</v>
      </c>
      <c r="AL97" s="373">
        <v>1</v>
      </c>
      <c r="AM97" s="370">
        <v>2</v>
      </c>
      <c r="AN97" s="373">
        <v>1</v>
      </c>
      <c r="AO97" s="370">
        <v>1</v>
      </c>
      <c r="AP97" s="373">
        <v>1</v>
      </c>
      <c r="AQ97" s="370">
        <v>0</v>
      </c>
      <c r="AR97" s="373" t="s">
        <v>588</v>
      </c>
      <c r="AS97" s="370">
        <f>AK97+AM97+AO97+AQ97</f>
        <v>4</v>
      </c>
      <c r="AT97" s="373">
        <f>AVERAGE(AL97,AN97,AP97,AR97)</f>
        <v>1</v>
      </c>
      <c r="AU97" s="376">
        <v>44597</v>
      </c>
      <c r="AV97" s="376">
        <v>44924</v>
      </c>
    </row>
    <row r="98" spans="1:48" s="58" customFormat="1" ht="30" customHeight="1" x14ac:dyDescent="0.25">
      <c r="A98" s="252"/>
      <c r="B98" s="246"/>
      <c r="C98" s="195"/>
      <c r="D98" s="262"/>
      <c r="E98" s="264"/>
      <c r="F98" s="257"/>
      <c r="G98" s="257"/>
      <c r="H98" s="257"/>
      <c r="I98" s="257"/>
      <c r="J98" s="257"/>
      <c r="K98" s="257"/>
      <c r="L98" s="257"/>
      <c r="M98" s="256"/>
      <c r="N98" s="259"/>
      <c r="O98" s="256"/>
      <c r="P98" s="267"/>
      <c r="Q98" s="180"/>
      <c r="R98" s="256"/>
      <c r="S98" s="257"/>
      <c r="T98" s="257"/>
      <c r="U98" s="260"/>
      <c r="V98" s="256"/>
      <c r="W98" s="261"/>
      <c r="X98" s="268"/>
      <c r="Y98" s="269"/>
      <c r="Z98" s="256"/>
      <c r="AA98" s="257"/>
      <c r="AB98" s="74"/>
      <c r="AC98" s="67"/>
      <c r="AD98" s="257"/>
      <c r="AE98" s="184"/>
      <c r="AF98" s="260"/>
      <c r="AG98" s="109" t="s">
        <v>497</v>
      </c>
      <c r="AH98" s="256"/>
      <c r="AI98" s="261"/>
      <c r="AJ98" s="368"/>
      <c r="AK98" s="371"/>
      <c r="AL98" s="374"/>
      <c r="AM98" s="371"/>
      <c r="AN98" s="374"/>
      <c r="AO98" s="371"/>
      <c r="AP98" s="374"/>
      <c r="AQ98" s="371"/>
      <c r="AR98" s="374"/>
      <c r="AS98" s="371"/>
      <c r="AT98" s="374"/>
      <c r="AU98" s="368"/>
      <c r="AV98" s="368"/>
    </row>
    <row r="99" spans="1:48" s="58" customFormat="1" ht="30" customHeight="1" x14ac:dyDescent="0.25">
      <c r="A99" s="252"/>
      <c r="B99" s="246"/>
      <c r="C99" s="195"/>
      <c r="D99" s="262"/>
      <c r="E99" s="264"/>
      <c r="F99" s="257"/>
      <c r="G99" s="257"/>
      <c r="H99" s="257"/>
      <c r="I99" s="257"/>
      <c r="J99" s="257"/>
      <c r="K99" s="257"/>
      <c r="L99" s="257"/>
      <c r="M99" s="256"/>
      <c r="N99" s="259"/>
      <c r="O99" s="256"/>
      <c r="P99" s="267"/>
      <c r="Q99" s="180"/>
      <c r="R99" s="256"/>
      <c r="S99" s="257"/>
      <c r="T99" s="257"/>
      <c r="U99" s="260"/>
      <c r="V99" s="256"/>
      <c r="W99" s="261"/>
      <c r="X99" s="268"/>
      <c r="Y99" s="269"/>
      <c r="Z99" s="256"/>
      <c r="AA99" s="257"/>
      <c r="AB99" s="74"/>
      <c r="AC99" s="67"/>
      <c r="AD99" s="257"/>
      <c r="AE99" s="184"/>
      <c r="AF99" s="260"/>
      <c r="AG99" s="70"/>
      <c r="AH99" s="256"/>
      <c r="AI99" s="261"/>
      <c r="AJ99" s="368"/>
      <c r="AK99" s="371"/>
      <c r="AL99" s="374"/>
      <c r="AM99" s="371"/>
      <c r="AN99" s="374"/>
      <c r="AO99" s="371"/>
      <c r="AP99" s="374"/>
      <c r="AQ99" s="371"/>
      <c r="AR99" s="374"/>
      <c r="AS99" s="371"/>
      <c r="AT99" s="374"/>
      <c r="AU99" s="368"/>
      <c r="AV99" s="368"/>
    </row>
    <row r="100" spans="1:48" s="58" customFormat="1" ht="30" customHeight="1" thickBot="1" x14ac:dyDescent="0.3">
      <c r="A100" s="270"/>
      <c r="B100" s="246"/>
      <c r="C100" s="195"/>
      <c r="D100" s="262"/>
      <c r="E100" s="265"/>
      <c r="F100" s="257"/>
      <c r="G100" s="257"/>
      <c r="H100" s="257"/>
      <c r="I100" s="257"/>
      <c r="J100" s="257"/>
      <c r="K100" s="257"/>
      <c r="L100" s="257"/>
      <c r="M100" s="256"/>
      <c r="N100" s="259"/>
      <c r="O100" s="256"/>
      <c r="P100" s="267"/>
      <c r="Q100" s="180"/>
      <c r="R100" s="256"/>
      <c r="S100" s="257"/>
      <c r="T100" s="257"/>
      <c r="U100" s="260"/>
      <c r="V100" s="256"/>
      <c r="W100" s="261"/>
      <c r="X100" s="268"/>
      <c r="Y100" s="269"/>
      <c r="Z100" s="256"/>
      <c r="AA100" s="257"/>
      <c r="AB100" s="74"/>
      <c r="AC100" s="67"/>
      <c r="AD100" s="257"/>
      <c r="AE100" s="184"/>
      <c r="AF100" s="260"/>
      <c r="AG100" s="70"/>
      <c r="AH100" s="256"/>
      <c r="AI100" s="261"/>
      <c r="AJ100" s="369"/>
      <c r="AK100" s="372"/>
      <c r="AL100" s="375"/>
      <c r="AM100" s="372"/>
      <c r="AN100" s="375"/>
      <c r="AO100" s="372"/>
      <c r="AP100" s="375"/>
      <c r="AQ100" s="372"/>
      <c r="AR100" s="375"/>
      <c r="AS100" s="372"/>
      <c r="AT100" s="375"/>
      <c r="AU100" s="369"/>
      <c r="AV100" s="369"/>
    </row>
    <row r="132" spans="7:10" ht="30" customHeight="1" x14ac:dyDescent="0.25">
      <c r="G132" s="76"/>
      <c r="H132" s="76"/>
      <c r="I132" s="76"/>
      <c r="J132" s="47"/>
    </row>
    <row r="142" spans="7:10" ht="30" customHeight="1" x14ac:dyDescent="0.25">
      <c r="G142" s="76"/>
      <c r="H142" s="76"/>
      <c r="I142" s="76"/>
      <c r="J142" s="47"/>
    </row>
  </sheetData>
  <autoFilter ref="B8:AI100" xr:uid="{00000000-0009-0000-0000-00000A000000}"/>
  <mergeCells count="1058">
    <mergeCell ref="AS93:AS96"/>
    <mergeCell ref="AT93:AT96"/>
    <mergeCell ref="AU93:AU96"/>
    <mergeCell ref="AV93:AV96"/>
    <mergeCell ref="AJ97:AJ100"/>
    <mergeCell ref="AK97:AK100"/>
    <mergeCell ref="AL97:AL100"/>
    <mergeCell ref="AM97:AM100"/>
    <mergeCell ref="AN97:AN100"/>
    <mergeCell ref="AO97:AO100"/>
    <mergeCell ref="AP97:AP100"/>
    <mergeCell ref="AQ97:AQ100"/>
    <mergeCell ref="AR97:AR100"/>
    <mergeCell ref="AS97:AS100"/>
    <mergeCell ref="AT97:AT100"/>
    <mergeCell ref="AU97:AU100"/>
    <mergeCell ref="AV97:AV100"/>
    <mergeCell ref="AJ93:AJ96"/>
    <mergeCell ref="AK93:AK96"/>
    <mergeCell ref="AL93:AL96"/>
    <mergeCell ref="AM93:AM96"/>
    <mergeCell ref="AN93:AN96"/>
    <mergeCell ref="AO93:AO96"/>
    <mergeCell ref="AP93:AP96"/>
    <mergeCell ref="AQ93:AQ96"/>
    <mergeCell ref="AR93:AR96"/>
    <mergeCell ref="AS85:AS88"/>
    <mergeCell ref="AT85:AT88"/>
    <mergeCell ref="AU85:AU88"/>
    <mergeCell ref="AV85:AV88"/>
    <mergeCell ref="AJ89:AJ92"/>
    <mergeCell ref="AK89:AK92"/>
    <mergeCell ref="AL89:AL92"/>
    <mergeCell ref="AM89:AM92"/>
    <mergeCell ref="AN89:AN92"/>
    <mergeCell ref="AO89:AO92"/>
    <mergeCell ref="AP89:AP92"/>
    <mergeCell ref="AQ89:AQ92"/>
    <mergeCell ref="AR89:AR92"/>
    <mergeCell ref="AS89:AS92"/>
    <mergeCell ref="AT89:AT92"/>
    <mergeCell ref="AU89:AU92"/>
    <mergeCell ref="AV89:AV92"/>
    <mergeCell ref="AJ85:AJ88"/>
    <mergeCell ref="AK85:AK88"/>
    <mergeCell ref="AL85:AL88"/>
    <mergeCell ref="AM85:AM88"/>
    <mergeCell ref="AN85:AN88"/>
    <mergeCell ref="AO85:AO88"/>
    <mergeCell ref="AP85:AP88"/>
    <mergeCell ref="AQ85:AQ88"/>
    <mergeCell ref="AR85:AR88"/>
    <mergeCell ref="AS77:AS80"/>
    <mergeCell ref="AT77:AT80"/>
    <mergeCell ref="AU77:AU80"/>
    <mergeCell ref="AV77:AV80"/>
    <mergeCell ref="AJ81:AJ84"/>
    <mergeCell ref="AK81:AK84"/>
    <mergeCell ref="AL81:AL84"/>
    <mergeCell ref="AM81:AM84"/>
    <mergeCell ref="AN81:AN84"/>
    <mergeCell ref="AO81:AO84"/>
    <mergeCell ref="AP81:AP84"/>
    <mergeCell ref="AQ81:AQ84"/>
    <mergeCell ref="AR81:AR84"/>
    <mergeCell ref="AS81:AS84"/>
    <mergeCell ref="AT81:AT84"/>
    <mergeCell ref="AU81:AU84"/>
    <mergeCell ref="AV81:AV84"/>
    <mergeCell ref="AJ77:AJ80"/>
    <mergeCell ref="AK77:AK80"/>
    <mergeCell ref="AL77:AL80"/>
    <mergeCell ref="AM77:AM80"/>
    <mergeCell ref="AN77:AN80"/>
    <mergeCell ref="AO77:AO80"/>
    <mergeCell ref="AP77:AP80"/>
    <mergeCell ref="AQ77:AQ80"/>
    <mergeCell ref="AR77:AR80"/>
    <mergeCell ref="AS69:AS72"/>
    <mergeCell ref="AT69:AT72"/>
    <mergeCell ref="AU69:AU72"/>
    <mergeCell ref="AV69:AV72"/>
    <mergeCell ref="AJ73:AJ76"/>
    <mergeCell ref="AK73:AK76"/>
    <mergeCell ref="AL73:AL76"/>
    <mergeCell ref="AM73:AM76"/>
    <mergeCell ref="AN73:AN76"/>
    <mergeCell ref="AO73:AO76"/>
    <mergeCell ref="AP73:AP76"/>
    <mergeCell ref="AQ73:AQ76"/>
    <mergeCell ref="AR73:AR76"/>
    <mergeCell ref="AS73:AS76"/>
    <mergeCell ref="AT73:AT76"/>
    <mergeCell ref="AU73:AU76"/>
    <mergeCell ref="AV73:AV76"/>
    <mergeCell ref="AJ69:AJ72"/>
    <mergeCell ref="AK69:AK72"/>
    <mergeCell ref="AL69:AL72"/>
    <mergeCell ref="AM69:AM72"/>
    <mergeCell ref="AN69:AN72"/>
    <mergeCell ref="AO69:AO72"/>
    <mergeCell ref="AP69:AP72"/>
    <mergeCell ref="AQ69:AQ72"/>
    <mergeCell ref="AR69:AR72"/>
    <mergeCell ref="AS61:AS64"/>
    <mergeCell ref="AT61:AT64"/>
    <mergeCell ref="AU61:AU64"/>
    <mergeCell ref="AV61:AV64"/>
    <mergeCell ref="AJ65:AJ68"/>
    <mergeCell ref="AK65:AK68"/>
    <mergeCell ref="AL65:AL68"/>
    <mergeCell ref="AM65:AM68"/>
    <mergeCell ref="AN65:AN68"/>
    <mergeCell ref="AO65:AO68"/>
    <mergeCell ref="AP65:AP68"/>
    <mergeCell ref="AQ65:AQ68"/>
    <mergeCell ref="AR65:AR68"/>
    <mergeCell ref="AS65:AS68"/>
    <mergeCell ref="AT65:AT68"/>
    <mergeCell ref="AU65:AU68"/>
    <mergeCell ref="AV65:AV68"/>
    <mergeCell ref="AJ61:AJ64"/>
    <mergeCell ref="AK61:AK64"/>
    <mergeCell ref="AL61:AL64"/>
    <mergeCell ref="AM61:AM64"/>
    <mergeCell ref="AN61:AN64"/>
    <mergeCell ref="AO61:AO64"/>
    <mergeCell ref="AP61:AP64"/>
    <mergeCell ref="AQ61:AQ64"/>
    <mergeCell ref="AR61:AR64"/>
    <mergeCell ref="AS53:AS56"/>
    <mergeCell ref="AT53:AT56"/>
    <mergeCell ref="AU53:AU56"/>
    <mergeCell ref="AV53:AV56"/>
    <mergeCell ref="AJ57:AJ60"/>
    <mergeCell ref="AK57:AK60"/>
    <mergeCell ref="AL57:AL60"/>
    <mergeCell ref="AM57:AM60"/>
    <mergeCell ref="AN57:AN60"/>
    <mergeCell ref="AO57:AO60"/>
    <mergeCell ref="AP57:AP60"/>
    <mergeCell ref="AQ57:AQ60"/>
    <mergeCell ref="AR57:AR60"/>
    <mergeCell ref="AS57:AS60"/>
    <mergeCell ref="AT57:AT60"/>
    <mergeCell ref="AU57:AU60"/>
    <mergeCell ref="AV57:AV60"/>
    <mergeCell ref="AJ53:AJ56"/>
    <mergeCell ref="AK53:AK56"/>
    <mergeCell ref="AL53:AL56"/>
    <mergeCell ref="AM53:AM56"/>
    <mergeCell ref="AN53:AN56"/>
    <mergeCell ref="AO53:AO56"/>
    <mergeCell ref="AP53:AP56"/>
    <mergeCell ref="AQ53:AQ56"/>
    <mergeCell ref="AR53:AR56"/>
    <mergeCell ref="AS45:AS48"/>
    <mergeCell ref="AT45:AT48"/>
    <mergeCell ref="AU45:AU48"/>
    <mergeCell ref="AV45:AV48"/>
    <mergeCell ref="AJ49:AJ52"/>
    <mergeCell ref="AK49:AK52"/>
    <mergeCell ref="AL49:AL52"/>
    <mergeCell ref="AM49:AM52"/>
    <mergeCell ref="AN49:AN52"/>
    <mergeCell ref="AO49:AO52"/>
    <mergeCell ref="AP49:AP52"/>
    <mergeCell ref="AQ49:AQ52"/>
    <mergeCell ref="AR49:AR52"/>
    <mergeCell ref="AS49:AS52"/>
    <mergeCell ref="AT49:AT52"/>
    <mergeCell ref="AU49:AU52"/>
    <mergeCell ref="AV49:AV52"/>
    <mergeCell ref="AJ45:AJ48"/>
    <mergeCell ref="AK45:AK48"/>
    <mergeCell ref="AL45:AL48"/>
    <mergeCell ref="AM45:AM48"/>
    <mergeCell ref="AN45:AN48"/>
    <mergeCell ref="AO45:AO48"/>
    <mergeCell ref="AP45:AP48"/>
    <mergeCell ref="AQ45:AQ48"/>
    <mergeCell ref="AR45:AR48"/>
    <mergeCell ref="AS37:AS40"/>
    <mergeCell ref="AT37:AT40"/>
    <mergeCell ref="AU37:AU40"/>
    <mergeCell ref="AV37:AV40"/>
    <mergeCell ref="AJ41:AJ44"/>
    <mergeCell ref="AK41:AK44"/>
    <mergeCell ref="AL41:AL44"/>
    <mergeCell ref="AM41:AM44"/>
    <mergeCell ref="AN41:AN44"/>
    <mergeCell ref="AO41:AO44"/>
    <mergeCell ref="AP41:AP44"/>
    <mergeCell ref="AQ41:AQ44"/>
    <mergeCell ref="AR41:AR44"/>
    <mergeCell ref="AS41:AS44"/>
    <mergeCell ref="AT41:AT44"/>
    <mergeCell ref="AU41:AU44"/>
    <mergeCell ref="AV41:AV44"/>
    <mergeCell ref="AJ37:AJ40"/>
    <mergeCell ref="AK37:AK40"/>
    <mergeCell ref="AL37:AL40"/>
    <mergeCell ref="AM37:AM40"/>
    <mergeCell ref="AN37:AN40"/>
    <mergeCell ref="AO37:AO40"/>
    <mergeCell ref="AP37:AP40"/>
    <mergeCell ref="AQ37:AQ40"/>
    <mergeCell ref="AR37:AR40"/>
    <mergeCell ref="AS29:AS32"/>
    <mergeCell ref="AT29:AT32"/>
    <mergeCell ref="AU29:AU32"/>
    <mergeCell ref="AV29:AV32"/>
    <mergeCell ref="AJ33:AJ36"/>
    <mergeCell ref="AK33:AK36"/>
    <mergeCell ref="AL33:AL36"/>
    <mergeCell ref="AM33:AM36"/>
    <mergeCell ref="AN33:AN36"/>
    <mergeCell ref="AO33:AO36"/>
    <mergeCell ref="AP33:AP36"/>
    <mergeCell ref="AQ33:AQ36"/>
    <mergeCell ref="AR33:AR36"/>
    <mergeCell ref="AS33:AS36"/>
    <mergeCell ref="AT33:AT36"/>
    <mergeCell ref="AU33:AU36"/>
    <mergeCell ref="AV33:AV36"/>
    <mergeCell ref="AJ29:AJ32"/>
    <mergeCell ref="AK29:AK32"/>
    <mergeCell ref="AL29:AL32"/>
    <mergeCell ref="AM29:AM32"/>
    <mergeCell ref="AN29:AN32"/>
    <mergeCell ref="AO29:AO32"/>
    <mergeCell ref="AP29:AP32"/>
    <mergeCell ref="AQ29:AQ32"/>
    <mergeCell ref="AR29:AR32"/>
    <mergeCell ref="AO13:AO16"/>
    <mergeCell ref="AP13:AP16"/>
    <mergeCell ref="AQ13:AQ16"/>
    <mergeCell ref="AR13:AR16"/>
    <mergeCell ref="AS21:AS24"/>
    <mergeCell ref="AT21:AT24"/>
    <mergeCell ref="AU21:AU24"/>
    <mergeCell ref="AV21:AV24"/>
    <mergeCell ref="AJ25:AJ28"/>
    <mergeCell ref="AK25:AK28"/>
    <mergeCell ref="AL25:AL28"/>
    <mergeCell ref="AM25:AM28"/>
    <mergeCell ref="AN25:AN28"/>
    <mergeCell ref="AO25:AO28"/>
    <mergeCell ref="AP25:AP28"/>
    <mergeCell ref="AQ25:AQ28"/>
    <mergeCell ref="AR25:AR28"/>
    <mergeCell ref="AS25:AS28"/>
    <mergeCell ref="AT25:AT28"/>
    <mergeCell ref="AU25:AU28"/>
    <mergeCell ref="AV25:AV28"/>
    <mergeCell ref="AJ21:AJ24"/>
    <mergeCell ref="AK21:AK24"/>
    <mergeCell ref="AL21:AL24"/>
    <mergeCell ref="AM21:AM24"/>
    <mergeCell ref="AN21:AN24"/>
    <mergeCell ref="AO21:AO24"/>
    <mergeCell ref="AP21:AP24"/>
    <mergeCell ref="AQ21:AQ24"/>
    <mergeCell ref="AR21:AR24"/>
    <mergeCell ref="AH49:AH52"/>
    <mergeCell ref="AI49:AI52"/>
    <mergeCell ref="AG37:AG40"/>
    <mergeCell ref="AG41:AG44"/>
    <mergeCell ref="AH33:AH36"/>
    <mergeCell ref="AI33:AI36"/>
    <mergeCell ref="AH25:AH28"/>
    <mergeCell ref="AI25:AI28"/>
    <mergeCell ref="AF29:AF32"/>
    <mergeCell ref="AH29:AH32"/>
    <mergeCell ref="AS13:AS16"/>
    <mergeCell ref="AT13:AT16"/>
    <mergeCell ref="AU13:AU16"/>
    <mergeCell ref="AV13:AV16"/>
    <mergeCell ref="AJ17:AJ20"/>
    <mergeCell ref="AK17:AK20"/>
    <mergeCell ref="AL17:AL20"/>
    <mergeCell ref="AM17:AM20"/>
    <mergeCell ref="AN17:AN20"/>
    <mergeCell ref="AO17:AO20"/>
    <mergeCell ref="AP17:AP20"/>
    <mergeCell ref="AQ17:AQ20"/>
    <mergeCell ref="AR17:AR20"/>
    <mergeCell ref="AS17:AS20"/>
    <mergeCell ref="AT17:AT20"/>
    <mergeCell ref="AU17:AU20"/>
    <mergeCell ref="AV17:AV20"/>
    <mergeCell ref="AJ13:AJ16"/>
    <mergeCell ref="AK13:AK16"/>
    <mergeCell ref="AL13:AL16"/>
    <mergeCell ref="AM13:AM16"/>
    <mergeCell ref="AN13:AN16"/>
    <mergeCell ref="AA53:AA56"/>
    <mergeCell ref="J53:J56"/>
    <mergeCell ref="K53:K56"/>
    <mergeCell ref="L53:L56"/>
    <mergeCell ref="M53:M56"/>
    <mergeCell ref="N53:N56"/>
    <mergeCell ref="O53:O56"/>
    <mergeCell ref="P53:P56"/>
    <mergeCell ref="Q53:Q56"/>
    <mergeCell ref="R53:R56"/>
    <mergeCell ref="AJ7:AJ8"/>
    <mergeCell ref="AK7:AT7"/>
    <mergeCell ref="AU7:AV7"/>
    <mergeCell ref="AJ9:AJ12"/>
    <mergeCell ref="AK9:AK12"/>
    <mergeCell ref="AL9:AL12"/>
    <mergeCell ref="AM9:AM12"/>
    <mergeCell ref="AN9:AN12"/>
    <mergeCell ref="AO9:AO12"/>
    <mergeCell ref="AP9:AP12"/>
    <mergeCell ref="AQ9:AQ12"/>
    <mergeCell ref="AR9:AR12"/>
    <mergeCell ref="AS9:AS12"/>
    <mergeCell ref="AT9:AT12"/>
    <mergeCell ref="AU9:AU12"/>
    <mergeCell ref="AV9:AV12"/>
    <mergeCell ref="AD53:AD56"/>
    <mergeCell ref="AE53:AE56"/>
    <mergeCell ref="AF53:AF56"/>
    <mergeCell ref="AH53:AH56"/>
    <mergeCell ref="AI53:AI56"/>
    <mergeCell ref="AG49:AG52"/>
    <mergeCell ref="J49:J52"/>
    <mergeCell ref="K49:K52"/>
    <mergeCell ref="L49:L52"/>
    <mergeCell ref="M49:M52"/>
    <mergeCell ref="N49:N52"/>
    <mergeCell ref="O49:O52"/>
    <mergeCell ref="P49:P52"/>
    <mergeCell ref="Q49:Q52"/>
    <mergeCell ref="R49:R52"/>
    <mergeCell ref="S53:S56"/>
    <mergeCell ref="T53:T56"/>
    <mergeCell ref="U53:U56"/>
    <mergeCell ref="V53:V56"/>
    <mergeCell ref="W53:W56"/>
    <mergeCell ref="X53:X56"/>
    <mergeCell ref="Y53:Y56"/>
    <mergeCell ref="Z53:Z56"/>
    <mergeCell ref="Y29:Y32"/>
    <mergeCell ref="Z29:Z32"/>
    <mergeCell ref="AA29:AA32"/>
    <mergeCell ref="AH45:AH48"/>
    <mergeCell ref="AI45:AI48"/>
    <mergeCell ref="B45:B48"/>
    <mergeCell ref="C45:C48"/>
    <mergeCell ref="D45:D48"/>
    <mergeCell ref="E45:E48"/>
    <mergeCell ref="F45:F48"/>
    <mergeCell ref="G45:G48"/>
    <mergeCell ref="H45:H48"/>
    <mergeCell ref="I45:I48"/>
    <mergeCell ref="J45:J48"/>
    <mergeCell ref="K45:K48"/>
    <mergeCell ref="L45:L48"/>
    <mergeCell ref="M45:M48"/>
    <mergeCell ref="N45:N48"/>
    <mergeCell ref="O45:O48"/>
    <mergeCell ref="P45:P48"/>
    <mergeCell ref="Q45:Q48"/>
    <mergeCell ref="W41:W44"/>
    <mergeCell ref="AA41:AA44"/>
    <mergeCell ref="AD41:AD44"/>
    <mergeCell ref="AE41:AE44"/>
    <mergeCell ref="S29:S32"/>
    <mergeCell ref="T29:T32"/>
    <mergeCell ref="S33:S36"/>
    <mergeCell ref="T33:T36"/>
    <mergeCell ref="P33:P36"/>
    <mergeCell ref="Q33:Q36"/>
    <mergeCell ref="R33:R36"/>
    <mergeCell ref="AB49:AB52"/>
    <mergeCell ref="AC49:AC52"/>
    <mergeCell ref="Y45:Y48"/>
    <mergeCell ref="Z45:Z48"/>
    <mergeCell ref="AA45:AA48"/>
    <mergeCell ref="AD45:AD48"/>
    <mergeCell ref="AE45:AE48"/>
    <mergeCell ref="AF45:AF48"/>
    <mergeCell ref="V45:V48"/>
    <mergeCell ref="W45:W48"/>
    <mergeCell ref="X45:X48"/>
    <mergeCell ref="AD49:AD52"/>
    <mergeCell ref="AE49:AE52"/>
    <mergeCell ref="AF49:AF52"/>
    <mergeCell ref="S49:S52"/>
    <mergeCell ref="T49:T52"/>
    <mergeCell ref="U49:U52"/>
    <mergeCell ref="V49:V52"/>
    <mergeCell ref="W49:W52"/>
    <mergeCell ref="X49:X52"/>
    <mergeCell ref="Y49:Y52"/>
    <mergeCell ref="Z49:Z52"/>
    <mergeCell ref="AA49:AA52"/>
    <mergeCell ref="U45:U48"/>
    <mergeCell ref="B29:B32"/>
    <mergeCell ref="C29:C32"/>
    <mergeCell ref="D29:D32"/>
    <mergeCell ref="E29:E32"/>
    <mergeCell ref="F29:F32"/>
    <mergeCell ref="G29:G32"/>
    <mergeCell ref="H29:H32"/>
    <mergeCell ref="I29:I32"/>
    <mergeCell ref="J29:J32"/>
    <mergeCell ref="K29:K32"/>
    <mergeCell ref="L29:L32"/>
    <mergeCell ref="M29:M32"/>
    <mergeCell ref="N29:N32"/>
    <mergeCell ref="O29:O32"/>
    <mergeCell ref="P29:P32"/>
    <mergeCell ref="Q29:Q32"/>
    <mergeCell ref="R29:R32"/>
    <mergeCell ref="AI29:AI32"/>
    <mergeCell ref="U25:U28"/>
    <mergeCell ref="V25:V28"/>
    <mergeCell ref="W25:W28"/>
    <mergeCell ref="X25:X28"/>
    <mergeCell ref="Y25:Y28"/>
    <mergeCell ref="Z25:Z28"/>
    <mergeCell ref="AA25:AA28"/>
    <mergeCell ref="AD25:AD28"/>
    <mergeCell ref="AF33:AF36"/>
    <mergeCell ref="AE25:AE28"/>
    <mergeCell ref="AF25:AF28"/>
    <mergeCell ref="AD21:AD24"/>
    <mergeCell ref="AE21:AE24"/>
    <mergeCell ref="AF21:AF24"/>
    <mergeCell ref="AH21:AH24"/>
    <mergeCell ref="AI21:AI24"/>
    <mergeCell ref="AD29:AD32"/>
    <mergeCell ref="AE29:AE32"/>
    <mergeCell ref="U29:U32"/>
    <mergeCell ref="V29:V32"/>
    <mergeCell ref="W29:W32"/>
    <mergeCell ref="V33:V36"/>
    <mergeCell ref="W33:W36"/>
    <mergeCell ref="X33:X36"/>
    <mergeCell ref="Y33:Y36"/>
    <mergeCell ref="Z33:Z36"/>
    <mergeCell ref="AA33:AA36"/>
    <mergeCell ref="AD33:AD36"/>
    <mergeCell ref="AE33:AE36"/>
    <mergeCell ref="U33:U36"/>
    <mergeCell ref="X29:X32"/>
    <mergeCell ref="N21:N24"/>
    <mergeCell ref="O21:O24"/>
    <mergeCell ref="P21:P24"/>
    <mergeCell ref="Q21:Q24"/>
    <mergeCell ref="R21:R24"/>
    <mergeCell ref="B25:B28"/>
    <mergeCell ref="C25:C28"/>
    <mergeCell ref="D25:D28"/>
    <mergeCell ref="E25:E28"/>
    <mergeCell ref="F25:F28"/>
    <mergeCell ref="G25:G28"/>
    <mergeCell ref="H25:H28"/>
    <mergeCell ref="I25:I28"/>
    <mergeCell ref="J25:J28"/>
    <mergeCell ref="K25:K28"/>
    <mergeCell ref="L25:L28"/>
    <mergeCell ref="M25:M28"/>
    <mergeCell ref="N25:N28"/>
    <mergeCell ref="O25:O28"/>
    <mergeCell ref="P25:P28"/>
    <mergeCell ref="Q25:Q28"/>
    <mergeCell ref="R25:R28"/>
    <mergeCell ref="AH57:AH60"/>
    <mergeCell ref="AD37:AD40"/>
    <mergeCell ref="AE37:AE40"/>
    <mergeCell ref="AF37:AF40"/>
    <mergeCell ref="AH37:AH40"/>
    <mergeCell ref="M37:M40"/>
    <mergeCell ref="N37:N40"/>
    <mergeCell ref="O37:O40"/>
    <mergeCell ref="P37:P40"/>
    <mergeCell ref="Q37:Q40"/>
    <mergeCell ref="R37:R40"/>
    <mergeCell ref="A37:A60"/>
    <mergeCell ref="B37:B40"/>
    <mergeCell ref="C37:C40"/>
    <mergeCell ref="D37:D40"/>
    <mergeCell ref="E37:E40"/>
    <mergeCell ref="S25:S28"/>
    <mergeCell ref="T25:T28"/>
    <mergeCell ref="B33:B36"/>
    <mergeCell ref="C33:C36"/>
    <mergeCell ref="D33:D36"/>
    <mergeCell ref="E33:E36"/>
    <mergeCell ref="F33:F36"/>
    <mergeCell ref="G33:G36"/>
    <mergeCell ref="H33:H36"/>
    <mergeCell ref="I33:I36"/>
    <mergeCell ref="J33:J36"/>
    <mergeCell ref="K33:K36"/>
    <mergeCell ref="L33:L36"/>
    <mergeCell ref="M33:M36"/>
    <mergeCell ref="N33:N36"/>
    <mergeCell ref="O33:O36"/>
    <mergeCell ref="A21:A36"/>
    <mergeCell ref="B21:B24"/>
    <mergeCell ref="C21:C24"/>
    <mergeCell ref="D21:D24"/>
    <mergeCell ref="E21:E24"/>
    <mergeCell ref="F21:F24"/>
    <mergeCell ref="G21:G24"/>
    <mergeCell ref="H21:H24"/>
    <mergeCell ref="I21:I24"/>
    <mergeCell ref="X57:X60"/>
    <mergeCell ref="Y57:Y60"/>
    <mergeCell ref="Z57:Z60"/>
    <mergeCell ref="AA57:AA60"/>
    <mergeCell ref="AD57:AD60"/>
    <mergeCell ref="AE57:AE60"/>
    <mergeCell ref="AF57:AF60"/>
    <mergeCell ref="S21:S24"/>
    <mergeCell ref="T21:T24"/>
    <mergeCell ref="U21:U24"/>
    <mergeCell ref="V21:V24"/>
    <mergeCell ref="W21:W24"/>
    <mergeCell ref="X21:X24"/>
    <mergeCell ref="Y21:Y24"/>
    <mergeCell ref="Z21:Z24"/>
    <mergeCell ref="AA21:AA24"/>
    <mergeCell ref="J21:J24"/>
    <mergeCell ref="K21:K24"/>
    <mergeCell ref="L21:L24"/>
    <mergeCell ref="AA37:AA40"/>
    <mergeCell ref="J37:J40"/>
    <mergeCell ref="K37:K40"/>
    <mergeCell ref="M21:M24"/>
    <mergeCell ref="AI57:AI60"/>
    <mergeCell ref="AH41:AH44"/>
    <mergeCell ref="AI41:AI44"/>
    <mergeCell ref="B57:B60"/>
    <mergeCell ref="C57:C60"/>
    <mergeCell ref="D57:D60"/>
    <mergeCell ref="E57:E60"/>
    <mergeCell ref="F57:F60"/>
    <mergeCell ref="G57:G60"/>
    <mergeCell ref="H57:H60"/>
    <mergeCell ref="I57:I60"/>
    <mergeCell ref="J57:J60"/>
    <mergeCell ref="K57:K60"/>
    <mergeCell ref="L57:L60"/>
    <mergeCell ref="M57:M60"/>
    <mergeCell ref="N57:N60"/>
    <mergeCell ref="O57:O60"/>
    <mergeCell ref="P57:P60"/>
    <mergeCell ref="Q57:Q60"/>
    <mergeCell ref="R57:R60"/>
    <mergeCell ref="S57:S60"/>
    <mergeCell ref="T57:T60"/>
    <mergeCell ref="U57:U60"/>
    <mergeCell ref="V57:V60"/>
    <mergeCell ref="W57:W60"/>
    <mergeCell ref="X41:X44"/>
    <mergeCell ref="Y41:Y44"/>
    <mergeCell ref="Z41:Z44"/>
    <mergeCell ref="C49:C52"/>
    <mergeCell ref="D49:D52"/>
    <mergeCell ref="E49:E52"/>
    <mergeCell ref="AF41:AF44"/>
    <mergeCell ref="F49:F52"/>
    <mergeCell ref="G49:G52"/>
    <mergeCell ref="H49:H52"/>
    <mergeCell ref="I49:I52"/>
    <mergeCell ref="B53:B56"/>
    <mergeCell ref="C53:C56"/>
    <mergeCell ref="D53:D56"/>
    <mergeCell ref="E53:E56"/>
    <mergeCell ref="F53:F56"/>
    <mergeCell ref="G53:G56"/>
    <mergeCell ref="H53:H56"/>
    <mergeCell ref="I53:I56"/>
    <mergeCell ref="B49:B52"/>
    <mergeCell ref="AI37:AI40"/>
    <mergeCell ref="B41:B44"/>
    <mergeCell ref="C41:C44"/>
    <mergeCell ref="D41:D44"/>
    <mergeCell ref="E41:E44"/>
    <mergeCell ref="F41:F44"/>
    <mergeCell ref="G41:G44"/>
    <mergeCell ref="H41:H44"/>
    <mergeCell ref="I41:I44"/>
    <mergeCell ref="J41:J44"/>
    <mergeCell ref="K41:K44"/>
    <mergeCell ref="L41:L44"/>
    <mergeCell ref="M41:M44"/>
    <mergeCell ref="N41:N44"/>
    <mergeCell ref="O41:O44"/>
    <mergeCell ref="P41:P44"/>
    <mergeCell ref="L37:L40"/>
    <mergeCell ref="U41:U44"/>
    <mergeCell ref="V41:V44"/>
    <mergeCell ref="O81:O84"/>
    <mergeCell ref="P81:P84"/>
    <mergeCell ref="Q81:Q84"/>
    <mergeCell ref="X81:X84"/>
    <mergeCell ref="Y81:Y84"/>
    <mergeCell ref="Z81:Z84"/>
    <mergeCell ref="T77:T80"/>
    <mergeCell ref="U77:U80"/>
    <mergeCell ref="K77:K80"/>
    <mergeCell ref="L77:L80"/>
    <mergeCell ref="M77:M80"/>
    <mergeCell ref="N77:N80"/>
    <mergeCell ref="O77:O80"/>
    <mergeCell ref="F37:F40"/>
    <mergeCell ref="G37:G40"/>
    <mergeCell ref="H37:H40"/>
    <mergeCell ref="I37:I40"/>
    <mergeCell ref="Q41:Q44"/>
    <mergeCell ref="R41:R44"/>
    <mergeCell ref="S41:S44"/>
    <mergeCell ref="T41:T44"/>
    <mergeCell ref="S37:S40"/>
    <mergeCell ref="T37:T40"/>
    <mergeCell ref="U37:U40"/>
    <mergeCell ref="V37:V40"/>
    <mergeCell ref="W37:W40"/>
    <mergeCell ref="X37:X40"/>
    <mergeCell ref="Y37:Y40"/>
    <mergeCell ref="Z37:Z40"/>
    <mergeCell ref="R45:R48"/>
    <mergeCell ref="S45:S48"/>
    <mergeCell ref="T45:T48"/>
    <mergeCell ref="B73:B76"/>
    <mergeCell ref="C73:C76"/>
    <mergeCell ref="D73:D76"/>
    <mergeCell ref="E73:E76"/>
    <mergeCell ref="F73:F76"/>
    <mergeCell ref="G73:G76"/>
    <mergeCell ref="H73:H76"/>
    <mergeCell ref="I73:I76"/>
    <mergeCell ref="J73:J76"/>
    <mergeCell ref="Z73:Z76"/>
    <mergeCell ref="AA73:AA76"/>
    <mergeCell ref="AD73:AD76"/>
    <mergeCell ref="AE73:AE76"/>
    <mergeCell ref="AH81:AH84"/>
    <mergeCell ref="AI81:AI84"/>
    <mergeCell ref="AF77:AF80"/>
    <mergeCell ref="AH77:AH80"/>
    <mergeCell ref="X73:X76"/>
    <mergeCell ref="AI77:AI80"/>
    <mergeCell ref="B81:B84"/>
    <mergeCell ref="C81:C84"/>
    <mergeCell ref="D81:D84"/>
    <mergeCell ref="E81:E84"/>
    <mergeCell ref="F81:F84"/>
    <mergeCell ref="G81:G84"/>
    <mergeCell ref="H81:H84"/>
    <mergeCell ref="I81:I84"/>
    <mergeCell ref="J81:J84"/>
    <mergeCell ref="K81:K84"/>
    <mergeCell ref="L81:L84"/>
    <mergeCell ref="M81:M84"/>
    <mergeCell ref="N81:N84"/>
    <mergeCell ref="AF73:AF76"/>
    <mergeCell ref="AH73:AH76"/>
    <mergeCell ref="AA81:AA84"/>
    <mergeCell ref="AI73:AI76"/>
    <mergeCell ref="W73:W76"/>
    <mergeCell ref="B77:B80"/>
    <mergeCell ref="C77:C80"/>
    <mergeCell ref="D77:D80"/>
    <mergeCell ref="E77:E80"/>
    <mergeCell ref="F77:F80"/>
    <mergeCell ref="G77:G80"/>
    <mergeCell ref="H77:H80"/>
    <mergeCell ref="I77:I80"/>
    <mergeCell ref="J77:J80"/>
    <mergeCell ref="V77:V80"/>
    <mergeCell ref="X77:X80"/>
    <mergeCell ref="Y77:Y80"/>
    <mergeCell ref="Z77:Z80"/>
    <mergeCell ref="AA77:AA80"/>
    <mergeCell ref="Q77:Q80"/>
    <mergeCell ref="P77:P80"/>
    <mergeCell ref="K73:K76"/>
    <mergeCell ref="L73:L76"/>
    <mergeCell ref="M73:M76"/>
    <mergeCell ref="N73:N76"/>
    <mergeCell ref="O73:O76"/>
    <mergeCell ref="P73:P76"/>
    <mergeCell ref="Q73:Q76"/>
    <mergeCell ref="AB81:AB84"/>
    <mergeCell ref="AD81:AD84"/>
    <mergeCell ref="W77:W80"/>
    <mergeCell ref="AE81:AE84"/>
    <mergeCell ref="B69:B72"/>
    <mergeCell ref="C69:C72"/>
    <mergeCell ref="D69:D72"/>
    <mergeCell ref="E69:E72"/>
    <mergeCell ref="F69:F72"/>
    <mergeCell ref="G69:G72"/>
    <mergeCell ref="H69:H72"/>
    <mergeCell ref="I69:I72"/>
    <mergeCell ref="J69:J72"/>
    <mergeCell ref="K69:K72"/>
    <mergeCell ref="L69:L72"/>
    <mergeCell ref="M69:M72"/>
    <mergeCell ref="N69:N72"/>
    <mergeCell ref="O69:O72"/>
    <mergeCell ref="P69:P72"/>
    <mergeCell ref="Q69:Q72"/>
    <mergeCell ref="R69:R72"/>
    <mergeCell ref="O89:O92"/>
    <mergeCell ref="P89:P92"/>
    <mergeCell ref="Q89:Q92"/>
    <mergeCell ref="R89:R92"/>
    <mergeCell ref="AF89:AF92"/>
    <mergeCell ref="V69:V72"/>
    <mergeCell ref="W69:W72"/>
    <mergeCell ref="T89:T92"/>
    <mergeCell ref="U89:U92"/>
    <mergeCell ref="V89:V92"/>
    <mergeCell ref="W89:W92"/>
    <mergeCell ref="R81:R84"/>
    <mergeCell ref="S81:S84"/>
    <mergeCell ref="T81:T84"/>
    <mergeCell ref="U81:U84"/>
    <mergeCell ref="V81:V84"/>
    <mergeCell ref="W81:W84"/>
    <mergeCell ref="T73:T76"/>
    <mergeCell ref="U73:U76"/>
    <mergeCell ref="V73:V76"/>
    <mergeCell ref="R77:R80"/>
    <mergeCell ref="S77:S80"/>
    <mergeCell ref="AD89:AD92"/>
    <mergeCell ref="AE89:AE92"/>
    <mergeCell ref="Z69:Z72"/>
    <mergeCell ref="AA69:AA72"/>
    <mergeCell ref="R73:R76"/>
    <mergeCell ref="S73:S76"/>
    <mergeCell ref="AD77:AD80"/>
    <mergeCell ref="AE77:AE80"/>
    <mergeCell ref="AF81:AF84"/>
    <mergeCell ref="AD69:AD72"/>
    <mergeCell ref="F89:F92"/>
    <mergeCell ref="G89:G92"/>
    <mergeCell ref="H89:H92"/>
    <mergeCell ref="I89:I92"/>
    <mergeCell ref="J89:J92"/>
    <mergeCell ref="J85:J88"/>
    <mergeCell ref="Q85:Q88"/>
    <mergeCell ref="R85:R88"/>
    <mergeCell ref="AI89:AI92"/>
    <mergeCell ref="S85:S88"/>
    <mergeCell ref="T85:T88"/>
    <mergeCell ref="U85:U88"/>
    <mergeCell ref="V85:V88"/>
    <mergeCell ref="W85:W88"/>
    <mergeCell ref="X85:X88"/>
    <mergeCell ref="Y85:Y88"/>
    <mergeCell ref="Z85:Z88"/>
    <mergeCell ref="AA85:AA88"/>
    <mergeCell ref="AD85:AD88"/>
    <mergeCell ref="AE85:AE88"/>
    <mergeCell ref="AF85:AF88"/>
    <mergeCell ref="AH85:AH88"/>
    <mergeCell ref="AI85:AI88"/>
    <mergeCell ref="X89:X92"/>
    <mergeCell ref="Y89:Y92"/>
    <mergeCell ref="Z89:Z92"/>
    <mergeCell ref="AA89:AA92"/>
    <mergeCell ref="AH89:AH92"/>
    <mergeCell ref="S89:S92"/>
    <mergeCell ref="L89:L92"/>
    <mergeCell ref="M89:M92"/>
    <mergeCell ref="N89:N92"/>
    <mergeCell ref="AF61:AF64"/>
    <mergeCell ref="AH61:AH64"/>
    <mergeCell ref="AI61:AI64"/>
    <mergeCell ref="S65:S68"/>
    <mergeCell ref="S69:S72"/>
    <mergeCell ref="T69:T72"/>
    <mergeCell ref="U69:U72"/>
    <mergeCell ref="T61:T64"/>
    <mergeCell ref="U61:U64"/>
    <mergeCell ref="V61:V64"/>
    <mergeCell ref="W61:W64"/>
    <mergeCell ref="X61:X64"/>
    <mergeCell ref="Y61:Y64"/>
    <mergeCell ref="Z61:Z64"/>
    <mergeCell ref="AA61:AA64"/>
    <mergeCell ref="AD61:AD64"/>
    <mergeCell ref="T65:T68"/>
    <mergeCell ref="U65:U68"/>
    <mergeCell ref="V65:V68"/>
    <mergeCell ref="W65:W68"/>
    <mergeCell ref="X65:X68"/>
    <mergeCell ref="Y65:Y68"/>
    <mergeCell ref="Z65:Z68"/>
    <mergeCell ref="AA65:AA68"/>
    <mergeCell ref="AD65:AD68"/>
    <mergeCell ref="AE65:AE68"/>
    <mergeCell ref="AF65:AF68"/>
    <mergeCell ref="AH65:AH68"/>
    <mergeCell ref="AI65:AI68"/>
    <mergeCell ref="X69:X72"/>
    <mergeCell ref="Y69:Y72"/>
    <mergeCell ref="AB69:AB72"/>
    <mergeCell ref="AE69:AE72"/>
    <mergeCell ref="AF69:AF72"/>
    <mergeCell ref="AH69:AH72"/>
    <mergeCell ref="AI69:AI72"/>
    <mergeCell ref="AA13:AA16"/>
    <mergeCell ref="AD13:AD16"/>
    <mergeCell ref="AE13:AE16"/>
    <mergeCell ref="AF13:AF16"/>
    <mergeCell ref="AH13:AH16"/>
    <mergeCell ref="AI13:AI16"/>
    <mergeCell ref="B61:B64"/>
    <mergeCell ref="C61:C64"/>
    <mergeCell ref="D61:D64"/>
    <mergeCell ref="E61:E64"/>
    <mergeCell ref="F61:F64"/>
    <mergeCell ref="G61:G64"/>
    <mergeCell ref="H61:H64"/>
    <mergeCell ref="I61:I64"/>
    <mergeCell ref="J61:J64"/>
    <mergeCell ref="K61:K64"/>
    <mergeCell ref="L61:L64"/>
    <mergeCell ref="M61:M64"/>
    <mergeCell ref="N61:N64"/>
    <mergeCell ref="O61:O64"/>
    <mergeCell ref="P61:P64"/>
    <mergeCell ref="Q61:Q64"/>
    <mergeCell ref="R61:R64"/>
    <mergeCell ref="S61:S64"/>
    <mergeCell ref="Q65:Q68"/>
    <mergeCell ref="R65:R68"/>
    <mergeCell ref="AE61:AE64"/>
    <mergeCell ref="AI17:AI20"/>
    <mergeCell ref="S97:S100"/>
    <mergeCell ref="T97:T100"/>
    <mergeCell ref="U97:U100"/>
    <mergeCell ref="V97:V100"/>
    <mergeCell ref="W97:W100"/>
    <mergeCell ref="X97:X100"/>
    <mergeCell ref="B93:B96"/>
    <mergeCell ref="Y97:Y100"/>
    <mergeCell ref="AA9:AA12"/>
    <mergeCell ref="AD9:AD12"/>
    <mergeCell ref="AE9:AE12"/>
    <mergeCell ref="AF9:AF12"/>
    <mergeCell ref="AH9:AH12"/>
    <mergeCell ref="AI9:AI12"/>
    <mergeCell ref="A9:A20"/>
    <mergeCell ref="B13:B16"/>
    <mergeCell ref="C13:C16"/>
    <mergeCell ref="D13:D16"/>
    <mergeCell ref="E13:E16"/>
    <mergeCell ref="F13:F16"/>
    <mergeCell ref="G13:G16"/>
    <mergeCell ref="H13:H16"/>
    <mergeCell ref="I13:I16"/>
    <mergeCell ref="J13:J16"/>
    <mergeCell ref="K13:K16"/>
    <mergeCell ref="L13:L16"/>
    <mergeCell ref="M13:M16"/>
    <mergeCell ref="N13:N16"/>
    <mergeCell ref="O13:O16"/>
    <mergeCell ref="P13:P16"/>
    <mergeCell ref="Q13:Q16"/>
    <mergeCell ref="R13:R16"/>
    <mergeCell ref="G93:G96"/>
    <mergeCell ref="H93:H96"/>
    <mergeCell ref="I93:I96"/>
    <mergeCell ref="J93:J96"/>
    <mergeCell ref="K93:K96"/>
    <mergeCell ref="L93:L96"/>
    <mergeCell ref="M93:M96"/>
    <mergeCell ref="AA93:AA96"/>
    <mergeCell ref="Z97:Z100"/>
    <mergeCell ref="AA97:AA100"/>
    <mergeCell ref="AD97:AD100"/>
    <mergeCell ref="AE97:AE100"/>
    <mergeCell ref="AF97:AF100"/>
    <mergeCell ref="AH97:AH100"/>
    <mergeCell ref="AI97:AI100"/>
    <mergeCell ref="A93:A100"/>
    <mergeCell ref="B9:B12"/>
    <mergeCell ref="C9:C12"/>
    <mergeCell ref="D9:D12"/>
    <mergeCell ref="E9:E12"/>
    <mergeCell ref="F9:F12"/>
    <mergeCell ref="G9:G12"/>
    <mergeCell ref="H9:H12"/>
    <mergeCell ref="I9:I12"/>
    <mergeCell ref="J9:J12"/>
    <mergeCell ref="K9:K12"/>
    <mergeCell ref="L9:L12"/>
    <mergeCell ref="M9:M12"/>
    <mergeCell ref="N9:N12"/>
    <mergeCell ref="O9:O12"/>
    <mergeCell ref="P9:P12"/>
    <mergeCell ref="Q9:Q12"/>
    <mergeCell ref="AD93:AD96"/>
    <mergeCell ref="AE93:AE96"/>
    <mergeCell ref="AF93:AF96"/>
    <mergeCell ref="AH93:AH96"/>
    <mergeCell ref="AI93:AI96"/>
    <mergeCell ref="B97:B100"/>
    <mergeCell ref="C97:C100"/>
    <mergeCell ref="D97:D100"/>
    <mergeCell ref="E97:E100"/>
    <mergeCell ref="F97:F100"/>
    <mergeCell ref="G97:G100"/>
    <mergeCell ref="H97:H100"/>
    <mergeCell ref="I97:I100"/>
    <mergeCell ref="J97:J100"/>
    <mergeCell ref="K97:K100"/>
    <mergeCell ref="L97:L100"/>
    <mergeCell ref="M97:M100"/>
    <mergeCell ref="N97:N100"/>
    <mergeCell ref="O97:O100"/>
    <mergeCell ref="P97:P100"/>
    <mergeCell ref="Q97:Q100"/>
    <mergeCell ref="T93:T96"/>
    <mergeCell ref="R97:R100"/>
    <mergeCell ref="P93:P96"/>
    <mergeCell ref="Q93:Q96"/>
    <mergeCell ref="R93:R96"/>
    <mergeCell ref="S93:S96"/>
    <mergeCell ref="X93:X96"/>
    <mergeCell ref="Y93:Y96"/>
    <mergeCell ref="U93:U96"/>
    <mergeCell ref="V93:V96"/>
    <mergeCell ref="W93:W96"/>
    <mergeCell ref="Z93:Z96"/>
    <mergeCell ref="Z9:Z12"/>
    <mergeCell ref="S13:S16"/>
    <mergeCell ref="T13:T16"/>
    <mergeCell ref="U13:U16"/>
    <mergeCell ref="V13:V16"/>
    <mergeCell ref="W13:W16"/>
    <mergeCell ref="X13:X16"/>
    <mergeCell ref="Y13:Y16"/>
    <mergeCell ref="Z13:Z16"/>
    <mergeCell ref="C65:C68"/>
    <mergeCell ref="D65:D68"/>
    <mergeCell ref="E65:E68"/>
    <mergeCell ref="F65:F68"/>
    <mergeCell ref="G65:G68"/>
    <mergeCell ref="Y73:Y76"/>
    <mergeCell ref="H65:H68"/>
    <mergeCell ref="I65:I68"/>
    <mergeCell ref="J65:J68"/>
    <mergeCell ref="K85:K88"/>
    <mergeCell ref="L85:L88"/>
    <mergeCell ref="M85:M88"/>
    <mergeCell ref="N85:N88"/>
    <mergeCell ref="O85:O88"/>
    <mergeCell ref="P85:P88"/>
    <mergeCell ref="P17:P20"/>
    <mergeCell ref="N93:N96"/>
    <mergeCell ref="O93:O96"/>
    <mergeCell ref="C93:C96"/>
    <mergeCell ref="D93:D96"/>
    <mergeCell ref="E93:E96"/>
    <mergeCell ref="F93:F96"/>
    <mergeCell ref="A61:A92"/>
    <mergeCell ref="A7:A8"/>
    <mergeCell ref="B65:B68"/>
    <mergeCell ref="K65:K68"/>
    <mergeCell ref="L65:L68"/>
    <mergeCell ref="M65:M68"/>
    <mergeCell ref="N65:N68"/>
    <mergeCell ref="O65:O68"/>
    <mergeCell ref="P65:P68"/>
    <mergeCell ref="B85:B88"/>
    <mergeCell ref="C85:C88"/>
    <mergeCell ref="D85:D88"/>
    <mergeCell ref="E85:E88"/>
    <mergeCell ref="F85:F88"/>
    <mergeCell ref="G85:G88"/>
    <mergeCell ref="H85:H88"/>
    <mergeCell ref="I85:I88"/>
    <mergeCell ref="F7:F8"/>
    <mergeCell ref="G7:G8"/>
    <mergeCell ref="J7:J8"/>
    <mergeCell ref="K7:K8"/>
    <mergeCell ref="I7:I8"/>
    <mergeCell ref="H7:H8"/>
    <mergeCell ref="D7:D8"/>
    <mergeCell ref="L7:L8"/>
    <mergeCell ref="O7:O8"/>
    <mergeCell ref="C7:C8"/>
    <mergeCell ref="K89:K92"/>
    <mergeCell ref="B89:B92"/>
    <mergeCell ref="C89:C92"/>
    <mergeCell ref="D89:D92"/>
    <mergeCell ref="E89:E92"/>
    <mergeCell ref="P7:R7"/>
    <mergeCell ref="E7:E8"/>
    <mergeCell ref="V17:V20"/>
    <mergeCell ref="A1:E3"/>
    <mergeCell ref="A6:W6"/>
    <mergeCell ref="T9:T12"/>
    <mergeCell ref="U9:U12"/>
    <mergeCell ref="V9:V12"/>
    <mergeCell ref="W9:W12"/>
    <mergeCell ref="X9:X12"/>
    <mergeCell ref="Y9:Y12"/>
    <mergeCell ref="W17:W20"/>
    <mergeCell ref="T17:T20"/>
    <mergeCell ref="U17:U20"/>
    <mergeCell ref="B17:B20"/>
    <mergeCell ref="C17:C20"/>
    <mergeCell ref="D17:D20"/>
    <mergeCell ref="E17:E20"/>
    <mergeCell ref="F17:F20"/>
    <mergeCell ref="G17:G20"/>
    <mergeCell ref="H17:H20"/>
    <mergeCell ref="I17:I20"/>
    <mergeCell ref="J17:J20"/>
    <mergeCell ref="X17:X20"/>
    <mergeCell ref="Y17:Y20"/>
    <mergeCell ref="Z17:Z20"/>
    <mergeCell ref="AA17:AA20"/>
    <mergeCell ref="AD17:AD20"/>
    <mergeCell ref="AE17:AE20"/>
    <mergeCell ref="AF17:AF20"/>
    <mergeCell ref="AD7:AE7"/>
    <mergeCell ref="K17:K20"/>
    <mergeCell ref="L17:L20"/>
    <mergeCell ref="M17:M20"/>
    <mergeCell ref="N17:N20"/>
    <mergeCell ref="O17:O20"/>
    <mergeCell ref="Q17:Q20"/>
    <mergeCell ref="R17:R20"/>
    <mergeCell ref="S17:S20"/>
    <mergeCell ref="R9:R12"/>
    <mergeCell ref="F1:AH3"/>
    <mergeCell ref="B7:B8"/>
    <mergeCell ref="X6:AI6"/>
    <mergeCell ref="S7:S8"/>
    <mergeCell ref="T7:T8"/>
    <mergeCell ref="N7:N8"/>
    <mergeCell ref="M7:M8"/>
    <mergeCell ref="U7:V7"/>
    <mergeCell ref="X7:X8"/>
    <mergeCell ref="W7:W8"/>
    <mergeCell ref="AH7:AH8"/>
    <mergeCell ref="Y7:Z7"/>
    <mergeCell ref="AF7:AG7"/>
    <mergeCell ref="AA7:AC7"/>
    <mergeCell ref="AI7:AI8"/>
    <mergeCell ref="S9:S12"/>
    <mergeCell ref="AH17:AH20"/>
  </mergeCells>
  <dataValidations xWindow="1372" yWindow="317" count="7">
    <dataValidation type="list" allowBlank="1" showInputMessage="1" showErrorMessage="1" sqref="D93:D100" xr:uid="{00000000-0002-0000-0A00-000000000000}">
      <formula1>"Norma, Política, Plan, Programa, Proyecto, Servicio (Convocatorias / Invitaciones / Ventanilla Abierta), Instrumento de CTeI, Informe de Gestión, Informe de Resultados,"</formula1>
    </dataValidation>
    <dataValidation allowBlank="1" showInputMessage="1" showErrorMessage="1" promptTitle="Detalle de los recursos" prompt="Registrar el número del convenio / contrato con el cual se financia la actividad_x000a__x000a_Relacionar los otros recursos ejecutados (ejemplo: bases de datos consolidadas y analizadas, diseño y aplicación de formulario electrónico, " sqref="AG9 AG13 AG17 AG61 AG65 AG69 AG73 AG77 AG81 AG85 AG89 AG93 AG97 AG21 AG37 AG41 AG45 AG53 AG57" xr:uid="{00000000-0002-0000-0A00-000001000000}"/>
    <dataValidation type="list" allowBlank="1" showInputMessage="1" showErrorMessage="1" sqref="D9:D48 D53:D92" xr:uid="{00000000-0002-0000-0A00-000002000000}">
      <formula1>"Política, Plan, Programa, Proyecto, Servicio (Convocatorias / Invitaciones / Ventanilla Abierta), Instrumento de CTeI, Informe de Gestión, Informe de Resultados,"</formula1>
    </dataValidation>
    <dataValidation type="list" allowBlank="1" showInputMessage="1" showErrorMessage="1" sqref="AC9:AC24 AC37:AC48 AC53:AC100" xr:uid="{00000000-0002-0000-0A00-000003000000}">
      <formula1>"Sociedad / Ciudadano, Universidad, Empresa, Estado, Proveedores, Funcionarios, Contratistas, Organizaciones No Gubernamentales, Todos"</formula1>
    </dataValidation>
    <dataValidation type="list" allowBlank="1" showInputMessage="1" showErrorMessage="1" sqref="AC25:AC32" xr:uid="{00000000-0002-0000-0A00-000004000000}">
      <formula1>"Ciudadano, Academia, Empresa, Estado, Proveedores, Funcionarios, Contratistas, Organizaciones No Gubernamentales, Todos"</formula1>
    </dataValidation>
    <dataValidation type="list" allowBlank="1" showErrorMessage="1" sqref="D49" xr:uid="{00000000-0002-0000-0A00-000005000000}">
      <formula1>"Política,Plan,Programa,Proyecto,Servicio (Convocatorias / Invitaciones / Ventanilla Abierta),Instrumento de CTeI,Informe de Gestión,Informe de Resultados"</formula1>
    </dataValidation>
    <dataValidation type="list" allowBlank="1" showErrorMessage="1" sqref="AC49" xr:uid="{00000000-0002-0000-0A00-000006000000}">
      <formula1>"Ciudadano,Academia,Empresa,Estado,Proveedores,Funcionarios,Contratistas,Organizaciones No Gunernamentales"</formula1>
    </dataValidation>
  </dataValidations>
  <printOptions horizontalCentered="1"/>
  <pageMargins left="0.19685039370078741" right="0.19685039370078741" top="0.39370078740157483" bottom="0.39370078740157483" header="0.31496062992125984" footer="0.19685039370078741"/>
  <pageSetup scale="22" orientation="landscape" r:id="rId1"/>
  <headerFooter>
    <oddFooter>&amp;CPág. &amp;P de &amp;N</oddFooter>
  </headerFooter>
  <colBreaks count="1" manualBreakCount="1">
    <brk id="23" max="190" man="1"/>
  </colBreaks>
  <drawing r:id="rId2"/>
  <legacyDrawing r:id="rId3"/>
  <extLst>
    <ext xmlns:x14="http://schemas.microsoft.com/office/spreadsheetml/2009/9/main" uri="{CCE6A557-97BC-4b89-ADB6-D9C93CAAB3DF}">
      <x14:dataValidations xmlns:xm="http://schemas.microsoft.com/office/excel/2006/main" xWindow="1372" yWindow="317" count="3">
        <x14:dataValidation type="list" allowBlank="1" showInputMessage="1" showErrorMessage="1" xr:uid="{00000000-0002-0000-0A00-000008000000}">
          <x14:formula1>
            <xm:f>'/Users/juancarlosruizarteaga/Dropbox/4. STTG/S9 OGE/Orfeos 2022/C:/Users/Asus/Desktop/Minciencias/PARTICIPACIÓN CIUDADANA/2021/[Plan de Participacion Ciudadana MinCiencias 2021 - Aportes DirCapacidades y divulgación al Plan PC - 20220212.xlsx]Presentación'!#REF!</xm:f>
          </x14:formula1>
          <xm:sqref>P37:P48</xm:sqref>
        </x14:dataValidation>
        <x14:dataValidation type="list" allowBlank="1" showInputMessage="1" showErrorMessage="1" xr:uid="{00000000-0002-0000-0A00-000009000000}">
          <x14:formula1>
            <xm:f>'/Users/juancarlosruizarteaga/Dropbox/4. STTG/S9 OGE/Orfeos 2022/C:/Users/Asus/Desktop/Minciencias/PARTICIPACIÓN CIUDADANA/2021/[Plan de Participacion Ciudadana MinCiencias 2021 - Apropiación Social del Conocimiento - 20220214.xlsx]Presentación'!#REF!</xm:f>
          </x14:formula1>
          <xm:sqref>P53:P60</xm:sqref>
        </x14:dataValidation>
        <x14:dataValidation type="list" allowBlank="1" showInputMessage="1" showErrorMessage="1" xr:uid="{00000000-0002-0000-0A00-000007000000}">
          <x14:formula1>
            <xm:f>Presentación!#REF!</xm:f>
          </x14:formula1>
          <xm:sqref>P13:P20 P61:P100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18"/>
  <sheetViews>
    <sheetView showGridLines="0" topLeftCell="C1" zoomScale="60" zoomScaleNormal="60" zoomScaleSheetLayoutView="10" workbookViewId="0">
      <selection activeCell="Y7" sqref="Y7:AH7"/>
    </sheetView>
  </sheetViews>
  <sheetFormatPr baseColWidth="10" defaultColWidth="11.44140625" defaultRowHeight="80.099999999999994" customHeight="1" x14ac:dyDescent="0.25"/>
  <cols>
    <col min="1" max="1" width="12.88671875" style="47" customWidth="1"/>
    <col min="2" max="2" width="7.33203125" style="47" customWidth="1"/>
    <col min="3" max="3" width="26.33203125" style="75" customWidth="1"/>
    <col min="4" max="4" width="37.88671875" style="75" customWidth="1"/>
    <col min="5" max="5" width="30.33203125" style="47" customWidth="1"/>
    <col min="6" max="6" width="22.109375" style="75" customWidth="1"/>
    <col min="7" max="7" width="28.44140625" style="47" customWidth="1"/>
    <col min="8" max="8" width="21.44140625" style="75" customWidth="1"/>
    <col min="9" max="9" width="23.109375" style="75" customWidth="1"/>
    <col min="10" max="11" width="24.109375" style="75" customWidth="1"/>
    <col min="12" max="12" width="25.6640625" style="47" customWidth="1"/>
    <col min="13" max="13" width="25.33203125" style="47" customWidth="1"/>
    <col min="14" max="14" width="41.88671875" style="47" customWidth="1"/>
    <col min="15" max="15" width="22.109375" style="47" customWidth="1"/>
    <col min="16" max="16" width="35.44140625" style="47" customWidth="1"/>
    <col min="17" max="17" width="18.44140625" style="47" customWidth="1"/>
    <col min="18" max="18" width="65.33203125" style="47" customWidth="1"/>
    <col min="19" max="20" width="33.109375" style="47" customWidth="1"/>
    <col min="21" max="21" width="23.88671875" style="47" customWidth="1"/>
    <col min="22" max="22" width="22.88671875" style="135" customWidth="1"/>
    <col min="23" max="23" width="64" style="47" customWidth="1"/>
    <col min="24" max="24" width="37.6640625" style="47" customWidth="1"/>
    <col min="25" max="25" width="18.109375" style="47" customWidth="1"/>
    <col min="26" max="26" width="26.109375" style="47" customWidth="1"/>
    <col min="27" max="27" width="42.109375" style="47" customWidth="1"/>
    <col min="28" max="28" width="14.109375" style="47" customWidth="1"/>
    <col min="29" max="29" width="24.6640625" style="47" customWidth="1"/>
    <col min="30" max="30" width="22.88671875" style="47" customWidth="1"/>
    <col min="31" max="31" width="20.33203125" style="47" customWidth="1"/>
    <col min="32" max="32" width="61.88671875" style="47" customWidth="1"/>
    <col min="33" max="33" width="53.6640625" style="47" customWidth="1"/>
    <col min="34" max="34" width="45.6640625" style="47" customWidth="1"/>
    <col min="35" max="16384" width="11.44140625" style="47"/>
  </cols>
  <sheetData>
    <row r="1" spans="1:34" ht="30" customHeight="1" x14ac:dyDescent="0.25">
      <c r="A1" s="221"/>
      <c r="B1" s="222"/>
      <c r="C1" s="222"/>
      <c r="D1" s="222"/>
      <c r="E1" s="223"/>
      <c r="F1" s="221"/>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393"/>
      <c r="AH1" s="59" t="s">
        <v>490</v>
      </c>
    </row>
    <row r="2" spans="1:34" ht="30" customHeight="1" x14ac:dyDescent="0.25">
      <c r="A2" s="224"/>
      <c r="B2" s="225"/>
      <c r="C2" s="225"/>
      <c r="D2" s="225"/>
      <c r="E2" s="226"/>
      <c r="F2" s="224"/>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394"/>
      <c r="AH2" s="60" t="s">
        <v>491</v>
      </c>
    </row>
    <row r="3" spans="1:34" ht="30" customHeight="1" thickBot="1" x14ac:dyDescent="0.3">
      <c r="A3" s="227"/>
      <c r="B3" s="228"/>
      <c r="C3" s="228"/>
      <c r="D3" s="228"/>
      <c r="E3" s="229"/>
      <c r="F3" s="227"/>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395"/>
      <c r="AH3" s="61" t="s">
        <v>492</v>
      </c>
    </row>
    <row r="4" spans="1:34" ht="30" customHeight="1" thickBot="1" x14ac:dyDescent="0.3"/>
    <row r="5" spans="1:34" ht="42" customHeight="1" thickBot="1" x14ac:dyDescent="0.3">
      <c r="A5" s="381" t="s">
        <v>694</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3"/>
    </row>
    <row r="6" spans="1:34" ht="30" customHeight="1" thickBot="1" x14ac:dyDescent="0.3">
      <c r="C6" s="62"/>
      <c r="D6" s="62"/>
      <c r="F6" s="62"/>
      <c r="H6" s="62"/>
      <c r="I6" s="62"/>
      <c r="J6" s="62"/>
      <c r="K6" s="62"/>
      <c r="L6" s="62"/>
      <c r="M6" s="63"/>
      <c r="N6" s="63"/>
      <c r="O6" s="63"/>
      <c r="P6" s="63"/>
      <c r="Q6" s="63"/>
      <c r="R6" s="63"/>
      <c r="S6" s="63"/>
      <c r="T6" s="63"/>
      <c r="U6" s="63"/>
      <c r="V6" s="136"/>
      <c r="W6" s="63"/>
      <c r="X6" s="63"/>
      <c r="Y6" s="63"/>
      <c r="Z6" s="63"/>
      <c r="AA6" s="63"/>
      <c r="AB6" s="63"/>
      <c r="AC6" s="63"/>
      <c r="AD6" s="63"/>
      <c r="AE6" s="63"/>
      <c r="AF6" s="63"/>
      <c r="AG6" s="63"/>
      <c r="AH6" s="63"/>
    </row>
    <row r="7" spans="1:34" ht="50.1" customHeight="1" thickBot="1" x14ac:dyDescent="0.3">
      <c r="A7" s="230" t="s">
        <v>759</v>
      </c>
      <c r="B7" s="231"/>
      <c r="C7" s="231"/>
      <c r="D7" s="231"/>
      <c r="E7" s="231"/>
      <c r="F7" s="231"/>
      <c r="G7" s="231"/>
      <c r="H7" s="231"/>
      <c r="I7" s="231"/>
      <c r="J7" s="231"/>
      <c r="K7" s="231"/>
      <c r="L7" s="231"/>
      <c r="M7" s="231"/>
      <c r="N7" s="231"/>
      <c r="O7" s="231"/>
      <c r="P7" s="231"/>
      <c r="Q7" s="231"/>
      <c r="R7" s="231"/>
      <c r="S7" s="231"/>
      <c r="T7" s="231"/>
      <c r="U7" s="231"/>
      <c r="V7" s="231"/>
      <c r="W7" s="231"/>
      <c r="X7" s="232"/>
      <c r="Y7" s="384" t="s">
        <v>768</v>
      </c>
      <c r="Z7" s="385"/>
      <c r="AA7" s="385"/>
      <c r="AB7" s="385"/>
      <c r="AC7" s="385"/>
      <c r="AD7" s="385"/>
      <c r="AE7" s="385"/>
      <c r="AF7" s="385"/>
      <c r="AG7" s="385"/>
      <c r="AH7" s="386"/>
    </row>
    <row r="8" spans="1:34" ht="50.1" customHeight="1" x14ac:dyDescent="0.25">
      <c r="A8" s="391" t="s">
        <v>443</v>
      </c>
      <c r="B8" s="202" t="s">
        <v>426</v>
      </c>
      <c r="C8" s="207" t="s">
        <v>767</v>
      </c>
      <c r="D8" s="207" t="s">
        <v>394</v>
      </c>
      <c r="E8" s="207" t="s">
        <v>356</v>
      </c>
      <c r="F8" s="207" t="s">
        <v>419</v>
      </c>
      <c r="G8" s="207" t="s">
        <v>421</v>
      </c>
      <c r="H8" s="207" t="s">
        <v>439</v>
      </c>
      <c r="I8" s="207" t="s">
        <v>479</v>
      </c>
      <c r="J8" s="207" t="s">
        <v>375</v>
      </c>
      <c r="K8" s="207" t="s">
        <v>702</v>
      </c>
      <c r="L8" s="207" t="s">
        <v>376</v>
      </c>
      <c r="M8" s="207" t="s">
        <v>412</v>
      </c>
      <c r="N8" s="207" t="s">
        <v>428</v>
      </c>
      <c r="O8" s="207" t="s">
        <v>370</v>
      </c>
      <c r="P8" s="207" t="s">
        <v>353</v>
      </c>
      <c r="Q8" s="218" t="s">
        <v>434</v>
      </c>
      <c r="R8" s="219"/>
      <c r="S8" s="220"/>
      <c r="T8" s="207" t="s">
        <v>349</v>
      </c>
      <c r="U8" s="207" t="s">
        <v>350</v>
      </c>
      <c r="V8" s="207" t="s">
        <v>354</v>
      </c>
      <c r="W8" s="207"/>
      <c r="X8" s="211" t="s">
        <v>355</v>
      </c>
      <c r="Y8" s="389" t="s">
        <v>361</v>
      </c>
      <c r="Z8" s="390" t="s">
        <v>392</v>
      </c>
      <c r="AA8" s="390"/>
      <c r="AB8" s="390" t="s">
        <v>371</v>
      </c>
      <c r="AC8" s="390"/>
      <c r="AD8" s="390"/>
      <c r="AE8" s="390" t="s">
        <v>364</v>
      </c>
      <c r="AF8" s="390"/>
      <c r="AG8" s="390" t="s">
        <v>362</v>
      </c>
      <c r="AH8" s="387" t="s">
        <v>366</v>
      </c>
    </row>
    <row r="9" spans="1:34" ht="64.5" customHeight="1" thickBot="1" x14ac:dyDescent="0.3">
      <c r="A9" s="392"/>
      <c r="B9" s="203" t="s">
        <v>356</v>
      </c>
      <c r="C9" s="208" t="s">
        <v>357</v>
      </c>
      <c r="D9" s="208" t="s">
        <v>357</v>
      </c>
      <c r="E9" s="208" t="s">
        <v>356</v>
      </c>
      <c r="F9" s="208" t="s">
        <v>357</v>
      </c>
      <c r="G9" s="208" t="s">
        <v>356</v>
      </c>
      <c r="H9" s="208" t="s">
        <v>357</v>
      </c>
      <c r="I9" s="208" t="s">
        <v>358</v>
      </c>
      <c r="J9" s="208" t="s">
        <v>359</v>
      </c>
      <c r="K9" s="208" t="s">
        <v>350</v>
      </c>
      <c r="L9" s="208" t="s">
        <v>352</v>
      </c>
      <c r="M9" s="208" t="s">
        <v>360</v>
      </c>
      <c r="N9" s="208" t="s">
        <v>353</v>
      </c>
      <c r="O9" s="208" t="s">
        <v>353</v>
      </c>
      <c r="P9" s="208" t="s">
        <v>353</v>
      </c>
      <c r="Q9" s="64" t="s">
        <v>368</v>
      </c>
      <c r="R9" s="64" t="s">
        <v>367</v>
      </c>
      <c r="S9" s="64" t="s">
        <v>493</v>
      </c>
      <c r="T9" s="208" t="s">
        <v>349</v>
      </c>
      <c r="U9" s="208" t="s">
        <v>350</v>
      </c>
      <c r="V9" s="137" t="s">
        <v>701</v>
      </c>
      <c r="W9" s="64" t="s">
        <v>393</v>
      </c>
      <c r="X9" s="212"/>
      <c r="Y9" s="210"/>
      <c r="Z9" s="65" t="s">
        <v>385</v>
      </c>
      <c r="AA9" s="65" t="s">
        <v>734</v>
      </c>
      <c r="AB9" s="65" t="s">
        <v>389</v>
      </c>
      <c r="AC9" s="65" t="s">
        <v>703</v>
      </c>
      <c r="AD9" s="65" t="s">
        <v>704</v>
      </c>
      <c r="AE9" s="65" t="s">
        <v>365</v>
      </c>
      <c r="AF9" s="65" t="s">
        <v>495</v>
      </c>
      <c r="AG9" s="213"/>
      <c r="AH9" s="388" t="s">
        <v>362</v>
      </c>
    </row>
    <row r="10" spans="1:34" s="58" customFormat="1" ht="80.099999999999994" customHeight="1" x14ac:dyDescent="0.25">
      <c r="A10" s="134" t="s">
        <v>714</v>
      </c>
      <c r="B10" s="130">
        <v>1</v>
      </c>
      <c r="C10" s="131" t="s">
        <v>715</v>
      </c>
      <c r="D10" s="131" t="s">
        <v>735</v>
      </c>
      <c r="E10" s="140" t="s">
        <v>739</v>
      </c>
      <c r="F10" s="131" t="s">
        <v>508</v>
      </c>
      <c r="G10" s="143" t="s">
        <v>760</v>
      </c>
      <c r="H10" s="144">
        <v>44957</v>
      </c>
      <c r="I10" s="131" t="s">
        <v>731</v>
      </c>
      <c r="J10" s="131" t="s">
        <v>699</v>
      </c>
      <c r="K10" s="131" t="s">
        <v>761</v>
      </c>
      <c r="L10" s="131" t="s">
        <v>377</v>
      </c>
      <c r="M10" s="140" t="s">
        <v>717</v>
      </c>
      <c r="N10" s="140" t="s">
        <v>729</v>
      </c>
      <c r="O10" s="140">
        <v>50</v>
      </c>
      <c r="P10" s="140" t="s">
        <v>730</v>
      </c>
      <c r="Q10" s="140" t="s">
        <v>435</v>
      </c>
      <c r="R10" s="141" t="e">
        <f>VLOOKUP(Q10,Presentación!#REF!,2,0)</f>
        <v>#REF!</v>
      </c>
      <c r="S10" s="140" t="s">
        <v>764</v>
      </c>
      <c r="T10" s="140" t="s">
        <v>718</v>
      </c>
      <c r="U10" s="140" t="s">
        <v>762</v>
      </c>
      <c r="V10" s="142">
        <v>0</v>
      </c>
      <c r="W10" s="140" t="s">
        <v>763</v>
      </c>
      <c r="X10" s="140" t="s">
        <v>384</v>
      </c>
      <c r="Y10" s="131"/>
      <c r="Z10" s="131"/>
      <c r="AA10" s="131"/>
      <c r="AB10" s="131"/>
      <c r="AC10" s="131"/>
      <c r="AD10" s="131"/>
      <c r="AE10" s="131"/>
      <c r="AF10" s="131"/>
      <c r="AG10" s="131"/>
      <c r="AH10" s="131"/>
    </row>
    <row r="11" spans="1:34" s="58" customFormat="1" ht="80.099999999999994" customHeight="1" x14ac:dyDescent="0.25">
      <c r="A11" s="134" t="s">
        <v>714</v>
      </c>
      <c r="B11" s="130">
        <v>2</v>
      </c>
      <c r="C11" s="131" t="s">
        <v>715</v>
      </c>
      <c r="D11" s="139" t="s">
        <v>754</v>
      </c>
      <c r="E11" s="140" t="s">
        <v>753</v>
      </c>
      <c r="F11" s="131" t="s">
        <v>508</v>
      </c>
      <c r="G11" s="143" t="s">
        <v>760</v>
      </c>
      <c r="H11" s="144">
        <v>44957</v>
      </c>
      <c r="I11" s="131" t="s">
        <v>731</v>
      </c>
      <c r="J11" s="131" t="s">
        <v>699</v>
      </c>
      <c r="K11" s="131" t="s">
        <v>761</v>
      </c>
      <c r="L11" s="131" t="s">
        <v>377</v>
      </c>
      <c r="M11" s="140" t="s">
        <v>717</v>
      </c>
      <c r="N11" s="140" t="s">
        <v>744</v>
      </c>
      <c r="O11" s="140">
        <v>50</v>
      </c>
      <c r="P11" s="140" t="s">
        <v>730</v>
      </c>
      <c r="Q11" s="140" t="s">
        <v>435</v>
      </c>
      <c r="R11" s="141" t="e">
        <f>VLOOKUP(Q11,Presentación!#REF!,2,0)</f>
        <v>#REF!</v>
      </c>
      <c r="S11" s="140" t="s">
        <v>755</v>
      </c>
      <c r="T11" s="140" t="s">
        <v>718</v>
      </c>
      <c r="U11" s="140" t="s">
        <v>762</v>
      </c>
      <c r="V11" s="142">
        <v>0</v>
      </c>
      <c r="W11" s="140" t="s">
        <v>763</v>
      </c>
      <c r="X11" s="140" t="s">
        <v>384</v>
      </c>
      <c r="Y11" s="131"/>
      <c r="Z11" s="131"/>
      <c r="AA11" s="131"/>
      <c r="AB11" s="131"/>
      <c r="AC11" s="131"/>
      <c r="AD11" s="131"/>
      <c r="AE11" s="131"/>
      <c r="AF11" s="131"/>
      <c r="AG11" s="131"/>
      <c r="AH11" s="131"/>
    </row>
    <row r="12" spans="1:34" s="58" customFormat="1" ht="80.099999999999994" customHeight="1" x14ac:dyDescent="0.25">
      <c r="A12" s="134" t="s">
        <v>714</v>
      </c>
      <c r="B12" s="130">
        <v>3</v>
      </c>
      <c r="C12" s="131" t="s">
        <v>715</v>
      </c>
      <c r="D12" s="131" t="s">
        <v>735</v>
      </c>
      <c r="E12" s="140" t="s">
        <v>736</v>
      </c>
      <c r="F12" s="131" t="s">
        <v>508</v>
      </c>
      <c r="G12" s="143" t="s">
        <v>760</v>
      </c>
      <c r="H12" s="144">
        <v>44957</v>
      </c>
      <c r="I12" s="131" t="s">
        <v>731</v>
      </c>
      <c r="J12" s="131" t="s">
        <v>699</v>
      </c>
      <c r="K12" s="131" t="s">
        <v>761</v>
      </c>
      <c r="L12" s="131" t="s">
        <v>377</v>
      </c>
      <c r="M12" s="140" t="s">
        <v>717</v>
      </c>
      <c r="N12" s="140" t="s">
        <v>744</v>
      </c>
      <c r="O12" s="140">
        <v>50</v>
      </c>
      <c r="P12" s="140" t="s">
        <v>730</v>
      </c>
      <c r="Q12" s="140" t="s">
        <v>435</v>
      </c>
      <c r="R12" s="141" t="e">
        <f>VLOOKUP(Q12,Presentación!#REF!,2,0)</f>
        <v>#REF!</v>
      </c>
      <c r="S12" s="140" t="s">
        <v>764</v>
      </c>
      <c r="T12" s="140" t="s">
        <v>718</v>
      </c>
      <c r="U12" s="140" t="s">
        <v>762</v>
      </c>
      <c r="V12" s="142">
        <v>0</v>
      </c>
      <c r="W12" s="140" t="s">
        <v>763</v>
      </c>
      <c r="X12" s="140" t="s">
        <v>384</v>
      </c>
      <c r="Y12" s="131"/>
      <c r="Z12" s="131"/>
      <c r="AA12" s="131"/>
      <c r="AB12" s="131"/>
      <c r="AC12" s="131"/>
      <c r="AD12" s="131"/>
      <c r="AE12" s="131"/>
      <c r="AF12" s="131"/>
      <c r="AG12" s="131"/>
      <c r="AH12" s="131"/>
    </row>
    <row r="13" spans="1:34" s="58" customFormat="1" ht="80.099999999999994" customHeight="1" x14ac:dyDescent="0.25">
      <c r="A13" s="134" t="s">
        <v>742</v>
      </c>
      <c r="B13" s="130">
        <v>4</v>
      </c>
      <c r="C13" s="131" t="s">
        <v>741</v>
      </c>
      <c r="D13" s="139" t="s">
        <v>743</v>
      </c>
      <c r="E13" s="131" t="s">
        <v>740</v>
      </c>
      <c r="F13" s="131" t="s">
        <v>420</v>
      </c>
      <c r="G13" s="143" t="s">
        <v>760</v>
      </c>
      <c r="H13" s="144">
        <v>45291</v>
      </c>
      <c r="I13" s="131" t="s">
        <v>731</v>
      </c>
      <c r="J13" s="131" t="s">
        <v>699</v>
      </c>
      <c r="K13" s="131" t="s">
        <v>761</v>
      </c>
      <c r="L13" s="131" t="s">
        <v>746</v>
      </c>
      <c r="M13" s="140" t="s">
        <v>717</v>
      </c>
      <c r="N13" s="140" t="s">
        <v>745</v>
      </c>
      <c r="O13" s="140">
        <v>100</v>
      </c>
      <c r="P13" s="140" t="s">
        <v>730</v>
      </c>
      <c r="Q13" s="140" t="s">
        <v>435</v>
      </c>
      <c r="R13" s="141" t="e">
        <f>VLOOKUP(Q13,Presentación!#REF!,2,0)</f>
        <v>#REF!</v>
      </c>
      <c r="S13" s="140" t="s">
        <v>747</v>
      </c>
      <c r="T13" s="140" t="s">
        <v>718</v>
      </c>
      <c r="U13" s="140" t="s">
        <v>762</v>
      </c>
      <c r="V13" s="140" t="s">
        <v>727</v>
      </c>
      <c r="W13" s="140" t="s">
        <v>727</v>
      </c>
      <c r="X13" s="140" t="s">
        <v>727</v>
      </c>
      <c r="Y13" s="131"/>
      <c r="Z13" s="131"/>
      <c r="AA13" s="131"/>
      <c r="AB13" s="131"/>
      <c r="AC13" s="131"/>
      <c r="AD13" s="131"/>
      <c r="AE13" s="131"/>
      <c r="AF13" s="131"/>
      <c r="AG13" s="131"/>
      <c r="AH13" s="131"/>
    </row>
    <row r="14" spans="1:34" s="58" customFormat="1" ht="80.099999999999994" customHeight="1" x14ac:dyDescent="0.25">
      <c r="A14" s="134" t="s">
        <v>714</v>
      </c>
      <c r="B14" s="130">
        <v>5</v>
      </c>
      <c r="C14" s="131" t="s">
        <v>715</v>
      </c>
      <c r="D14" s="131" t="s">
        <v>748</v>
      </c>
      <c r="E14" s="131" t="s">
        <v>752</v>
      </c>
      <c r="F14" s="131" t="s">
        <v>719</v>
      </c>
      <c r="G14" s="143" t="s">
        <v>760</v>
      </c>
      <c r="H14" s="144">
        <v>45107</v>
      </c>
      <c r="I14" s="131" t="s">
        <v>731</v>
      </c>
      <c r="J14" s="131" t="s">
        <v>374</v>
      </c>
      <c r="K14" s="131" t="s">
        <v>761</v>
      </c>
      <c r="L14" s="131" t="s">
        <v>713</v>
      </c>
      <c r="M14" s="131" t="s">
        <v>705</v>
      </c>
      <c r="N14" s="131" t="s">
        <v>700</v>
      </c>
      <c r="O14" s="131">
        <v>80</v>
      </c>
      <c r="P14" s="131" t="s">
        <v>482</v>
      </c>
      <c r="Q14" s="131" t="s">
        <v>436</v>
      </c>
      <c r="R14" s="133" t="e">
        <f>VLOOKUP(Q14,Presentación!#REF!,2,0)</f>
        <v>#REF!</v>
      </c>
      <c r="S14" s="131" t="s">
        <v>765</v>
      </c>
      <c r="T14" s="131" t="s">
        <v>709</v>
      </c>
      <c r="U14" s="131" t="s">
        <v>710</v>
      </c>
      <c r="V14" s="142">
        <v>0</v>
      </c>
      <c r="W14" s="140" t="s">
        <v>763</v>
      </c>
      <c r="X14" s="140" t="s">
        <v>384</v>
      </c>
      <c r="Y14" s="131"/>
      <c r="Z14" s="131"/>
      <c r="AA14" s="131"/>
      <c r="AB14" s="131"/>
      <c r="AC14" s="131"/>
      <c r="AD14" s="131"/>
      <c r="AE14" s="131"/>
      <c r="AF14" s="131"/>
      <c r="AG14" s="131"/>
      <c r="AH14" s="131"/>
    </row>
    <row r="15" spans="1:34" s="58" customFormat="1" ht="110.4" customHeight="1" x14ac:dyDescent="0.25">
      <c r="A15" s="134" t="s">
        <v>714</v>
      </c>
      <c r="B15" s="130">
        <v>6</v>
      </c>
      <c r="C15" s="131" t="s">
        <v>715</v>
      </c>
      <c r="D15" s="139" t="s">
        <v>750</v>
      </c>
      <c r="E15" s="131" t="s">
        <v>749</v>
      </c>
      <c r="F15" s="131" t="s">
        <v>698</v>
      </c>
      <c r="G15" s="143" t="s">
        <v>760</v>
      </c>
      <c r="H15" s="144">
        <v>45291</v>
      </c>
      <c r="I15" s="131" t="s">
        <v>731</v>
      </c>
      <c r="J15" s="131" t="s">
        <v>374</v>
      </c>
      <c r="K15" s="131" t="s">
        <v>728</v>
      </c>
      <c r="L15" s="131" t="s">
        <v>707</v>
      </c>
      <c r="M15" s="131" t="s">
        <v>708</v>
      </c>
      <c r="N15" s="131" t="s">
        <v>722</v>
      </c>
      <c r="O15" s="131">
        <v>40</v>
      </c>
      <c r="P15" s="131" t="s">
        <v>723</v>
      </c>
      <c r="Q15" s="131" t="s">
        <v>437</v>
      </c>
      <c r="R15" s="133" t="e">
        <f>VLOOKUP(Q15,Presentación!#REF!,2,0)</f>
        <v>#REF!</v>
      </c>
      <c r="S15" s="131" t="s">
        <v>766</v>
      </c>
      <c r="T15" s="131" t="s">
        <v>751</v>
      </c>
      <c r="U15" s="131" t="s">
        <v>710</v>
      </c>
      <c r="V15" s="140" t="s">
        <v>727</v>
      </c>
      <c r="W15" s="140" t="s">
        <v>727</v>
      </c>
      <c r="X15" s="140" t="s">
        <v>727</v>
      </c>
      <c r="Y15" s="131"/>
      <c r="Z15" s="131"/>
      <c r="AA15" s="131"/>
      <c r="AB15" s="131"/>
      <c r="AC15" s="131"/>
      <c r="AD15" s="131"/>
      <c r="AE15" s="131"/>
      <c r="AF15" s="131"/>
      <c r="AG15" s="131"/>
      <c r="AH15" s="131"/>
    </row>
    <row r="16" spans="1:34" s="58" customFormat="1" ht="110.4" customHeight="1" x14ac:dyDescent="0.25">
      <c r="A16" s="134" t="s">
        <v>571</v>
      </c>
      <c r="B16" s="130">
        <v>7</v>
      </c>
      <c r="C16" s="131" t="s">
        <v>706</v>
      </c>
      <c r="D16" s="139" t="s">
        <v>720</v>
      </c>
      <c r="E16" s="131" t="s">
        <v>732</v>
      </c>
      <c r="F16" s="131" t="s">
        <v>698</v>
      </c>
      <c r="G16" s="143" t="s">
        <v>760</v>
      </c>
      <c r="H16" s="144">
        <v>45291</v>
      </c>
      <c r="I16" s="131" t="s">
        <v>731</v>
      </c>
      <c r="J16" s="131" t="s">
        <v>374</v>
      </c>
      <c r="K16" s="131" t="s">
        <v>728</v>
      </c>
      <c r="L16" s="131" t="s">
        <v>707</v>
      </c>
      <c r="M16" s="131" t="s">
        <v>708</v>
      </c>
      <c r="N16" s="131" t="s">
        <v>722</v>
      </c>
      <c r="O16" s="131" t="s">
        <v>721</v>
      </c>
      <c r="P16" s="131" t="s">
        <v>723</v>
      </c>
      <c r="Q16" s="131" t="s">
        <v>437</v>
      </c>
      <c r="R16" s="133" t="e">
        <f>VLOOKUP(Q16,Presentación!#REF!,2,0)</f>
        <v>#REF!</v>
      </c>
      <c r="S16" s="131" t="s">
        <v>725</v>
      </c>
      <c r="T16" s="131" t="s">
        <v>724</v>
      </c>
      <c r="U16" s="131" t="s">
        <v>710</v>
      </c>
      <c r="V16" s="138" t="s">
        <v>727</v>
      </c>
      <c r="W16" s="131" t="s">
        <v>384</v>
      </c>
      <c r="X16" s="131" t="s">
        <v>726</v>
      </c>
      <c r="Y16" s="131"/>
      <c r="Z16" s="131"/>
      <c r="AA16" s="131"/>
      <c r="AB16" s="131"/>
      <c r="AC16" s="131"/>
      <c r="AD16" s="131"/>
      <c r="AE16" s="131"/>
      <c r="AF16" s="131"/>
      <c r="AG16" s="131"/>
      <c r="AH16" s="131"/>
    </row>
    <row r="17" spans="1:34" s="58" customFormat="1" ht="80.099999999999994" customHeight="1" x14ac:dyDescent="0.25">
      <c r="A17" s="134" t="s">
        <v>714</v>
      </c>
      <c r="B17" s="130">
        <v>8</v>
      </c>
      <c r="C17" s="131" t="s">
        <v>715</v>
      </c>
      <c r="D17" s="131" t="s">
        <v>748</v>
      </c>
      <c r="E17" s="131" t="s">
        <v>756</v>
      </c>
      <c r="F17" s="131" t="s">
        <v>719</v>
      </c>
      <c r="G17" s="143" t="s">
        <v>760</v>
      </c>
      <c r="H17" s="144">
        <v>45291</v>
      </c>
      <c r="I17" s="131" t="s">
        <v>731</v>
      </c>
      <c r="J17" s="131" t="s">
        <v>374</v>
      </c>
      <c r="K17" s="131" t="s">
        <v>761</v>
      </c>
      <c r="L17" s="131" t="s">
        <v>713</v>
      </c>
      <c r="M17" s="131" t="s">
        <v>705</v>
      </c>
      <c r="N17" s="131" t="s">
        <v>700</v>
      </c>
      <c r="O17" s="131">
        <v>80</v>
      </c>
      <c r="P17" s="131" t="s">
        <v>482</v>
      </c>
      <c r="Q17" s="131" t="s">
        <v>436</v>
      </c>
      <c r="R17" s="133" t="e">
        <f>VLOOKUP(Q17,Presentación!#REF!,2,0)</f>
        <v>#REF!</v>
      </c>
      <c r="S17" s="131" t="s">
        <v>765</v>
      </c>
      <c r="T17" s="131" t="s">
        <v>709</v>
      </c>
      <c r="U17" s="131" t="s">
        <v>710</v>
      </c>
      <c r="V17" s="142">
        <v>0</v>
      </c>
      <c r="W17" s="140" t="s">
        <v>763</v>
      </c>
      <c r="X17" s="140" t="s">
        <v>384</v>
      </c>
      <c r="Y17" s="131"/>
      <c r="Z17" s="131"/>
      <c r="AA17" s="131"/>
      <c r="AB17" s="131"/>
      <c r="AC17" s="131"/>
      <c r="AD17" s="131"/>
      <c r="AE17" s="131"/>
      <c r="AF17" s="131"/>
      <c r="AG17" s="131"/>
      <c r="AH17" s="131"/>
    </row>
    <row r="18" spans="1:34" s="58" customFormat="1" ht="80.099999999999994" customHeight="1" x14ac:dyDescent="0.25">
      <c r="A18" s="134" t="s">
        <v>742</v>
      </c>
      <c r="B18" s="130">
        <v>9</v>
      </c>
      <c r="C18" s="131" t="s">
        <v>741</v>
      </c>
      <c r="D18" s="139" t="s">
        <v>743</v>
      </c>
      <c r="E18" s="131" t="s">
        <v>757</v>
      </c>
      <c r="F18" s="131" t="s">
        <v>697</v>
      </c>
      <c r="G18" s="143" t="s">
        <v>760</v>
      </c>
      <c r="H18" s="144">
        <v>45291</v>
      </c>
      <c r="I18" s="131" t="s">
        <v>731</v>
      </c>
      <c r="J18" s="131" t="s">
        <v>699</v>
      </c>
      <c r="K18" s="131" t="s">
        <v>761</v>
      </c>
      <c r="L18" s="131" t="s">
        <v>746</v>
      </c>
      <c r="M18" s="140" t="s">
        <v>717</v>
      </c>
      <c r="N18" s="140" t="s">
        <v>745</v>
      </c>
      <c r="O18" s="140">
        <v>100</v>
      </c>
      <c r="P18" s="140" t="s">
        <v>730</v>
      </c>
      <c r="Q18" s="140" t="s">
        <v>435</v>
      </c>
      <c r="R18" s="141" t="e">
        <f>VLOOKUP(Q18,Presentación!#REF!,2,0)</f>
        <v>#REF!</v>
      </c>
      <c r="S18" s="140" t="s">
        <v>758</v>
      </c>
      <c r="T18" s="140" t="s">
        <v>718</v>
      </c>
      <c r="U18" s="140" t="s">
        <v>762</v>
      </c>
      <c r="V18" s="140" t="s">
        <v>727</v>
      </c>
      <c r="W18" s="140" t="s">
        <v>727</v>
      </c>
      <c r="X18" s="140" t="s">
        <v>727</v>
      </c>
      <c r="Y18" s="131"/>
      <c r="Z18" s="131"/>
      <c r="AA18" s="131"/>
      <c r="AB18" s="131"/>
      <c r="AC18" s="131"/>
      <c r="AD18" s="131"/>
      <c r="AE18" s="131"/>
      <c r="AF18" s="131"/>
      <c r="AG18" s="131"/>
      <c r="AH18" s="131"/>
    </row>
  </sheetData>
  <autoFilter ref="A9:AH18" xr:uid="{00000000-0009-0000-0000-00000B000000}"/>
  <mergeCells count="32">
    <mergeCell ref="A1:E3"/>
    <mergeCell ref="F1:AG3"/>
    <mergeCell ref="D8:D9"/>
    <mergeCell ref="C8:C9"/>
    <mergeCell ref="AB8:AD8"/>
    <mergeCell ref="AE8:AF8"/>
    <mergeCell ref="AG8:AG9"/>
    <mergeCell ref="L8:L9"/>
    <mergeCell ref="M8:M9"/>
    <mergeCell ref="N8:N9"/>
    <mergeCell ref="O8:O9"/>
    <mergeCell ref="P8:P9"/>
    <mergeCell ref="Q8:S8"/>
    <mergeCell ref="H8:H9"/>
    <mergeCell ref="I8:I9"/>
    <mergeCell ref="J8:J9"/>
    <mergeCell ref="K8:K9"/>
    <mergeCell ref="A5:AH5"/>
    <mergeCell ref="A7:X7"/>
    <mergeCell ref="Y7:AH7"/>
    <mergeCell ref="B8:B9"/>
    <mergeCell ref="E8:E9"/>
    <mergeCell ref="F8:F9"/>
    <mergeCell ref="G8:G9"/>
    <mergeCell ref="AH8:AH9"/>
    <mergeCell ref="T8:T9"/>
    <mergeCell ref="U8:U9"/>
    <mergeCell ref="V8:W8"/>
    <mergeCell ref="X8:X9"/>
    <mergeCell ref="Y8:Y9"/>
    <mergeCell ref="Z8:AA8"/>
    <mergeCell ref="A8:A9"/>
  </mergeCells>
  <printOptions horizontalCentered="1"/>
  <pageMargins left="0.19685039370078741" right="0.19685039370078741" top="0.39370078740157483" bottom="0.39370078740157483" header="0.31496062992125984" footer="0.19685039370078741"/>
  <pageSetup scale="22" orientation="landscape" r:id="rId1"/>
  <headerFooter>
    <oddFooter>&amp;CPág. &amp;P de &amp;N</oddFooter>
  </headerFooter>
  <colBreaks count="1" manualBreakCount="1">
    <brk id="24" max="190"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Listas!$C$4:$C$15</xm:f>
          </x14:formula1>
          <xm:sqref>F10:F18</xm:sqref>
        </x14:dataValidation>
        <x14:dataValidation type="list" allowBlank="1" showInputMessage="1" showErrorMessage="1" xr:uid="{00000000-0002-0000-0B00-000001000000}">
          <x14:formula1>
            <xm:f>Presentación!#REF!</xm:f>
          </x14:formula1>
          <xm:sqref>Q10:Q18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20"/>
  <sheetViews>
    <sheetView showGridLines="0" zoomScale="84" zoomScaleNormal="84" workbookViewId="0">
      <selection activeCell="D8" sqref="D8"/>
    </sheetView>
  </sheetViews>
  <sheetFormatPr baseColWidth="10" defaultColWidth="11.44140625" defaultRowHeight="13.8" x14ac:dyDescent="0.25"/>
  <cols>
    <col min="1" max="1" width="2.44140625" style="58" customWidth="1"/>
    <col min="2" max="2" width="4.33203125" style="58" customWidth="1"/>
    <col min="3" max="3" width="28.109375" style="58" customWidth="1"/>
    <col min="4" max="4" width="19.109375" style="58" customWidth="1"/>
    <col min="5" max="5" width="57.33203125" style="58" customWidth="1"/>
    <col min="6" max="6" width="20" style="58" customWidth="1"/>
    <col min="7" max="7" width="19.6640625" style="77" customWidth="1"/>
    <col min="8" max="8" width="80.44140625" style="58" customWidth="1"/>
    <col min="9" max="9" width="25.6640625" style="77" customWidth="1"/>
    <col min="10" max="16384" width="11.44140625" style="58"/>
  </cols>
  <sheetData>
    <row r="1" spans="2:9" ht="13.5" customHeight="1" thickBot="1" x14ac:dyDescent="0.3"/>
    <row r="2" spans="2:9" ht="27" customHeight="1" x14ac:dyDescent="0.25">
      <c r="B2" s="399"/>
      <c r="C2" s="396"/>
      <c r="D2" s="396"/>
      <c r="E2" s="396" t="s">
        <v>432</v>
      </c>
      <c r="F2" s="396"/>
      <c r="G2" s="396"/>
      <c r="H2" s="396"/>
      <c r="I2" s="59" t="s">
        <v>490</v>
      </c>
    </row>
    <row r="3" spans="2:9" ht="27" customHeight="1" x14ac:dyDescent="0.25">
      <c r="B3" s="400"/>
      <c r="C3" s="397"/>
      <c r="D3" s="397"/>
      <c r="E3" s="397"/>
      <c r="F3" s="397"/>
      <c r="G3" s="397"/>
      <c r="H3" s="397"/>
      <c r="I3" s="60" t="s">
        <v>491</v>
      </c>
    </row>
    <row r="4" spans="2:9" ht="27" customHeight="1" thickBot="1" x14ac:dyDescent="0.3">
      <c r="B4" s="401"/>
      <c r="C4" s="398"/>
      <c r="D4" s="398"/>
      <c r="E4" s="398"/>
      <c r="F4" s="398"/>
      <c r="G4" s="398"/>
      <c r="H4" s="398"/>
      <c r="I4" s="61" t="s">
        <v>492</v>
      </c>
    </row>
    <row r="5" spans="2:9" ht="8.25" customHeight="1" thickBot="1" x14ac:dyDescent="0.3"/>
    <row r="6" spans="2:9" ht="35.25" customHeight="1" thickBot="1" x14ac:dyDescent="0.3">
      <c r="B6" s="78" t="s">
        <v>426</v>
      </c>
      <c r="C6" s="79" t="s">
        <v>494</v>
      </c>
      <c r="D6" s="80" t="s">
        <v>489</v>
      </c>
      <c r="E6" s="79" t="s">
        <v>433</v>
      </c>
      <c r="F6" s="79" t="s">
        <v>429</v>
      </c>
      <c r="G6" s="79" t="s">
        <v>430</v>
      </c>
      <c r="H6" s="79" t="s">
        <v>441</v>
      </c>
      <c r="I6" s="81" t="s">
        <v>431</v>
      </c>
    </row>
    <row r="7" spans="2:9" ht="170.25" customHeight="1" x14ac:dyDescent="0.25">
      <c r="B7" s="82">
        <v>1</v>
      </c>
      <c r="C7" s="83" t="s">
        <v>442</v>
      </c>
      <c r="D7" s="84" t="s">
        <v>478</v>
      </c>
      <c r="E7" s="85" t="s">
        <v>471</v>
      </c>
      <c r="G7" s="83"/>
      <c r="H7" s="85" t="s">
        <v>473</v>
      </c>
      <c r="I7" s="86"/>
    </row>
    <row r="8" spans="2:9" ht="67.5" customHeight="1" x14ac:dyDescent="0.25">
      <c r="B8" s="87">
        <v>2</v>
      </c>
      <c r="C8" s="88"/>
      <c r="D8" s="83"/>
      <c r="E8" s="89"/>
      <c r="F8" s="88"/>
      <c r="G8" s="90"/>
      <c r="H8" s="91"/>
      <c r="I8" s="92"/>
    </row>
    <row r="9" spans="2:9" ht="67.5" customHeight="1" x14ac:dyDescent="0.25">
      <c r="B9" s="87">
        <v>3</v>
      </c>
      <c r="C9" s="88"/>
      <c r="D9" s="83"/>
      <c r="E9" s="89"/>
      <c r="F9" s="88"/>
      <c r="G9" s="90"/>
      <c r="H9" s="91"/>
      <c r="I9" s="92"/>
    </row>
    <row r="10" spans="2:9" ht="67.5" customHeight="1" x14ac:dyDescent="0.25">
      <c r="B10" s="87">
        <v>4</v>
      </c>
      <c r="C10" s="88"/>
      <c r="D10" s="83"/>
      <c r="E10" s="88"/>
      <c r="F10" s="91"/>
      <c r="G10" s="90"/>
      <c r="H10" s="91"/>
      <c r="I10" s="92"/>
    </row>
    <row r="11" spans="2:9" ht="67.5" customHeight="1" x14ac:dyDescent="0.25">
      <c r="B11" s="87">
        <v>5</v>
      </c>
      <c r="C11" s="88"/>
      <c r="D11" s="88"/>
      <c r="E11" s="88"/>
      <c r="F11" s="91"/>
      <c r="G11" s="90"/>
      <c r="H11" s="88"/>
      <c r="I11" s="92"/>
    </row>
    <row r="12" spans="2:9" ht="67.5" customHeight="1" x14ac:dyDescent="0.25">
      <c r="B12" s="87">
        <v>6</v>
      </c>
      <c r="C12" s="88"/>
      <c r="D12" s="93"/>
      <c r="E12" s="91"/>
      <c r="F12" s="91"/>
      <c r="G12" s="90"/>
      <c r="H12" s="91"/>
      <c r="I12" s="94"/>
    </row>
    <row r="13" spans="2:9" ht="67.5" customHeight="1" x14ac:dyDescent="0.25">
      <c r="B13" s="87">
        <v>7</v>
      </c>
      <c r="C13" s="88"/>
      <c r="D13" s="93"/>
      <c r="E13" s="88"/>
      <c r="F13" s="91"/>
      <c r="G13" s="90"/>
      <c r="H13" s="91"/>
      <c r="I13" s="94"/>
    </row>
    <row r="14" spans="2:9" ht="67.5" customHeight="1" x14ac:dyDescent="0.25">
      <c r="B14" s="87">
        <v>8</v>
      </c>
      <c r="C14" s="88"/>
      <c r="D14" s="93"/>
      <c r="E14" s="88"/>
      <c r="F14" s="91"/>
      <c r="G14" s="90"/>
      <c r="H14" s="88"/>
      <c r="I14" s="94"/>
    </row>
    <row r="15" spans="2:9" ht="67.5" customHeight="1" x14ac:dyDescent="0.25">
      <c r="B15" s="87">
        <v>9</v>
      </c>
      <c r="C15" s="88"/>
      <c r="D15" s="93"/>
      <c r="E15" s="88"/>
      <c r="F15" s="91"/>
      <c r="G15" s="90"/>
      <c r="H15" s="88"/>
      <c r="I15" s="94"/>
    </row>
    <row r="16" spans="2:9" ht="67.5" customHeight="1" x14ac:dyDescent="0.25">
      <c r="B16" s="87">
        <v>10</v>
      </c>
      <c r="C16" s="88"/>
      <c r="D16" s="88"/>
      <c r="E16" s="88"/>
      <c r="F16" s="91"/>
      <c r="G16" s="90"/>
      <c r="H16" s="88"/>
      <c r="I16" s="94"/>
    </row>
    <row r="17" spans="2:9" ht="67.5" customHeight="1" x14ac:dyDescent="0.25">
      <c r="B17" s="87">
        <v>11</v>
      </c>
      <c r="C17" s="88"/>
      <c r="D17" s="88"/>
      <c r="E17" s="88"/>
      <c r="F17" s="88"/>
      <c r="G17" s="90"/>
      <c r="H17" s="88"/>
      <c r="I17" s="94"/>
    </row>
    <row r="18" spans="2:9" ht="67.5" customHeight="1" x14ac:dyDescent="0.25">
      <c r="B18" s="87">
        <v>12</v>
      </c>
      <c r="C18" s="88"/>
      <c r="D18" s="88"/>
      <c r="E18" s="88"/>
      <c r="F18" s="88"/>
      <c r="G18" s="90"/>
      <c r="H18" s="88"/>
      <c r="I18" s="94"/>
    </row>
    <row r="19" spans="2:9" ht="67.5" customHeight="1" x14ac:dyDescent="0.25">
      <c r="B19" s="87">
        <v>13</v>
      </c>
      <c r="C19" s="88"/>
      <c r="D19" s="93"/>
      <c r="E19" s="88"/>
      <c r="F19" s="91"/>
      <c r="G19" s="90"/>
      <c r="H19" s="88"/>
      <c r="I19" s="94"/>
    </row>
    <row r="20" spans="2:9" ht="67.5" customHeight="1" thickBot="1" x14ac:dyDescent="0.3">
      <c r="B20" s="87">
        <v>14</v>
      </c>
      <c r="C20" s="95"/>
      <c r="D20" s="96"/>
      <c r="E20" s="95"/>
      <c r="F20" s="97"/>
      <c r="G20" s="98"/>
      <c r="H20" s="97"/>
      <c r="I20" s="99"/>
    </row>
  </sheetData>
  <mergeCells count="2">
    <mergeCell ref="E2:H4"/>
    <mergeCell ref="B2:D4"/>
  </mergeCells>
  <pageMargins left="0.31496062992125984" right="0.31496062992125984" top="0.35433070866141736" bottom="0.55118110236220474" header="0.31496062992125984" footer="0.31496062992125984"/>
  <pageSetup paperSize="9" scale="55" orientation="landscape" r:id="rId1"/>
  <headerFooter>
    <oddFooter>&amp;C&amp;8Pág.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2:D7"/>
  <sheetViews>
    <sheetView workbookViewId="0">
      <selection activeCell="G6" sqref="G6"/>
    </sheetView>
  </sheetViews>
  <sheetFormatPr baseColWidth="10" defaultColWidth="11.44140625" defaultRowHeight="13.8" x14ac:dyDescent="0.25"/>
  <cols>
    <col min="1" max="1" width="11.44140625" style="47"/>
    <col min="2" max="2" width="53.44140625" style="47" customWidth="1"/>
    <col min="3" max="3" width="22.109375" style="47" customWidth="1"/>
    <col min="4" max="4" width="14.33203125" style="47" customWidth="1"/>
    <col min="5" max="257" width="11.44140625" style="47"/>
    <col min="258" max="258" width="55.6640625" style="47" customWidth="1"/>
    <col min="259" max="259" width="20" style="47" customWidth="1"/>
    <col min="260" max="260" width="14.33203125" style="47" customWidth="1"/>
    <col min="261" max="513" width="11.44140625" style="47"/>
    <col min="514" max="514" width="55.6640625" style="47" customWidth="1"/>
    <col min="515" max="515" width="20" style="47" customWidth="1"/>
    <col min="516" max="516" width="14.33203125" style="47" customWidth="1"/>
    <col min="517" max="769" width="11.44140625" style="47"/>
    <col min="770" max="770" width="55.6640625" style="47" customWidth="1"/>
    <col min="771" max="771" width="20" style="47" customWidth="1"/>
    <col min="772" max="772" width="14.33203125" style="47" customWidth="1"/>
    <col min="773" max="1025" width="11.44140625" style="47"/>
    <col min="1026" max="1026" width="55.6640625" style="47" customWidth="1"/>
    <col min="1027" max="1027" width="20" style="47" customWidth="1"/>
    <col min="1028" max="1028" width="14.33203125" style="47" customWidth="1"/>
    <col min="1029" max="1281" width="11.44140625" style="47"/>
    <col min="1282" max="1282" width="55.6640625" style="47" customWidth="1"/>
    <col min="1283" max="1283" width="20" style="47" customWidth="1"/>
    <col min="1284" max="1284" width="14.33203125" style="47" customWidth="1"/>
    <col min="1285" max="1537" width="11.44140625" style="47"/>
    <col min="1538" max="1538" width="55.6640625" style="47" customWidth="1"/>
    <col min="1539" max="1539" width="20" style="47" customWidth="1"/>
    <col min="1540" max="1540" width="14.33203125" style="47" customWidth="1"/>
    <col min="1541" max="1793" width="11.44140625" style="47"/>
    <col min="1794" max="1794" width="55.6640625" style="47" customWidth="1"/>
    <col min="1795" max="1795" width="20" style="47" customWidth="1"/>
    <col min="1796" max="1796" width="14.33203125" style="47" customWidth="1"/>
    <col min="1797" max="2049" width="11.44140625" style="47"/>
    <col min="2050" max="2050" width="55.6640625" style="47" customWidth="1"/>
    <col min="2051" max="2051" width="20" style="47" customWidth="1"/>
    <col min="2052" max="2052" width="14.33203125" style="47" customWidth="1"/>
    <col min="2053" max="2305" width="11.44140625" style="47"/>
    <col min="2306" max="2306" width="55.6640625" style="47" customWidth="1"/>
    <col min="2307" max="2307" width="20" style="47" customWidth="1"/>
    <col min="2308" max="2308" width="14.33203125" style="47" customWidth="1"/>
    <col min="2309" max="2561" width="11.44140625" style="47"/>
    <col min="2562" max="2562" width="55.6640625" style="47" customWidth="1"/>
    <col min="2563" max="2563" width="20" style="47" customWidth="1"/>
    <col min="2564" max="2564" width="14.33203125" style="47" customWidth="1"/>
    <col min="2565" max="2817" width="11.44140625" style="47"/>
    <col min="2818" max="2818" width="55.6640625" style="47" customWidth="1"/>
    <col min="2819" max="2819" width="20" style="47" customWidth="1"/>
    <col min="2820" max="2820" width="14.33203125" style="47" customWidth="1"/>
    <col min="2821" max="3073" width="11.44140625" style="47"/>
    <col min="3074" max="3074" width="55.6640625" style="47" customWidth="1"/>
    <col min="3075" max="3075" width="20" style="47" customWidth="1"/>
    <col min="3076" max="3076" width="14.33203125" style="47" customWidth="1"/>
    <col min="3077" max="3329" width="11.44140625" style="47"/>
    <col min="3330" max="3330" width="55.6640625" style="47" customWidth="1"/>
    <col min="3331" max="3331" width="20" style="47" customWidth="1"/>
    <col min="3332" max="3332" width="14.33203125" style="47" customWidth="1"/>
    <col min="3333" max="3585" width="11.44140625" style="47"/>
    <col min="3586" max="3586" width="55.6640625" style="47" customWidth="1"/>
    <col min="3587" max="3587" width="20" style="47" customWidth="1"/>
    <col min="3588" max="3588" width="14.33203125" style="47" customWidth="1"/>
    <col min="3589" max="3841" width="11.44140625" style="47"/>
    <col min="3842" max="3842" width="55.6640625" style="47" customWidth="1"/>
    <col min="3843" max="3843" width="20" style="47" customWidth="1"/>
    <col min="3844" max="3844" width="14.33203125" style="47" customWidth="1"/>
    <col min="3845" max="4097" width="11.44140625" style="47"/>
    <col min="4098" max="4098" width="55.6640625" style="47" customWidth="1"/>
    <col min="4099" max="4099" width="20" style="47" customWidth="1"/>
    <col min="4100" max="4100" width="14.33203125" style="47" customWidth="1"/>
    <col min="4101" max="4353" width="11.44140625" style="47"/>
    <col min="4354" max="4354" width="55.6640625" style="47" customWidth="1"/>
    <col min="4355" max="4355" width="20" style="47" customWidth="1"/>
    <col min="4356" max="4356" width="14.33203125" style="47" customWidth="1"/>
    <col min="4357" max="4609" width="11.44140625" style="47"/>
    <col min="4610" max="4610" width="55.6640625" style="47" customWidth="1"/>
    <col min="4611" max="4611" width="20" style="47" customWidth="1"/>
    <col min="4612" max="4612" width="14.33203125" style="47" customWidth="1"/>
    <col min="4613" max="4865" width="11.44140625" style="47"/>
    <col min="4866" max="4866" width="55.6640625" style="47" customWidth="1"/>
    <col min="4867" max="4867" width="20" style="47" customWidth="1"/>
    <col min="4868" max="4868" width="14.33203125" style="47" customWidth="1"/>
    <col min="4869" max="5121" width="11.44140625" style="47"/>
    <col min="5122" max="5122" width="55.6640625" style="47" customWidth="1"/>
    <col min="5123" max="5123" width="20" style="47" customWidth="1"/>
    <col min="5124" max="5124" width="14.33203125" style="47" customWidth="1"/>
    <col min="5125" max="5377" width="11.44140625" style="47"/>
    <col min="5378" max="5378" width="55.6640625" style="47" customWidth="1"/>
    <col min="5379" max="5379" width="20" style="47" customWidth="1"/>
    <col min="5380" max="5380" width="14.33203125" style="47" customWidth="1"/>
    <col min="5381" max="5633" width="11.44140625" style="47"/>
    <col min="5634" max="5634" width="55.6640625" style="47" customWidth="1"/>
    <col min="5635" max="5635" width="20" style="47" customWidth="1"/>
    <col min="5636" max="5636" width="14.33203125" style="47" customWidth="1"/>
    <col min="5637" max="5889" width="11.44140625" style="47"/>
    <col min="5890" max="5890" width="55.6640625" style="47" customWidth="1"/>
    <col min="5891" max="5891" width="20" style="47" customWidth="1"/>
    <col min="5892" max="5892" width="14.33203125" style="47" customWidth="1"/>
    <col min="5893" max="6145" width="11.44140625" style="47"/>
    <col min="6146" max="6146" width="55.6640625" style="47" customWidth="1"/>
    <col min="6147" max="6147" width="20" style="47" customWidth="1"/>
    <col min="6148" max="6148" width="14.33203125" style="47" customWidth="1"/>
    <col min="6149" max="6401" width="11.44140625" style="47"/>
    <col min="6402" max="6402" width="55.6640625" style="47" customWidth="1"/>
    <col min="6403" max="6403" width="20" style="47" customWidth="1"/>
    <col min="6404" max="6404" width="14.33203125" style="47" customWidth="1"/>
    <col min="6405" max="6657" width="11.44140625" style="47"/>
    <col min="6658" max="6658" width="55.6640625" style="47" customWidth="1"/>
    <col min="6659" max="6659" width="20" style="47" customWidth="1"/>
    <col min="6660" max="6660" width="14.33203125" style="47" customWidth="1"/>
    <col min="6661" max="6913" width="11.44140625" style="47"/>
    <col min="6914" max="6914" width="55.6640625" style="47" customWidth="1"/>
    <col min="6915" max="6915" width="20" style="47" customWidth="1"/>
    <col min="6916" max="6916" width="14.33203125" style="47" customWidth="1"/>
    <col min="6917" max="7169" width="11.44140625" style="47"/>
    <col min="7170" max="7170" width="55.6640625" style="47" customWidth="1"/>
    <col min="7171" max="7171" width="20" style="47" customWidth="1"/>
    <col min="7172" max="7172" width="14.33203125" style="47" customWidth="1"/>
    <col min="7173" max="7425" width="11.44140625" style="47"/>
    <col min="7426" max="7426" width="55.6640625" style="47" customWidth="1"/>
    <col min="7427" max="7427" width="20" style="47" customWidth="1"/>
    <col min="7428" max="7428" width="14.33203125" style="47" customWidth="1"/>
    <col min="7429" max="7681" width="11.44140625" style="47"/>
    <col min="7682" max="7682" width="55.6640625" style="47" customWidth="1"/>
    <col min="7683" max="7683" width="20" style="47" customWidth="1"/>
    <col min="7684" max="7684" width="14.33203125" style="47" customWidth="1"/>
    <col min="7685" max="7937" width="11.44140625" style="47"/>
    <col min="7938" max="7938" width="55.6640625" style="47" customWidth="1"/>
    <col min="7939" max="7939" width="20" style="47" customWidth="1"/>
    <col min="7940" max="7940" width="14.33203125" style="47" customWidth="1"/>
    <col min="7941" max="8193" width="11.44140625" style="47"/>
    <col min="8194" max="8194" width="55.6640625" style="47" customWidth="1"/>
    <col min="8195" max="8195" width="20" style="47" customWidth="1"/>
    <col min="8196" max="8196" width="14.33203125" style="47" customWidth="1"/>
    <col min="8197" max="8449" width="11.44140625" style="47"/>
    <col min="8450" max="8450" width="55.6640625" style="47" customWidth="1"/>
    <col min="8451" max="8451" width="20" style="47" customWidth="1"/>
    <col min="8452" max="8452" width="14.33203125" style="47" customWidth="1"/>
    <col min="8453" max="8705" width="11.44140625" style="47"/>
    <col min="8706" max="8706" width="55.6640625" style="47" customWidth="1"/>
    <col min="8707" max="8707" width="20" style="47" customWidth="1"/>
    <col min="8708" max="8708" width="14.33203125" style="47" customWidth="1"/>
    <col min="8709" max="8961" width="11.44140625" style="47"/>
    <col min="8962" max="8962" width="55.6640625" style="47" customWidth="1"/>
    <col min="8963" max="8963" width="20" style="47" customWidth="1"/>
    <col min="8964" max="8964" width="14.33203125" style="47" customWidth="1"/>
    <col min="8965" max="9217" width="11.44140625" style="47"/>
    <col min="9218" max="9218" width="55.6640625" style="47" customWidth="1"/>
    <col min="9219" max="9219" width="20" style="47" customWidth="1"/>
    <col min="9220" max="9220" width="14.33203125" style="47" customWidth="1"/>
    <col min="9221" max="9473" width="11.44140625" style="47"/>
    <col min="9474" max="9474" width="55.6640625" style="47" customWidth="1"/>
    <col min="9475" max="9475" width="20" style="47" customWidth="1"/>
    <col min="9476" max="9476" width="14.33203125" style="47" customWidth="1"/>
    <col min="9477" max="9729" width="11.44140625" style="47"/>
    <col min="9730" max="9730" width="55.6640625" style="47" customWidth="1"/>
    <col min="9731" max="9731" width="20" style="47" customWidth="1"/>
    <col min="9732" max="9732" width="14.33203125" style="47" customWidth="1"/>
    <col min="9733" max="9985" width="11.44140625" style="47"/>
    <col min="9986" max="9986" width="55.6640625" style="47" customWidth="1"/>
    <col min="9987" max="9987" width="20" style="47" customWidth="1"/>
    <col min="9988" max="9988" width="14.33203125" style="47" customWidth="1"/>
    <col min="9989" max="10241" width="11.44140625" style="47"/>
    <col min="10242" max="10242" width="55.6640625" style="47" customWidth="1"/>
    <col min="10243" max="10243" width="20" style="47" customWidth="1"/>
    <col min="10244" max="10244" width="14.33203125" style="47" customWidth="1"/>
    <col min="10245" max="10497" width="11.44140625" style="47"/>
    <col min="10498" max="10498" width="55.6640625" style="47" customWidth="1"/>
    <col min="10499" max="10499" width="20" style="47" customWidth="1"/>
    <col min="10500" max="10500" width="14.33203125" style="47" customWidth="1"/>
    <col min="10501" max="10753" width="11.44140625" style="47"/>
    <col min="10754" max="10754" width="55.6640625" style="47" customWidth="1"/>
    <col min="10755" max="10755" width="20" style="47" customWidth="1"/>
    <col min="10756" max="10756" width="14.33203125" style="47" customWidth="1"/>
    <col min="10757" max="11009" width="11.44140625" style="47"/>
    <col min="11010" max="11010" width="55.6640625" style="47" customWidth="1"/>
    <col min="11011" max="11011" width="20" style="47" customWidth="1"/>
    <col min="11012" max="11012" width="14.33203125" style="47" customWidth="1"/>
    <col min="11013" max="11265" width="11.44140625" style="47"/>
    <col min="11266" max="11266" width="55.6640625" style="47" customWidth="1"/>
    <col min="11267" max="11267" width="20" style="47" customWidth="1"/>
    <col min="11268" max="11268" width="14.33203125" style="47" customWidth="1"/>
    <col min="11269" max="11521" width="11.44140625" style="47"/>
    <col min="11522" max="11522" width="55.6640625" style="47" customWidth="1"/>
    <col min="11523" max="11523" width="20" style="47" customWidth="1"/>
    <col min="11524" max="11524" width="14.33203125" style="47" customWidth="1"/>
    <col min="11525" max="11777" width="11.44140625" style="47"/>
    <col min="11778" max="11778" width="55.6640625" style="47" customWidth="1"/>
    <col min="11779" max="11779" width="20" style="47" customWidth="1"/>
    <col min="11780" max="11780" width="14.33203125" style="47" customWidth="1"/>
    <col min="11781" max="12033" width="11.44140625" style="47"/>
    <col min="12034" max="12034" width="55.6640625" style="47" customWidth="1"/>
    <col min="12035" max="12035" width="20" style="47" customWidth="1"/>
    <col min="12036" max="12036" width="14.33203125" style="47" customWidth="1"/>
    <col min="12037" max="12289" width="11.44140625" style="47"/>
    <col min="12290" max="12290" width="55.6640625" style="47" customWidth="1"/>
    <col min="12291" max="12291" width="20" style="47" customWidth="1"/>
    <col min="12292" max="12292" width="14.33203125" style="47" customWidth="1"/>
    <col min="12293" max="12545" width="11.44140625" style="47"/>
    <col min="12546" max="12546" width="55.6640625" style="47" customWidth="1"/>
    <col min="12547" max="12547" width="20" style="47" customWidth="1"/>
    <col min="12548" max="12548" width="14.33203125" style="47" customWidth="1"/>
    <col min="12549" max="12801" width="11.44140625" style="47"/>
    <col min="12802" max="12802" width="55.6640625" style="47" customWidth="1"/>
    <col min="12803" max="12803" width="20" style="47" customWidth="1"/>
    <col min="12804" max="12804" width="14.33203125" style="47" customWidth="1"/>
    <col min="12805" max="13057" width="11.44140625" style="47"/>
    <col min="13058" max="13058" width="55.6640625" style="47" customWidth="1"/>
    <col min="13059" max="13059" width="20" style="47" customWidth="1"/>
    <col min="13060" max="13060" width="14.33203125" style="47" customWidth="1"/>
    <col min="13061" max="13313" width="11.44140625" style="47"/>
    <col min="13314" max="13314" width="55.6640625" style="47" customWidth="1"/>
    <col min="13315" max="13315" width="20" style="47" customWidth="1"/>
    <col min="13316" max="13316" width="14.33203125" style="47" customWidth="1"/>
    <col min="13317" max="13569" width="11.44140625" style="47"/>
    <col min="13570" max="13570" width="55.6640625" style="47" customWidth="1"/>
    <col min="13571" max="13571" width="20" style="47" customWidth="1"/>
    <col min="13572" max="13572" width="14.33203125" style="47" customWidth="1"/>
    <col min="13573" max="13825" width="11.44140625" style="47"/>
    <col min="13826" max="13826" width="55.6640625" style="47" customWidth="1"/>
    <col min="13827" max="13827" width="20" style="47" customWidth="1"/>
    <col min="13828" max="13828" width="14.33203125" style="47" customWidth="1"/>
    <col min="13829" max="14081" width="11.44140625" style="47"/>
    <col min="14082" max="14082" width="55.6640625" style="47" customWidth="1"/>
    <col min="14083" max="14083" width="20" style="47" customWidth="1"/>
    <col min="14084" max="14084" width="14.33203125" style="47" customWidth="1"/>
    <col min="14085" max="14337" width="11.44140625" style="47"/>
    <col min="14338" max="14338" width="55.6640625" style="47" customWidth="1"/>
    <col min="14339" max="14339" width="20" style="47" customWidth="1"/>
    <col min="14340" max="14340" width="14.33203125" style="47" customWidth="1"/>
    <col min="14341" max="14593" width="11.44140625" style="47"/>
    <col min="14594" max="14594" width="55.6640625" style="47" customWidth="1"/>
    <col min="14595" max="14595" width="20" style="47" customWidth="1"/>
    <col min="14596" max="14596" width="14.33203125" style="47" customWidth="1"/>
    <col min="14597" max="14849" width="11.44140625" style="47"/>
    <col min="14850" max="14850" width="55.6640625" style="47" customWidth="1"/>
    <col min="14851" max="14851" width="20" style="47" customWidth="1"/>
    <col min="14852" max="14852" width="14.33203125" style="47" customWidth="1"/>
    <col min="14853" max="15105" width="11.44140625" style="47"/>
    <col min="15106" max="15106" width="55.6640625" style="47" customWidth="1"/>
    <col min="15107" max="15107" width="20" style="47" customWidth="1"/>
    <col min="15108" max="15108" width="14.33203125" style="47" customWidth="1"/>
    <col min="15109" max="15361" width="11.44140625" style="47"/>
    <col min="15362" max="15362" width="55.6640625" style="47" customWidth="1"/>
    <col min="15363" max="15363" width="20" style="47" customWidth="1"/>
    <col min="15364" max="15364" width="14.33203125" style="47" customWidth="1"/>
    <col min="15365" max="15617" width="11.44140625" style="47"/>
    <col min="15618" max="15618" width="55.6640625" style="47" customWidth="1"/>
    <col min="15619" max="15619" width="20" style="47" customWidth="1"/>
    <col min="15620" max="15620" width="14.33203125" style="47" customWidth="1"/>
    <col min="15621" max="15873" width="11.44140625" style="47"/>
    <col min="15874" max="15874" width="55.6640625" style="47" customWidth="1"/>
    <col min="15875" max="15875" width="20" style="47" customWidth="1"/>
    <col min="15876" max="15876" width="14.33203125" style="47" customWidth="1"/>
    <col min="15877" max="16129" width="11.44140625" style="47"/>
    <col min="16130" max="16130" width="55.6640625" style="47" customWidth="1"/>
    <col min="16131" max="16131" width="20" style="47" customWidth="1"/>
    <col min="16132" max="16132" width="14.33203125" style="47" customWidth="1"/>
    <col min="16133" max="16384" width="11.44140625" style="47"/>
  </cols>
  <sheetData>
    <row r="2" spans="1:4" ht="23.1" customHeight="1" x14ac:dyDescent="0.25">
      <c r="A2" s="402" t="s">
        <v>716</v>
      </c>
      <c r="B2" s="402"/>
      <c r="C2" s="402"/>
      <c r="D2" s="402"/>
    </row>
    <row r="3" spans="1:4" ht="14.4" x14ac:dyDescent="0.3">
      <c r="A3" s="100"/>
      <c r="B3" s="101"/>
      <c r="C3" s="100"/>
      <c r="D3" s="100"/>
    </row>
    <row r="4" spans="1:4" x14ac:dyDescent="0.25">
      <c r="A4" s="102" t="s">
        <v>400</v>
      </c>
      <c r="B4" s="102" t="s">
        <v>401</v>
      </c>
      <c r="C4" s="103" t="s">
        <v>402</v>
      </c>
      <c r="D4" s="102" t="s">
        <v>403</v>
      </c>
    </row>
    <row r="5" spans="1:4" ht="66.75" customHeight="1" x14ac:dyDescent="0.25">
      <c r="A5" s="104"/>
      <c r="B5" s="89"/>
      <c r="C5" s="105"/>
      <c r="D5" s="106"/>
    </row>
    <row r="6" spans="1:4" ht="66.75" customHeight="1" x14ac:dyDescent="0.25">
      <c r="A6" s="104"/>
      <c r="B6" s="89"/>
      <c r="C6" s="105"/>
      <c r="D6" s="106"/>
    </row>
    <row r="7" spans="1:4" ht="75" customHeight="1" x14ac:dyDescent="0.25">
      <c r="A7" s="107"/>
      <c r="B7" s="108"/>
      <c r="C7" s="105"/>
      <c r="D7" s="106"/>
    </row>
  </sheetData>
  <mergeCells count="1">
    <mergeCell ref="A2:D2"/>
  </mergeCells>
  <printOptions horizontalCentered="1"/>
  <pageMargins left="0.39370078740157483" right="0.39370078740157483" top="0.39370078740157483" bottom="0.39370078740157483" header="0.31496062992125984" footer="0.31496062992125984"/>
  <pageSetup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C15"/>
  <sheetViews>
    <sheetView workbookViewId="0">
      <selection activeCell="C17" sqref="C17"/>
    </sheetView>
  </sheetViews>
  <sheetFormatPr baseColWidth="10" defaultRowHeight="14.4" x14ac:dyDescent="0.3"/>
  <cols>
    <col min="3" max="3" width="21.6640625" customWidth="1"/>
  </cols>
  <sheetData>
    <row r="3" spans="3:3" x14ac:dyDescent="0.3">
      <c r="C3" s="132" t="s">
        <v>693</v>
      </c>
    </row>
    <row r="4" spans="3:3" x14ac:dyDescent="0.3">
      <c r="C4" t="s">
        <v>420</v>
      </c>
    </row>
    <row r="5" spans="3:3" x14ac:dyDescent="0.3">
      <c r="C5" t="s">
        <v>672</v>
      </c>
    </row>
    <row r="6" spans="3:3" x14ac:dyDescent="0.3">
      <c r="C6" t="s">
        <v>697</v>
      </c>
    </row>
    <row r="7" spans="3:3" x14ac:dyDescent="0.3">
      <c r="C7" t="s">
        <v>695</v>
      </c>
    </row>
    <row r="8" spans="3:3" x14ac:dyDescent="0.3">
      <c r="C8" t="s">
        <v>422</v>
      </c>
    </row>
    <row r="9" spans="3:3" x14ac:dyDescent="0.3">
      <c r="C9" t="s">
        <v>696</v>
      </c>
    </row>
    <row r="10" spans="3:3" x14ac:dyDescent="0.3">
      <c r="C10" t="s">
        <v>719</v>
      </c>
    </row>
    <row r="11" spans="3:3" x14ac:dyDescent="0.3">
      <c r="C11" t="s">
        <v>698</v>
      </c>
    </row>
    <row r="12" spans="3:3" x14ac:dyDescent="0.3">
      <c r="C12" t="s">
        <v>508</v>
      </c>
    </row>
    <row r="13" spans="3:3" x14ac:dyDescent="0.3">
      <c r="C13" t="s">
        <v>711</v>
      </c>
    </row>
    <row r="14" spans="3:3" x14ac:dyDescent="0.3">
      <c r="C14" t="s">
        <v>712</v>
      </c>
    </row>
    <row r="15" spans="3:3" x14ac:dyDescent="0.3">
      <c r="C15" t="s">
        <v>733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F47"/>
  <sheetViews>
    <sheetView tabSelected="1" topLeftCell="A18" zoomScale="80" zoomScaleNormal="80" zoomScaleSheetLayoutView="130" workbookViewId="0">
      <selection activeCell="C22" sqref="C22:F22"/>
    </sheetView>
  </sheetViews>
  <sheetFormatPr baseColWidth="10" defaultColWidth="11.44140625" defaultRowHeight="13.8" x14ac:dyDescent="0.25"/>
  <cols>
    <col min="1" max="1" width="5.6640625" style="47" customWidth="1"/>
    <col min="2" max="2" width="29.6640625" style="47" customWidth="1"/>
    <col min="3" max="6" width="42.44140625" style="47" customWidth="1"/>
    <col min="7" max="7" width="4.33203125" style="47" customWidth="1"/>
    <col min="8" max="8" width="28.33203125" style="47" customWidth="1"/>
    <col min="9" max="16384" width="11.44140625" style="47"/>
  </cols>
  <sheetData>
    <row r="2" spans="2:6" ht="61.5" customHeight="1" x14ac:dyDescent="0.25"/>
    <row r="3" spans="2:6" ht="9" customHeight="1" x14ac:dyDescent="0.25"/>
    <row r="4" spans="2:6" ht="26.25" customHeight="1" x14ac:dyDescent="0.25">
      <c r="B4" s="148" t="s">
        <v>737</v>
      </c>
      <c r="C4" s="148"/>
      <c r="D4" s="148"/>
      <c r="E4" s="148"/>
      <c r="F4" s="148"/>
    </row>
    <row r="5" spans="2:6" ht="17.25" customHeight="1" x14ac:dyDescent="0.25">
      <c r="B5" s="48"/>
      <c r="C5" s="48"/>
      <c r="D5" s="48"/>
      <c r="E5" s="48"/>
      <c r="F5" s="48"/>
    </row>
    <row r="6" spans="2:6" ht="130.5" customHeight="1" x14ac:dyDescent="0.25">
      <c r="B6" s="149" t="s">
        <v>487</v>
      </c>
      <c r="C6" s="149"/>
      <c r="D6" s="149"/>
      <c r="E6" s="149"/>
      <c r="F6" s="149"/>
    </row>
    <row r="7" spans="2:6" x14ac:dyDescent="0.25">
      <c r="B7" s="49"/>
      <c r="C7" s="49"/>
      <c r="D7" s="49"/>
      <c r="E7" s="49"/>
      <c r="F7" s="49"/>
    </row>
    <row r="8" spans="2:6" ht="22.5" customHeight="1" x14ac:dyDescent="0.25">
      <c r="B8" s="148" t="s">
        <v>351</v>
      </c>
      <c r="C8" s="148"/>
      <c r="D8" s="148"/>
      <c r="E8" s="148"/>
      <c r="F8" s="148"/>
    </row>
    <row r="9" spans="2:6" ht="17.25" customHeight="1" x14ac:dyDescent="0.25">
      <c r="B9" s="48"/>
      <c r="C9" s="48"/>
      <c r="D9" s="48"/>
      <c r="E9" s="48"/>
      <c r="F9" s="48"/>
    </row>
    <row r="10" spans="2:6" ht="147.75" customHeight="1" x14ac:dyDescent="0.25">
      <c r="B10" s="149" t="s">
        <v>738</v>
      </c>
      <c r="C10" s="149"/>
      <c r="D10" s="149"/>
      <c r="E10" s="149"/>
      <c r="F10" s="149"/>
    </row>
    <row r="11" spans="2:6" ht="17.25" customHeight="1" x14ac:dyDescent="0.25">
      <c r="B11" s="48"/>
      <c r="C11" s="48"/>
      <c r="D11" s="48"/>
      <c r="E11" s="48"/>
      <c r="F11" s="48"/>
    </row>
    <row r="12" spans="2:6" ht="29.25" customHeight="1" x14ac:dyDescent="0.25">
      <c r="B12" s="148" t="s">
        <v>476</v>
      </c>
      <c r="C12" s="148"/>
      <c r="D12" s="148"/>
      <c r="E12" s="148"/>
      <c r="F12" s="148"/>
    </row>
    <row r="13" spans="2:6" ht="18.75" customHeight="1" x14ac:dyDescent="0.25">
      <c r="B13" s="48" t="s">
        <v>399</v>
      </c>
      <c r="C13" s="48"/>
      <c r="D13" s="48"/>
      <c r="E13" s="48"/>
      <c r="F13" s="48"/>
    </row>
    <row r="14" spans="2:6" ht="42" customHeight="1" x14ac:dyDescent="0.25">
      <c r="B14" s="147" t="s">
        <v>477</v>
      </c>
      <c r="C14" s="147"/>
      <c r="D14" s="147"/>
      <c r="E14" s="147"/>
      <c r="F14" s="147"/>
    </row>
    <row r="15" spans="2:6" ht="72.75" customHeight="1" x14ac:dyDescent="0.25">
      <c r="B15" s="147"/>
      <c r="C15" s="147"/>
      <c r="D15" s="147"/>
      <c r="E15" s="147"/>
      <c r="F15" s="147"/>
    </row>
    <row r="16" spans="2:6" x14ac:dyDescent="0.25">
      <c r="B16" s="49"/>
      <c r="C16" s="49"/>
      <c r="D16" s="49"/>
      <c r="E16" s="49"/>
      <c r="F16" s="49"/>
    </row>
    <row r="17" spans="2:6" ht="29.25" customHeight="1" x14ac:dyDescent="0.25">
      <c r="B17" s="148" t="s">
        <v>474</v>
      </c>
      <c r="C17" s="148"/>
      <c r="D17" s="148"/>
      <c r="E17" s="148"/>
      <c r="F17" s="148"/>
    </row>
    <row r="18" spans="2:6" ht="18.75" customHeight="1" x14ac:dyDescent="0.25">
      <c r="B18" s="48" t="s">
        <v>399</v>
      </c>
      <c r="C18" s="48"/>
      <c r="D18" s="48"/>
      <c r="E18" s="48"/>
      <c r="F18" s="48"/>
    </row>
    <row r="19" spans="2:6" ht="34.5" customHeight="1" x14ac:dyDescent="0.25">
      <c r="B19" s="147" t="s">
        <v>475</v>
      </c>
      <c r="C19" s="147"/>
      <c r="D19" s="147"/>
      <c r="E19" s="147"/>
      <c r="F19" s="147"/>
    </row>
    <row r="20" spans="2:6" ht="104.25" customHeight="1" x14ac:dyDescent="0.25">
      <c r="B20" s="147"/>
      <c r="C20" s="147"/>
      <c r="D20" s="147"/>
      <c r="E20" s="147"/>
      <c r="F20" s="147"/>
    </row>
    <row r="21" spans="2:6" ht="31.5" customHeight="1" x14ac:dyDescent="0.25">
      <c r="B21" s="148" t="s">
        <v>769</v>
      </c>
      <c r="C21" s="148"/>
      <c r="D21" s="148"/>
      <c r="E21" s="148"/>
      <c r="F21" s="148"/>
    </row>
    <row r="22" spans="2:6" ht="48.75" customHeight="1" x14ac:dyDescent="0.25">
      <c r="B22" s="50" t="s">
        <v>770</v>
      </c>
      <c r="C22" s="150" t="s">
        <v>771</v>
      </c>
      <c r="D22" s="150"/>
      <c r="E22" s="150"/>
      <c r="F22" s="150"/>
    </row>
    <row r="23" spans="2:6" x14ac:dyDescent="0.25">
      <c r="B23" s="49"/>
      <c r="C23" s="49"/>
      <c r="D23" s="49"/>
      <c r="E23" s="49"/>
      <c r="F23" s="49"/>
    </row>
    <row r="24" spans="2:6" x14ac:dyDescent="0.25">
      <c r="B24" s="49"/>
      <c r="C24" s="49"/>
      <c r="D24" s="49"/>
      <c r="E24" s="49"/>
      <c r="F24" s="49"/>
    </row>
    <row r="25" spans="2:6" x14ac:dyDescent="0.25">
      <c r="B25" s="49"/>
      <c r="C25" s="49"/>
      <c r="D25" s="49"/>
      <c r="E25" s="49"/>
      <c r="F25" s="49"/>
    </row>
    <row r="26" spans="2:6" x14ac:dyDescent="0.25">
      <c r="B26" s="49"/>
      <c r="C26" s="49"/>
      <c r="D26" s="49"/>
      <c r="E26" s="49"/>
      <c r="F26" s="49"/>
    </row>
    <row r="27" spans="2:6" x14ac:dyDescent="0.25">
      <c r="B27" s="49"/>
      <c r="C27" s="49"/>
      <c r="D27" s="49"/>
      <c r="E27" s="49"/>
      <c r="F27" s="49"/>
    </row>
    <row r="28" spans="2:6" x14ac:dyDescent="0.25">
      <c r="B28" s="49"/>
      <c r="C28" s="49"/>
      <c r="D28" s="49"/>
      <c r="E28" s="49"/>
      <c r="F28" s="49"/>
    </row>
    <row r="29" spans="2:6" x14ac:dyDescent="0.25">
      <c r="B29" s="49"/>
      <c r="C29" s="49"/>
      <c r="D29" s="49"/>
      <c r="E29" s="49"/>
      <c r="F29" s="49"/>
    </row>
    <row r="30" spans="2:6" x14ac:dyDescent="0.25">
      <c r="B30" s="49"/>
      <c r="C30" s="49"/>
      <c r="D30" s="49"/>
      <c r="E30" s="49"/>
      <c r="F30" s="49"/>
    </row>
    <row r="31" spans="2:6" x14ac:dyDescent="0.25">
      <c r="B31" s="49"/>
      <c r="C31" s="49"/>
      <c r="D31" s="49"/>
      <c r="E31" s="49"/>
      <c r="F31" s="49"/>
    </row>
    <row r="32" spans="2:6" x14ac:dyDescent="0.25">
      <c r="B32" s="49"/>
      <c r="C32" s="49"/>
      <c r="D32" s="49"/>
      <c r="E32" s="49"/>
      <c r="F32" s="49"/>
    </row>
    <row r="33" spans="2:6" x14ac:dyDescent="0.25">
      <c r="B33" s="49"/>
      <c r="C33" s="49"/>
      <c r="D33" s="49"/>
      <c r="E33" s="49"/>
      <c r="F33" s="49"/>
    </row>
    <row r="34" spans="2:6" x14ac:dyDescent="0.25">
      <c r="B34" s="49"/>
      <c r="C34" s="49"/>
      <c r="D34" s="49"/>
      <c r="E34" s="49"/>
      <c r="F34" s="49"/>
    </row>
    <row r="35" spans="2:6" x14ac:dyDescent="0.25">
      <c r="B35" s="49"/>
      <c r="C35" s="49"/>
      <c r="D35" s="49"/>
      <c r="E35" s="49"/>
      <c r="F35" s="49"/>
    </row>
    <row r="36" spans="2:6" x14ac:dyDescent="0.25">
      <c r="B36" s="49"/>
      <c r="C36" s="49"/>
      <c r="D36" s="49"/>
      <c r="E36" s="49"/>
      <c r="F36" s="49"/>
    </row>
    <row r="37" spans="2:6" x14ac:dyDescent="0.25">
      <c r="B37" s="49"/>
      <c r="C37" s="49"/>
      <c r="D37" s="49"/>
      <c r="E37" s="49"/>
      <c r="F37" s="49"/>
    </row>
    <row r="38" spans="2:6" x14ac:dyDescent="0.25">
      <c r="B38" s="49"/>
      <c r="C38" s="49"/>
      <c r="D38" s="49"/>
      <c r="E38" s="49"/>
      <c r="F38" s="49"/>
    </row>
    <row r="39" spans="2:6" x14ac:dyDescent="0.25">
      <c r="B39" s="49"/>
      <c r="C39" s="49"/>
      <c r="D39" s="49"/>
      <c r="E39" s="49"/>
      <c r="F39" s="49"/>
    </row>
    <row r="40" spans="2:6" x14ac:dyDescent="0.25">
      <c r="B40" s="49"/>
      <c r="C40" s="49"/>
      <c r="D40" s="49"/>
      <c r="E40" s="49"/>
      <c r="F40" s="49"/>
    </row>
    <row r="41" spans="2:6" x14ac:dyDescent="0.25">
      <c r="B41" s="49"/>
      <c r="C41" s="49"/>
      <c r="D41" s="49"/>
      <c r="E41" s="49"/>
      <c r="F41" s="49"/>
    </row>
    <row r="42" spans="2:6" x14ac:dyDescent="0.25">
      <c r="B42" s="49"/>
      <c r="C42" s="49"/>
      <c r="D42" s="49"/>
      <c r="E42" s="49"/>
      <c r="F42" s="49"/>
    </row>
    <row r="43" spans="2:6" x14ac:dyDescent="0.25">
      <c r="B43" s="49"/>
      <c r="C43" s="49"/>
      <c r="D43" s="49"/>
      <c r="E43" s="49"/>
      <c r="F43" s="49"/>
    </row>
    <row r="44" spans="2:6" x14ac:dyDescent="0.25">
      <c r="B44" s="49"/>
      <c r="C44" s="49"/>
      <c r="D44" s="49"/>
      <c r="E44" s="49"/>
      <c r="F44" s="49"/>
    </row>
    <row r="45" spans="2:6" x14ac:dyDescent="0.25">
      <c r="B45" s="49"/>
      <c r="C45" s="49"/>
      <c r="D45" s="49"/>
      <c r="E45" s="49"/>
      <c r="F45" s="49"/>
    </row>
    <row r="46" spans="2:6" x14ac:dyDescent="0.25">
      <c r="B46" s="49"/>
      <c r="C46" s="49"/>
      <c r="D46" s="49"/>
      <c r="E46" s="49"/>
      <c r="F46" s="49"/>
    </row>
    <row r="47" spans="2:6" x14ac:dyDescent="0.25">
      <c r="B47" s="49"/>
      <c r="C47" s="49"/>
      <c r="D47" s="49"/>
      <c r="E47" s="49"/>
      <c r="F47" s="49"/>
    </row>
  </sheetData>
  <mergeCells count="12">
    <mergeCell ref="B21:F21"/>
    <mergeCell ref="C22:F22"/>
    <mergeCell ref="B4:F4"/>
    <mergeCell ref="B6:F6"/>
    <mergeCell ref="B8:F8"/>
    <mergeCell ref="B10:F10"/>
    <mergeCell ref="B12:F12"/>
    <mergeCell ref="B15:F15"/>
    <mergeCell ref="B17:F17"/>
    <mergeCell ref="B19:F19"/>
    <mergeCell ref="B20:F20"/>
    <mergeCell ref="B14:F14"/>
  </mergeCells>
  <printOptions horizontalCentered="1"/>
  <pageMargins left="0.39370078740157483" right="0.39370078740157483" top="0.39370078740157483" bottom="0.74803149606299213" header="0.31496062992125984" footer="0.31496062992125984"/>
  <pageSetup scale="4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4140625" defaultRowHeight="13.8" x14ac:dyDescent="0.25"/>
  <cols>
    <col min="1" max="1" width="3.109375" style="3" customWidth="1"/>
    <col min="2" max="2" width="44.441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28.109375" style="3" customWidth="1"/>
    <col min="20" max="16384" width="11.44140625" style="3"/>
  </cols>
  <sheetData>
    <row r="2" spans="2:19" ht="36" customHeight="1" x14ac:dyDescent="0.25">
      <c r="B2" s="1" t="s">
        <v>34</v>
      </c>
      <c r="C2" s="159" t="s">
        <v>21</v>
      </c>
      <c r="D2" s="159"/>
      <c r="E2" s="159"/>
      <c r="F2" s="159"/>
      <c r="G2" s="159"/>
      <c r="H2" s="159"/>
      <c r="I2" s="159"/>
      <c r="J2" s="159"/>
      <c r="K2" s="159"/>
      <c r="L2" s="159"/>
      <c r="M2" s="159"/>
      <c r="N2" s="159"/>
      <c r="O2" s="2"/>
      <c r="R2" s="2"/>
    </row>
    <row r="3" spans="2:19" x14ac:dyDescent="0.25">
      <c r="C3" s="4"/>
      <c r="D3" s="4"/>
      <c r="E3" s="4"/>
      <c r="F3" s="4"/>
      <c r="G3" s="4"/>
      <c r="H3" s="4"/>
      <c r="I3" s="4"/>
      <c r="J3" s="4"/>
      <c r="K3" s="4"/>
      <c r="L3" s="4"/>
      <c r="M3" s="4"/>
      <c r="N3" s="4"/>
      <c r="O3" s="4"/>
      <c r="R3" s="4"/>
    </row>
    <row r="4" spans="2:19" ht="29.25" customHeight="1" x14ac:dyDescent="0.25">
      <c r="B4" s="1" t="s">
        <v>35</v>
      </c>
      <c r="C4" s="159" t="s">
        <v>23</v>
      </c>
      <c r="D4" s="159"/>
      <c r="E4" s="159"/>
      <c r="F4" s="159"/>
      <c r="G4" s="159"/>
      <c r="H4" s="159"/>
      <c r="I4" s="159"/>
      <c r="J4" s="159"/>
      <c r="K4" s="159"/>
      <c r="L4" s="159"/>
      <c r="M4" s="159"/>
      <c r="N4" s="159"/>
      <c r="O4" s="2"/>
      <c r="R4" s="2"/>
    </row>
    <row r="5" spans="2:19" ht="15" customHeight="1" x14ac:dyDescent="0.25">
      <c r="B5" s="5"/>
      <c r="C5" s="6"/>
      <c r="D5" s="6"/>
      <c r="E5" s="6"/>
      <c r="F5" s="6"/>
      <c r="G5" s="6"/>
      <c r="H5" s="6"/>
      <c r="I5" s="6"/>
      <c r="J5" s="6"/>
      <c r="K5" s="6"/>
      <c r="L5" s="6"/>
      <c r="M5" s="6"/>
      <c r="N5" s="6"/>
      <c r="O5" s="6"/>
      <c r="R5" s="6"/>
    </row>
    <row r="6" spans="2:19" ht="16.5" customHeight="1" x14ac:dyDescent="0.25">
      <c r="B6" s="160" t="s">
        <v>0</v>
      </c>
      <c r="C6" s="151" t="s">
        <v>13</v>
      </c>
      <c r="D6" s="152"/>
      <c r="E6" s="152"/>
      <c r="F6" s="153"/>
      <c r="G6" s="151" t="s">
        <v>2</v>
      </c>
      <c r="H6" s="152"/>
      <c r="I6" s="152"/>
      <c r="J6" s="152"/>
      <c r="K6" s="152"/>
      <c r="L6" s="152"/>
      <c r="M6" s="153"/>
      <c r="N6" s="154" t="s">
        <v>3</v>
      </c>
      <c r="O6" s="7"/>
      <c r="P6" s="158" t="s">
        <v>11</v>
      </c>
      <c r="Q6" s="158"/>
      <c r="R6" s="7"/>
    </row>
    <row r="7" spans="2:19" ht="31.5" customHeight="1" x14ac:dyDescent="0.25">
      <c r="B7" s="160"/>
      <c r="C7" s="20" t="s">
        <v>9</v>
      </c>
      <c r="D7" s="20" t="s">
        <v>10</v>
      </c>
      <c r="E7" s="20" t="s">
        <v>1</v>
      </c>
      <c r="F7" s="20" t="s">
        <v>16</v>
      </c>
      <c r="G7" s="20" t="s">
        <v>14</v>
      </c>
      <c r="H7" s="24" t="s">
        <v>15</v>
      </c>
      <c r="I7" s="20" t="s">
        <v>18</v>
      </c>
      <c r="J7" s="24" t="s">
        <v>17</v>
      </c>
      <c r="K7" s="20" t="s">
        <v>19</v>
      </c>
      <c r="L7" s="24" t="s">
        <v>20</v>
      </c>
      <c r="M7" s="20" t="s">
        <v>4</v>
      </c>
      <c r="N7" s="154"/>
      <c r="O7" s="7"/>
      <c r="P7" s="8" t="s">
        <v>26</v>
      </c>
      <c r="Q7" s="8" t="s">
        <v>5</v>
      </c>
      <c r="R7" s="7"/>
    </row>
    <row r="8" spans="2:19" ht="55.2" x14ac:dyDescent="0.25">
      <c r="B8" s="21" t="s">
        <v>24</v>
      </c>
      <c r="C8" s="9">
        <v>0</v>
      </c>
      <c r="D8" s="9">
        <v>0</v>
      </c>
      <c r="E8" s="9">
        <v>0</v>
      </c>
      <c r="F8" s="27">
        <f t="shared" ref="F8:F13" si="0">+C8+D8+E8</f>
        <v>0</v>
      </c>
      <c r="G8" s="9">
        <v>56000000000</v>
      </c>
      <c r="H8" s="28" t="s">
        <v>25</v>
      </c>
      <c r="I8" s="9">
        <v>0</v>
      </c>
      <c r="J8" s="9"/>
      <c r="K8" s="9">
        <v>0</v>
      </c>
      <c r="L8" s="9"/>
      <c r="M8" s="27">
        <f t="shared" ref="M8:M13" si="1">+G8+I8+K8</f>
        <v>56000000000</v>
      </c>
      <c r="N8" s="10">
        <f t="shared" ref="N8:N13" si="2">+C8+M8</f>
        <v>56000000000</v>
      </c>
      <c r="O8" s="11"/>
      <c r="P8" s="12" t="s">
        <v>22</v>
      </c>
      <c r="Q8" s="13">
        <f>43+133</f>
        <v>176</v>
      </c>
      <c r="R8" s="11"/>
      <c r="S8" s="26" t="s">
        <v>27</v>
      </c>
    </row>
    <row r="9" spans="2:19" ht="55.2" x14ac:dyDescent="0.25">
      <c r="B9" s="21" t="s">
        <v>28</v>
      </c>
      <c r="C9" s="9">
        <v>69061134999</v>
      </c>
      <c r="D9" s="9">
        <v>0</v>
      </c>
      <c r="E9" s="9">
        <v>0</v>
      </c>
      <c r="F9" s="27">
        <f t="shared" si="0"/>
        <v>69061134999</v>
      </c>
      <c r="G9" s="9">
        <v>0</v>
      </c>
      <c r="H9" s="9"/>
      <c r="I9" s="9">
        <v>0</v>
      </c>
      <c r="J9" s="9"/>
      <c r="K9" s="9">
        <v>0</v>
      </c>
      <c r="L9" s="9"/>
      <c r="M9" s="27">
        <f t="shared" si="1"/>
        <v>0</v>
      </c>
      <c r="N9" s="10">
        <f t="shared" si="2"/>
        <v>69061134999</v>
      </c>
      <c r="O9" s="11"/>
      <c r="P9" s="12" t="s">
        <v>22</v>
      </c>
      <c r="Q9" s="13">
        <v>1200</v>
      </c>
      <c r="R9" s="11"/>
    </row>
    <row r="10" spans="2:19" ht="55.2" x14ac:dyDescent="0.25">
      <c r="B10" s="21" t="s">
        <v>29</v>
      </c>
      <c r="C10" s="9">
        <v>0</v>
      </c>
      <c r="D10" s="9">
        <v>0</v>
      </c>
      <c r="E10" s="9">
        <v>0</v>
      </c>
      <c r="F10" s="27">
        <f t="shared" si="0"/>
        <v>0</v>
      </c>
      <c r="G10" s="9">
        <v>35604532699</v>
      </c>
      <c r="H10" s="28" t="s">
        <v>30</v>
      </c>
      <c r="I10" s="9">
        <v>0</v>
      </c>
      <c r="J10" s="9"/>
      <c r="K10" s="9">
        <v>0</v>
      </c>
      <c r="L10" s="9"/>
      <c r="M10" s="27">
        <f t="shared" si="1"/>
        <v>35604532699</v>
      </c>
      <c r="N10" s="10">
        <f t="shared" si="2"/>
        <v>35604532699</v>
      </c>
      <c r="O10" s="11"/>
      <c r="P10" s="12" t="s">
        <v>22</v>
      </c>
      <c r="Q10" s="13">
        <v>226</v>
      </c>
      <c r="R10" s="11"/>
    </row>
    <row r="11" spans="2:19" ht="45" x14ac:dyDescent="0.25">
      <c r="B11" s="21" t="s">
        <v>31</v>
      </c>
      <c r="C11" s="9">
        <v>0</v>
      </c>
      <c r="D11" s="9">
        <v>0</v>
      </c>
      <c r="E11" s="9">
        <v>0</v>
      </c>
      <c r="F11" s="27">
        <f t="shared" si="0"/>
        <v>0</v>
      </c>
      <c r="G11" s="9">
        <v>0</v>
      </c>
      <c r="H11" s="9"/>
      <c r="I11" s="9">
        <v>0</v>
      </c>
      <c r="J11" s="9"/>
      <c r="K11" s="9">
        <v>0</v>
      </c>
      <c r="L11" s="9"/>
      <c r="M11" s="27">
        <f t="shared" si="1"/>
        <v>0</v>
      </c>
      <c r="N11" s="10">
        <f t="shared" si="2"/>
        <v>0</v>
      </c>
      <c r="O11" s="11"/>
      <c r="P11" s="12"/>
      <c r="Q11" s="13"/>
      <c r="R11" s="11"/>
    </row>
    <row r="12" spans="2:19" ht="30" x14ac:dyDescent="0.25">
      <c r="B12" s="21" t="s">
        <v>32</v>
      </c>
      <c r="C12" s="9">
        <v>0</v>
      </c>
      <c r="D12" s="9">
        <v>0</v>
      </c>
      <c r="E12" s="9">
        <v>0</v>
      </c>
      <c r="F12" s="27">
        <f t="shared" si="0"/>
        <v>0</v>
      </c>
      <c r="G12" s="9">
        <v>0</v>
      </c>
      <c r="H12" s="9"/>
      <c r="I12" s="9">
        <v>0</v>
      </c>
      <c r="J12" s="9"/>
      <c r="K12" s="9">
        <v>0</v>
      </c>
      <c r="L12" s="9"/>
      <c r="M12" s="27">
        <f t="shared" si="1"/>
        <v>0</v>
      </c>
      <c r="N12" s="10">
        <f t="shared" si="2"/>
        <v>0</v>
      </c>
      <c r="O12" s="11"/>
      <c r="P12" s="12"/>
      <c r="Q12" s="13"/>
      <c r="R12" s="11"/>
    </row>
    <row r="13" spans="2:19" ht="55.2" x14ac:dyDescent="0.25">
      <c r="B13" s="21" t="s">
        <v>33</v>
      </c>
      <c r="C13" s="9">
        <v>0</v>
      </c>
      <c r="D13" s="9">
        <v>0</v>
      </c>
      <c r="E13" s="9">
        <v>0</v>
      </c>
      <c r="F13" s="27">
        <f t="shared" si="0"/>
        <v>0</v>
      </c>
      <c r="G13" s="9">
        <v>0</v>
      </c>
      <c r="H13" s="9"/>
      <c r="I13" s="9">
        <v>0</v>
      </c>
      <c r="J13" s="9"/>
      <c r="K13" s="9">
        <v>0</v>
      </c>
      <c r="L13" s="9"/>
      <c r="M13" s="27">
        <f t="shared" si="1"/>
        <v>0</v>
      </c>
      <c r="N13" s="10">
        <f t="shared" si="2"/>
        <v>0</v>
      </c>
      <c r="O13" s="11"/>
      <c r="P13" s="12" t="s">
        <v>22</v>
      </c>
      <c r="Q13" s="19"/>
      <c r="R13" s="11"/>
    </row>
    <row r="14" spans="2:19" ht="15.6" x14ac:dyDescent="0.25">
      <c r="B14" s="14" t="s">
        <v>6</v>
      </c>
      <c r="C14" s="15">
        <f>SUM(C8:C13)</f>
        <v>69061134999</v>
      </c>
      <c r="D14" s="15">
        <f>SUM(D8:D13)</f>
        <v>0</v>
      </c>
      <c r="E14" s="15">
        <f>SUM(E8:E13)</f>
        <v>0</v>
      </c>
      <c r="F14" s="15">
        <f>SUM(F8:F13)</f>
        <v>69061134999</v>
      </c>
      <c r="G14" s="15">
        <f>SUM(G8:G13)</f>
        <v>91604532699</v>
      </c>
      <c r="I14" s="15">
        <f>SUM(I8:I13)</f>
        <v>0</v>
      </c>
      <c r="K14" s="15">
        <f>SUM(K8:K13)</f>
        <v>0</v>
      </c>
      <c r="M14" s="15">
        <f>SUM(M8:M13)</f>
        <v>91604532699</v>
      </c>
      <c r="N14" s="15">
        <f>SUM(N8:N13)</f>
        <v>160665667698</v>
      </c>
      <c r="O14" s="16"/>
      <c r="Q14" s="29">
        <f>SUM(Q8:Q13)</f>
        <v>1602</v>
      </c>
      <c r="R14" s="16"/>
    </row>
    <row r="16" spans="2:19" ht="15.6" x14ac:dyDescent="0.25">
      <c r="B16" s="14" t="s">
        <v>12</v>
      </c>
      <c r="C16" s="17">
        <f>F14</f>
        <v>69061134999</v>
      </c>
      <c r="D16" s="22"/>
    </row>
    <row r="17" spans="1:17" ht="15.6" x14ac:dyDescent="0.25">
      <c r="B17" s="14" t="s">
        <v>7</v>
      </c>
      <c r="C17" s="17">
        <f>+M14</f>
        <v>91604532699</v>
      </c>
      <c r="D17" s="22"/>
    </row>
    <row r="18" spans="1:17" ht="15.6" x14ac:dyDescent="0.25">
      <c r="B18" s="14" t="s">
        <v>3</v>
      </c>
      <c r="C18" s="18">
        <f>+C16+C17</f>
        <v>160665667698</v>
      </c>
      <c r="D18" s="23"/>
    </row>
    <row r="20" spans="1:17" x14ac:dyDescent="0.25">
      <c r="A20" s="25"/>
      <c r="B20" s="25"/>
      <c r="C20" s="25"/>
      <c r="D20" s="25"/>
      <c r="E20" s="25"/>
      <c r="F20" s="25"/>
      <c r="G20" s="25"/>
      <c r="H20" s="25"/>
      <c r="I20" s="25"/>
      <c r="J20" s="25"/>
      <c r="K20" s="25"/>
      <c r="L20" s="25"/>
      <c r="M20" s="25"/>
      <c r="N20" s="25"/>
      <c r="O20" s="25"/>
      <c r="P20" s="25"/>
      <c r="Q20" s="25"/>
    </row>
    <row r="22" spans="1:17" ht="22.8" x14ac:dyDescent="0.25">
      <c r="B22" s="1" t="s">
        <v>36</v>
      </c>
      <c r="C22" s="159" t="s">
        <v>37</v>
      </c>
      <c r="D22" s="159"/>
      <c r="E22" s="159"/>
      <c r="F22" s="159"/>
      <c r="G22" s="159"/>
      <c r="H22" s="159"/>
      <c r="I22" s="159"/>
      <c r="J22" s="159"/>
      <c r="K22" s="159"/>
      <c r="L22" s="159"/>
      <c r="M22" s="159"/>
      <c r="N22" s="159"/>
      <c r="O22" s="2"/>
    </row>
    <row r="23" spans="1:17" ht="24.6" x14ac:dyDescent="0.25">
      <c r="B23" s="5"/>
      <c r="C23" s="6"/>
      <c r="D23" s="6"/>
      <c r="E23" s="6"/>
      <c r="F23" s="6"/>
      <c r="G23" s="6"/>
      <c r="H23" s="6"/>
      <c r="I23" s="6"/>
      <c r="J23" s="6"/>
      <c r="K23" s="6"/>
      <c r="L23" s="6"/>
      <c r="M23" s="6"/>
      <c r="N23" s="6"/>
      <c r="O23" s="6"/>
    </row>
    <row r="24" spans="1:17" ht="15.6" x14ac:dyDescent="0.25">
      <c r="B24" s="160" t="s">
        <v>0</v>
      </c>
      <c r="C24" s="151" t="s">
        <v>13</v>
      </c>
      <c r="D24" s="152"/>
      <c r="E24" s="152"/>
      <c r="F24" s="153"/>
      <c r="G24" s="151" t="s">
        <v>2</v>
      </c>
      <c r="H24" s="152"/>
      <c r="I24" s="152"/>
      <c r="J24" s="152"/>
      <c r="K24" s="152"/>
      <c r="L24" s="152"/>
      <c r="M24" s="153"/>
      <c r="N24" s="154" t="s">
        <v>3</v>
      </c>
      <c r="O24" s="7"/>
      <c r="P24" s="158" t="s">
        <v>11</v>
      </c>
      <c r="Q24" s="158"/>
    </row>
    <row r="25" spans="1:17" ht="31.2" x14ac:dyDescent="0.25">
      <c r="B25" s="160"/>
      <c r="C25" s="20" t="s">
        <v>9</v>
      </c>
      <c r="D25" s="20" t="s">
        <v>10</v>
      </c>
      <c r="E25" s="20" t="s">
        <v>1</v>
      </c>
      <c r="F25" s="20" t="s">
        <v>16</v>
      </c>
      <c r="G25" s="20" t="s">
        <v>14</v>
      </c>
      <c r="H25" s="24" t="s">
        <v>15</v>
      </c>
      <c r="I25" s="20" t="s">
        <v>18</v>
      </c>
      <c r="J25" s="24" t="s">
        <v>17</v>
      </c>
      <c r="K25" s="20" t="s">
        <v>19</v>
      </c>
      <c r="L25" s="24" t="s">
        <v>20</v>
      </c>
      <c r="M25" s="20" t="s">
        <v>4</v>
      </c>
      <c r="N25" s="154"/>
      <c r="O25" s="7"/>
      <c r="P25" s="8" t="s">
        <v>26</v>
      </c>
      <c r="Q25" s="8" t="s">
        <v>5</v>
      </c>
    </row>
    <row r="26" spans="1:17" ht="41.4" x14ac:dyDescent="0.25">
      <c r="B26" s="21" t="s">
        <v>38</v>
      </c>
      <c r="C26" s="9">
        <v>0</v>
      </c>
      <c r="D26" s="9">
        <v>0</v>
      </c>
      <c r="E26" s="9">
        <v>0</v>
      </c>
      <c r="F26" s="27">
        <v>0</v>
      </c>
      <c r="G26" s="9">
        <v>0</v>
      </c>
      <c r="H26" s="9"/>
      <c r="I26" s="9">
        <v>0</v>
      </c>
      <c r="J26" s="9"/>
      <c r="K26" s="9">
        <v>0</v>
      </c>
      <c r="L26" s="9"/>
      <c r="M26" s="9">
        <f>+G26+I26+K26</f>
        <v>0</v>
      </c>
      <c r="N26" s="30">
        <f>+F26+M26</f>
        <v>0</v>
      </c>
      <c r="O26" s="11"/>
      <c r="P26" s="12" t="s">
        <v>39</v>
      </c>
      <c r="Q26" s="32">
        <v>0.2</v>
      </c>
    </row>
    <row r="27" spans="1:17" ht="30" x14ac:dyDescent="0.25">
      <c r="B27" s="21" t="s">
        <v>40</v>
      </c>
      <c r="C27" s="9">
        <v>0</v>
      </c>
      <c r="D27" s="9">
        <v>0</v>
      </c>
      <c r="E27" s="9">
        <v>0</v>
      </c>
      <c r="F27" s="27">
        <f>+C27+D27+E27</f>
        <v>0</v>
      </c>
      <c r="G27" s="9">
        <v>0</v>
      </c>
      <c r="H27" s="9"/>
      <c r="I27" s="9">
        <v>0</v>
      </c>
      <c r="J27" s="9"/>
      <c r="K27" s="9">
        <v>0</v>
      </c>
      <c r="L27" s="9"/>
      <c r="M27" s="9">
        <f>+G27+I27+K27</f>
        <v>0</v>
      </c>
      <c r="N27" s="30">
        <f>+F27+M27</f>
        <v>0</v>
      </c>
      <c r="O27" s="11"/>
      <c r="P27" s="12"/>
      <c r="Q27" s="13"/>
    </row>
    <row r="28" spans="1:17" ht="30" x14ac:dyDescent="0.25">
      <c r="B28" s="21" t="s">
        <v>41</v>
      </c>
      <c r="C28" s="9">
        <v>0</v>
      </c>
      <c r="D28" s="9">
        <v>0</v>
      </c>
      <c r="E28" s="9">
        <v>0</v>
      </c>
      <c r="F28" s="27">
        <f>+C28+D28+E28</f>
        <v>0</v>
      </c>
      <c r="G28" s="9">
        <v>0</v>
      </c>
      <c r="H28" s="9"/>
      <c r="I28" s="9">
        <v>0</v>
      </c>
      <c r="J28" s="9"/>
      <c r="K28" s="9">
        <v>0</v>
      </c>
      <c r="L28" s="9"/>
      <c r="M28" s="9">
        <f>+G28+I28+K28</f>
        <v>0</v>
      </c>
      <c r="N28" s="30">
        <f>+F28+M28</f>
        <v>0</v>
      </c>
      <c r="O28" s="11"/>
      <c r="P28" s="12"/>
      <c r="Q28" s="13"/>
    </row>
    <row r="29" spans="1:17" ht="15.6" x14ac:dyDescent="0.25">
      <c r="B29" s="14" t="s">
        <v>6</v>
      </c>
      <c r="C29" s="15">
        <f>SUM(C26:C28)</f>
        <v>0</v>
      </c>
      <c r="D29" s="15">
        <f>SUM(D26:D28)</f>
        <v>0</v>
      </c>
      <c r="E29" s="15">
        <f>SUM(E26:E28)</f>
        <v>0</v>
      </c>
      <c r="F29" s="15">
        <f>SUM(F26:F28)</f>
        <v>0</v>
      </c>
      <c r="G29" s="15">
        <f>SUM(G26:G28)</f>
        <v>0</v>
      </c>
      <c r="I29" s="15">
        <f>SUM(I26:I28)</f>
        <v>0</v>
      </c>
      <c r="K29" s="15">
        <f>SUM(K26:K28)</f>
        <v>0</v>
      </c>
      <c r="M29" s="31">
        <f>SUM(M26:M28)</f>
        <v>0</v>
      </c>
      <c r="N29" s="31">
        <f>SUM(N26:N28)</f>
        <v>0</v>
      </c>
      <c r="O29" s="16"/>
      <c r="Q29" s="33">
        <f>SUM(Q26:Q28)</f>
        <v>0.2</v>
      </c>
    </row>
    <row r="31" spans="1:17" ht="15.6" x14ac:dyDescent="0.25">
      <c r="B31" s="14" t="s">
        <v>12</v>
      </c>
      <c r="C31" s="17">
        <f>F29</f>
        <v>0</v>
      </c>
      <c r="D31" s="22"/>
    </row>
    <row r="32" spans="1:17" ht="15.6" x14ac:dyDescent="0.25">
      <c r="B32" s="14" t="s">
        <v>7</v>
      </c>
      <c r="C32" s="17">
        <f>+M29</f>
        <v>0</v>
      </c>
      <c r="D32" s="22"/>
    </row>
    <row r="33" spans="1:17" ht="15.6" x14ac:dyDescent="0.25">
      <c r="B33" s="14" t="s">
        <v>3</v>
      </c>
      <c r="C33" s="18">
        <f>+C31+C32</f>
        <v>0</v>
      </c>
      <c r="D33" s="23"/>
    </row>
    <row r="35" spans="1:17" x14ac:dyDescent="0.25">
      <c r="A35" s="25"/>
      <c r="B35" s="25"/>
      <c r="C35" s="25"/>
      <c r="D35" s="25"/>
      <c r="E35" s="25"/>
      <c r="F35" s="25"/>
      <c r="G35" s="25"/>
      <c r="H35" s="25"/>
      <c r="I35" s="25"/>
      <c r="J35" s="25"/>
      <c r="K35" s="25"/>
      <c r="L35" s="25"/>
      <c r="M35" s="25"/>
      <c r="N35" s="25"/>
      <c r="O35" s="25"/>
      <c r="P35" s="25"/>
      <c r="Q35" s="25"/>
    </row>
    <row r="37" spans="1:17" ht="22.8" x14ac:dyDescent="0.25">
      <c r="B37" s="1" t="s">
        <v>50</v>
      </c>
      <c r="C37" s="159" t="s">
        <v>48</v>
      </c>
      <c r="D37" s="159"/>
      <c r="E37" s="159"/>
      <c r="F37" s="159"/>
      <c r="G37" s="159"/>
      <c r="H37" s="159"/>
      <c r="I37" s="159"/>
      <c r="J37" s="159"/>
      <c r="K37" s="159"/>
      <c r="L37" s="159"/>
      <c r="M37" s="159"/>
      <c r="N37" s="159"/>
      <c r="O37" s="2"/>
    </row>
    <row r="38" spans="1:17" ht="24.6" x14ac:dyDescent="0.25">
      <c r="B38" s="5"/>
      <c r="C38" s="6"/>
      <c r="D38" s="6"/>
      <c r="E38" s="6"/>
      <c r="F38" s="6"/>
      <c r="G38" s="6"/>
      <c r="H38" s="6"/>
      <c r="I38" s="6"/>
      <c r="J38" s="6"/>
      <c r="K38" s="6"/>
      <c r="L38" s="6"/>
      <c r="M38" s="6"/>
      <c r="N38" s="6"/>
      <c r="O38" s="6"/>
    </row>
    <row r="39" spans="1:17" ht="15.6" x14ac:dyDescent="0.25">
      <c r="B39" s="160" t="s">
        <v>0</v>
      </c>
      <c r="C39" s="151" t="s">
        <v>13</v>
      </c>
      <c r="D39" s="152"/>
      <c r="E39" s="152"/>
      <c r="F39" s="153"/>
      <c r="G39" s="151" t="s">
        <v>2</v>
      </c>
      <c r="H39" s="152"/>
      <c r="I39" s="152"/>
      <c r="J39" s="152"/>
      <c r="K39" s="152"/>
      <c r="L39" s="152"/>
      <c r="M39" s="153"/>
      <c r="N39" s="154" t="s">
        <v>3</v>
      </c>
      <c r="O39" s="7"/>
      <c r="P39" s="158" t="s">
        <v>11</v>
      </c>
      <c r="Q39" s="158"/>
    </row>
    <row r="40" spans="1:17" ht="31.2" x14ac:dyDescent="0.25">
      <c r="B40" s="160"/>
      <c r="C40" s="20" t="s">
        <v>9</v>
      </c>
      <c r="D40" s="20" t="s">
        <v>10</v>
      </c>
      <c r="E40" s="20" t="s">
        <v>1</v>
      </c>
      <c r="F40" s="20" t="s">
        <v>16</v>
      </c>
      <c r="G40" s="20" t="s">
        <v>14</v>
      </c>
      <c r="H40" s="24" t="s">
        <v>15</v>
      </c>
      <c r="I40" s="20" t="s">
        <v>18</v>
      </c>
      <c r="J40" s="24" t="s">
        <v>17</v>
      </c>
      <c r="K40" s="20" t="s">
        <v>19</v>
      </c>
      <c r="L40" s="24" t="s">
        <v>20</v>
      </c>
      <c r="M40" s="20" t="s">
        <v>4</v>
      </c>
      <c r="N40" s="154"/>
      <c r="O40" s="7"/>
      <c r="P40" s="8" t="s">
        <v>26</v>
      </c>
      <c r="Q40" s="8" t="s">
        <v>5</v>
      </c>
    </row>
    <row r="41" spans="1:17" ht="30" x14ac:dyDescent="0.25">
      <c r="B41" s="21" t="s">
        <v>51</v>
      </c>
      <c r="C41" s="9">
        <v>0</v>
      </c>
      <c r="D41" s="9">
        <v>0</v>
      </c>
      <c r="E41" s="9">
        <v>0</v>
      </c>
      <c r="F41" s="27">
        <f>+C41+D41+E41</f>
        <v>0</v>
      </c>
      <c r="G41" s="155">
        <v>1300000000</v>
      </c>
      <c r="H41" s="28"/>
      <c r="I41" s="9">
        <v>0</v>
      </c>
      <c r="J41" s="9"/>
      <c r="K41" s="9">
        <v>0</v>
      </c>
      <c r="L41" s="9"/>
      <c r="M41" s="9">
        <f>+G41+I41+K41</f>
        <v>1300000000</v>
      </c>
      <c r="N41" s="30">
        <f>+F41+M41</f>
        <v>1300000000</v>
      </c>
      <c r="O41" s="11"/>
      <c r="P41" s="12" t="s">
        <v>52</v>
      </c>
      <c r="Q41" s="34">
        <v>30</v>
      </c>
    </row>
    <row r="42" spans="1:17" ht="45" x14ac:dyDescent="0.25">
      <c r="B42" s="21" t="s">
        <v>55</v>
      </c>
      <c r="C42" s="9">
        <v>0</v>
      </c>
      <c r="D42" s="9">
        <v>0</v>
      </c>
      <c r="E42" s="9">
        <v>0</v>
      </c>
      <c r="F42" s="27">
        <f>+C42+D42+E42</f>
        <v>0</v>
      </c>
      <c r="G42" s="156"/>
      <c r="H42" s="28"/>
      <c r="I42" s="9">
        <v>0</v>
      </c>
      <c r="J42" s="9"/>
      <c r="K42" s="9">
        <v>0</v>
      </c>
      <c r="L42" s="9"/>
      <c r="M42" s="9">
        <f>+G42+I42+K42</f>
        <v>0</v>
      </c>
      <c r="N42" s="30">
        <f>+F42+M42</f>
        <v>0</v>
      </c>
      <c r="O42" s="11"/>
      <c r="P42" s="12" t="s">
        <v>52</v>
      </c>
      <c r="Q42" s="34">
        <v>4</v>
      </c>
    </row>
    <row r="43" spans="1:17" ht="30" x14ac:dyDescent="0.25">
      <c r="B43" s="21" t="s">
        <v>53</v>
      </c>
      <c r="C43" s="9">
        <v>0</v>
      </c>
      <c r="D43" s="9">
        <v>0</v>
      </c>
      <c r="E43" s="9">
        <v>0</v>
      </c>
      <c r="F43" s="27">
        <f>+C43+D43+E43</f>
        <v>0</v>
      </c>
      <c r="G43" s="156"/>
      <c r="H43" s="28"/>
      <c r="I43" s="9">
        <v>0</v>
      </c>
      <c r="J43" s="9"/>
      <c r="K43" s="9">
        <v>0</v>
      </c>
      <c r="L43" s="9"/>
      <c r="M43" s="9">
        <f>+G43+I43+K43</f>
        <v>0</v>
      </c>
      <c r="N43" s="30">
        <f>+F43+M43</f>
        <v>0</v>
      </c>
      <c r="O43" s="11"/>
      <c r="P43" s="12"/>
      <c r="Q43" s="13"/>
    </row>
    <row r="44" spans="1:17" ht="30" x14ac:dyDescent="0.25">
      <c r="B44" s="21" t="s">
        <v>54</v>
      </c>
      <c r="C44" s="9">
        <v>0</v>
      </c>
      <c r="D44" s="9">
        <v>0</v>
      </c>
      <c r="E44" s="9">
        <v>0</v>
      </c>
      <c r="F44" s="27">
        <f>+C44+D44+E44</f>
        <v>0</v>
      </c>
      <c r="G44" s="157"/>
      <c r="H44" s="28"/>
      <c r="I44" s="9">
        <v>0</v>
      </c>
      <c r="J44" s="9"/>
      <c r="K44" s="9">
        <v>0</v>
      </c>
      <c r="L44" s="9"/>
      <c r="M44" s="9">
        <f>+G44+I44+K44</f>
        <v>0</v>
      </c>
      <c r="N44" s="30">
        <f>+F44+M44</f>
        <v>0</v>
      </c>
      <c r="O44" s="11"/>
      <c r="P44" s="12"/>
      <c r="Q44" s="13"/>
    </row>
    <row r="45" spans="1:17" ht="15.6" x14ac:dyDescent="0.25">
      <c r="B45" s="14" t="s">
        <v>6</v>
      </c>
      <c r="C45" s="15">
        <f>SUM(C41:C44)</f>
        <v>0</v>
      </c>
      <c r="D45" s="15">
        <f>SUM(D41:D44)</f>
        <v>0</v>
      </c>
      <c r="E45" s="15">
        <f>SUM(E41:E44)</f>
        <v>0</v>
      </c>
      <c r="F45" s="15">
        <f>SUM(F41:F44)</f>
        <v>0</v>
      </c>
      <c r="G45" s="15">
        <f>SUM(G41:G44)</f>
        <v>1300000000</v>
      </c>
      <c r="I45" s="15">
        <f>SUM(I41:I44)</f>
        <v>0</v>
      </c>
      <c r="K45" s="15">
        <f>SUM(K41:K44)</f>
        <v>0</v>
      </c>
      <c r="M45" s="31">
        <f>SUM(M41:M44)</f>
        <v>1300000000</v>
      </c>
      <c r="N45" s="31">
        <f>SUM(N41:N44)</f>
        <v>1300000000</v>
      </c>
      <c r="O45" s="16"/>
      <c r="Q45" s="29">
        <f>SUM(Q41:Q44)</f>
        <v>34</v>
      </c>
    </row>
    <row r="47" spans="1:17" ht="15.6" x14ac:dyDescent="0.25">
      <c r="B47" s="14" t="s">
        <v>12</v>
      </c>
      <c r="C47" s="17">
        <f>F45</f>
        <v>0</v>
      </c>
      <c r="D47" s="22"/>
    </row>
    <row r="48" spans="1:17" ht="15.6" x14ac:dyDescent="0.25">
      <c r="B48" s="14" t="s">
        <v>7</v>
      </c>
      <c r="C48" s="17">
        <f>+M45</f>
        <v>1300000000</v>
      </c>
      <c r="D48" s="22"/>
    </row>
    <row r="49" spans="1:17" ht="15.6" x14ac:dyDescent="0.25">
      <c r="B49" s="14" t="s">
        <v>3</v>
      </c>
      <c r="C49" s="18">
        <f>+C47+C48</f>
        <v>1300000000</v>
      </c>
      <c r="D49" s="23"/>
    </row>
    <row r="51" spans="1:17" x14ac:dyDescent="0.25">
      <c r="A51" s="25"/>
      <c r="B51" s="25"/>
      <c r="C51" s="25"/>
      <c r="D51" s="25"/>
      <c r="E51" s="25"/>
      <c r="F51" s="25"/>
      <c r="G51" s="25"/>
      <c r="H51" s="25"/>
      <c r="I51" s="25"/>
      <c r="J51" s="25"/>
      <c r="K51" s="25"/>
      <c r="L51" s="25"/>
      <c r="M51" s="25"/>
      <c r="N51" s="25"/>
      <c r="O51" s="25"/>
      <c r="P51" s="25"/>
      <c r="Q51" s="25"/>
    </row>
    <row r="53" spans="1:17" ht="22.8" x14ac:dyDescent="0.25">
      <c r="B53" s="1" t="s">
        <v>49</v>
      </c>
      <c r="C53" s="159" t="s">
        <v>42</v>
      </c>
      <c r="D53" s="159"/>
      <c r="E53" s="159"/>
      <c r="F53" s="159"/>
      <c r="G53" s="159"/>
      <c r="H53" s="159"/>
      <c r="I53" s="159"/>
      <c r="J53" s="159"/>
      <c r="K53" s="159"/>
      <c r="L53" s="159"/>
      <c r="M53" s="159"/>
      <c r="N53" s="159"/>
      <c r="O53" s="2"/>
    </row>
    <row r="54" spans="1:17" ht="24.6" x14ac:dyDescent="0.25">
      <c r="B54" s="5"/>
      <c r="C54" s="6"/>
      <c r="D54" s="6"/>
      <c r="E54" s="6"/>
      <c r="F54" s="6"/>
      <c r="G54" s="6"/>
      <c r="H54" s="6"/>
      <c r="I54" s="6"/>
      <c r="J54" s="6"/>
      <c r="K54" s="6"/>
      <c r="L54" s="6"/>
      <c r="M54" s="6"/>
      <c r="N54" s="6"/>
      <c r="O54" s="6"/>
    </row>
    <row r="55" spans="1:17" ht="15.6" x14ac:dyDescent="0.25">
      <c r="B55" s="160" t="s">
        <v>0</v>
      </c>
      <c r="C55" s="151" t="s">
        <v>13</v>
      </c>
      <c r="D55" s="152"/>
      <c r="E55" s="152"/>
      <c r="F55" s="153"/>
      <c r="G55" s="151" t="s">
        <v>2</v>
      </c>
      <c r="H55" s="152"/>
      <c r="I55" s="152"/>
      <c r="J55" s="152"/>
      <c r="K55" s="152"/>
      <c r="L55" s="152"/>
      <c r="M55" s="153"/>
      <c r="N55" s="154" t="s">
        <v>3</v>
      </c>
      <c r="O55" s="7"/>
      <c r="P55" s="158" t="s">
        <v>11</v>
      </c>
      <c r="Q55" s="158"/>
    </row>
    <row r="56" spans="1:17" ht="31.2" x14ac:dyDescent="0.25">
      <c r="B56" s="160"/>
      <c r="C56" s="20" t="s">
        <v>9</v>
      </c>
      <c r="D56" s="20" t="s">
        <v>10</v>
      </c>
      <c r="E56" s="20" t="s">
        <v>1</v>
      </c>
      <c r="F56" s="20" t="s">
        <v>16</v>
      </c>
      <c r="G56" s="20" t="s">
        <v>14</v>
      </c>
      <c r="H56" s="24" t="s">
        <v>15</v>
      </c>
      <c r="I56" s="20" t="s">
        <v>18</v>
      </c>
      <c r="J56" s="24" t="s">
        <v>17</v>
      </c>
      <c r="K56" s="20" t="s">
        <v>19</v>
      </c>
      <c r="L56" s="24" t="s">
        <v>20</v>
      </c>
      <c r="M56" s="20" t="s">
        <v>4</v>
      </c>
      <c r="N56" s="154"/>
      <c r="O56" s="7"/>
      <c r="P56" s="8" t="s">
        <v>26</v>
      </c>
      <c r="Q56" s="8" t="s">
        <v>5</v>
      </c>
    </row>
    <row r="57" spans="1:17" ht="41.4" x14ac:dyDescent="0.25">
      <c r="B57" s="21" t="s">
        <v>43</v>
      </c>
      <c r="C57" s="9">
        <v>350000000</v>
      </c>
      <c r="D57" s="9">
        <v>0</v>
      </c>
      <c r="E57" s="9">
        <v>0</v>
      </c>
      <c r="F57" s="27">
        <f>+C57+D57+E57</f>
        <v>350000000</v>
      </c>
      <c r="G57" s="9">
        <v>0</v>
      </c>
      <c r="H57" s="9"/>
      <c r="I57" s="9">
        <v>0</v>
      </c>
      <c r="J57" s="9"/>
      <c r="K57" s="9">
        <v>0</v>
      </c>
      <c r="L57" s="9"/>
      <c r="M57" s="9">
        <f>+G57+I57+K57</f>
        <v>0</v>
      </c>
      <c r="N57" s="30">
        <f>+F57+M57</f>
        <v>350000000</v>
      </c>
      <c r="O57" s="11"/>
      <c r="P57" s="12" t="s">
        <v>44</v>
      </c>
      <c r="Q57" s="34">
        <v>9100</v>
      </c>
    </row>
    <row r="58" spans="1:17" ht="30" x14ac:dyDescent="0.25">
      <c r="B58" s="21" t="s">
        <v>45</v>
      </c>
      <c r="C58" s="9">
        <v>0</v>
      </c>
      <c r="D58" s="9">
        <v>0</v>
      </c>
      <c r="E58" s="9">
        <v>0</v>
      </c>
      <c r="F58" s="27">
        <f>+C58+D58+E58</f>
        <v>0</v>
      </c>
      <c r="G58" s="9">
        <v>0</v>
      </c>
      <c r="H58" s="9"/>
      <c r="I58" s="9">
        <v>0</v>
      </c>
      <c r="J58" s="9"/>
      <c r="K58" s="9">
        <v>0</v>
      </c>
      <c r="L58" s="9"/>
      <c r="M58" s="9">
        <f>+G58+I58+K58</f>
        <v>0</v>
      </c>
      <c r="N58" s="30">
        <f>+F58+M58</f>
        <v>0</v>
      </c>
      <c r="O58" s="11"/>
      <c r="P58" s="12"/>
      <c r="Q58" s="13"/>
    </row>
    <row r="59" spans="1:17" ht="45" x14ac:dyDescent="0.25">
      <c r="B59" s="21" t="s">
        <v>46</v>
      </c>
      <c r="C59" s="9">
        <v>150000000</v>
      </c>
      <c r="D59" s="9">
        <v>0</v>
      </c>
      <c r="E59" s="9">
        <v>0</v>
      </c>
      <c r="F59" s="27">
        <f>+C59+D59+E59</f>
        <v>150000000</v>
      </c>
      <c r="G59" s="9">
        <v>0</v>
      </c>
      <c r="H59" s="9"/>
      <c r="I59" s="9">
        <v>0</v>
      </c>
      <c r="J59" s="9"/>
      <c r="K59" s="9">
        <v>0</v>
      </c>
      <c r="L59" s="9"/>
      <c r="M59" s="9">
        <f>+G59+I59+K59</f>
        <v>0</v>
      </c>
      <c r="N59" s="30">
        <f>+F59+M59</f>
        <v>150000000</v>
      </c>
      <c r="O59" s="11"/>
      <c r="P59" s="12"/>
      <c r="Q59" s="13"/>
    </row>
    <row r="60" spans="1:17" ht="15" x14ac:dyDescent="0.25">
      <c r="B60" s="21" t="s">
        <v>47</v>
      </c>
      <c r="C60" s="9">
        <v>0</v>
      </c>
      <c r="D60" s="9">
        <v>0</v>
      </c>
      <c r="E60" s="9">
        <v>0</v>
      </c>
      <c r="F60" s="27">
        <f>+C60+D60+E60</f>
        <v>0</v>
      </c>
      <c r="G60" s="9">
        <v>0</v>
      </c>
      <c r="H60" s="9"/>
      <c r="I60" s="9">
        <v>0</v>
      </c>
      <c r="J60" s="9"/>
      <c r="K60" s="9">
        <v>0</v>
      </c>
      <c r="L60" s="9"/>
      <c r="M60" s="9">
        <f>+G60+I60+K60</f>
        <v>0</v>
      </c>
      <c r="N60" s="30">
        <f>+F60+M60</f>
        <v>0</v>
      </c>
      <c r="O60" s="11"/>
      <c r="P60" s="12"/>
      <c r="Q60" s="13"/>
    </row>
    <row r="61" spans="1:17" ht="15.6" x14ac:dyDescent="0.25">
      <c r="B61" s="14" t="s">
        <v>6</v>
      </c>
      <c r="C61" s="15">
        <f>SUM(C57:C60)</f>
        <v>500000000</v>
      </c>
      <c r="D61" s="15">
        <f>SUM(D57:D60)</f>
        <v>0</v>
      </c>
      <c r="E61" s="15">
        <f>SUM(E57:E60)</f>
        <v>0</v>
      </c>
      <c r="F61" s="15">
        <f>SUM(F57:F60)</f>
        <v>500000000</v>
      </c>
      <c r="G61" s="15">
        <f>SUM(G57:G60)</f>
        <v>0</v>
      </c>
      <c r="I61" s="15">
        <f>SUM(I57:I60)</f>
        <v>0</v>
      </c>
      <c r="K61" s="15">
        <f>SUM(K57:K60)</f>
        <v>0</v>
      </c>
      <c r="M61" s="31">
        <f>SUM(M57:M60)</f>
        <v>0</v>
      </c>
      <c r="N61" s="31">
        <f>SUM(N57:N60)</f>
        <v>500000000</v>
      </c>
      <c r="O61" s="16"/>
      <c r="Q61" s="29">
        <f>SUM(Q57:Q60)</f>
        <v>9100</v>
      </c>
    </row>
    <row r="63" spans="1:17" ht="15.6" x14ac:dyDescent="0.25">
      <c r="B63" s="14" t="s">
        <v>12</v>
      </c>
      <c r="C63" s="17">
        <f>F61</f>
        <v>500000000</v>
      </c>
      <c r="D63" s="22"/>
    </row>
    <row r="64" spans="1:17" ht="15.6" x14ac:dyDescent="0.25">
      <c r="B64" s="14" t="s">
        <v>7</v>
      </c>
      <c r="C64" s="17">
        <f>+M61</f>
        <v>0</v>
      </c>
      <c r="D64" s="22"/>
    </row>
    <row r="65" spans="1:18" ht="15.6" x14ac:dyDescent="0.25">
      <c r="B65" s="14" t="s">
        <v>3</v>
      </c>
      <c r="C65" s="18">
        <f>+C63+C64</f>
        <v>500000000</v>
      </c>
      <c r="D65" s="23"/>
    </row>
    <row r="67" spans="1:18" x14ac:dyDescent="0.25">
      <c r="A67" s="25"/>
      <c r="B67" s="25"/>
      <c r="C67" s="25"/>
      <c r="D67" s="25"/>
      <c r="E67" s="25"/>
      <c r="F67" s="25"/>
      <c r="G67" s="25"/>
      <c r="H67" s="25"/>
      <c r="I67" s="25"/>
      <c r="J67" s="25"/>
      <c r="K67" s="25"/>
      <c r="L67" s="25"/>
      <c r="M67" s="25"/>
      <c r="N67" s="25"/>
      <c r="O67" s="25"/>
      <c r="P67" s="25"/>
      <c r="Q67" s="25"/>
    </row>
    <row r="69" spans="1:18" ht="29.25" customHeight="1" x14ac:dyDescent="0.25">
      <c r="B69" s="1" t="s">
        <v>56</v>
      </c>
      <c r="C69" s="161" t="s">
        <v>57</v>
      </c>
      <c r="D69" s="162"/>
      <c r="E69" s="162"/>
      <c r="F69" s="162"/>
      <c r="G69" s="162"/>
      <c r="H69" s="162"/>
      <c r="I69" s="162"/>
      <c r="J69" s="162"/>
      <c r="K69" s="162"/>
      <c r="L69" s="162"/>
      <c r="M69" s="162"/>
      <c r="N69" s="163"/>
      <c r="O69" s="2"/>
      <c r="R69" s="2"/>
    </row>
    <row r="70" spans="1:18" ht="15" customHeight="1" x14ac:dyDescent="0.25">
      <c r="B70" s="5"/>
      <c r="C70" s="6"/>
      <c r="D70" s="6"/>
      <c r="E70" s="6"/>
      <c r="F70" s="6"/>
      <c r="G70" s="6"/>
      <c r="H70" s="6"/>
      <c r="I70" s="6"/>
      <c r="J70" s="6"/>
      <c r="K70" s="6"/>
      <c r="L70" s="6"/>
      <c r="M70" s="6"/>
      <c r="N70" s="6"/>
      <c r="O70" s="6"/>
      <c r="R70" s="6"/>
    </row>
    <row r="71" spans="1:18" ht="16.5" customHeight="1" x14ac:dyDescent="0.25">
      <c r="B71" s="160" t="s">
        <v>0</v>
      </c>
      <c r="C71" s="151" t="s">
        <v>13</v>
      </c>
      <c r="D71" s="152"/>
      <c r="E71" s="152"/>
      <c r="F71" s="153"/>
      <c r="G71" s="151" t="s">
        <v>2</v>
      </c>
      <c r="H71" s="152"/>
      <c r="I71" s="152"/>
      <c r="J71" s="152"/>
      <c r="K71" s="152"/>
      <c r="L71" s="152"/>
      <c r="M71" s="153"/>
      <c r="N71" s="154" t="s">
        <v>3</v>
      </c>
      <c r="O71" s="7"/>
      <c r="P71" s="158" t="s">
        <v>11</v>
      </c>
      <c r="Q71" s="158"/>
      <c r="R71" s="7"/>
    </row>
    <row r="72" spans="1:18" ht="31.5" customHeight="1" x14ac:dyDescent="0.25">
      <c r="B72" s="160"/>
      <c r="C72" s="20" t="s">
        <v>9</v>
      </c>
      <c r="D72" s="20" t="s">
        <v>10</v>
      </c>
      <c r="E72" s="20" t="s">
        <v>1</v>
      </c>
      <c r="F72" s="20" t="s">
        <v>16</v>
      </c>
      <c r="G72" s="20" t="s">
        <v>14</v>
      </c>
      <c r="H72" s="24" t="s">
        <v>15</v>
      </c>
      <c r="I72" s="20" t="s">
        <v>18</v>
      </c>
      <c r="J72" s="24" t="s">
        <v>17</v>
      </c>
      <c r="K72" s="20" t="s">
        <v>19</v>
      </c>
      <c r="L72" s="24" t="s">
        <v>20</v>
      </c>
      <c r="M72" s="20" t="s">
        <v>4</v>
      </c>
      <c r="N72" s="154"/>
      <c r="O72" s="7"/>
      <c r="P72" s="8" t="s">
        <v>26</v>
      </c>
      <c r="Q72" s="8" t="s">
        <v>5</v>
      </c>
      <c r="R72" s="7"/>
    </row>
    <row r="73" spans="1:18" ht="30" x14ac:dyDescent="0.25">
      <c r="B73" s="21" t="s">
        <v>58</v>
      </c>
      <c r="C73" s="9">
        <v>0</v>
      </c>
      <c r="D73" s="9">
        <v>0</v>
      </c>
      <c r="E73" s="9">
        <v>0</v>
      </c>
      <c r="F73" s="27">
        <f>+C73+D73+E73</f>
        <v>0</v>
      </c>
      <c r="G73" s="9">
        <v>0</v>
      </c>
      <c r="H73" s="9"/>
      <c r="I73" s="9">
        <v>0</v>
      </c>
      <c r="J73" s="9"/>
      <c r="K73" s="9">
        <v>0</v>
      </c>
      <c r="L73" s="9"/>
      <c r="M73" s="9">
        <f>+G73+I73+K73</f>
        <v>0</v>
      </c>
      <c r="N73" s="30">
        <f>+F73+M73</f>
        <v>0</v>
      </c>
      <c r="O73" s="11"/>
      <c r="P73" s="12"/>
      <c r="Q73" s="13"/>
      <c r="R73" s="11"/>
    </row>
    <row r="74" spans="1:18" ht="27.6" x14ac:dyDescent="0.25">
      <c r="B74" s="21" t="s">
        <v>59</v>
      </c>
      <c r="C74" s="9">
        <v>0</v>
      </c>
      <c r="D74" s="9">
        <v>0</v>
      </c>
      <c r="E74" s="9">
        <v>0</v>
      </c>
      <c r="F74" s="27">
        <f t="shared" ref="F74:F84" si="3">+C74+D74+E74</f>
        <v>0</v>
      </c>
      <c r="G74" s="9">
        <v>0</v>
      </c>
      <c r="H74" s="9"/>
      <c r="I74" s="9">
        <v>0</v>
      </c>
      <c r="J74" s="9"/>
      <c r="K74" s="28">
        <v>24000000000</v>
      </c>
      <c r="L74" s="35" t="s">
        <v>60</v>
      </c>
      <c r="M74" s="9">
        <f t="shared" ref="M74:M79" si="4">+G74+I74+K74</f>
        <v>24000000000</v>
      </c>
      <c r="N74" s="30">
        <f t="shared" ref="N74:N84" si="5">+F74+M74</f>
        <v>24000000000</v>
      </c>
      <c r="O74" s="11"/>
      <c r="P74" s="12"/>
      <c r="Q74" s="13"/>
      <c r="R74" s="11"/>
    </row>
    <row r="75" spans="1:18" ht="30" x14ac:dyDescent="0.25">
      <c r="B75" s="21" t="s">
        <v>61</v>
      </c>
      <c r="C75" s="9">
        <v>50000000000</v>
      </c>
      <c r="D75" s="9">
        <v>0</v>
      </c>
      <c r="E75" s="9">
        <v>0</v>
      </c>
      <c r="F75" s="27">
        <f t="shared" si="3"/>
        <v>50000000000</v>
      </c>
      <c r="G75" s="9">
        <v>0</v>
      </c>
      <c r="H75" s="9"/>
      <c r="I75" s="9">
        <v>0</v>
      </c>
      <c r="J75" s="9"/>
      <c r="K75" s="9">
        <v>0</v>
      </c>
      <c r="L75" s="9"/>
      <c r="M75" s="9">
        <f t="shared" si="4"/>
        <v>0</v>
      </c>
      <c r="N75" s="30">
        <f t="shared" si="5"/>
        <v>50000000000</v>
      </c>
      <c r="O75" s="11"/>
      <c r="P75" s="12" t="s">
        <v>62</v>
      </c>
      <c r="Q75" s="13">
        <v>90</v>
      </c>
      <c r="R75" s="11"/>
    </row>
    <row r="76" spans="1:18" ht="30" x14ac:dyDescent="0.25">
      <c r="B76" s="21" t="s">
        <v>63</v>
      </c>
      <c r="C76" s="9">
        <v>45755000000</v>
      </c>
      <c r="D76" s="9">
        <v>0</v>
      </c>
      <c r="E76" s="9">
        <v>0</v>
      </c>
      <c r="F76" s="27">
        <f t="shared" si="3"/>
        <v>45755000000</v>
      </c>
      <c r="G76" s="9">
        <v>0</v>
      </c>
      <c r="H76" s="9"/>
      <c r="I76" s="9">
        <v>0</v>
      </c>
      <c r="J76" s="9"/>
      <c r="K76" s="9">
        <v>0</v>
      </c>
      <c r="L76" s="9"/>
      <c r="M76" s="9">
        <f t="shared" si="4"/>
        <v>0</v>
      </c>
      <c r="N76" s="30">
        <f t="shared" si="5"/>
        <v>45755000000</v>
      </c>
      <c r="O76" s="11"/>
      <c r="P76" s="12" t="s">
        <v>62</v>
      </c>
      <c r="Q76" s="13">
        <v>120</v>
      </c>
      <c r="R76" s="11"/>
    </row>
    <row r="77" spans="1:18" ht="30" x14ac:dyDescent="0.25">
      <c r="B77" s="21" t="s">
        <v>64</v>
      </c>
      <c r="C77" s="9">
        <v>0</v>
      </c>
      <c r="D77" s="9">
        <v>0</v>
      </c>
      <c r="E77" s="9">
        <v>0</v>
      </c>
      <c r="F77" s="27">
        <f t="shared" si="3"/>
        <v>0</v>
      </c>
      <c r="G77" s="9">
        <v>2529484707</v>
      </c>
      <c r="H77" s="9" t="s">
        <v>65</v>
      </c>
      <c r="I77" s="9">
        <v>0</v>
      </c>
      <c r="J77" s="9"/>
      <c r="K77" s="9">
        <v>0</v>
      </c>
      <c r="L77" s="9"/>
      <c r="M77" s="9">
        <f t="shared" si="4"/>
        <v>2529484707</v>
      </c>
      <c r="N77" s="30">
        <f t="shared" si="5"/>
        <v>2529484707</v>
      </c>
      <c r="O77" s="11"/>
      <c r="P77" s="12" t="s">
        <v>62</v>
      </c>
      <c r="Q77" s="13">
        <v>8</v>
      </c>
      <c r="R77" s="11"/>
    </row>
    <row r="78" spans="1:18" ht="30" x14ac:dyDescent="0.25">
      <c r="B78" s="21" t="s">
        <v>66</v>
      </c>
      <c r="C78" s="9">
        <v>0</v>
      </c>
      <c r="D78" s="9">
        <v>0</v>
      </c>
      <c r="E78" s="9">
        <v>0</v>
      </c>
      <c r="F78" s="27">
        <f t="shared" si="3"/>
        <v>0</v>
      </c>
      <c r="G78" s="28">
        <v>38246000000</v>
      </c>
      <c r="H78" s="28" t="s">
        <v>67</v>
      </c>
      <c r="I78" s="9">
        <v>0</v>
      </c>
      <c r="J78" s="9"/>
      <c r="K78" s="9">
        <v>0</v>
      </c>
      <c r="L78" s="9"/>
      <c r="M78" s="9">
        <f t="shared" si="4"/>
        <v>38246000000</v>
      </c>
      <c r="N78" s="30">
        <f t="shared" si="5"/>
        <v>38246000000</v>
      </c>
      <c r="O78" s="11"/>
      <c r="P78" s="12" t="s">
        <v>62</v>
      </c>
      <c r="Q78" s="13">
        <v>50</v>
      </c>
      <c r="R78" s="11"/>
    </row>
    <row r="79" spans="1:18" ht="30" x14ac:dyDescent="0.25">
      <c r="B79" s="21" t="s">
        <v>68</v>
      </c>
      <c r="C79" s="28">
        <v>350000000</v>
      </c>
      <c r="D79" s="9">
        <v>0</v>
      </c>
      <c r="E79" s="9">
        <v>0</v>
      </c>
      <c r="F79" s="27">
        <f t="shared" si="3"/>
        <v>350000000</v>
      </c>
      <c r="G79" s="9">
        <v>0</v>
      </c>
      <c r="H79" s="9"/>
      <c r="I79" s="9">
        <v>0</v>
      </c>
      <c r="J79" s="9"/>
      <c r="K79" s="9">
        <v>0</v>
      </c>
      <c r="L79" s="9"/>
      <c r="M79" s="9">
        <f t="shared" si="4"/>
        <v>0</v>
      </c>
      <c r="N79" s="30">
        <f t="shared" si="5"/>
        <v>350000000</v>
      </c>
      <c r="O79" s="11"/>
      <c r="P79" s="12"/>
      <c r="Q79" s="13"/>
      <c r="R79" s="11"/>
    </row>
    <row r="80" spans="1:18" ht="30" x14ac:dyDescent="0.25">
      <c r="B80" s="21" t="s">
        <v>69</v>
      </c>
      <c r="C80" s="9">
        <v>0</v>
      </c>
      <c r="D80" s="9">
        <v>0</v>
      </c>
      <c r="E80" s="9">
        <v>0</v>
      </c>
      <c r="F80" s="27">
        <f t="shared" si="3"/>
        <v>0</v>
      </c>
      <c r="G80" s="9">
        <v>0</v>
      </c>
      <c r="H80" s="9"/>
      <c r="I80" s="9">
        <v>0</v>
      </c>
      <c r="J80" s="9"/>
      <c r="K80" s="28">
        <v>10000000000</v>
      </c>
      <c r="L80" s="28" t="s">
        <v>30</v>
      </c>
      <c r="M80" s="9">
        <f>+G80+I80+K80</f>
        <v>10000000000</v>
      </c>
      <c r="N80" s="30">
        <f t="shared" si="5"/>
        <v>10000000000</v>
      </c>
      <c r="O80" s="11"/>
      <c r="P80" s="12" t="s">
        <v>62</v>
      </c>
      <c r="Q80" s="13">
        <v>10</v>
      </c>
      <c r="R80" s="11"/>
    </row>
    <row r="81" spans="2:18" ht="30" x14ac:dyDescent="0.25">
      <c r="B81" s="21" t="s">
        <v>70</v>
      </c>
      <c r="C81" s="9">
        <v>0</v>
      </c>
      <c r="D81" s="9">
        <v>0</v>
      </c>
      <c r="E81" s="9">
        <v>0</v>
      </c>
      <c r="F81" s="27">
        <f>+C81+D81+E81</f>
        <v>0</v>
      </c>
      <c r="G81" s="9">
        <v>0</v>
      </c>
      <c r="H81" s="9"/>
      <c r="I81" s="9">
        <v>0</v>
      </c>
      <c r="J81" s="9"/>
      <c r="K81" s="28">
        <v>10000000000</v>
      </c>
      <c r="L81" s="28" t="s">
        <v>30</v>
      </c>
      <c r="M81" s="9">
        <f>+G81+I81+K81</f>
        <v>10000000000</v>
      </c>
      <c r="N81" s="30">
        <f>+F81+M81</f>
        <v>10000000000</v>
      </c>
      <c r="O81" s="11"/>
      <c r="P81" s="12" t="s">
        <v>62</v>
      </c>
      <c r="Q81" s="13">
        <v>10</v>
      </c>
      <c r="R81" s="11"/>
    </row>
    <row r="82" spans="2:18" ht="30" x14ac:dyDescent="0.25">
      <c r="B82" s="21" t="s">
        <v>71</v>
      </c>
      <c r="C82" s="28">
        <v>3520000000</v>
      </c>
      <c r="D82" s="9">
        <v>0</v>
      </c>
      <c r="E82" s="9">
        <v>0</v>
      </c>
      <c r="F82" s="27">
        <f>+C82+D82+E82</f>
        <v>3520000000</v>
      </c>
      <c r="G82" s="9">
        <v>0</v>
      </c>
      <c r="H82" s="9"/>
      <c r="I82" s="9">
        <v>0</v>
      </c>
      <c r="J82" s="9"/>
      <c r="K82" s="9">
        <v>0</v>
      </c>
      <c r="L82" s="9"/>
      <c r="M82" s="9">
        <f>+G82+I82+K82</f>
        <v>0</v>
      </c>
      <c r="N82" s="30">
        <f>+F82+M82</f>
        <v>3520000000</v>
      </c>
      <c r="O82" s="11"/>
      <c r="P82" s="12"/>
      <c r="Q82" s="13"/>
      <c r="R82" s="11"/>
    </row>
    <row r="83" spans="2:18" ht="45" x14ac:dyDescent="0.25">
      <c r="B83" s="21" t="s">
        <v>72</v>
      </c>
      <c r="C83" s="28">
        <v>25000000</v>
      </c>
      <c r="D83" s="9">
        <v>0</v>
      </c>
      <c r="E83" s="9">
        <v>0</v>
      </c>
      <c r="F83" s="27">
        <f t="shared" si="3"/>
        <v>25000000</v>
      </c>
      <c r="G83" s="9">
        <v>0</v>
      </c>
      <c r="H83" s="9"/>
      <c r="I83" s="9">
        <v>0</v>
      </c>
      <c r="J83" s="9"/>
      <c r="K83" s="9">
        <v>0</v>
      </c>
      <c r="L83" s="9"/>
      <c r="M83" s="9">
        <f>+G83+I83+K83</f>
        <v>0</v>
      </c>
      <c r="N83" s="30">
        <f t="shared" si="5"/>
        <v>25000000</v>
      </c>
      <c r="O83" s="11"/>
      <c r="P83" s="12"/>
      <c r="Q83" s="13"/>
      <c r="R83" s="11"/>
    </row>
    <row r="84" spans="2:18" ht="30" x14ac:dyDescent="0.25">
      <c r="B84" s="21" t="s">
        <v>73</v>
      </c>
      <c r="C84" s="9">
        <v>0</v>
      </c>
      <c r="D84" s="9">
        <v>0</v>
      </c>
      <c r="E84" s="9">
        <v>0</v>
      </c>
      <c r="F84" s="27">
        <f t="shared" si="3"/>
        <v>0</v>
      </c>
      <c r="G84" s="9">
        <v>0</v>
      </c>
      <c r="H84" s="9"/>
      <c r="I84" s="9">
        <v>0</v>
      </c>
      <c r="J84" s="9"/>
      <c r="K84" s="9">
        <v>0</v>
      </c>
      <c r="L84" s="9"/>
      <c r="M84" s="9">
        <f>+G84+I84+K84</f>
        <v>0</v>
      </c>
      <c r="N84" s="30">
        <f t="shared" si="5"/>
        <v>0</v>
      </c>
      <c r="O84" s="11"/>
      <c r="P84" s="12"/>
      <c r="Q84" s="13"/>
      <c r="R84" s="11"/>
    </row>
    <row r="85" spans="2:18" ht="15.6" x14ac:dyDescent="0.25">
      <c r="B85" s="14" t="s">
        <v>6</v>
      </c>
      <c r="C85" s="15">
        <f>SUM(C73:C84)</f>
        <v>99650000000</v>
      </c>
      <c r="D85" s="15">
        <f>SUM(D73:D84)</f>
        <v>0</v>
      </c>
      <c r="E85" s="15">
        <f>SUM(E73:E84)</f>
        <v>0</v>
      </c>
      <c r="F85" s="15">
        <f>SUM(F73:F84)</f>
        <v>99650000000</v>
      </c>
      <c r="G85" s="15">
        <f>SUM(G73:G84)</f>
        <v>40775484707</v>
      </c>
      <c r="I85" s="15">
        <f>SUM(I73:I84)</f>
        <v>0</v>
      </c>
      <c r="K85" s="15">
        <f>SUM(K73:K84)</f>
        <v>44000000000</v>
      </c>
      <c r="M85" s="15">
        <f>SUM(M73:M84)</f>
        <v>84775484707</v>
      </c>
      <c r="N85" s="15">
        <f>SUM(N73:N84)</f>
        <v>184425484707</v>
      </c>
      <c r="O85" s="16"/>
      <c r="Q85" s="29">
        <f>SUM(Q73:Q84)</f>
        <v>288</v>
      </c>
      <c r="R85" s="16"/>
    </row>
    <row r="87" spans="2:18" ht="15.6" x14ac:dyDescent="0.25">
      <c r="B87" s="14" t="s">
        <v>12</v>
      </c>
      <c r="C87" s="17">
        <f>F85</f>
        <v>99650000000</v>
      </c>
      <c r="D87" s="22"/>
    </row>
    <row r="88" spans="2:18" ht="15.6" x14ac:dyDescent="0.25">
      <c r="B88" s="14" t="s">
        <v>7</v>
      </c>
      <c r="C88" s="17">
        <f>+M85</f>
        <v>84775484707</v>
      </c>
      <c r="D88" s="22"/>
    </row>
    <row r="89" spans="2:18" ht="15.6" x14ac:dyDescent="0.25">
      <c r="B89" s="14" t="s">
        <v>3</v>
      </c>
      <c r="C89" s="18">
        <f>+C87+C88</f>
        <v>184425484707</v>
      </c>
      <c r="D89" s="23"/>
    </row>
  </sheetData>
  <mergeCells count="32">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 ref="C2:N2"/>
    <mergeCell ref="C4:N4"/>
    <mergeCell ref="B6:B7"/>
    <mergeCell ref="C6:F6"/>
    <mergeCell ref="G6:M6"/>
    <mergeCell ref="N6:N7"/>
    <mergeCell ref="B24:B25"/>
    <mergeCell ref="C24:F24"/>
    <mergeCell ref="G24:M24"/>
    <mergeCell ref="N24:N25"/>
    <mergeCell ref="P24:Q24"/>
    <mergeCell ref="G55:M55"/>
    <mergeCell ref="N55:N56"/>
    <mergeCell ref="G41:G44"/>
    <mergeCell ref="P6:Q6"/>
    <mergeCell ref="C22:N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4140625" defaultRowHeight="13.8" x14ac:dyDescent="0.25"/>
  <cols>
    <col min="1" max="1" width="3.109375" style="3" customWidth="1"/>
    <col min="2" max="2" width="42.441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75</v>
      </c>
      <c r="C2" s="159" t="s">
        <v>74</v>
      </c>
      <c r="D2" s="159"/>
      <c r="E2" s="159"/>
      <c r="F2" s="159"/>
      <c r="G2" s="159"/>
      <c r="H2" s="159"/>
      <c r="I2" s="159"/>
      <c r="J2" s="159"/>
      <c r="K2" s="159"/>
      <c r="L2" s="159"/>
      <c r="M2" s="159"/>
      <c r="N2" s="159"/>
      <c r="O2" s="2"/>
      <c r="R2" s="2"/>
    </row>
    <row r="3" spans="2:18" x14ac:dyDescent="0.25">
      <c r="C3" s="4"/>
      <c r="D3" s="4"/>
      <c r="E3" s="4"/>
      <c r="F3" s="4"/>
      <c r="G3" s="4"/>
      <c r="H3" s="4"/>
      <c r="I3" s="4"/>
      <c r="J3" s="4"/>
      <c r="K3" s="4"/>
      <c r="L3" s="4"/>
      <c r="M3" s="4"/>
      <c r="N3" s="4"/>
      <c r="O3" s="4"/>
      <c r="R3" s="4"/>
    </row>
    <row r="4" spans="2:18" ht="29.25" customHeight="1" x14ac:dyDescent="0.25">
      <c r="B4" s="1" t="s">
        <v>76</v>
      </c>
      <c r="C4" s="159" t="s">
        <v>77</v>
      </c>
      <c r="D4" s="159"/>
      <c r="E4" s="159"/>
      <c r="F4" s="159"/>
      <c r="G4" s="159"/>
      <c r="H4" s="159"/>
      <c r="I4" s="159"/>
      <c r="J4" s="159"/>
      <c r="K4" s="159"/>
      <c r="L4" s="159"/>
      <c r="M4" s="159"/>
      <c r="N4" s="159"/>
      <c r="O4" s="2"/>
      <c r="R4" s="2"/>
    </row>
    <row r="5" spans="2:18" ht="15" customHeight="1" x14ac:dyDescent="0.25">
      <c r="B5" s="5"/>
      <c r="C5" s="6"/>
      <c r="D5" s="6"/>
      <c r="E5" s="6"/>
      <c r="F5" s="6"/>
      <c r="G5" s="6"/>
      <c r="H5" s="6"/>
      <c r="I5" s="6"/>
      <c r="J5" s="6"/>
      <c r="K5" s="6"/>
      <c r="L5" s="6"/>
      <c r="M5" s="6"/>
      <c r="N5" s="6"/>
      <c r="O5" s="6"/>
      <c r="R5" s="6"/>
    </row>
    <row r="6" spans="2:18" ht="16.5" customHeight="1" x14ac:dyDescent="0.25">
      <c r="B6" s="160" t="s">
        <v>0</v>
      </c>
      <c r="C6" s="151" t="s">
        <v>13</v>
      </c>
      <c r="D6" s="152"/>
      <c r="E6" s="152"/>
      <c r="F6" s="153"/>
      <c r="G6" s="151" t="s">
        <v>2</v>
      </c>
      <c r="H6" s="152"/>
      <c r="I6" s="152"/>
      <c r="J6" s="152"/>
      <c r="K6" s="152"/>
      <c r="L6" s="152"/>
      <c r="M6" s="153"/>
      <c r="N6" s="154" t="s">
        <v>3</v>
      </c>
      <c r="O6" s="7"/>
      <c r="P6" s="158" t="s">
        <v>11</v>
      </c>
      <c r="Q6" s="158"/>
      <c r="R6" s="7"/>
    </row>
    <row r="7" spans="2:18" ht="31.5" customHeight="1" x14ac:dyDescent="0.25">
      <c r="B7" s="160"/>
      <c r="C7" s="20" t="s">
        <v>9</v>
      </c>
      <c r="D7" s="20" t="s">
        <v>10</v>
      </c>
      <c r="E7" s="20" t="s">
        <v>1</v>
      </c>
      <c r="F7" s="20" t="s">
        <v>16</v>
      </c>
      <c r="G7" s="20" t="s">
        <v>14</v>
      </c>
      <c r="H7" s="24" t="s">
        <v>15</v>
      </c>
      <c r="I7" s="20" t="s">
        <v>18</v>
      </c>
      <c r="J7" s="24" t="s">
        <v>17</v>
      </c>
      <c r="K7" s="20" t="s">
        <v>19</v>
      </c>
      <c r="L7" s="24" t="s">
        <v>20</v>
      </c>
      <c r="M7" s="20" t="s">
        <v>4</v>
      </c>
      <c r="N7" s="154"/>
      <c r="O7" s="7"/>
      <c r="P7" s="8" t="s">
        <v>26</v>
      </c>
      <c r="Q7" s="8" t="s">
        <v>5</v>
      </c>
      <c r="R7" s="7"/>
    </row>
    <row r="8" spans="2:18" ht="30" x14ac:dyDescent="0.25">
      <c r="B8" s="21" t="s">
        <v>78</v>
      </c>
      <c r="C8" s="9">
        <v>0</v>
      </c>
      <c r="D8" s="9">
        <v>0</v>
      </c>
      <c r="E8" s="9">
        <v>0</v>
      </c>
      <c r="F8" s="27">
        <f>+C8+D8+E8</f>
        <v>0</v>
      </c>
      <c r="G8" s="9">
        <v>0</v>
      </c>
      <c r="H8" s="9"/>
      <c r="I8" s="9">
        <v>0</v>
      </c>
      <c r="J8" s="9"/>
      <c r="K8" s="9">
        <v>0</v>
      </c>
      <c r="L8" s="9"/>
      <c r="M8" s="9">
        <f>+G8+I8+K8</f>
        <v>0</v>
      </c>
      <c r="N8" s="30">
        <f>+F8+M8</f>
        <v>0</v>
      </c>
      <c r="O8" s="11"/>
      <c r="P8" s="12"/>
      <c r="Q8" s="13"/>
      <c r="R8" s="11"/>
    </row>
    <row r="9" spans="2:18" ht="30" x14ac:dyDescent="0.25">
      <c r="B9" s="21" t="s">
        <v>79</v>
      </c>
      <c r="C9" s="9">
        <v>0</v>
      </c>
      <c r="D9" s="9">
        <v>0</v>
      </c>
      <c r="E9" s="9">
        <v>0</v>
      </c>
      <c r="F9" s="27">
        <f>+C9+D9+E9</f>
        <v>0</v>
      </c>
      <c r="G9" s="9">
        <v>0</v>
      </c>
      <c r="H9" s="9"/>
      <c r="I9" s="9">
        <v>0</v>
      </c>
      <c r="J9" s="9"/>
      <c r="K9" s="9">
        <v>0</v>
      </c>
      <c r="L9" s="9"/>
      <c r="M9" s="9">
        <f>+G9+I9+K9</f>
        <v>0</v>
      </c>
      <c r="N9" s="30">
        <f>+F9+M9</f>
        <v>0</v>
      </c>
      <c r="O9" s="11"/>
      <c r="P9" s="12"/>
      <c r="Q9" s="13"/>
      <c r="R9" s="11"/>
    </row>
    <row r="10" spans="2:18" ht="61.2" x14ac:dyDescent="0.25">
      <c r="B10" s="21" t="s">
        <v>80</v>
      </c>
      <c r="C10" s="9">
        <v>0</v>
      </c>
      <c r="D10" s="9">
        <v>0</v>
      </c>
      <c r="E10" s="9">
        <v>0</v>
      </c>
      <c r="F10" s="27">
        <f>+C10+D10+E10</f>
        <v>0</v>
      </c>
      <c r="G10" s="28">
        <v>335000000</v>
      </c>
      <c r="H10" s="28"/>
      <c r="I10" s="9">
        <v>0</v>
      </c>
      <c r="J10" s="9"/>
      <c r="K10" s="9">
        <v>410413093</v>
      </c>
      <c r="L10" s="36" t="s">
        <v>82</v>
      </c>
      <c r="M10" s="9">
        <f>+G10+I10+K10</f>
        <v>745413093</v>
      </c>
      <c r="N10" s="30">
        <f>+F10+M10</f>
        <v>745413093</v>
      </c>
      <c r="O10" s="11"/>
      <c r="P10" s="12" t="s">
        <v>81</v>
      </c>
      <c r="Q10" s="13">
        <v>150</v>
      </c>
      <c r="R10" s="11"/>
    </row>
    <row r="11" spans="2:18" ht="27.6" x14ac:dyDescent="0.25">
      <c r="B11" s="21" t="s">
        <v>83</v>
      </c>
      <c r="C11" s="9">
        <v>0</v>
      </c>
      <c r="D11" s="9">
        <v>0</v>
      </c>
      <c r="E11" s="9">
        <v>0</v>
      </c>
      <c r="F11" s="27">
        <f>+C11+D11+E11</f>
        <v>0</v>
      </c>
      <c r="G11" s="9">
        <v>0</v>
      </c>
      <c r="H11" s="9"/>
      <c r="I11" s="9">
        <v>0</v>
      </c>
      <c r="J11" s="9"/>
      <c r="K11" s="9">
        <v>0</v>
      </c>
      <c r="L11" s="9"/>
      <c r="M11" s="9">
        <f>+G11+I11+K11</f>
        <v>0</v>
      </c>
      <c r="N11" s="30">
        <f>+F11+M11</f>
        <v>0</v>
      </c>
      <c r="O11" s="11"/>
      <c r="P11" s="12" t="s">
        <v>81</v>
      </c>
      <c r="Q11" s="13">
        <v>1000</v>
      </c>
      <c r="R11" s="11"/>
    </row>
    <row r="12" spans="2:18" ht="15.6" x14ac:dyDescent="0.25">
      <c r="B12" s="14" t="s">
        <v>6</v>
      </c>
      <c r="C12" s="15">
        <f>SUM(C8:C11)</f>
        <v>0</v>
      </c>
      <c r="D12" s="15">
        <f>SUM(D8:D11)</f>
        <v>0</v>
      </c>
      <c r="E12" s="15">
        <f>SUM(E8:E11)</f>
        <v>0</v>
      </c>
      <c r="F12" s="15">
        <f>SUM(F8:F11)</f>
        <v>0</v>
      </c>
      <c r="G12" s="15">
        <f>SUM(G8:G11)</f>
        <v>335000000</v>
      </c>
      <c r="I12" s="15">
        <f>SUM(I8:I11)</f>
        <v>0</v>
      </c>
      <c r="K12" s="15">
        <f>SUM(K8:K11)</f>
        <v>410413093</v>
      </c>
      <c r="M12" s="31">
        <f>SUM(M8:M11)</f>
        <v>745413093</v>
      </c>
      <c r="N12" s="31">
        <f>SUM(N8:N11)</f>
        <v>745413093</v>
      </c>
      <c r="O12" s="16"/>
      <c r="Q12" s="29">
        <f>SUM(Q8:Q11)</f>
        <v>1150</v>
      </c>
      <c r="R12" s="16"/>
    </row>
    <row r="14" spans="2:18" ht="15.6" x14ac:dyDescent="0.25">
      <c r="B14" s="14" t="s">
        <v>12</v>
      </c>
      <c r="C14" s="17">
        <f>F12</f>
        <v>0</v>
      </c>
      <c r="D14" s="22"/>
    </row>
    <row r="15" spans="2:18" ht="15.6" x14ac:dyDescent="0.25">
      <c r="B15" s="14" t="s">
        <v>7</v>
      </c>
      <c r="C15" s="17">
        <f>+M12</f>
        <v>745413093</v>
      </c>
      <c r="D15" s="22"/>
    </row>
    <row r="16" spans="2:18" ht="15.6" x14ac:dyDescent="0.25">
      <c r="B16" s="14" t="s">
        <v>3</v>
      </c>
      <c r="C16" s="18">
        <f>+C14+C15</f>
        <v>745413093</v>
      </c>
      <c r="D16" s="23"/>
    </row>
    <row r="18" spans="1:18" x14ac:dyDescent="0.25">
      <c r="A18" s="25"/>
      <c r="B18" s="25"/>
      <c r="C18" s="25"/>
      <c r="D18" s="25"/>
      <c r="E18" s="25"/>
      <c r="F18" s="25"/>
      <c r="G18" s="25"/>
      <c r="H18" s="25"/>
      <c r="I18" s="25"/>
      <c r="J18" s="25"/>
      <c r="K18" s="25"/>
      <c r="L18" s="25"/>
      <c r="M18" s="25"/>
      <c r="N18" s="25"/>
      <c r="O18" s="25"/>
      <c r="P18" s="25"/>
      <c r="Q18" s="25"/>
    </row>
    <row r="20" spans="1:18" ht="29.25" customHeight="1" x14ac:dyDescent="0.25">
      <c r="B20" s="1" t="s">
        <v>84</v>
      </c>
      <c r="C20" s="159" t="s">
        <v>85</v>
      </c>
      <c r="D20" s="159"/>
      <c r="E20" s="159"/>
      <c r="F20" s="159"/>
      <c r="G20" s="159"/>
      <c r="H20" s="159"/>
      <c r="I20" s="159"/>
      <c r="J20" s="159"/>
      <c r="K20" s="159"/>
      <c r="L20" s="159"/>
      <c r="M20" s="159"/>
      <c r="N20" s="159"/>
      <c r="O20" s="2"/>
      <c r="R20" s="2"/>
    </row>
    <row r="21" spans="1:18" ht="15" customHeight="1" x14ac:dyDescent="0.25">
      <c r="B21" s="5"/>
      <c r="C21" s="6"/>
      <c r="D21" s="6"/>
      <c r="E21" s="6"/>
      <c r="F21" s="6"/>
      <c r="G21" s="6"/>
      <c r="H21" s="6"/>
      <c r="I21" s="6"/>
      <c r="J21" s="6"/>
      <c r="K21" s="6"/>
      <c r="L21" s="6"/>
      <c r="M21" s="6"/>
      <c r="N21" s="6"/>
      <c r="O21" s="6"/>
      <c r="R21" s="6"/>
    </row>
    <row r="22" spans="1:18" ht="16.5" customHeight="1" x14ac:dyDescent="0.25">
      <c r="B22" s="160" t="s">
        <v>0</v>
      </c>
      <c r="C22" s="151" t="s">
        <v>13</v>
      </c>
      <c r="D22" s="152"/>
      <c r="E22" s="152"/>
      <c r="F22" s="153"/>
      <c r="G22" s="151" t="s">
        <v>2</v>
      </c>
      <c r="H22" s="152"/>
      <c r="I22" s="152"/>
      <c r="J22" s="152"/>
      <c r="K22" s="152"/>
      <c r="L22" s="152"/>
      <c r="M22" s="153"/>
      <c r="N22" s="154" t="s">
        <v>3</v>
      </c>
      <c r="O22" s="7"/>
      <c r="P22" s="158" t="s">
        <v>11</v>
      </c>
      <c r="Q22" s="158"/>
      <c r="R22" s="7"/>
    </row>
    <row r="23" spans="1:18" ht="31.5" customHeight="1" x14ac:dyDescent="0.25">
      <c r="B23" s="160"/>
      <c r="C23" s="20" t="s">
        <v>9</v>
      </c>
      <c r="D23" s="20" t="s">
        <v>10</v>
      </c>
      <c r="E23" s="20" t="s">
        <v>1</v>
      </c>
      <c r="F23" s="20" t="s">
        <v>16</v>
      </c>
      <c r="G23" s="20" t="s">
        <v>14</v>
      </c>
      <c r="H23" s="24" t="s">
        <v>15</v>
      </c>
      <c r="I23" s="20" t="s">
        <v>18</v>
      </c>
      <c r="J23" s="24" t="s">
        <v>17</v>
      </c>
      <c r="K23" s="20" t="s">
        <v>19</v>
      </c>
      <c r="L23" s="24" t="s">
        <v>20</v>
      </c>
      <c r="M23" s="20" t="s">
        <v>4</v>
      </c>
      <c r="N23" s="154"/>
      <c r="O23" s="7"/>
      <c r="P23" s="8" t="s">
        <v>26</v>
      </c>
      <c r="Q23" s="8" t="s">
        <v>5</v>
      </c>
      <c r="R23" s="7"/>
    </row>
    <row r="24" spans="1:18" ht="45" x14ac:dyDescent="0.25">
      <c r="B24" s="21" t="s">
        <v>86</v>
      </c>
      <c r="C24" s="9">
        <v>0</v>
      </c>
      <c r="D24" s="9">
        <v>0</v>
      </c>
      <c r="E24" s="9">
        <v>0</v>
      </c>
      <c r="F24" s="27">
        <f>+C24+D24+E24</f>
        <v>0</v>
      </c>
      <c r="G24" s="9">
        <v>0</v>
      </c>
      <c r="H24" s="9"/>
      <c r="I24" s="9">
        <v>0</v>
      </c>
      <c r="J24" s="9"/>
      <c r="K24" s="9">
        <v>0</v>
      </c>
      <c r="L24" s="9"/>
      <c r="M24" s="9">
        <f>+G24+I24+K24</f>
        <v>0</v>
      </c>
      <c r="N24" s="30">
        <f>+F24+M24</f>
        <v>0</v>
      </c>
      <c r="O24" s="11"/>
      <c r="P24" s="12" t="s">
        <v>81</v>
      </c>
      <c r="Q24" s="13">
        <v>150</v>
      </c>
      <c r="R24" s="11"/>
    </row>
    <row r="25" spans="1:18" ht="60" x14ac:dyDescent="0.25">
      <c r="B25" s="21" t="s">
        <v>87</v>
      </c>
      <c r="C25" s="9">
        <v>0</v>
      </c>
      <c r="D25" s="9">
        <v>0</v>
      </c>
      <c r="E25" s="9">
        <v>0</v>
      </c>
      <c r="F25" s="27">
        <f>+C25+D25+E25</f>
        <v>0</v>
      </c>
      <c r="G25" s="9">
        <v>0</v>
      </c>
      <c r="H25" s="9"/>
      <c r="I25" s="9">
        <v>0</v>
      </c>
      <c r="J25" s="9"/>
      <c r="K25" s="9">
        <v>0</v>
      </c>
      <c r="L25" s="9"/>
      <c r="M25" s="9">
        <f>+G25+I25+K25</f>
        <v>0</v>
      </c>
      <c r="N25" s="30">
        <f>+F25+M25</f>
        <v>0</v>
      </c>
      <c r="O25" s="11"/>
      <c r="P25" s="12" t="s">
        <v>81</v>
      </c>
      <c r="Q25" s="13">
        <v>110</v>
      </c>
      <c r="R25" s="11"/>
    </row>
    <row r="26" spans="1:18" ht="45" x14ac:dyDescent="0.25">
      <c r="B26" s="21" t="s">
        <v>88</v>
      </c>
      <c r="C26" s="9">
        <v>0</v>
      </c>
      <c r="D26" s="9">
        <v>0</v>
      </c>
      <c r="E26" s="9">
        <v>0</v>
      </c>
      <c r="F26" s="27">
        <f>+C26+D26+E26</f>
        <v>0</v>
      </c>
      <c r="G26" s="9">
        <v>0</v>
      </c>
      <c r="H26" s="9"/>
      <c r="I26" s="9">
        <v>0</v>
      </c>
      <c r="J26" s="9"/>
      <c r="K26" s="9">
        <v>0</v>
      </c>
      <c r="L26" s="9"/>
      <c r="M26" s="9">
        <f>+G26+I26+K26</f>
        <v>0</v>
      </c>
      <c r="N26" s="30">
        <f>+F26+M26</f>
        <v>0</v>
      </c>
      <c r="O26" s="11"/>
      <c r="P26" s="12"/>
      <c r="Q26" s="13"/>
      <c r="R26" s="11"/>
    </row>
    <row r="27" spans="1:18" ht="75" x14ac:dyDescent="0.25">
      <c r="B27" s="21" t="s">
        <v>89</v>
      </c>
      <c r="C27" s="9">
        <v>0</v>
      </c>
      <c r="D27" s="9">
        <v>0</v>
      </c>
      <c r="E27" s="9">
        <v>0</v>
      </c>
      <c r="F27" s="27">
        <f>+C27+D27+E27</f>
        <v>0</v>
      </c>
      <c r="G27" s="28">
        <v>294000000</v>
      </c>
      <c r="H27" s="28"/>
      <c r="I27" s="9">
        <v>0</v>
      </c>
      <c r="J27" s="9"/>
      <c r="K27" s="9">
        <v>0</v>
      </c>
      <c r="L27" s="9"/>
      <c r="M27" s="9">
        <f>+G27+I27+K27</f>
        <v>294000000</v>
      </c>
      <c r="N27" s="30">
        <f>+F27+M27</f>
        <v>294000000</v>
      </c>
      <c r="O27" s="11"/>
      <c r="P27" s="12" t="s">
        <v>81</v>
      </c>
      <c r="Q27" s="13">
        <v>20</v>
      </c>
      <c r="R27" s="11"/>
    </row>
    <row r="28" spans="1:18" ht="90" x14ac:dyDescent="0.25">
      <c r="B28" s="21" t="s">
        <v>90</v>
      </c>
      <c r="C28" s="9">
        <v>0</v>
      </c>
      <c r="D28" s="9">
        <v>0</v>
      </c>
      <c r="E28" s="9">
        <v>0</v>
      </c>
      <c r="F28" s="27">
        <f>+C28+D28+E28</f>
        <v>0</v>
      </c>
      <c r="G28" s="9">
        <v>0</v>
      </c>
      <c r="H28" s="9"/>
      <c r="I28" s="9">
        <v>0</v>
      </c>
      <c r="J28" s="9"/>
      <c r="K28" s="9">
        <v>0</v>
      </c>
      <c r="L28" s="9"/>
      <c r="M28" s="9">
        <f>+G28+I28+K28</f>
        <v>0</v>
      </c>
      <c r="N28" s="30">
        <f>+F28+M28</f>
        <v>0</v>
      </c>
      <c r="O28" s="11"/>
      <c r="P28" s="12"/>
      <c r="Q28" s="13"/>
      <c r="R28" s="11"/>
    </row>
    <row r="29" spans="1:18" ht="15.6" x14ac:dyDescent="0.25">
      <c r="B29" s="14" t="s">
        <v>6</v>
      </c>
      <c r="C29" s="15">
        <f>SUM(C24:C28)</f>
        <v>0</v>
      </c>
      <c r="D29" s="15">
        <f>SUM(D24:D28)</f>
        <v>0</v>
      </c>
      <c r="E29" s="15">
        <f>SUM(E24:E28)</f>
        <v>0</v>
      </c>
      <c r="F29" s="15">
        <f>SUM(F24:F28)</f>
        <v>0</v>
      </c>
      <c r="G29" s="15">
        <f>SUM(G24:G28)</f>
        <v>294000000</v>
      </c>
      <c r="I29" s="15">
        <f>SUM(I24:I28)</f>
        <v>0</v>
      </c>
      <c r="K29" s="15">
        <f>SUM(K24:K28)</f>
        <v>0</v>
      </c>
      <c r="M29" s="31">
        <f>SUM(M24:M28)</f>
        <v>294000000</v>
      </c>
      <c r="N29" s="31">
        <f>SUM(N24:N28)</f>
        <v>294000000</v>
      </c>
      <c r="O29" s="16"/>
      <c r="Q29" s="29">
        <f>SUM(Q24:Q28)</f>
        <v>280</v>
      </c>
      <c r="R29" s="16"/>
    </row>
    <row r="31" spans="1:18" ht="15.6" x14ac:dyDescent="0.25">
      <c r="B31" s="14" t="s">
        <v>12</v>
      </c>
      <c r="C31" s="17">
        <f>F29</f>
        <v>0</v>
      </c>
      <c r="D31" s="22"/>
    </row>
    <row r="32" spans="1:18" ht="15.6" x14ac:dyDescent="0.25">
      <c r="B32" s="14" t="s">
        <v>7</v>
      </c>
      <c r="C32" s="17">
        <f>+M29</f>
        <v>294000000</v>
      </c>
      <c r="D32" s="22"/>
    </row>
    <row r="33" spans="1:18" ht="15.6" x14ac:dyDescent="0.25">
      <c r="B33" s="14" t="s">
        <v>3</v>
      </c>
      <c r="C33" s="18">
        <f>+C31+C32</f>
        <v>294000000</v>
      </c>
      <c r="D33" s="23"/>
    </row>
    <row r="35" spans="1:18" x14ac:dyDescent="0.25">
      <c r="A35" s="25"/>
      <c r="B35" s="25"/>
      <c r="C35" s="25"/>
      <c r="D35" s="25"/>
      <c r="E35" s="25"/>
      <c r="F35" s="25"/>
      <c r="G35" s="25"/>
      <c r="H35" s="25"/>
      <c r="I35" s="25"/>
      <c r="J35" s="25"/>
      <c r="K35" s="25"/>
      <c r="L35" s="25"/>
      <c r="M35" s="25"/>
      <c r="N35" s="25"/>
      <c r="O35" s="25"/>
      <c r="P35" s="25"/>
      <c r="Q35" s="25"/>
    </row>
    <row r="37" spans="1:18" ht="29.25" customHeight="1" x14ac:dyDescent="0.25">
      <c r="B37" s="1" t="s">
        <v>92</v>
      </c>
      <c r="C37" s="159" t="s">
        <v>91</v>
      </c>
      <c r="D37" s="159"/>
      <c r="E37" s="159"/>
      <c r="F37" s="159"/>
      <c r="G37" s="159"/>
      <c r="H37" s="159"/>
      <c r="I37" s="159"/>
      <c r="J37" s="159"/>
      <c r="K37" s="159"/>
      <c r="L37" s="159"/>
      <c r="M37" s="159"/>
      <c r="N37" s="159"/>
      <c r="O37" s="2"/>
      <c r="R37" s="2"/>
    </row>
    <row r="38" spans="1:18" ht="15" customHeight="1" x14ac:dyDescent="0.25">
      <c r="B38" s="5"/>
      <c r="C38" s="6"/>
      <c r="D38" s="6"/>
      <c r="E38" s="6"/>
      <c r="F38" s="6"/>
      <c r="G38" s="6"/>
      <c r="H38" s="6"/>
      <c r="I38" s="6"/>
      <c r="J38" s="6"/>
      <c r="K38" s="6"/>
      <c r="L38" s="6"/>
      <c r="M38" s="6"/>
      <c r="N38" s="6"/>
      <c r="O38" s="6"/>
      <c r="R38" s="6"/>
    </row>
    <row r="39" spans="1:18" ht="16.5" customHeight="1" x14ac:dyDescent="0.25">
      <c r="B39" s="160" t="s">
        <v>0</v>
      </c>
      <c r="C39" s="151" t="s">
        <v>13</v>
      </c>
      <c r="D39" s="152"/>
      <c r="E39" s="152"/>
      <c r="F39" s="153"/>
      <c r="G39" s="151" t="s">
        <v>2</v>
      </c>
      <c r="H39" s="152"/>
      <c r="I39" s="152"/>
      <c r="J39" s="152"/>
      <c r="K39" s="152"/>
      <c r="L39" s="152"/>
      <c r="M39" s="153"/>
      <c r="N39" s="154" t="s">
        <v>3</v>
      </c>
      <c r="O39" s="7"/>
      <c r="P39" s="158" t="s">
        <v>11</v>
      </c>
      <c r="Q39" s="158"/>
      <c r="R39" s="7"/>
    </row>
    <row r="40" spans="1:18" ht="31.5" customHeight="1" x14ac:dyDescent="0.25">
      <c r="B40" s="160"/>
      <c r="C40" s="20" t="s">
        <v>9</v>
      </c>
      <c r="D40" s="20" t="s">
        <v>10</v>
      </c>
      <c r="E40" s="20" t="s">
        <v>1</v>
      </c>
      <c r="F40" s="20" t="s">
        <v>16</v>
      </c>
      <c r="G40" s="20" t="s">
        <v>14</v>
      </c>
      <c r="H40" s="24" t="s">
        <v>15</v>
      </c>
      <c r="I40" s="20" t="s">
        <v>18</v>
      </c>
      <c r="J40" s="24" t="s">
        <v>17</v>
      </c>
      <c r="K40" s="20" t="s">
        <v>19</v>
      </c>
      <c r="L40" s="24" t="s">
        <v>20</v>
      </c>
      <c r="M40" s="20" t="s">
        <v>4</v>
      </c>
      <c r="N40" s="154"/>
      <c r="O40" s="7"/>
      <c r="P40" s="8" t="s">
        <v>26</v>
      </c>
      <c r="Q40" s="8" t="s">
        <v>5</v>
      </c>
      <c r="R40" s="7"/>
    </row>
    <row r="41" spans="1:18" ht="45" x14ac:dyDescent="0.25">
      <c r="B41" s="21" t="s">
        <v>93</v>
      </c>
      <c r="C41" s="9">
        <v>0</v>
      </c>
      <c r="D41" s="9">
        <v>0</v>
      </c>
      <c r="E41" s="9">
        <v>0</v>
      </c>
      <c r="F41" s="27">
        <f>+C41+D41+E41</f>
        <v>0</v>
      </c>
      <c r="G41" s="28">
        <v>3000000000</v>
      </c>
      <c r="H41" s="28" t="s">
        <v>94</v>
      </c>
      <c r="I41" s="9">
        <v>0</v>
      </c>
      <c r="J41" s="9"/>
      <c r="K41" s="9">
        <v>0</v>
      </c>
      <c r="L41" s="9"/>
      <c r="M41" s="9">
        <f>+G41+I41+K41</f>
        <v>3000000000</v>
      </c>
      <c r="N41" s="30">
        <f>+F41+M41</f>
        <v>3000000000</v>
      </c>
      <c r="O41" s="11"/>
      <c r="P41" s="12" t="s">
        <v>81</v>
      </c>
      <c r="Q41" s="13">
        <v>5</v>
      </c>
      <c r="R41" s="11"/>
    </row>
    <row r="42" spans="1:18" ht="45" x14ac:dyDescent="0.25">
      <c r="B42" s="21" t="s">
        <v>95</v>
      </c>
      <c r="C42" s="9">
        <v>0</v>
      </c>
      <c r="D42" s="9">
        <v>0</v>
      </c>
      <c r="E42" s="9">
        <v>0</v>
      </c>
      <c r="F42" s="27">
        <f>+C42+D42+E42</f>
        <v>0</v>
      </c>
      <c r="G42" s="9">
        <v>0</v>
      </c>
      <c r="H42" s="9"/>
      <c r="I42" s="28">
        <v>100000000</v>
      </c>
      <c r="J42" s="28"/>
      <c r="K42" s="9">
        <v>0</v>
      </c>
      <c r="L42" s="9"/>
      <c r="M42" s="9">
        <f>+G42+I42+K42</f>
        <v>100000000</v>
      </c>
      <c r="N42" s="30">
        <f>+F42+M42</f>
        <v>100000000</v>
      </c>
      <c r="O42" s="11"/>
      <c r="P42" s="12"/>
      <c r="Q42" s="13"/>
      <c r="R42" s="11"/>
    </row>
    <row r="43" spans="1:18" ht="60" x14ac:dyDescent="0.25">
      <c r="B43" s="21" t="s">
        <v>96</v>
      </c>
      <c r="C43" s="9">
        <v>0</v>
      </c>
      <c r="D43" s="9">
        <v>0</v>
      </c>
      <c r="E43" s="9">
        <v>0</v>
      </c>
      <c r="F43" s="27">
        <f>+C43+D43+E43</f>
        <v>0</v>
      </c>
      <c r="G43" s="9">
        <v>0</v>
      </c>
      <c r="H43" s="9"/>
      <c r="I43" s="9">
        <v>0</v>
      </c>
      <c r="J43" s="9"/>
      <c r="K43" s="9">
        <v>0</v>
      </c>
      <c r="L43" s="9"/>
      <c r="M43" s="9">
        <f>+G43+I43+K43</f>
        <v>0</v>
      </c>
      <c r="N43" s="30">
        <f>+F43+M43</f>
        <v>0</v>
      </c>
      <c r="O43" s="11"/>
      <c r="P43" s="12" t="s">
        <v>81</v>
      </c>
      <c r="Q43" s="13">
        <v>9</v>
      </c>
      <c r="R43" s="11"/>
    </row>
    <row r="44" spans="1:18" ht="27.6" x14ac:dyDescent="0.25">
      <c r="B44" s="21" t="s">
        <v>97</v>
      </c>
      <c r="C44" s="9">
        <v>0</v>
      </c>
      <c r="D44" s="9">
        <v>0</v>
      </c>
      <c r="E44" s="9">
        <v>0</v>
      </c>
      <c r="F44" s="27">
        <f>+C44+D44+E44</f>
        <v>0</v>
      </c>
      <c r="G44" s="9">
        <v>0</v>
      </c>
      <c r="H44" s="9"/>
      <c r="I44" s="9">
        <v>0</v>
      </c>
      <c r="J44" s="9"/>
      <c r="K44" s="9">
        <v>0</v>
      </c>
      <c r="L44" s="9"/>
      <c r="M44" s="9">
        <f>+G44+I44+K44</f>
        <v>0</v>
      </c>
      <c r="N44" s="30">
        <f>+F44+M44</f>
        <v>0</v>
      </c>
      <c r="O44" s="11"/>
      <c r="P44" s="12" t="s">
        <v>81</v>
      </c>
      <c r="Q44" s="13">
        <v>5</v>
      </c>
      <c r="R44" s="11"/>
    </row>
    <row r="45" spans="1:18" ht="15.6" x14ac:dyDescent="0.25">
      <c r="B45" s="14" t="s">
        <v>6</v>
      </c>
      <c r="C45" s="15">
        <f>SUM(C41:C44)</f>
        <v>0</v>
      </c>
      <c r="D45" s="15">
        <f>SUM(D41:D44)</f>
        <v>0</v>
      </c>
      <c r="E45" s="15">
        <f>SUM(E41:E44)</f>
        <v>0</v>
      </c>
      <c r="F45" s="15">
        <f>SUM(F41:F44)</f>
        <v>0</v>
      </c>
      <c r="G45" s="15">
        <f>SUM(G41:G44)</f>
        <v>3000000000</v>
      </c>
      <c r="I45" s="15">
        <f>SUM(I41:I44)</f>
        <v>100000000</v>
      </c>
      <c r="K45" s="15">
        <f>SUM(K41:K44)</f>
        <v>0</v>
      </c>
      <c r="M45" s="31">
        <f>SUM(M41:M44)</f>
        <v>3100000000</v>
      </c>
      <c r="N45" s="31">
        <f>SUM(N41:N44)</f>
        <v>3100000000</v>
      </c>
      <c r="O45" s="16"/>
      <c r="Q45" s="29">
        <f>SUM(Q41:Q44)</f>
        <v>19</v>
      </c>
      <c r="R45" s="16"/>
    </row>
    <row r="47" spans="1:18" ht="15.6" x14ac:dyDescent="0.25">
      <c r="B47" s="14" t="s">
        <v>12</v>
      </c>
      <c r="C47" s="17">
        <f>F45</f>
        <v>0</v>
      </c>
      <c r="D47" s="22"/>
    </row>
    <row r="48" spans="1:18" ht="15.6" x14ac:dyDescent="0.25">
      <c r="B48" s="14" t="s">
        <v>7</v>
      </c>
      <c r="C48" s="17">
        <f>+M45</f>
        <v>3100000000</v>
      </c>
      <c r="D48" s="22"/>
    </row>
    <row r="49" spans="1:18" ht="15.6" x14ac:dyDescent="0.25">
      <c r="B49" s="14" t="s">
        <v>3</v>
      </c>
      <c r="C49" s="18">
        <f>+C47+C48</f>
        <v>3100000000</v>
      </c>
      <c r="D49" s="23"/>
    </row>
    <row r="51" spans="1:18" x14ac:dyDescent="0.25">
      <c r="A51" s="25"/>
      <c r="B51" s="25"/>
      <c r="C51" s="25"/>
      <c r="D51" s="25"/>
      <c r="E51" s="25"/>
      <c r="F51" s="25"/>
      <c r="G51" s="25"/>
      <c r="H51" s="25"/>
      <c r="I51" s="25"/>
      <c r="J51" s="25"/>
      <c r="K51" s="25"/>
      <c r="L51" s="25"/>
      <c r="M51" s="25"/>
      <c r="N51" s="25"/>
      <c r="O51" s="25"/>
      <c r="P51" s="25"/>
      <c r="Q51" s="25"/>
    </row>
    <row r="53" spans="1:18" ht="29.25" customHeight="1" x14ac:dyDescent="0.25">
      <c r="B53" s="1" t="s">
        <v>99</v>
      </c>
      <c r="C53" s="159" t="s">
        <v>98</v>
      </c>
      <c r="D53" s="159"/>
      <c r="E53" s="159"/>
      <c r="F53" s="159"/>
      <c r="G53" s="159"/>
      <c r="H53" s="159"/>
      <c r="I53" s="159"/>
      <c r="J53" s="159"/>
      <c r="K53" s="159"/>
      <c r="L53" s="159"/>
      <c r="M53" s="159"/>
      <c r="N53" s="159"/>
      <c r="O53" s="2"/>
      <c r="R53" s="2"/>
    </row>
    <row r="54" spans="1:18" ht="15" customHeight="1" x14ac:dyDescent="0.25">
      <c r="B54" s="5"/>
      <c r="C54" s="6"/>
      <c r="D54" s="6"/>
      <c r="E54" s="6"/>
      <c r="F54" s="6"/>
      <c r="G54" s="6"/>
      <c r="H54" s="6"/>
      <c r="I54" s="6"/>
      <c r="J54" s="6"/>
      <c r="K54" s="6"/>
      <c r="L54" s="6"/>
      <c r="M54" s="6"/>
      <c r="N54" s="6"/>
      <c r="O54" s="6"/>
      <c r="R54" s="6"/>
    </row>
    <row r="55" spans="1:18" ht="16.5" customHeight="1" x14ac:dyDescent="0.25">
      <c r="B55" s="160" t="s">
        <v>0</v>
      </c>
      <c r="C55" s="151" t="s">
        <v>13</v>
      </c>
      <c r="D55" s="152"/>
      <c r="E55" s="152"/>
      <c r="F55" s="153"/>
      <c r="G55" s="151" t="s">
        <v>2</v>
      </c>
      <c r="H55" s="152"/>
      <c r="I55" s="152"/>
      <c r="J55" s="152"/>
      <c r="K55" s="152"/>
      <c r="L55" s="152"/>
      <c r="M55" s="153"/>
      <c r="N55" s="154" t="s">
        <v>3</v>
      </c>
      <c r="O55" s="7"/>
      <c r="P55" s="158" t="s">
        <v>11</v>
      </c>
      <c r="Q55" s="158"/>
      <c r="R55" s="7"/>
    </row>
    <row r="56" spans="1:18" ht="31.5" customHeight="1" x14ac:dyDescent="0.25">
      <c r="B56" s="160"/>
      <c r="C56" s="20" t="s">
        <v>9</v>
      </c>
      <c r="D56" s="20" t="s">
        <v>10</v>
      </c>
      <c r="E56" s="20" t="s">
        <v>1</v>
      </c>
      <c r="F56" s="20" t="s">
        <v>16</v>
      </c>
      <c r="G56" s="20" t="s">
        <v>14</v>
      </c>
      <c r="H56" s="24" t="s">
        <v>15</v>
      </c>
      <c r="I56" s="20" t="s">
        <v>18</v>
      </c>
      <c r="J56" s="24" t="s">
        <v>17</v>
      </c>
      <c r="K56" s="20" t="s">
        <v>19</v>
      </c>
      <c r="L56" s="24" t="s">
        <v>20</v>
      </c>
      <c r="M56" s="20" t="s">
        <v>4</v>
      </c>
      <c r="N56" s="154"/>
      <c r="O56" s="7"/>
      <c r="P56" s="8" t="s">
        <v>26</v>
      </c>
      <c r="Q56" s="8" t="s">
        <v>5</v>
      </c>
      <c r="R56" s="7"/>
    </row>
    <row r="57" spans="1:18" ht="27.6" x14ac:dyDescent="0.25">
      <c r="B57" s="21" t="s">
        <v>100</v>
      </c>
      <c r="C57" s="9">
        <v>0</v>
      </c>
      <c r="D57" s="9">
        <v>0</v>
      </c>
      <c r="E57" s="9">
        <v>0</v>
      </c>
      <c r="F57" s="27">
        <f>+C57+D57+E57</f>
        <v>0</v>
      </c>
      <c r="G57" s="28">
        <v>3379200000</v>
      </c>
      <c r="H57" s="28"/>
      <c r="I57" s="9">
        <v>0</v>
      </c>
      <c r="J57" s="9"/>
      <c r="K57" s="9">
        <v>0</v>
      </c>
      <c r="L57" s="9"/>
      <c r="M57" s="9">
        <f>+G57+I57+K57</f>
        <v>3379200000</v>
      </c>
      <c r="N57" s="30">
        <f>+F57+M57</f>
        <v>3379200000</v>
      </c>
      <c r="O57" s="11"/>
      <c r="P57" s="12" t="s">
        <v>81</v>
      </c>
      <c r="Q57" s="13">
        <v>12</v>
      </c>
      <c r="R57" s="11"/>
    </row>
    <row r="58" spans="1:18" ht="27.6" x14ac:dyDescent="0.25">
      <c r="B58" s="21" t="s">
        <v>101</v>
      </c>
      <c r="C58" s="9">
        <v>0</v>
      </c>
      <c r="D58" s="9">
        <v>0</v>
      </c>
      <c r="E58" s="9">
        <v>0</v>
      </c>
      <c r="F58" s="27">
        <f>+C58+D58+E58</f>
        <v>0</v>
      </c>
      <c r="G58" s="28">
        <v>2700000000</v>
      </c>
      <c r="H58" s="28"/>
      <c r="I58" s="9">
        <v>0</v>
      </c>
      <c r="J58" s="9"/>
      <c r="K58" s="9">
        <v>0</v>
      </c>
      <c r="L58" s="9"/>
      <c r="M58" s="9">
        <f>+G58+I58+K58</f>
        <v>2700000000</v>
      </c>
      <c r="N58" s="30">
        <f>+F58+M58</f>
        <v>2700000000</v>
      </c>
      <c r="O58" s="11"/>
      <c r="P58" s="12" t="s">
        <v>81</v>
      </c>
      <c r="Q58" s="13">
        <v>70</v>
      </c>
      <c r="R58" s="11"/>
    </row>
    <row r="59" spans="1:18" ht="30" x14ac:dyDescent="0.25">
      <c r="B59" s="21" t="s">
        <v>102</v>
      </c>
      <c r="C59" s="9">
        <v>0</v>
      </c>
      <c r="D59" s="9">
        <v>0</v>
      </c>
      <c r="E59" s="9">
        <v>0</v>
      </c>
      <c r="F59" s="27">
        <f>+C59+D59+E59</f>
        <v>0</v>
      </c>
      <c r="G59" s="28">
        <v>4000000000</v>
      </c>
      <c r="H59" s="28"/>
      <c r="I59" s="9">
        <v>0</v>
      </c>
      <c r="J59" s="9"/>
      <c r="K59" s="9">
        <v>0</v>
      </c>
      <c r="L59" s="9"/>
      <c r="M59" s="9">
        <f>+G59+I59+K59</f>
        <v>4000000000</v>
      </c>
      <c r="N59" s="30">
        <f>+F59+M59</f>
        <v>4000000000</v>
      </c>
      <c r="O59" s="11"/>
      <c r="P59" s="12" t="s">
        <v>81</v>
      </c>
      <c r="Q59" s="13">
        <v>15</v>
      </c>
      <c r="R59" s="11"/>
    </row>
    <row r="60" spans="1:18" ht="30" x14ac:dyDescent="0.25">
      <c r="B60" s="21" t="s">
        <v>103</v>
      </c>
      <c r="C60" s="9">
        <v>0</v>
      </c>
      <c r="D60" s="9">
        <v>0</v>
      </c>
      <c r="E60" s="9">
        <v>0</v>
      </c>
      <c r="F60" s="27">
        <f>+C60+D60+E60</f>
        <v>0</v>
      </c>
      <c r="G60" s="28">
        <v>791680000</v>
      </c>
      <c r="H60" s="28"/>
      <c r="I60" s="9">
        <v>0</v>
      </c>
      <c r="J60" s="9"/>
      <c r="K60" s="9">
        <v>0</v>
      </c>
      <c r="L60" s="9"/>
      <c r="M60" s="9">
        <f>+G60+I60+K60</f>
        <v>791680000</v>
      </c>
      <c r="N60" s="30">
        <f>+F60+M60</f>
        <v>791680000</v>
      </c>
      <c r="O60" s="11"/>
      <c r="P60" s="12" t="s">
        <v>81</v>
      </c>
      <c r="Q60" s="13">
        <v>2</v>
      </c>
      <c r="R60" s="11"/>
    </row>
    <row r="61" spans="1:18" ht="27.6" x14ac:dyDescent="0.25">
      <c r="B61" s="164" t="s">
        <v>104</v>
      </c>
      <c r="C61" s="167">
        <v>0</v>
      </c>
      <c r="D61" s="167">
        <v>0</v>
      </c>
      <c r="E61" s="167">
        <v>0</v>
      </c>
      <c r="F61" s="173">
        <f>+C61+D61+E61</f>
        <v>0</v>
      </c>
      <c r="G61" s="155">
        <v>1220000000</v>
      </c>
      <c r="H61" s="155"/>
      <c r="I61" s="167">
        <v>0</v>
      </c>
      <c r="J61" s="167"/>
      <c r="K61" s="167">
        <v>0</v>
      </c>
      <c r="L61" s="167"/>
      <c r="M61" s="167">
        <f>+G61+I61+K61</f>
        <v>1220000000</v>
      </c>
      <c r="N61" s="170">
        <f>+F61+M61</f>
        <v>1220000000</v>
      </c>
      <c r="O61" s="11"/>
      <c r="P61" s="12" t="s">
        <v>81</v>
      </c>
      <c r="Q61" s="13">
        <v>12</v>
      </c>
      <c r="R61" s="11"/>
    </row>
    <row r="62" spans="1:18" ht="41.4" x14ac:dyDescent="0.25">
      <c r="B62" s="165"/>
      <c r="C62" s="168"/>
      <c r="D62" s="168"/>
      <c r="E62" s="168"/>
      <c r="F62" s="174"/>
      <c r="G62" s="156"/>
      <c r="H62" s="156"/>
      <c r="I62" s="168"/>
      <c r="J62" s="168"/>
      <c r="K62" s="168"/>
      <c r="L62" s="168"/>
      <c r="M62" s="168"/>
      <c r="N62" s="171"/>
      <c r="O62" s="11"/>
      <c r="P62" s="37" t="s">
        <v>105</v>
      </c>
      <c r="Q62" s="19">
        <v>5</v>
      </c>
      <c r="R62" s="11"/>
    </row>
    <row r="63" spans="1:18" ht="55.2" x14ac:dyDescent="0.25">
      <c r="B63" s="166"/>
      <c r="C63" s="169"/>
      <c r="D63" s="169"/>
      <c r="E63" s="169"/>
      <c r="F63" s="175"/>
      <c r="G63" s="157"/>
      <c r="H63" s="157"/>
      <c r="I63" s="169"/>
      <c r="J63" s="169"/>
      <c r="K63" s="169"/>
      <c r="L63" s="169"/>
      <c r="M63" s="169"/>
      <c r="N63" s="172"/>
      <c r="O63" s="11"/>
      <c r="P63" s="12" t="s">
        <v>106</v>
      </c>
      <c r="Q63" s="13">
        <v>700</v>
      </c>
      <c r="R63" s="11"/>
    </row>
    <row r="64" spans="1:18" ht="15.6" x14ac:dyDescent="0.25">
      <c r="B64" s="14" t="s">
        <v>6</v>
      </c>
      <c r="C64" s="15">
        <f>SUM(C57:C63)</f>
        <v>0</v>
      </c>
      <c r="D64" s="15">
        <f>SUM(D57:D63)</f>
        <v>0</v>
      </c>
      <c r="E64" s="15">
        <f>SUM(E57:E63)</f>
        <v>0</v>
      </c>
      <c r="F64" s="15">
        <f>SUM(F57:F63)</f>
        <v>0</v>
      </c>
      <c r="G64" s="15">
        <f>SUM(G57:G63)</f>
        <v>12090880000</v>
      </c>
      <c r="I64" s="15">
        <f>SUM(I57:I63)</f>
        <v>0</v>
      </c>
      <c r="K64" s="15">
        <f>SUM(K57:K63)</f>
        <v>0</v>
      </c>
      <c r="M64" s="31">
        <f>SUM(M57:M63)</f>
        <v>12090880000</v>
      </c>
      <c r="N64" s="31">
        <f>SUM(N57:N63)</f>
        <v>12090880000</v>
      </c>
      <c r="O64" s="16"/>
      <c r="Q64" s="29">
        <f>SUM(Q57:Q63)</f>
        <v>816</v>
      </c>
      <c r="R64" s="16"/>
    </row>
    <row r="66" spans="1:18" ht="15.6" x14ac:dyDescent="0.25">
      <c r="B66" s="14" t="s">
        <v>12</v>
      </c>
      <c r="C66" s="17">
        <f>F64</f>
        <v>0</v>
      </c>
      <c r="D66" s="22"/>
    </row>
    <row r="67" spans="1:18" ht="15.6" x14ac:dyDescent="0.25">
      <c r="B67" s="14" t="s">
        <v>7</v>
      </c>
      <c r="C67" s="17">
        <f>+M64</f>
        <v>12090880000</v>
      </c>
      <c r="D67" s="22"/>
    </row>
    <row r="68" spans="1:18" ht="15.6" x14ac:dyDescent="0.25">
      <c r="B68" s="14" t="s">
        <v>3</v>
      </c>
      <c r="C68" s="18">
        <f>+C66+C67</f>
        <v>12090880000</v>
      </c>
      <c r="D68" s="23"/>
    </row>
    <row r="70" spans="1:18" x14ac:dyDescent="0.25">
      <c r="A70" s="25"/>
      <c r="B70" s="25"/>
      <c r="C70" s="25"/>
      <c r="D70" s="25"/>
      <c r="E70" s="25"/>
      <c r="F70" s="25"/>
      <c r="G70" s="25"/>
      <c r="H70" s="25"/>
      <c r="I70" s="25"/>
      <c r="J70" s="25"/>
      <c r="K70" s="25"/>
      <c r="L70" s="25"/>
      <c r="M70" s="25"/>
      <c r="N70" s="25"/>
      <c r="O70" s="25"/>
      <c r="P70" s="25"/>
      <c r="Q70" s="25"/>
    </row>
    <row r="72" spans="1:18" ht="29.25" customHeight="1" x14ac:dyDescent="0.25">
      <c r="B72" s="1" t="s">
        <v>108</v>
      </c>
      <c r="C72" s="159" t="s">
        <v>107</v>
      </c>
      <c r="D72" s="159"/>
      <c r="E72" s="159"/>
      <c r="F72" s="159"/>
      <c r="G72" s="159"/>
      <c r="H72" s="159"/>
      <c r="I72" s="159"/>
      <c r="J72" s="159"/>
      <c r="K72" s="159"/>
      <c r="L72" s="159"/>
      <c r="M72" s="159"/>
      <c r="N72" s="159"/>
      <c r="O72" s="2"/>
      <c r="R72" s="2"/>
    </row>
    <row r="73" spans="1:18" ht="15" customHeight="1" x14ac:dyDescent="0.25">
      <c r="B73" s="5"/>
      <c r="C73" s="6"/>
      <c r="D73" s="6"/>
      <c r="E73" s="6"/>
      <c r="F73" s="6"/>
      <c r="G73" s="6"/>
      <c r="H73" s="6"/>
      <c r="I73" s="6"/>
      <c r="J73" s="6"/>
      <c r="K73" s="6"/>
      <c r="L73" s="6"/>
      <c r="M73" s="6"/>
      <c r="N73" s="6"/>
      <c r="O73" s="6"/>
      <c r="R73" s="6"/>
    </row>
    <row r="74" spans="1:18" ht="16.5" customHeight="1" x14ac:dyDescent="0.25">
      <c r="B74" s="160" t="s">
        <v>0</v>
      </c>
      <c r="C74" s="151" t="s">
        <v>13</v>
      </c>
      <c r="D74" s="152"/>
      <c r="E74" s="152"/>
      <c r="F74" s="153"/>
      <c r="G74" s="151" t="s">
        <v>2</v>
      </c>
      <c r="H74" s="152"/>
      <c r="I74" s="152"/>
      <c r="J74" s="152"/>
      <c r="K74" s="152"/>
      <c r="L74" s="152"/>
      <c r="M74" s="153"/>
      <c r="N74" s="154" t="s">
        <v>3</v>
      </c>
      <c r="O74" s="7"/>
      <c r="P74" s="158" t="s">
        <v>11</v>
      </c>
      <c r="Q74" s="158"/>
      <c r="R74" s="7"/>
    </row>
    <row r="75" spans="1:18" ht="31.5" customHeight="1" x14ac:dyDescent="0.25">
      <c r="B75" s="160"/>
      <c r="C75" s="20" t="s">
        <v>9</v>
      </c>
      <c r="D75" s="20" t="s">
        <v>10</v>
      </c>
      <c r="E75" s="20" t="s">
        <v>1</v>
      </c>
      <c r="F75" s="20" t="s">
        <v>16</v>
      </c>
      <c r="G75" s="20" t="s">
        <v>14</v>
      </c>
      <c r="H75" s="24" t="s">
        <v>15</v>
      </c>
      <c r="I75" s="20" t="s">
        <v>18</v>
      </c>
      <c r="J75" s="24" t="s">
        <v>17</v>
      </c>
      <c r="K75" s="20" t="s">
        <v>19</v>
      </c>
      <c r="L75" s="24" t="s">
        <v>20</v>
      </c>
      <c r="M75" s="20" t="s">
        <v>4</v>
      </c>
      <c r="N75" s="154"/>
      <c r="O75" s="7"/>
      <c r="P75" s="8" t="s">
        <v>26</v>
      </c>
      <c r="Q75" s="8" t="s">
        <v>5</v>
      </c>
      <c r="R75" s="7"/>
    </row>
    <row r="76" spans="1:18" ht="45" x14ac:dyDescent="0.25">
      <c r="B76" s="21" t="s">
        <v>109</v>
      </c>
      <c r="C76" s="9">
        <v>0</v>
      </c>
      <c r="D76" s="9">
        <v>0</v>
      </c>
      <c r="E76" s="9">
        <v>0</v>
      </c>
      <c r="F76" s="27">
        <f>+C76+D76+E76</f>
        <v>0</v>
      </c>
      <c r="G76" s="28">
        <v>900000000</v>
      </c>
      <c r="H76" s="28"/>
      <c r="I76" s="9">
        <v>0</v>
      </c>
      <c r="J76" s="9"/>
      <c r="K76" s="9">
        <v>0</v>
      </c>
      <c r="L76" s="9"/>
      <c r="M76" s="9">
        <f>+G76+I76+K76</f>
        <v>900000000</v>
      </c>
      <c r="N76" s="30">
        <f>+F76+M76</f>
        <v>900000000</v>
      </c>
      <c r="O76" s="11"/>
      <c r="P76" s="12" t="s">
        <v>111</v>
      </c>
      <c r="Q76" s="13">
        <v>6</v>
      </c>
      <c r="R76" s="11"/>
    </row>
    <row r="77" spans="1:18" ht="30" x14ac:dyDescent="0.25">
      <c r="B77" s="38" t="s">
        <v>110</v>
      </c>
      <c r="C77" s="9">
        <v>0</v>
      </c>
      <c r="D77" s="9">
        <v>0</v>
      </c>
      <c r="E77" s="9">
        <v>0</v>
      </c>
      <c r="F77" s="27">
        <f>+C77+D77+E77</f>
        <v>0</v>
      </c>
      <c r="G77" s="28">
        <v>1150000000</v>
      </c>
      <c r="H77" s="28"/>
      <c r="I77" s="9">
        <v>0</v>
      </c>
      <c r="J77" s="9"/>
      <c r="K77" s="9">
        <v>0</v>
      </c>
      <c r="L77" s="9"/>
      <c r="M77" s="9">
        <f>+G77+I77+K77</f>
        <v>1150000000</v>
      </c>
      <c r="N77" s="30">
        <f>+F77+M77</f>
        <v>1150000000</v>
      </c>
      <c r="O77" s="11"/>
      <c r="P77" s="12" t="s">
        <v>111</v>
      </c>
      <c r="Q77" s="13">
        <v>2</v>
      </c>
      <c r="R77" s="11"/>
    </row>
    <row r="78" spans="1:18" ht="15.6" x14ac:dyDescent="0.25">
      <c r="B78" s="14" t="s">
        <v>6</v>
      </c>
      <c r="C78" s="15">
        <f>SUM(C76:C77)</f>
        <v>0</v>
      </c>
      <c r="D78" s="15">
        <f>SUM(D76:D77)</f>
        <v>0</v>
      </c>
      <c r="E78" s="15">
        <f>SUM(E76:E77)</f>
        <v>0</v>
      </c>
      <c r="F78" s="15">
        <f>SUM(F76:F77)</f>
        <v>0</v>
      </c>
      <c r="G78" s="15">
        <f>SUM(G76:G77)</f>
        <v>2050000000</v>
      </c>
      <c r="I78" s="15">
        <f>SUM(I76:I77)</f>
        <v>0</v>
      </c>
      <c r="K78" s="15">
        <f>SUM(K76:K77)</f>
        <v>0</v>
      </c>
      <c r="M78" s="31">
        <f>SUM(M76:M77)</f>
        <v>2050000000</v>
      </c>
      <c r="N78" s="31">
        <f>SUM(N76:N77)</f>
        <v>2050000000</v>
      </c>
      <c r="O78" s="16"/>
      <c r="Q78" s="29">
        <f>SUM(Q76:Q77)</f>
        <v>8</v>
      </c>
      <c r="R78" s="16"/>
    </row>
    <row r="80" spans="1:18" ht="15.6" x14ac:dyDescent="0.25">
      <c r="B80" s="14" t="s">
        <v>12</v>
      </c>
      <c r="C80" s="17">
        <f>F78</f>
        <v>0</v>
      </c>
      <c r="D80" s="22"/>
    </row>
    <row r="81" spans="1:18" ht="15.6" x14ac:dyDescent="0.25">
      <c r="B81" s="14" t="s">
        <v>7</v>
      </c>
      <c r="C81" s="17">
        <f>+M78</f>
        <v>2050000000</v>
      </c>
      <c r="D81" s="22"/>
    </row>
    <row r="82" spans="1:18" ht="15.6" x14ac:dyDescent="0.25">
      <c r="B82" s="14" t="s">
        <v>3</v>
      </c>
      <c r="C82" s="18">
        <f>+C80+C81</f>
        <v>2050000000</v>
      </c>
      <c r="D82" s="23"/>
    </row>
    <row r="84" spans="1:18" x14ac:dyDescent="0.25">
      <c r="A84" s="25"/>
      <c r="B84" s="25"/>
      <c r="C84" s="25"/>
      <c r="D84" s="25"/>
      <c r="E84" s="25"/>
      <c r="F84" s="25"/>
      <c r="G84" s="25"/>
      <c r="H84" s="25"/>
      <c r="I84" s="25"/>
      <c r="J84" s="25"/>
      <c r="K84" s="25"/>
      <c r="L84" s="25"/>
      <c r="M84" s="25"/>
      <c r="N84" s="25"/>
      <c r="O84" s="25"/>
      <c r="P84" s="25"/>
      <c r="Q84" s="25"/>
    </row>
    <row r="86" spans="1:18" ht="29.25" customHeight="1" x14ac:dyDescent="0.25">
      <c r="B86" s="1" t="s">
        <v>113</v>
      </c>
      <c r="C86" s="159" t="s">
        <v>114</v>
      </c>
      <c r="D86" s="159"/>
      <c r="E86" s="159"/>
      <c r="F86" s="159"/>
      <c r="G86" s="159"/>
      <c r="H86" s="159"/>
      <c r="I86" s="159"/>
      <c r="J86" s="159"/>
      <c r="K86" s="159"/>
      <c r="L86" s="159"/>
      <c r="M86" s="159"/>
      <c r="N86" s="159"/>
      <c r="O86" s="2"/>
      <c r="R86" s="2"/>
    </row>
    <row r="87" spans="1:18" ht="15" customHeight="1" x14ac:dyDescent="0.25">
      <c r="B87" s="5"/>
      <c r="C87" s="6"/>
      <c r="D87" s="6"/>
      <c r="E87" s="6"/>
      <c r="F87" s="6"/>
      <c r="G87" s="6"/>
      <c r="H87" s="6"/>
      <c r="I87" s="6"/>
      <c r="J87" s="6"/>
      <c r="K87" s="6"/>
      <c r="L87" s="6"/>
      <c r="M87" s="6"/>
      <c r="N87" s="6"/>
      <c r="O87" s="6"/>
      <c r="R87" s="6"/>
    </row>
    <row r="88" spans="1:18" ht="16.5" customHeight="1" x14ac:dyDescent="0.25">
      <c r="B88" s="160" t="s">
        <v>0</v>
      </c>
      <c r="C88" s="151" t="s">
        <v>13</v>
      </c>
      <c r="D88" s="152"/>
      <c r="E88" s="152"/>
      <c r="F88" s="153"/>
      <c r="G88" s="151" t="s">
        <v>2</v>
      </c>
      <c r="H88" s="152"/>
      <c r="I88" s="152"/>
      <c r="J88" s="152"/>
      <c r="K88" s="152"/>
      <c r="L88" s="152"/>
      <c r="M88" s="153"/>
      <c r="N88" s="154" t="s">
        <v>3</v>
      </c>
      <c r="O88" s="7"/>
      <c r="P88" s="158" t="s">
        <v>11</v>
      </c>
      <c r="Q88" s="158"/>
      <c r="R88" s="7"/>
    </row>
    <row r="89" spans="1:18" ht="31.5" customHeight="1" x14ac:dyDescent="0.25">
      <c r="B89" s="160"/>
      <c r="C89" s="20" t="s">
        <v>9</v>
      </c>
      <c r="D89" s="20" t="s">
        <v>10</v>
      </c>
      <c r="E89" s="20" t="s">
        <v>1</v>
      </c>
      <c r="F89" s="20" t="s">
        <v>16</v>
      </c>
      <c r="G89" s="20" t="s">
        <v>14</v>
      </c>
      <c r="H89" s="24" t="s">
        <v>15</v>
      </c>
      <c r="I89" s="20" t="s">
        <v>18</v>
      </c>
      <c r="J89" s="24" t="s">
        <v>17</v>
      </c>
      <c r="K89" s="20" t="s">
        <v>19</v>
      </c>
      <c r="L89" s="24" t="s">
        <v>20</v>
      </c>
      <c r="M89" s="20" t="s">
        <v>4</v>
      </c>
      <c r="N89" s="154"/>
      <c r="O89" s="7"/>
      <c r="P89" s="8" t="s">
        <v>26</v>
      </c>
      <c r="Q89" s="8" t="s">
        <v>5</v>
      </c>
      <c r="R89" s="7"/>
    </row>
    <row r="90" spans="1:18" ht="41.4" x14ac:dyDescent="0.25">
      <c r="B90" s="21" t="s">
        <v>112</v>
      </c>
      <c r="C90" s="9">
        <v>0</v>
      </c>
      <c r="D90" s="9">
        <v>0</v>
      </c>
      <c r="E90" s="9">
        <v>0</v>
      </c>
      <c r="F90" s="27">
        <f>+C90+D90+E90</f>
        <v>0</v>
      </c>
      <c r="G90" s="9">
        <v>0</v>
      </c>
      <c r="H90" s="9"/>
      <c r="I90" s="9">
        <v>0</v>
      </c>
      <c r="J90" s="9"/>
      <c r="K90" s="9">
        <v>0</v>
      </c>
      <c r="L90" s="9"/>
      <c r="M90" s="9">
        <f>+G90+I90+K90</f>
        <v>0</v>
      </c>
      <c r="N90" s="30">
        <f>+F90+M90</f>
        <v>0</v>
      </c>
      <c r="O90" s="11"/>
      <c r="P90" s="12" t="s">
        <v>105</v>
      </c>
      <c r="Q90" s="13">
        <v>310</v>
      </c>
      <c r="R90" s="11"/>
    </row>
    <row r="91" spans="1:18" ht="41.4" x14ac:dyDescent="0.25">
      <c r="B91" s="21" t="s">
        <v>115</v>
      </c>
      <c r="C91" s="9">
        <v>0</v>
      </c>
      <c r="D91" s="9">
        <v>0</v>
      </c>
      <c r="E91" s="9">
        <v>0</v>
      </c>
      <c r="F91" s="27">
        <f>+C91+D91+E91</f>
        <v>0</v>
      </c>
      <c r="G91" s="9">
        <v>0</v>
      </c>
      <c r="H91" s="9"/>
      <c r="I91" s="9">
        <v>0</v>
      </c>
      <c r="J91" s="9"/>
      <c r="K91" s="9">
        <v>0</v>
      </c>
      <c r="L91" s="9"/>
      <c r="M91" s="9">
        <f>+G91+I91+K91</f>
        <v>0</v>
      </c>
      <c r="N91" s="30">
        <f>+F91+M91</f>
        <v>0</v>
      </c>
      <c r="O91" s="11"/>
      <c r="P91" s="12" t="s">
        <v>105</v>
      </c>
      <c r="Q91" s="13">
        <v>160</v>
      </c>
      <c r="R91" s="11"/>
    </row>
    <row r="92" spans="1:18" ht="15.6" x14ac:dyDescent="0.25">
      <c r="B92" s="14" t="s">
        <v>6</v>
      </c>
      <c r="C92" s="15">
        <f>SUM(C90:C91)</f>
        <v>0</v>
      </c>
      <c r="D92" s="15">
        <f>SUM(D90:D91)</f>
        <v>0</v>
      </c>
      <c r="E92" s="15">
        <f>SUM(E90:E91)</f>
        <v>0</v>
      </c>
      <c r="F92" s="15">
        <f>SUM(F90:F91)</f>
        <v>0</v>
      </c>
      <c r="G92" s="15">
        <f>SUM(G90:G91)</f>
        <v>0</v>
      </c>
      <c r="I92" s="15">
        <f>SUM(I90:I91)</f>
        <v>0</v>
      </c>
      <c r="K92" s="15">
        <f>SUM(K90:K91)</f>
        <v>0</v>
      </c>
      <c r="M92" s="31">
        <f>SUM(M90:M91)</f>
        <v>0</v>
      </c>
      <c r="N92" s="31">
        <f>SUM(N90:N91)</f>
        <v>0</v>
      </c>
      <c r="O92" s="16"/>
      <c r="Q92" s="29">
        <f>SUM(Q90:Q91)</f>
        <v>470</v>
      </c>
      <c r="R92" s="16"/>
    </row>
    <row r="94" spans="1:18" ht="15.6" x14ac:dyDescent="0.25">
      <c r="B94" s="14" t="s">
        <v>12</v>
      </c>
      <c r="C94" s="17">
        <f>F92</f>
        <v>0</v>
      </c>
      <c r="D94" s="22"/>
    </row>
    <row r="95" spans="1:18" ht="15.6" x14ac:dyDescent="0.25">
      <c r="B95" s="14" t="s">
        <v>7</v>
      </c>
      <c r="C95" s="17">
        <f>+M92</f>
        <v>0</v>
      </c>
      <c r="D95" s="22"/>
    </row>
    <row r="96" spans="1:18" ht="15.6" x14ac:dyDescent="0.25">
      <c r="B96" s="14" t="s">
        <v>3</v>
      </c>
      <c r="C96" s="18">
        <f>+C94+C95</f>
        <v>0</v>
      </c>
      <c r="D96" s="23"/>
    </row>
  </sheetData>
  <mergeCells count="50">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 ref="C53:N53"/>
    <mergeCell ref="B55:B56"/>
    <mergeCell ref="C55:F55"/>
    <mergeCell ref="G55:M55"/>
    <mergeCell ref="N55:N56"/>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4140625" defaultRowHeight="13.8" x14ac:dyDescent="0.25"/>
  <cols>
    <col min="1" max="1" width="3.109375" style="3" customWidth="1"/>
    <col min="2" max="2" width="42.441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1:18" ht="36" customHeight="1" x14ac:dyDescent="0.25">
      <c r="B2" s="1" t="s">
        <v>117</v>
      </c>
      <c r="C2" s="159" t="s">
        <v>116</v>
      </c>
      <c r="D2" s="159"/>
      <c r="E2" s="159"/>
      <c r="F2" s="159"/>
      <c r="G2" s="159"/>
      <c r="H2" s="159"/>
      <c r="I2" s="159"/>
      <c r="J2" s="159"/>
      <c r="K2" s="159"/>
      <c r="L2" s="159"/>
      <c r="M2" s="159"/>
      <c r="N2" s="159"/>
      <c r="O2" s="2"/>
      <c r="R2" s="2"/>
    </row>
    <row r="3" spans="1:18" x14ac:dyDescent="0.25">
      <c r="C3" s="4"/>
      <c r="D3" s="4"/>
      <c r="E3" s="4"/>
      <c r="F3" s="4"/>
      <c r="G3" s="4"/>
      <c r="H3" s="4"/>
      <c r="I3" s="4"/>
      <c r="J3" s="4"/>
      <c r="K3" s="4"/>
      <c r="L3" s="4"/>
      <c r="M3" s="4"/>
      <c r="N3" s="4"/>
      <c r="O3" s="4"/>
      <c r="R3" s="4"/>
    </row>
    <row r="4" spans="1:18" ht="29.25" customHeight="1" x14ac:dyDescent="0.25">
      <c r="B4" s="1" t="s">
        <v>119</v>
      </c>
      <c r="C4" s="159" t="s">
        <v>118</v>
      </c>
      <c r="D4" s="159"/>
      <c r="E4" s="159"/>
      <c r="F4" s="159"/>
      <c r="G4" s="159"/>
      <c r="H4" s="159"/>
      <c r="I4" s="159"/>
      <c r="J4" s="159"/>
      <c r="K4" s="159"/>
      <c r="L4" s="159"/>
      <c r="M4" s="159"/>
      <c r="N4" s="159"/>
      <c r="O4" s="2"/>
      <c r="R4" s="2"/>
    </row>
    <row r="5" spans="1:18" ht="15" customHeight="1" x14ac:dyDescent="0.25">
      <c r="B5" s="5"/>
      <c r="C5" s="6"/>
      <c r="D5" s="6"/>
      <c r="E5" s="6"/>
      <c r="F5" s="6"/>
      <c r="G5" s="6"/>
      <c r="H5" s="6"/>
      <c r="I5" s="6"/>
      <c r="J5" s="6"/>
      <c r="K5" s="6"/>
      <c r="L5" s="6"/>
      <c r="M5" s="6"/>
      <c r="N5" s="6"/>
      <c r="O5" s="6"/>
      <c r="R5" s="6"/>
    </row>
    <row r="6" spans="1:18" ht="16.5" customHeight="1" x14ac:dyDescent="0.25">
      <c r="B6" s="160" t="s">
        <v>0</v>
      </c>
      <c r="C6" s="151" t="s">
        <v>13</v>
      </c>
      <c r="D6" s="152"/>
      <c r="E6" s="152"/>
      <c r="F6" s="153"/>
      <c r="G6" s="151" t="s">
        <v>2</v>
      </c>
      <c r="H6" s="152"/>
      <c r="I6" s="152"/>
      <c r="J6" s="152"/>
      <c r="K6" s="152"/>
      <c r="L6" s="152"/>
      <c r="M6" s="153"/>
      <c r="N6" s="154" t="s">
        <v>3</v>
      </c>
      <c r="O6" s="7"/>
      <c r="P6" s="158" t="s">
        <v>11</v>
      </c>
      <c r="Q6" s="158"/>
      <c r="R6" s="7"/>
    </row>
    <row r="7" spans="1:18" ht="31.5" customHeight="1" x14ac:dyDescent="0.25">
      <c r="B7" s="160"/>
      <c r="C7" s="20" t="s">
        <v>9</v>
      </c>
      <c r="D7" s="20" t="s">
        <v>10</v>
      </c>
      <c r="E7" s="20" t="s">
        <v>1</v>
      </c>
      <c r="F7" s="20" t="s">
        <v>16</v>
      </c>
      <c r="G7" s="20" t="s">
        <v>14</v>
      </c>
      <c r="H7" s="24" t="s">
        <v>15</v>
      </c>
      <c r="I7" s="20" t="s">
        <v>18</v>
      </c>
      <c r="J7" s="24" t="s">
        <v>17</v>
      </c>
      <c r="K7" s="20" t="s">
        <v>19</v>
      </c>
      <c r="L7" s="24" t="s">
        <v>20</v>
      </c>
      <c r="M7" s="20" t="s">
        <v>4</v>
      </c>
      <c r="N7" s="154"/>
      <c r="O7" s="7"/>
      <c r="P7" s="8" t="s">
        <v>26</v>
      </c>
      <c r="Q7" s="8" t="s">
        <v>5</v>
      </c>
      <c r="R7" s="7"/>
    </row>
    <row r="8" spans="1:18" ht="69" x14ac:dyDescent="0.25">
      <c r="B8" s="21" t="s">
        <v>120</v>
      </c>
      <c r="C8" s="28">
        <v>1000000000</v>
      </c>
      <c r="D8" s="9">
        <v>0</v>
      </c>
      <c r="E8" s="9">
        <v>0</v>
      </c>
      <c r="F8" s="27">
        <f>+C8+D8+E8</f>
        <v>1000000000</v>
      </c>
      <c r="G8" s="9">
        <v>0</v>
      </c>
      <c r="H8" s="9"/>
      <c r="I8" s="9">
        <v>0</v>
      </c>
      <c r="J8" s="9"/>
      <c r="K8" s="28">
        <v>1000000000</v>
      </c>
      <c r="L8" s="35" t="s">
        <v>123</v>
      </c>
      <c r="M8" s="9">
        <f>+G8+I8+K8</f>
        <v>1000000000</v>
      </c>
      <c r="N8" s="30">
        <f>+F8+M8</f>
        <v>2000000000</v>
      </c>
      <c r="O8" s="11"/>
      <c r="P8" s="12" t="s">
        <v>122</v>
      </c>
      <c r="Q8" s="13">
        <v>4</v>
      </c>
      <c r="R8" s="11"/>
    </row>
    <row r="9" spans="1:18" ht="15" x14ac:dyDescent="0.25">
      <c r="B9" s="21" t="s">
        <v>121</v>
      </c>
      <c r="C9" s="9">
        <v>0</v>
      </c>
      <c r="D9" s="9">
        <v>0</v>
      </c>
      <c r="E9" s="9">
        <v>0</v>
      </c>
      <c r="F9" s="27">
        <f>+C9+D9+E9</f>
        <v>0</v>
      </c>
      <c r="G9" s="9">
        <v>0</v>
      </c>
      <c r="H9" s="9"/>
      <c r="I9" s="9">
        <v>0</v>
      </c>
      <c r="J9" s="9"/>
      <c r="K9" s="28">
        <v>12000000000</v>
      </c>
      <c r="L9" s="28" t="s">
        <v>30</v>
      </c>
      <c r="M9" s="9">
        <f>+G9+I9+K9</f>
        <v>12000000000</v>
      </c>
      <c r="N9" s="30">
        <f>+F9+M9</f>
        <v>12000000000</v>
      </c>
      <c r="O9" s="11"/>
      <c r="P9" s="12"/>
      <c r="Q9" s="13"/>
      <c r="R9" s="11"/>
    </row>
    <row r="10" spans="1:18" ht="15.6" x14ac:dyDescent="0.25">
      <c r="B10" s="14" t="s">
        <v>6</v>
      </c>
      <c r="C10" s="15">
        <f>SUM(C8:C9)</f>
        <v>1000000000</v>
      </c>
      <c r="D10" s="15">
        <f>SUM(D8:D9)</f>
        <v>0</v>
      </c>
      <c r="E10" s="15">
        <f>SUM(E8:E9)</f>
        <v>0</v>
      </c>
      <c r="F10" s="15">
        <f>SUM(F8:F9)</f>
        <v>1000000000</v>
      </c>
      <c r="G10" s="15">
        <f>SUM(G8:G9)</f>
        <v>0</v>
      </c>
      <c r="I10" s="15">
        <f>SUM(I8:I9)</f>
        <v>0</v>
      </c>
      <c r="K10" s="15">
        <f>SUM(K8:K9)</f>
        <v>13000000000</v>
      </c>
      <c r="M10" s="31">
        <f>SUM(M8:M9)</f>
        <v>13000000000</v>
      </c>
      <c r="N10" s="31">
        <f>SUM(N8:N9)</f>
        <v>14000000000</v>
      </c>
      <c r="O10" s="16"/>
      <c r="Q10" s="29">
        <f>SUM(Q8:Q9)</f>
        <v>4</v>
      </c>
      <c r="R10" s="16"/>
    </row>
    <row r="12" spans="1:18" ht="15.6" x14ac:dyDescent="0.25">
      <c r="B12" s="14" t="s">
        <v>12</v>
      </c>
      <c r="C12" s="17">
        <f>F10</f>
        <v>1000000000</v>
      </c>
      <c r="D12" s="22"/>
    </row>
    <row r="13" spans="1:18" ht="15.6" x14ac:dyDescent="0.25">
      <c r="B13" s="14" t="s">
        <v>7</v>
      </c>
      <c r="C13" s="17">
        <f>+M10</f>
        <v>13000000000</v>
      </c>
      <c r="D13" s="22"/>
    </row>
    <row r="14" spans="1:18" ht="15.6" x14ac:dyDescent="0.25">
      <c r="B14" s="14" t="s">
        <v>3</v>
      </c>
      <c r="C14" s="18">
        <f>+C12+C13</f>
        <v>14000000000</v>
      </c>
      <c r="D14" s="23"/>
    </row>
    <row r="16" spans="1:18" x14ac:dyDescent="0.25">
      <c r="A16" s="25"/>
      <c r="B16" s="25"/>
      <c r="C16" s="25"/>
      <c r="D16" s="25"/>
      <c r="E16" s="25"/>
      <c r="F16" s="25"/>
      <c r="G16" s="25"/>
      <c r="H16" s="25"/>
      <c r="I16" s="25"/>
      <c r="J16" s="25"/>
      <c r="K16" s="25"/>
      <c r="L16" s="25"/>
      <c r="M16" s="25"/>
      <c r="N16" s="25"/>
      <c r="O16" s="25"/>
      <c r="P16" s="25"/>
      <c r="Q16" s="25"/>
    </row>
    <row r="18" spans="2:18" ht="29.25" customHeight="1" x14ac:dyDescent="0.25">
      <c r="B18" s="1" t="s">
        <v>125</v>
      </c>
      <c r="C18" s="159" t="s">
        <v>124</v>
      </c>
      <c r="D18" s="159"/>
      <c r="E18" s="159"/>
      <c r="F18" s="159"/>
      <c r="G18" s="159"/>
      <c r="H18" s="159"/>
      <c r="I18" s="159"/>
      <c r="J18" s="159"/>
      <c r="K18" s="159"/>
      <c r="L18" s="159"/>
      <c r="M18" s="159"/>
      <c r="N18" s="159"/>
      <c r="O18" s="2"/>
      <c r="R18" s="2"/>
    </row>
    <row r="19" spans="2:18" ht="15" customHeight="1" x14ac:dyDescent="0.25">
      <c r="B19" s="5"/>
      <c r="C19" s="6"/>
      <c r="D19" s="6"/>
      <c r="E19" s="6"/>
      <c r="F19" s="6"/>
      <c r="G19" s="6"/>
      <c r="H19" s="6"/>
      <c r="I19" s="6"/>
      <c r="J19" s="6"/>
      <c r="K19" s="6"/>
      <c r="L19" s="6"/>
      <c r="M19" s="6"/>
      <c r="N19" s="6"/>
      <c r="O19" s="6"/>
      <c r="R19" s="6"/>
    </row>
    <row r="20" spans="2:18" ht="16.5" customHeight="1" x14ac:dyDescent="0.25">
      <c r="B20" s="160" t="s">
        <v>0</v>
      </c>
      <c r="C20" s="151" t="s">
        <v>13</v>
      </c>
      <c r="D20" s="152"/>
      <c r="E20" s="152"/>
      <c r="F20" s="153"/>
      <c r="G20" s="151" t="s">
        <v>2</v>
      </c>
      <c r="H20" s="152"/>
      <c r="I20" s="152"/>
      <c r="J20" s="152"/>
      <c r="K20" s="152"/>
      <c r="L20" s="152"/>
      <c r="M20" s="153"/>
      <c r="N20" s="154" t="s">
        <v>3</v>
      </c>
      <c r="O20" s="7"/>
      <c r="P20" s="158" t="s">
        <v>11</v>
      </c>
      <c r="Q20" s="158"/>
      <c r="R20" s="7"/>
    </row>
    <row r="21" spans="2:18" ht="31.5" customHeight="1" x14ac:dyDescent="0.25">
      <c r="B21" s="160"/>
      <c r="C21" s="20" t="s">
        <v>9</v>
      </c>
      <c r="D21" s="20" t="s">
        <v>10</v>
      </c>
      <c r="E21" s="20" t="s">
        <v>1</v>
      </c>
      <c r="F21" s="20" t="s">
        <v>16</v>
      </c>
      <c r="G21" s="20" t="s">
        <v>14</v>
      </c>
      <c r="H21" s="24" t="s">
        <v>15</v>
      </c>
      <c r="I21" s="20" t="s">
        <v>18</v>
      </c>
      <c r="J21" s="24" t="s">
        <v>17</v>
      </c>
      <c r="K21" s="20" t="s">
        <v>19</v>
      </c>
      <c r="L21" s="24" t="s">
        <v>20</v>
      </c>
      <c r="M21" s="20" t="s">
        <v>4</v>
      </c>
      <c r="N21" s="154"/>
      <c r="O21" s="7"/>
      <c r="P21" s="8" t="s">
        <v>26</v>
      </c>
      <c r="Q21" s="8" t="s">
        <v>5</v>
      </c>
      <c r="R21" s="7"/>
    </row>
    <row r="22" spans="2:18" ht="60" x14ac:dyDescent="0.25">
      <c r="B22" s="21" t="s">
        <v>126</v>
      </c>
      <c r="C22" s="9">
        <v>0</v>
      </c>
      <c r="D22" s="9">
        <v>0</v>
      </c>
      <c r="E22" s="9">
        <v>0</v>
      </c>
      <c r="F22" s="27">
        <f>+C22+D22+E22</f>
        <v>0</v>
      </c>
      <c r="G22" s="28">
        <v>3000000000</v>
      </c>
      <c r="H22" s="28"/>
      <c r="I22" s="9">
        <v>0</v>
      </c>
      <c r="J22" s="9"/>
      <c r="K22" s="9">
        <v>0</v>
      </c>
      <c r="L22" s="9"/>
      <c r="M22" s="9">
        <f>+G22+I22+K22</f>
        <v>3000000000</v>
      </c>
      <c r="N22" s="30">
        <f>+F22+M22</f>
        <v>3000000000</v>
      </c>
      <c r="O22" s="11"/>
      <c r="P22" s="12" t="s">
        <v>106</v>
      </c>
      <c r="Q22" s="13">
        <v>7000</v>
      </c>
      <c r="R22" s="11"/>
    </row>
    <row r="23" spans="2:18" ht="15" x14ac:dyDescent="0.25">
      <c r="B23" s="21" t="s">
        <v>127</v>
      </c>
      <c r="C23" s="9">
        <v>0</v>
      </c>
      <c r="D23" s="9">
        <v>0</v>
      </c>
      <c r="E23" s="9">
        <v>0</v>
      </c>
      <c r="F23" s="27">
        <f t="shared" ref="F23:F28" si="0">+C23+D23+E23</f>
        <v>0</v>
      </c>
      <c r="G23" s="28">
        <v>6000000000</v>
      </c>
      <c r="H23" s="28" t="s">
        <v>128</v>
      </c>
      <c r="I23" s="9">
        <v>0</v>
      </c>
      <c r="J23" s="9"/>
      <c r="K23" s="9">
        <v>0</v>
      </c>
      <c r="L23" s="9"/>
      <c r="M23" s="9">
        <f t="shared" ref="M23:M28" si="1">+G23+I23+K23</f>
        <v>6000000000</v>
      </c>
      <c r="N23" s="30">
        <f t="shared" ref="N23:N28" si="2">+F23+M23</f>
        <v>6000000000</v>
      </c>
      <c r="O23" s="11"/>
      <c r="P23" s="12"/>
      <c r="Q23" s="13"/>
      <c r="R23" s="11"/>
    </row>
    <row r="24" spans="2:18" ht="55.2" x14ac:dyDescent="0.25">
      <c r="B24" s="21" t="s">
        <v>129</v>
      </c>
      <c r="C24" s="9">
        <v>0</v>
      </c>
      <c r="D24" s="9">
        <v>0</v>
      </c>
      <c r="E24" s="9">
        <v>0</v>
      </c>
      <c r="F24" s="27">
        <f t="shared" si="0"/>
        <v>0</v>
      </c>
      <c r="G24" s="9">
        <v>500000000</v>
      </c>
      <c r="H24" s="9" t="s">
        <v>130</v>
      </c>
      <c r="I24" s="9">
        <v>0</v>
      </c>
      <c r="J24" s="9"/>
      <c r="K24" s="9">
        <v>0</v>
      </c>
      <c r="L24" s="9"/>
      <c r="M24" s="9">
        <f t="shared" si="1"/>
        <v>500000000</v>
      </c>
      <c r="N24" s="30">
        <f t="shared" si="2"/>
        <v>500000000</v>
      </c>
      <c r="O24" s="11"/>
      <c r="P24" s="12" t="s">
        <v>106</v>
      </c>
      <c r="Q24" s="13">
        <v>10000</v>
      </c>
      <c r="R24" s="11"/>
    </row>
    <row r="25" spans="2:18" ht="55.2" x14ac:dyDescent="0.25">
      <c r="B25" s="21" t="s">
        <v>131</v>
      </c>
      <c r="C25" s="28">
        <v>100000000</v>
      </c>
      <c r="D25" s="9">
        <v>0</v>
      </c>
      <c r="E25" s="9">
        <v>0</v>
      </c>
      <c r="F25" s="27">
        <f t="shared" si="0"/>
        <v>100000000</v>
      </c>
      <c r="G25" s="9">
        <v>0</v>
      </c>
      <c r="H25" s="9"/>
      <c r="I25" s="9">
        <v>0</v>
      </c>
      <c r="J25" s="9"/>
      <c r="K25" s="9">
        <v>0</v>
      </c>
      <c r="L25" s="9"/>
      <c r="M25" s="9">
        <f t="shared" si="1"/>
        <v>0</v>
      </c>
      <c r="N25" s="30">
        <f t="shared" si="2"/>
        <v>100000000</v>
      </c>
      <c r="O25" s="11"/>
      <c r="P25" s="12" t="s">
        <v>106</v>
      </c>
      <c r="Q25" s="13">
        <v>10000</v>
      </c>
      <c r="R25" s="11"/>
    </row>
    <row r="26" spans="2:18" ht="90" x14ac:dyDescent="0.25">
      <c r="B26" s="38" t="s">
        <v>132</v>
      </c>
      <c r="C26" s="28">
        <v>450000000</v>
      </c>
      <c r="D26" s="9">
        <v>0</v>
      </c>
      <c r="E26" s="9">
        <v>0</v>
      </c>
      <c r="F26" s="27">
        <f t="shared" si="0"/>
        <v>450000000</v>
      </c>
      <c r="G26" s="9">
        <v>0</v>
      </c>
      <c r="H26" s="9"/>
      <c r="I26" s="9">
        <v>0</v>
      </c>
      <c r="J26" s="9"/>
      <c r="K26" s="9">
        <v>0</v>
      </c>
      <c r="L26" s="9"/>
      <c r="M26" s="9">
        <f t="shared" si="1"/>
        <v>0</v>
      </c>
      <c r="N26" s="30">
        <f t="shared" si="2"/>
        <v>450000000</v>
      </c>
      <c r="O26" s="11"/>
      <c r="P26" s="12"/>
      <c r="Q26" s="13"/>
      <c r="R26" s="11"/>
    </row>
    <row r="27" spans="2:18" ht="30" x14ac:dyDescent="0.25">
      <c r="B27" s="21" t="s">
        <v>133</v>
      </c>
      <c r="C27" s="28">
        <v>200000000</v>
      </c>
      <c r="D27" s="9">
        <v>0</v>
      </c>
      <c r="E27" s="9">
        <v>0</v>
      </c>
      <c r="F27" s="27">
        <f t="shared" si="0"/>
        <v>200000000</v>
      </c>
      <c r="G27" s="9">
        <v>0</v>
      </c>
      <c r="H27" s="9"/>
      <c r="I27" s="9">
        <v>0</v>
      </c>
      <c r="J27" s="9"/>
      <c r="K27" s="9">
        <v>0</v>
      </c>
      <c r="L27" s="9"/>
      <c r="M27" s="9">
        <f t="shared" si="1"/>
        <v>0</v>
      </c>
      <c r="N27" s="30">
        <f t="shared" si="2"/>
        <v>200000000</v>
      </c>
      <c r="O27" s="11"/>
      <c r="P27" s="12"/>
      <c r="Q27" s="13"/>
      <c r="R27" s="11"/>
    </row>
    <row r="28" spans="2:18" ht="15" x14ac:dyDescent="0.25">
      <c r="B28" s="21" t="s">
        <v>134</v>
      </c>
      <c r="C28" s="28">
        <v>50000000</v>
      </c>
      <c r="D28" s="9">
        <v>0</v>
      </c>
      <c r="E28" s="9">
        <v>0</v>
      </c>
      <c r="F28" s="27">
        <f t="shared" si="0"/>
        <v>50000000</v>
      </c>
      <c r="G28" s="9">
        <v>0</v>
      </c>
      <c r="H28" s="9"/>
      <c r="I28" s="9">
        <v>0</v>
      </c>
      <c r="J28" s="9"/>
      <c r="K28" s="9">
        <v>0</v>
      </c>
      <c r="L28" s="9"/>
      <c r="M28" s="9">
        <f t="shared" si="1"/>
        <v>0</v>
      </c>
      <c r="N28" s="30">
        <f t="shared" si="2"/>
        <v>50000000</v>
      </c>
      <c r="O28" s="11"/>
      <c r="P28" s="12"/>
      <c r="Q28" s="13"/>
      <c r="R28" s="11"/>
    </row>
    <row r="29" spans="2:18" ht="15.6" x14ac:dyDescent="0.25">
      <c r="B29" s="14" t="s">
        <v>6</v>
      </c>
      <c r="C29" s="15">
        <f>SUM(C22:C28)</f>
        <v>800000000</v>
      </c>
      <c r="D29" s="15">
        <f>SUM(D22:D28)</f>
        <v>0</v>
      </c>
      <c r="E29" s="15">
        <f>SUM(E22:E28)</f>
        <v>0</v>
      </c>
      <c r="F29" s="15">
        <f>SUM(F22:F28)</f>
        <v>800000000</v>
      </c>
      <c r="G29" s="15">
        <f>SUM(G22:G28)</f>
        <v>9500000000</v>
      </c>
      <c r="I29" s="15">
        <f>SUM(I22:I28)</f>
        <v>0</v>
      </c>
      <c r="K29" s="15">
        <f>SUM(K22:K28)</f>
        <v>0</v>
      </c>
      <c r="M29" s="31">
        <f>SUM(M22:M28)</f>
        <v>9500000000</v>
      </c>
      <c r="N29" s="31">
        <f>SUM(N22:N28)</f>
        <v>10300000000</v>
      </c>
      <c r="O29" s="16"/>
      <c r="Q29" s="29">
        <f>SUM(Q22:Q28)</f>
        <v>27000</v>
      </c>
      <c r="R29" s="16"/>
    </row>
    <row r="31" spans="2:18" ht="15.6" x14ac:dyDescent="0.25">
      <c r="B31" s="14" t="s">
        <v>12</v>
      </c>
      <c r="C31" s="17">
        <f>F29</f>
        <v>800000000</v>
      </c>
      <c r="D31" s="22"/>
    </row>
    <row r="32" spans="2:18" ht="15.6" x14ac:dyDescent="0.25">
      <c r="B32" s="14" t="s">
        <v>7</v>
      </c>
      <c r="C32" s="17">
        <f>+M29</f>
        <v>9500000000</v>
      </c>
      <c r="D32" s="22"/>
    </row>
    <row r="33" spans="1:18" ht="15.6" x14ac:dyDescent="0.25">
      <c r="B33" s="14" t="s">
        <v>3</v>
      </c>
      <c r="C33" s="18">
        <f>+C31+C32</f>
        <v>10300000000</v>
      </c>
      <c r="D33" s="23"/>
    </row>
    <row r="35" spans="1:18" x14ac:dyDescent="0.25">
      <c r="A35" s="25"/>
      <c r="B35" s="25"/>
      <c r="C35" s="25"/>
      <c r="D35" s="25"/>
      <c r="E35" s="25"/>
      <c r="F35" s="25"/>
      <c r="G35" s="25"/>
      <c r="H35" s="25"/>
      <c r="I35" s="25"/>
      <c r="J35" s="25"/>
      <c r="K35" s="25"/>
      <c r="L35" s="25"/>
      <c r="M35" s="25"/>
      <c r="N35" s="25"/>
      <c r="O35" s="25"/>
      <c r="P35" s="25"/>
      <c r="Q35" s="25"/>
    </row>
    <row r="37" spans="1:18" ht="29.25" customHeight="1" x14ac:dyDescent="0.25">
      <c r="B37" s="1" t="s">
        <v>135</v>
      </c>
      <c r="C37" s="159" t="s">
        <v>136</v>
      </c>
      <c r="D37" s="159"/>
      <c r="E37" s="159"/>
      <c r="F37" s="159"/>
      <c r="G37" s="159"/>
      <c r="H37" s="159"/>
      <c r="I37" s="159"/>
      <c r="J37" s="159"/>
      <c r="K37" s="159"/>
      <c r="L37" s="159"/>
      <c r="M37" s="159"/>
      <c r="N37" s="159"/>
      <c r="O37" s="2"/>
      <c r="R37" s="2"/>
    </row>
    <row r="38" spans="1:18" ht="15" customHeight="1" x14ac:dyDescent="0.25">
      <c r="B38" s="5"/>
      <c r="C38" s="6"/>
      <c r="D38" s="6"/>
      <c r="E38" s="6"/>
      <c r="F38" s="6"/>
      <c r="G38" s="6"/>
      <c r="H38" s="6"/>
      <c r="I38" s="6"/>
      <c r="J38" s="6"/>
      <c r="K38" s="6"/>
      <c r="L38" s="6"/>
      <c r="M38" s="6"/>
      <c r="N38" s="6"/>
      <c r="O38" s="6"/>
      <c r="R38" s="6"/>
    </row>
    <row r="39" spans="1:18" ht="16.5" customHeight="1" x14ac:dyDescent="0.25">
      <c r="B39" s="160" t="s">
        <v>0</v>
      </c>
      <c r="C39" s="151" t="s">
        <v>13</v>
      </c>
      <c r="D39" s="152"/>
      <c r="E39" s="152"/>
      <c r="F39" s="153"/>
      <c r="G39" s="151" t="s">
        <v>2</v>
      </c>
      <c r="H39" s="152"/>
      <c r="I39" s="152"/>
      <c r="J39" s="152"/>
      <c r="K39" s="152"/>
      <c r="L39" s="152"/>
      <c r="M39" s="153"/>
      <c r="N39" s="154" t="s">
        <v>3</v>
      </c>
      <c r="O39" s="7"/>
      <c r="P39" s="158" t="s">
        <v>11</v>
      </c>
      <c r="Q39" s="158"/>
      <c r="R39" s="7"/>
    </row>
    <row r="40" spans="1:18" ht="31.5" customHeight="1" x14ac:dyDescent="0.25">
      <c r="B40" s="160"/>
      <c r="C40" s="20" t="s">
        <v>9</v>
      </c>
      <c r="D40" s="20" t="s">
        <v>10</v>
      </c>
      <c r="E40" s="20" t="s">
        <v>1</v>
      </c>
      <c r="F40" s="20" t="s">
        <v>16</v>
      </c>
      <c r="G40" s="20" t="s">
        <v>14</v>
      </c>
      <c r="H40" s="24" t="s">
        <v>15</v>
      </c>
      <c r="I40" s="20" t="s">
        <v>18</v>
      </c>
      <c r="J40" s="24" t="s">
        <v>17</v>
      </c>
      <c r="K40" s="20" t="s">
        <v>19</v>
      </c>
      <c r="L40" s="24" t="s">
        <v>20</v>
      </c>
      <c r="M40" s="20" t="s">
        <v>4</v>
      </c>
      <c r="N40" s="154"/>
      <c r="O40" s="7"/>
      <c r="P40" s="8" t="s">
        <v>26</v>
      </c>
      <c r="Q40" s="8" t="s">
        <v>5</v>
      </c>
      <c r="R40" s="7"/>
    </row>
    <row r="41" spans="1:18" ht="55.2" x14ac:dyDescent="0.25">
      <c r="B41" s="21" t="s">
        <v>137</v>
      </c>
      <c r="C41" s="28">
        <v>1100000000</v>
      </c>
      <c r="D41" s="9">
        <v>0</v>
      </c>
      <c r="E41" s="9">
        <v>0</v>
      </c>
      <c r="F41" s="27">
        <f>+C41+D41+E41</f>
        <v>1100000000</v>
      </c>
      <c r="G41" s="28">
        <v>400000000</v>
      </c>
      <c r="H41" s="28"/>
      <c r="I41" s="9">
        <v>0</v>
      </c>
      <c r="J41" s="9"/>
      <c r="K41" s="9">
        <v>0</v>
      </c>
      <c r="L41" s="9"/>
      <c r="M41" s="9">
        <f>+G41+I41+K41</f>
        <v>400000000</v>
      </c>
      <c r="N41" s="30">
        <f>+F41+M41</f>
        <v>1500000000</v>
      </c>
      <c r="O41" s="11"/>
      <c r="P41" s="12" t="s">
        <v>106</v>
      </c>
      <c r="Q41" s="13">
        <v>1201700</v>
      </c>
      <c r="R41" s="11"/>
    </row>
    <row r="42" spans="1:18" ht="55.2" x14ac:dyDescent="0.25">
      <c r="B42" s="38" t="s">
        <v>138</v>
      </c>
      <c r="C42" s="9">
        <v>0</v>
      </c>
      <c r="D42" s="9">
        <v>0</v>
      </c>
      <c r="E42" s="9">
        <v>0</v>
      </c>
      <c r="F42" s="27">
        <f>+C42+D42+E42</f>
        <v>0</v>
      </c>
      <c r="G42" s="28">
        <v>180000000</v>
      </c>
      <c r="H42" s="28"/>
      <c r="I42" s="9">
        <v>0</v>
      </c>
      <c r="J42" s="9"/>
      <c r="K42" s="9">
        <v>100000000</v>
      </c>
      <c r="L42" s="9" t="s">
        <v>139</v>
      </c>
      <c r="M42" s="9">
        <f>+G42+I42+K42</f>
        <v>280000000</v>
      </c>
      <c r="N42" s="30">
        <f>+F42+M42</f>
        <v>280000000</v>
      </c>
      <c r="O42" s="11"/>
      <c r="P42" s="12" t="s">
        <v>106</v>
      </c>
      <c r="Q42" s="13">
        <v>200000</v>
      </c>
      <c r="R42" s="11"/>
    </row>
    <row r="43" spans="1:18" ht="15.6" x14ac:dyDescent="0.25">
      <c r="B43" s="14" t="s">
        <v>6</v>
      </c>
      <c r="C43" s="15">
        <f>SUM(C41:C42)</f>
        <v>1100000000</v>
      </c>
      <c r="D43" s="15">
        <f>SUM(D41:D42)</f>
        <v>0</v>
      </c>
      <c r="E43" s="15">
        <f>SUM(E41:E42)</f>
        <v>0</v>
      </c>
      <c r="F43" s="15">
        <f>SUM(F41:F42)</f>
        <v>1100000000</v>
      </c>
      <c r="G43" s="15">
        <f>SUM(G41:G42)</f>
        <v>580000000</v>
      </c>
      <c r="I43" s="15">
        <f>SUM(I41:I42)</f>
        <v>0</v>
      </c>
      <c r="K43" s="15">
        <f>SUM(K41:K42)</f>
        <v>100000000</v>
      </c>
      <c r="M43" s="31">
        <f>SUM(M41:M42)</f>
        <v>680000000</v>
      </c>
      <c r="N43" s="31">
        <f>SUM(N41:N42)</f>
        <v>1780000000</v>
      </c>
      <c r="O43" s="16"/>
      <c r="Q43" s="29">
        <f>SUM(Q41:Q42)</f>
        <v>1401700</v>
      </c>
      <c r="R43" s="16"/>
    </row>
    <row r="45" spans="1:18" ht="15.6" x14ac:dyDescent="0.25">
      <c r="B45" s="14" t="s">
        <v>12</v>
      </c>
      <c r="C45" s="17">
        <f>F43</f>
        <v>1100000000</v>
      </c>
      <c r="D45" s="22"/>
    </row>
    <row r="46" spans="1:18" ht="15.6" x14ac:dyDescent="0.25">
      <c r="B46" s="14" t="s">
        <v>7</v>
      </c>
      <c r="C46" s="17">
        <f>+M43</f>
        <v>680000000</v>
      </c>
      <c r="D46" s="22"/>
    </row>
    <row r="47" spans="1:18" ht="15.6" x14ac:dyDescent="0.25">
      <c r="B47" s="14" t="s">
        <v>3</v>
      </c>
      <c r="C47" s="18">
        <f>+C45+C46</f>
        <v>1780000000</v>
      </c>
      <c r="D47" s="23"/>
    </row>
    <row r="49" spans="1:18" x14ac:dyDescent="0.25">
      <c r="A49" s="25"/>
      <c r="B49" s="25"/>
      <c r="C49" s="25"/>
      <c r="D49" s="25"/>
      <c r="E49" s="25"/>
      <c r="F49" s="25"/>
      <c r="G49" s="25"/>
      <c r="H49" s="25"/>
      <c r="I49" s="25"/>
      <c r="J49" s="25"/>
      <c r="K49" s="25"/>
      <c r="L49" s="25"/>
      <c r="M49" s="25"/>
      <c r="N49" s="25"/>
      <c r="O49" s="25"/>
      <c r="P49" s="25"/>
      <c r="Q49" s="25"/>
    </row>
    <row r="51" spans="1:18" ht="29.25" customHeight="1" x14ac:dyDescent="0.25">
      <c r="B51" s="1" t="s">
        <v>140</v>
      </c>
      <c r="C51" s="159" t="s">
        <v>141</v>
      </c>
      <c r="D51" s="159"/>
      <c r="E51" s="159"/>
      <c r="F51" s="159"/>
      <c r="G51" s="159"/>
      <c r="H51" s="159"/>
      <c r="I51" s="159"/>
      <c r="J51" s="159"/>
      <c r="K51" s="159"/>
      <c r="L51" s="159"/>
      <c r="M51" s="159"/>
      <c r="N51" s="159"/>
      <c r="O51" s="2"/>
      <c r="R51" s="2"/>
    </row>
    <row r="52" spans="1:18" ht="15" customHeight="1" x14ac:dyDescent="0.25">
      <c r="B52" s="5"/>
      <c r="C52" s="6"/>
      <c r="D52" s="6"/>
      <c r="E52" s="6"/>
      <c r="F52" s="6"/>
      <c r="G52" s="6"/>
      <c r="H52" s="6"/>
      <c r="I52" s="6"/>
      <c r="J52" s="6"/>
      <c r="K52" s="6"/>
      <c r="L52" s="6"/>
      <c r="M52" s="6"/>
      <c r="N52" s="6"/>
      <c r="O52" s="6"/>
      <c r="R52" s="6"/>
    </row>
    <row r="53" spans="1:18" ht="16.5" customHeight="1" x14ac:dyDescent="0.25">
      <c r="B53" s="160" t="s">
        <v>0</v>
      </c>
      <c r="C53" s="151" t="s">
        <v>13</v>
      </c>
      <c r="D53" s="152"/>
      <c r="E53" s="152"/>
      <c r="F53" s="153"/>
      <c r="G53" s="151" t="s">
        <v>2</v>
      </c>
      <c r="H53" s="152"/>
      <c r="I53" s="152"/>
      <c r="J53" s="152"/>
      <c r="K53" s="152"/>
      <c r="L53" s="152"/>
      <c r="M53" s="153"/>
      <c r="N53" s="154" t="s">
        <v>3</v>
      </c>
      <c r="O53" s="7"/>
      <c r="P53" s="158" t="s">
        <v>11</v>
      </c>
      <c r="Q53" s="158"/>
      <c r="R53" s="7"/>
    </row>
    <row r="54" spans="1:18" ht="31.5" customHeight="1" x14ac:dyDescent="0.25">
      <c r="B54" s="160"/>
      <c r="C54" s="20" t="s">
        <v>9</v>
      </c>
      <c r="D54" s="20" t="s">
        <v>10</v>
      </c>
      <c r="E54" s="20" t="s">
        <v>1</v>
      </c>
      <c r="F54" s="20" t="s">
        <v>16</v>
      </c>
      <c r="G54" s="20" t="s">
        <v>14</v>
      </c>
      <c r="H54" s="24" t="s">
        <v>15</v>
      </c>
      <c r="I54" s="20" t="s">
        <v>18</v>
      </c>
      <c r="J54" s="24" t="s">
        <v>17</v>
      </c>
      <c r="K54" s="20" t="s">
        <v>19</v>
      </c>
      <c r="L54" s="24" t="s">
        <v>20</v>
      </c>
      <c r="M54" s="20" t="s">
        <v>4</v>
      </c>
      <c r="N54" s="154"/>
      <c r="O54" s="7"/>
      <c r="P54" s="8" t="s">
        <v>26</v>
      </c>
      <c r="Q54" s="8" t="s">
        <v>5</v>
      </c>
      <c r="R54" s="7"/>
    </row>
    <row r="55" spans="1:18" ht="41.4" x14ac:dyDescent="0.25">
      <c r="B55" s="21" t="s">
        <v>142</v>
      </c>
      <c r="C55" s="28">
        <v>280000000</v>
      </c>
      <c r="D55" s="9">
        <v>0</v>
      </c>
      <c r="E55" s="9">
        <v>0</v>
      </c>
      <c r="F55" s="27">
        <f t="shared" ref="F55:F60" si="3">+C55+D55+E55</f>
        <v>280000000</v>
      </c>
      <c r="G55" s="28">
        <v>80000000</v>
      </c>
      <c r="H55" s="28"/>
      <c r="I55" s="9">
        <v>0</v>
      </c>
      <c r="J55" s="9"/>
      <c r="K55" s="9">
        <v>55123557919</v>
      </c>
      <c r="L55" s="39" t="s">
        <v>143</v>
      </c>
      <c r="M55" s="9">
        <f t="shared" ref="M55:M60" si="4">+G55+I55+K55</f>
        <v>55203557919</v>
      </c>
      <c r="N55" s="30">
        <f t="shared" ref="N55:N60" si="5">+F55+M55</f>
        <v>55483557919</v>
      </c>
      <c r="O55" s="11"/>
      <c r="P55" s="12" t="s">
        <v>144</v>
      </c>
      <c r="Q55" s="34">
        <v>280000</v>
      </c>
      <c r="R55" s="11"/>
    </row>
    <row r="56" spans="1:18" ht="15" x14ac:dyDescent="0.25">
      <c r="B56" s="21" t="s">
        <v>145</v>
      </c>
      <c r="C56" s="28">
        <v>590000000</v>
      </c>
      <c r="D56" s="9">
        <v>0</v>
      </c>
      <c r="E56" s="9">
        <v>0</v>
      </c>
      <c r="F56" s="27">
        <f t="shared" si="3"/>
        <v>590000000</v>
      </c>
      <c r="G56" s="28">
        <v>115000000</v>
      </c>
      <c r="H56" s="28"/>
      <c r="I56" s="9">
        <v>0</v>
      </c>
      <c r="J56" s="9"/>
      <c r="K56" s="9">
        <v>0</v>
      </c>
      <c r="L56" s="9"/>
      <c r="M56" s="9">
        <f t="shared" si="4"/>
        <v>115000000</v>
      </c>
      <c r="N56" s="30">
        <f t="shared" si="5"/>
        <v>705000000</v>
      </c>
      <c r="O56" s="11"/>
      <c r="P56" s="12"/>
      <c r="Q56" s="34"/>
      <c r="R56" s="11"/>
    </row>
    <row r="57" spans="1:18" ht="30" x14ac:dyDescent="0.25">
      <c r="B57" s="21" t="s">
        <v>146</v>
      </c>
      <c r="C57" s="28">
        <v>100000000</v>
      </c>
      <c r="D57" s="9">
        <v>0</v>
      </c>
      <c r="E57" s="9">
        <v>0</v>
      </c>
      <c r="F57" s="27">
        <f t="shared" si="3"/>
        <v>100000000</v>
      </c>
      <c r="G57" s="28">
        <v>140000000</v>
      </c>
      <c r="H57" s="28"/>
      <c r="I57" s="9">
        <v>0</v>
      </c>
      <c r="J57" s="9"/>
      <c r="K57" s="9">
        <v>0</v>
      </c>
      <c r="L57" s="9"/>
      <c r="M57" s="9">
        <f t="shared" si="4"/>
        <v>140000000</v>
      </c>
      <c r="N57" s="30">
        <f t="shared" si="5"/>
        <v>240000000</v>
      </c>
      <c r="O57" s="11"/>
      <c r="P57" s="12"/>
      <c r="Q57" s="34"/>
      <c r="R57" s="11"/>
    </row>
    <row r="58" spans="1:18" ht="41.4" x14ac:dyDescent="0.25">
      <c r="B58" s="21" t="s">
        <v>147</v>
      </c>
      <c r="C58" s="28">
        <v>210000000</v>
      </c>
      <c r="D58" s="9">
        <v>0</v>
      </c>
      <c r="E58" s="9">
        <v>0</v>
      </c>
      <c r="F58" s="27">
        <f t="shared" si="3"/>
        <v>210000000</v>
      </c>
      <c r="G58" s="28">
        <v>120000000</v>
      </c>
      <c r="H58" s="28"/>
      <c r="I58" s="9">
        <v>0</v>
      </c>
      <c r="J58" s="9"/>
      <c r="K58" s="9">
        <v>0</v>
      </c>
      <c r="L58" s="9"/>
      <c r="M58" s="9">
        <f t="shared" si="4"/>
        <v>120000000</v>
      </c>
      <c r="N58" s="30">
        <f t="shared" si="5"/>
        <v>330000000</v>
      </c>
      <c r="O58" s="11"/>
      <c r="P58" s="12" t="s">
        <v>144</v>
      </c>
      <c r="Q58" s="34">
        <v>35000</v>
      </c>
      <c r="R58" s="11"/>
    </row>
    <row r="59" spans="1:18" ht="41.4" x14ac:dyDescent="0.25">
      <c r="B59" s="21" t="s">
        <v>148</v>
      </c>
      <c r="C59" s="28">
        <v>40000000</v>
      </c>
      <c r="D59" s="9">
        <v>0</v>
      </c>
      <c r="E59" s="9">
        <v>0</v>
      </c>
      <c r="F59" s="27">
        <f t="shared" si="3"/>
        <v>40000000</v>
      </c>
      <c r="G59" s="28">
        <v>30000000</v>
      </c>
      <c r="H59" s="28"/>
      <c r="I59" s="9">
        <v>0</v>
      </c>
      <c r="J59" s="9"/>
      <c r="K59" s="9">
        <v>0</v>
      </c>
      <c r="L59" s="9"/>
      <c r="M59" s="9">
        <f t="shared" si="4"/>
        <v>30000000</v>
      </c>
      <c r="N59" s="30">
        <f t="shared" si="5"/>
        <v>70000000</v>
      </c>
      <c r="O59" s="11"/>
      <c r="P59" s="12" t="s">
        <v>144</v>
      </c>
      <c r="Q59" s="34">
        <v>30000</v>
      </c>
      <c r="R59" s="11"/>
    </row>
    <row r="60" spans="1:18" ht="41.4" x14ac:dyDescent="0.25">
      <c r="B60" s="21" t="s">
        <v>149</v>
      </c>
      <c r="C60" s="28">
        <v>270000000</v>
      </c>
      <c r="D60" s="9">
        <v>0</v>
      </c>
      <c r="E60" s="9">
        <v>0</v>
      </c>
      <c r="F60" s="27">
        <f t="shared" si="3"/>
        <v>270000000</v>
      </c>
      <c r="G60" s="28">
        <v>155000000</v>
      </c>
      <c r="H60" s="28"/>
      <c r="I60" s="9">
        <v>0</v>
      </c>
      <c r="J60" s="9"/>
      <c r="K60" s="9">
        <v>0</v>
      </c>
      <c r="L60" s="9"/>
      <c r="M60" s="9">
        <f t="shared" si="4"/>
        <v>155000000</v>
      </c>
      <c r="N60" s="30">
        <f t="shared" si="5"/>
        <v>425000000</v>
      </c>
      <c r="O60" s="11"/>
      <c r="P60" s="12" t="s">
        <v>144</v>
      </c>
      <c r="Q60" s="34">
        <v>5000</v>
      </c>
      <c r="R60" s="11"/>
    </row>
    <row r="61" spans="1:18" ht="15.6" x14ac:dyDescent="0.25">
      <c r="B61" s="14" t="s">
        <v>6</v>
      </c>
      <c r="C61" s="15">
        <f>SUM(C55:C60)</f>
        <v>1490000000</v>
      </c>
      <c r="D61" s="15">
        <f>SUM(D55:D60)</f>
        <v>0</v>
      </c>
      <c r="E61" s="15">
        <f>SUM(E55:E60)</f>
        <v>0</v>
      </c>
      <c r="F61" s="15">
        <f>SUM(F55:F60)</f>
        <v>1490000000</v>
      </c>
      <c r="G61" s="15">
        <f>SUM(G55:G60)</f>
        <v>640000000</v>
      </c>
      <c r="I61" s="15">
        <f>SUM(I55:I60)</f>
        <v>0</v>
      </c>
      <c r="K61" s="15">
        <f>SUM(K55:K60)</f>
        <v>55123557919</v>
      </c>
      <c r="M61" s="31">
        <f>SUM(M55:M60)</f>
        <v>55763557919</v>
      </c>
      <c r="N61" s="31">
        <f>SUM(N55:N60)</f>
        <v>57253557919</v>
      </c>
      <c r="O61" s="16"/>
      <c r="Q61" s="40">
        <f>SUM(Q55:Q60)</f>
        <v>350000</v>
      </c>
      <c r="R61" s="16"/>
    </row>
    <row r="63" spans="1:18" ht="15.6" x14ac:dyDescent="0.25">
      <c r="B63" s="14" t="s">
        <v>12</v>
      </c>
      <c r="C63" s="17">
        <f>F61</f>
        <v>1490000000</v>
      </c>
      <c r="D63" s="22"/>
    </row>
    <row r="64" spans="1:18" ht="15.6" x14ac:dyDescent="0.25">
      <c r="B64" s="14" t="s">
        <v>7</v>
      </c>
      <c r="C64" s="17">
        <f>+M61</f>
        <v>55763557919</v>
      </c>
      <c r="D64" s="22"/>
    </row>
    <row r="65" spans="1:18" ht="15.6" x14ac:dyDescent="0.25">
      <c r="B65" s="14" t="s">
        <v>3</v>
      </c>
      <c r="C65" s="18">
        <f>+C63+C64</f>
        <v>57253557919</v>
      </c>
      <c r="D65" s="23"/>
    </row>
    <row r="67" spans="1:18" x14ac:dyDescent="0.25">
      <c r="A67" s="25"/>
      <c r="B67" s="25"/>
      <c r="C67" s="25"/>
      <c r="D67" s="25"/>
      <c r="E67" s="25"/>
      <c r="F67" s="25"/>
      <c r="G67" s="25"/>
      <c r="H67" s="25"/>
      <c r="I67" s="25"/>
      <c r="J67" s="25"/>
      <c r="K67" s="25"/>
      <c r="L67" s="25"/>
      <c r="M67" s="25"/>
      <c r="N67" s="25"/>
      <c r="O67" s="25"/>
      <c r="P67" s="25"/>
      <c r="Q67" s="25"/>
    </row>
    <row r="69" spans="1:18" ht="29.25" customHeight="1" x14ac:dyDescent="0.25">
      <c r="B69" s="1" t="s">
        <v>150</v>
      </c>
      <c r="C69" s="159" t="s">
        <v>151</v>
      </c>
      <c r="D69" s="159"/>
      <c r="E69" s="159"/>
      <c r="F69" s="159"/>
      <c r="G69" s="159"/>
      <c r="H69" s="159"/>
      <c r="I69" s="159"/>
      <c r="J69" s="159"/>
      <c r="K69" s="159"/>
      <c r="L69" s="159"/>
      <c r="M69" s="159"/>
      <c r="N69" s="159"/>
      <c r="O69" s="2"/>
      <c r="R69" s="2"/>
    </row>
    <row r="70" spans="1:18" ht="15" customHeight="1" x14ac:dyDescent="0.25">
      <c r="B70" s="5"/>
      <c r="C70" s="6"/>
      <c r="D70" s="6"/>
      <c r="E70" s="6"/>
      <c r="F70" s="6"/>
      <c r="G70" s="6"/>
      <c r="H70" s="6"/>
      <c r="I70" s="6"/>
      <c r="J70" s="6"/>
      <c r="K70" s="6"/>
      <c r="L70" s="6"/>
      <c r="M70" s="6"/>
      <c r="N70" s="6"/>
      <c r="O70" s="6"/>
      <c r="R70" s="6"/>
    </row>
    <row r="71" spans="1:18" ht="16.5" customHeight="1" x14ac:dyDescent="0.25">
      <c r="B71" s="160" t="s">
        <v>0</v>
      </c>
      <c r="C71" s="151" t="s">
        <v>13</v>
      </c>
      <c r="D71" s="152"/>
      <c r="E71" s="152"/>
      <c r="F71" s="153"/>
      <c r="G71" s="151" t="s">
        <v>2</v>
      </c>
      <c r="H71" s="152"/>
      <c r="I71" s="152"/>
      <c r="J71" s="152"/>
      <c r="K71" s="152"/>
      <c r="L71" s="152"/>
      <c r="M71" s="153"/>
      <c r="N71" s="154" t="s">
        <v>3</v>
      </c>
      <c r="O71" s="7"/>
      <c r="P71" s="158" t="s">
        <v>11</v>
      </c>
      <c r="Q71" s="158"/>
      <c r="R71" s="7"/>
    </row>
    <row r="72" spans="1:18" ht="31.5" customHeight="1" x14ac:dyDescent="0.25">
      <c r="B72" s="160"/>
      <c r="C72" s="20" t="s">
        <v>9</v>
      </c>
      <c r="D72" s="20" t="s">
        <v>10</v>
      </c>
      <c r="E72" s="20" t="s">
        <v>1</v>
      </c>
      <c r="F72" s="20" t="s">
        <v>16</v>
      </c>
      <c r="G72" s="20" t="s">
        <v>14</v>
      </c>
      <c r="H72" s="24" t="s">
        <v>15</v>
      </c>
      <c r="I72" s="20" t="s">
        <v>18</v>
      </c>
      <c r="J72" s="24" t="s">
        <v>17</v>
      </c>
      <c r="K72" s="20" t="s">
        <v>19</v>
      </c>
      <c r="L72" s="24" t="s">
        <v>20</v>
      </c>
      <c r="M72" s="20" t="s">
        <v>4</v>
      </c>
      <c r="N72" s="154"/>
      <c r="O72" s="7"/>
      <c r="P72" s="8" t="s">
        <v>26</v>
      </c>
      <c r="Q72" s="8" t="s">
        <v>5</v>
      </c>
      <c r="R72" s="7"/>
    </row>
    <row r="73" spans="1:18" ht="41.4" x14ac:dyDescent="0.25">
      <c r="B73" s="21" t="s">
        <v>152</v>
      </c>
      <c r="C73" s="28">
        <v>4555000000</v>
      </c>
      <c r="D73" s="9">
        <v>0</v>
      </c>
      <c r="E73" s="9">
        <v>0</v>
      </c>
      <c r="F73" s="27">
        <f>+C73+D73+E73</f>
        <v>4555000000</v>
      </c>
      <c r="G73" s="9">
        <v>0</v>
      </c>
      <c r="H73" s="9"/>
      <c r="I73" s="9">
        <v>0</v>
      </c>
      <c r="J73" s="9"/>
      <c r="K73" s="9">
        <v>0</v>
      </c>
      <c r="L73" s="9"/>
      <c r="M73" s="9">
        <f>+G73+I73+K73</f>
        <v>0</v>
      </c>
      <c r="N73" s="30">
        <f>+F73+M73</f>
        <v>4555000000</v>
      </c>
      <c r="O73" s="11"/>
      <c r="P73" s="12" t="s">
        <v>144</v>
      </c>
      <c r="Q73" s="34">
        <v>280</v>
      </c>
      <c r="R73" s="11"/>
    </row>
    <row r="74" spans="1:18" ht="30" x14ac:dyDescent="0.25">
      <c r="B74" s="21" t="s">
        <v>153</v>
      </c>
      <c r="C74" s="28">
        <v>10000000</v>
      </c>
      <c r="D74" s="9">
        <v>0</v>
      </c>
      <c r="E74" s="9">
        <v>0</v>
      </c>
      <c r="F74" s="27">
        <f>+C74+D74+E74</f>
        <v>10000000</v>
      </c>
      <c r="G74" s="9">
        <v>0</v>
      </c>
      <c r="H74" s="9"/>
      <c r="I74" s="9">
        <v>0</v>
      </c>
      <c r="J74" s="9"/>
      <c r="K74" s="9">
        <v>0</v>
      </c>
      <c r="L74" s="9"/>
      <c r="M74" s="9">
        <f>+G74+I74+K74</f>
        <v>0</v>
      </c>
      <c r="N74" s="30">
        <f>+F74+M74</f>
        <v>10000000</v>
      </c>
      <c r="O74" s="11"/>
      <c r="P74" s="12"/>
      <c r="Q74" s="13"/>
      <c r="R74" s="11"/>
    </row>
    <row r="75" spans="1:18" ht="52.8" x14ac:dyDescent="0.25">
      <c r="B75" s="21" t="s">
        <v>154</v>
      </c>
      <c r="C75" s="9">
        <v>0</v>
      </c>
      <c r="D75" s="9">
        <v>0</v>
      </c>
      <c r="E75" s="9">
        <v>0</v>
      </c>
      <c r="F75" s="27">
        <f>+C75+D75+E75</f>
        <v>0</v>
      </c>
      <c r="G75" s="28">
        <v>2164000000</v>
      </c>
      <c r="H75" s="28"/>
      <c r="I75" s="9">
        <v>0</v>
      </c>
      <c r="J75" s="9"/>
      <c r="K75" s="28">
        <v>100000000</v>
      </c>
      <c r="L75" s="41" t="s">
        <v>155</v>
      </c>
      <c r="M75" s="9">
        <f>+G75+I75+K75</f>
        <v>2264000000</v>
      </c>
      <c r="N75" s="30">
        <f>+F75+M75</f>
        <v>2264000000</v>
      </c>
      <c r="O75" s="11"/>
      <c r="P75" s="12" t="s">
        <v>144</v>
      </c>
      <c r="Q75" s="34">
        <v>675</v>
      </c>
      <c r="R75" s="11"/>
    </row>
    <row r="76" spans="1:18" ht="45.6" x14ac:dyDescent="0.25">
      <c r="B76" s="21" t="s">
        <v>156</v>
      </c>
      <c r="C76" s="9">
        <v>0</v>
      </c>
      <c r="D76" s="9">
        <v>0</v>
      </c>
      <c r="E76" s="9">
        <v>0</v>
      </c>
      <c r="F76" s="27">
        <f>+C76+D76+E76</f>
        <v>0</v>
      </c>
      <c r="G76" s="9">
        <v>0</v>
      </c>
      <c r="H76" s="9"/>
      <c r="I76" s="9">
        <v>0</v>
      </c>
      <c r="J76" s="9"/>
      <c r="K76" s="28">
        <v>7400000000</v>
      </c>
      <c r="L76" s="42" t="s">
        <v>157</v>
      </c>
      <c r="M76" s="9">
        <f>+G76+I76+K76</f>
        <v>7400000000</v>
      </c>
      <c r="N76" s="30">
        <f>+F76+M76</f>
        <v>7400000000</v>
      </c>
      <c r="O76" s="11"/>
      <c r="P76" s="12" t="s">
        <v>144</v>
      </c>
      <c r="Q76" s="34">
        <v>174</v>
      </c>
      <c r="R76" s="11"/>
    </row>
    <row r="77" spans="1:18" ht="41.4" x14ac:dyDescent="0.25">
      <c r="B77" s="21" t="s">
        <v>158</v>
      </c>
      <c r="C77" s="28">
        <v>218209872</v>
      </c>
      <c r="D77" s="9">
        <v>0</v>
      </c>
      <c r="E77" s="9">
        <v>0</v>
      </c>
      <c r="F77" s="27">
        <f>+C77+D77+E77</f>
        <v>218209872</v>
      </c>
      <c r="G77" s="28">
        <v>61312725</v>
      </c>
      <c r="H77" s="28"/>
      <c r="I77" s="9">
        <v>0</v>
      </c>
      <c r="J77" s="9"/>
      <c r="K77" s="9">
        <v>0</v>
      </c>
      <c r="L77" s="9"/>
      <c r="M77" s="9">
        <f>+G77+I77+K77</f>
        <v>61312725</v>
      </c>
      <c r="N77" s="30">
        <f>+F77+M77</f>
        <v>279522597</v>
      </c>
      <c r="O77" s="11"/>
      <c r="P77" s="12" t="s">
        <v>144</v>
      </c>
      <c r="Q77" s="13">
        <v>3631</v>
      </c>
      <c r="R77" s="11"/>
    </row>
    <row r="78" spans="1:18" ht="15.6" x14ac:dyDescent="0.25">
      <c r="B78" s="14" t="s">
        <v>6</v>
      </c>
      <c r="C78" s="15">
        <f>SUM(C73:C77)</f>
        <v>4783209872</v>
      </c>
      <c r="D78" s="15">
        <f>SUM(D73:D77)</f>
        <v>0</v>
      </c>
      <c r="E78" s="15">
        <f>SUM(E73:E77)</f>
        <v>0</v>
      </c>
      <c r="F78" s="15">
        <f>SUM(F73:F77)</f>
        <v>4783209872</v>
      </c>
      <c r="G78" s="15">
        <f>SUM(G73:G77)</f>
        <v>2225312725</v>
      </c>
      <c r="I78" s="15">
        <f>SUM(I73:I77)</f>
        <v>0</v>
      </c>
      <c r="K78" s="15">
        <f>SUM(K73:K77)</f>
        <v>7500000000</v>
      </c>
      <c r="M78" s="31">
        <f>SUM(M73:M77)</f>
        <v>9725312725</v>
      </c>
      <c r="N78" s="31">
        <f>SUM(N73:N77)</f>
        <v>14508522597</v>
      </c>
      <c r="O78" s="16"/>
      <c r="Q78" s="29">
        <f>SUM(Q73:Q77)</f>
        <v>4760</v>
      </c>
      <c r="R78" s="16"/>
    </row>
    <row r="80" spans="1:18" ht="15.6" x14ac:dyDescent="0.25">
      <c r="B80" s="14" t="s">
        <v>12</v>
      </c>
      <c r="C80" s="17">
        <f>F78</f>
        <v>4783209872</v>
      </c>
      <c r="D80" s="22"/>
    </row>
    <row r="81" spans="1:17" ht="15.6" x14ac:dyDescent="0.25">
      <c r="B81" s="14" t="s">
        <v>7</v>
      </c>
      <c r="C81" s="17">
        <f>+M78</f>
        <v>9725312725</v>
      </c>
      <c r="D81" s="22"/>
    </row>
    <row r="82" spans="1:17" ht="15.6" x14ac:dyDescent="0.25">
      <c r="B82" s="14" t="s">
        <v>3</v>
      </c>
      <c r="C82" s="18">
        <f>+C80+C81</f>
        <v>14508522597</v>
      </c>
      <c r="D82" s="23"/>
    </row>
    <row r="84" spans="1:17" x14ac:dyDescent="0.25">
      <c r="A84" s="25"/>
      <c r="B84" s="25"/>
      <c r="C84" s="25"/>
      <c r="D84" s="25"/>
      <c r="E84" s="25"/>
      <c r="F84" s="25"/>
      <c r="G84" s="25"/>
      <c r="H84" s="25"/>
      <c r="I84" s="25"/>
      <c r="J84" s="25"/>
      <c r="K84" s="25"/>
      <c r="L84" s="25"/>
      <c r="M84" s="25"/>
      <c r="N84" s="25"/>
      <c r="O84" s="25"/>
      <c r="P84" s="25"/>
      <c r="Q84" s="25"/>
    </row>
  </sheetData>
  <mergeCells count="31">
    <mergeCell ref="P71:Q71"/>
    <mergeCell ref="C69:N69"/>
    <mergeCell ref="B71:B72"/>
    <mergeCell ref="C71:F71"/>
    <mergeCell ref="G71:M71"/>
    <mergeCell ref="N71:N72"/>
    <mergeCell ref="P53:Q53"/>
    <mergeCell ref="C37:N37"/>
    <mergeCell ref="B39:B40"/>
    <mergeCell ref="C39:F39"/>
    <mergeCell ref="G39:M39"/>
    <mergeCell ref="N39:N40"/>
    <mergeCell ref="P39:Q39"/>
    <mergeCell ref="C51:N51"/>
    <mergeCell ref="B53:B54"/>
    <mergeCell ref="C53:F53"/>
    <mergeCell ref="G53:M53"/>
    <mergeCell ref="N53:N54"/>
    <mergeCell ref="P6:Q6"/>
    <mergeCell ref="C18:N18"/>
    <mergeCell ref="B20:B21"/>
    <mergeCell ref="C20:F20"/>
    <mergeCell ref="G20:M20"/>
    <mergeCell ref="N20:N21"/>
    <mergeCell ref="P20:Q20"/>
    <mergeCell ref="C2:N2"/>
    <mergeCell ref="C4:N4"/>
    <mergeCell ref="B6:B7"/>
    <mergeCell ref="C6:F6"/>
    <mergeCell ref="G6:M6"/>
    <mergeCell ref="N6: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170</v>
      </c>
      <c r="C2" s="159" t="s">
        <v>159</v>
      </c>
      <c r="D2" s="159"/>
      <c r="E2" s="159"/>
      <c r="F2" s="159"/>
      <c r="G2" s="159"/>
      <c r="H2" s="159"/>
      <c r="I2" s="159"/>
      <c r="J2" s="159"/>
      <c r="K2" s="159"/>
      <c r="L2" s="159"/>
      <c r="M2" s="159"/>
      <c r="N2" s="159"/>
      <c r="O2" s="2"/>
      <c r="R2" s="2"/>
    </row>
    <row r="3" spans="2:18" x14ac:dyDescent="0.25">
      <c r="C3" s="4"/>
      <c r="D3" s="4"/>
      <c r="E3" s="4"/>
      <c r="F3" s="4"/>
      <c r="G3" s="4"/>
      <c r="H3" s="4"/>
      <c r="I3" s="4"/>
      <c r="J3" s="4"/>
      <c r="K3" s="4"/>
      <c r="L3" s="4"/>
      <c r="M3" s="4"/>
      <c r="N3" s="4"/>
      <c r="O3" s="4"/>
      <c r="R3" s="4"/>
    </row>
    <row r="4" spans="2:18" ht="29.25" customHeight="1" x14ac:dyDescent="0.25">
      <c r="B4" s="1" t="s">
        <v>171</v>
      </c>
      <c r="C4" s="159" t="s">
        <v>160</v>
      </c>
      <c r="D4" s="159"/>
      <c r="E4" s="159"/>
      <c r="F4" s="159"/>
      <c r="G4" s="159"/>
      <c r="H4" s="159"/>
      <c r="I4" s="159"/>
      <c r="J4" s="159"/>
      <c r="K4" s="159"/>
      <c r="L4" s="159"/>
      <c r="M4" s="159"/>
      <c r="N4" s="159"/>
      <c r="O4" s="2"/>
      <c r="R4" s="2"/>
    </row>
    <row r="5" spans="2:18" ht="15" customHeight="1" x14ac:dyDescent="0.25">
      <c r="B5" s="5"/>
      <c r="C5" s="6"/>
      <c r="D5" s="6"/>
      <c r="E5" s="6"/>
      <c r="F5" s="6"/>
      <c r="G5" s="6"/>
      <c r="H5" s="6"/>
      <c r="I5" s="6"/>
      <c r="J5" s="6"/>
      <c r="K5" s="6"/>
      <c r="L5" s="6"/>
      <c r="M5" s="6"/>
      <c r="N5" s="6"/>
      <c r="O5" s="6"/>
      <c r="R5" s="6"/>
    </row>
    <row r="6" spans="2:18" ht="16.5" customHeight="1" x14ac:dyDescent="0.25">
      <c r="B6" s="160" t="s">
        <v>0</v>
      </c>
      <c r="C6" s="151" t="s">
        <v>13</v>
      </c>
      <c r="D6" s="152"/>
      <c r="E6" s="152"/>
      <c r="F6" s="153"/>
      <c r="G6" s="151" t="s">
        <v>2</v>
      </c>
      <c r="H6" s="152"/>
      <c r="I6" s="152"/>
      <c r="J6" s="152"/>
      <c r="K6" s="152"/>
      <c r="L6" s="152"/>
      <c r="M6" s="153"/>
      <c r="N6" s="154" t="s">
        <v>3</v>
      </c>
      <c r="O6" s="7"/>
      <c r="P6" s="158" t="s">
        <v>11</v>
      </c>
      <c r="Q6" s="158"/>
      <c r="R6" s="7"/>
    </row>
    <row r="7" spans="2:18" ht="31.5" customHeight="1" x14ac:dyDescent="0.25">
      <c r="B7" s="160"/>
      <c r="C7" s="20" t="s">
        <v>9</v>
      </c>
      <c r="D7" s="20" t="s">
        <v>10</v>
      </c>
      <c r="E7" s="20" t="s">
        <v>1</v>
      </c>
      <c r="F7" s="20" t="s">
        <v>16</v>
      </c>
      <c r="G7" s="20" t="s">
        <v>14</v>
      </c>
      <c r="H7" s="24" t="s">
        <v>15</v>
      </c>
      <c r="I7" s="20" t="s">
        <v>18</v>
      </c>
      <c r="J7" s="24" t="s">
        <v>17</v>
      </c>
      <c r="K7" s="20" t="s">
        <v>19</v>
      </c>
      <c r="L7" s="24" t="s">
        <v>20</v>
      </c>
      <c r="M7" s="20" t="s">
        <v>4</v>
      </c>
      <c r="N7" s="154"/>
      <c r="O7" s="7"/>
      <c r="P7" s="8" t="s">
        <v>26</v>
      </c>
      <c r="Q7" s="8" t="s">
        <v>5</v>
      </c>
      <c r="R7" s="7"/>
    </row>
    <row r="8" spans="2:18" ht="30" x14ac:dyDescent="0.25">
      <c r="B8" s="38" t="s">
        <v>161</v>
      </c>
      <c r="C8" s="9">
        <v>0</v>
      </c>
      <c r="D8" s="9">
        <v>0</v>
      </c>
      <c r="E8" s="9">
        <v>0</v>
      </c>
      <c r="F8" s="27">
        <f>+C8+D8+E8</f>
        <v>0</v>
      </c>
      <c r="G8" s="9">
        <v>0</v>
      </c>
      <c r="H8" s="9"/>
      <c r="I8" s="9">
        <v>0</v>
      </c>
      <c r="J8" s="9"/>
      <c r="K8" s="9">
        <v>0</v>
      </c>
      <c r="L8" s="9"/>
      <c r="M8" s="9">
        <f>+G8+I8+K8</f>
        <v>0</v>
      </c>
      <c r="N8" s="30">
        <f>+F8+M8</f>
        <v>0</v>
      </c>
      <c r="O8" s="11"/>
      <c r="P8" s="12"/>
      <c r="Q8" s="13"/>
      <c r="R8" s="11"/>
    </row>
    <row r="9" spans="2:18" ht="15" x14ac:dyDescent="0.25">
      <c r="B9" s="21" t="s">
        <v>162</v>
      </c>
      <c r="C9" s="9">
        <v>0</v>
      </c>
      <c r="D9" s="9">
        <v>0</v>
      </c>
      <c r="E9" s="9">
        <v>0</v>
      </c>
      <c r="F9" s="27">
        <f>+C9+D9+E9</f>
        <v>0</v>
      </c>
      <c r="G9" s="9">
        <v>0</v>
      </c>
      <c r="H9" s="9"/>
      <c r="I9" s="9">
        <v>0</v>
      </c>
      <c r="J9" s="9"/>
      <c r="K9" s="9">
        <v>0</v>
      </c>
      <c r="L9" s="9"/>
      <c r="M9" s="9">
        <f>+G9+I9+K9</f>
        <v>0</v>
      </c>
      <c r="N9" s="30">
        <f>+F9+M9</f>
        <v>0</v>
      </c>
      <c r="O9" s="11"/>
      <c r="P9" s="12"/>
      <c r="Q9" s="13"/>
      <c r="R9" s="11"/>
    </row>
    <row r="10" spans="2:18" ht="41.4" x14ac:dyDescent="0.25">
      <c r="B10" s="21" t="s">
        <v>163</v>
      </c>
      <c r="C10" s="9">
        <v>0</v>
      </c>
      <c r="D10" s="9">
        <v>0</v>
      </c>
      <c r="E10" s="9">
        <v>0</v>
      </c>
      <c r="F10" s="27">
        <f>+C10+D10+E10</f>
        <v>0</v>
      </c>
      <c r="G10" s="9">
        <v>0</v>
      </c>
      <c r="H10" s="9"/>
      <c r="I10" s="9">
        <v>0</v>
      </c>
      <c r="J10" s="9"/>
      <c r="K10" s="9">
        <v>0</v>
      </c>
      <c r="L10" s="9"/>
      <c r="M10" s="9">
        <f>+G10+I10+K10</f>
        <v>0</v>
      </c>
      <c r="N10" s="30">
        <f>+F10+M10</f>
        <v>0</v>
      </c>
      <c r="O10" s="11"/>
      <c r="P10" s="12" t="s">
        <v>164</v>
      </c>
      <c r="Q10" s="32">
        <v>0.3</v>
      </c>
      <c r="R10" s="11"/>
    </row>
    <row r="11" spans="2:18" ht="45" x14ac:dyDescent="0.25">
      <c r="B11" s="21" t="s">
        <v>165</v>
      </c>
      <c r="C11" s="9">
        <v>0</v>
      </c>
      <c r="D11" s="9">
        <v>0</v>
      </c>
      <c r="E11" s="9">
        <v>0</v>
      </c>
      <c r="F11" s="27">
        <f>+C11+D11+E11</f>
        <v>0</v>
      </c>
      <c r="G11" s="9">
        <v>0</v>
      </c>
      <c r="H11" s="9"/>
      <c r="I11" s="9">
        <v>0</v>
      </c>
      <c r="J11" s="9"/>
      <c r="K11" s="9">
        <v>0</v>
      </c>
      <c r="L11" s="9"/>
      <c r="M11" s="9">
        <f>+G11+I11+K11</f>
        <v>0</v>
      </c>
      <c r="N11" s="30">
        <f>+F11+M11</f>
        <v>0</v>
      </c>
      <c r="O11" s="11"/>
      <c r="P11" s="12"/>
      <c r="Q11" s="13"/>
      <c r="R11" s="11"/>
    </row>
    <row r="12" spans="2:18" ht="30" x14ac:dyDescent="0.25">
      <c r="B12" s="21" t="s">
        <v>166</v>
      </c>
      <c r="C12" s="9">
        <v>0</v>
      </c>
      <c r="D12" s="9">
        <v>0</v>
      </c>
      <c r="E12" s="9">
        <v>0</v>
      </c>
      <c r="F12" s="27">
        <f>+C12+D12+E12</f>
        <v>0</v>
      </c>
      <c r="G12" s="9">
        <v>0</v>
      </c>
      <c r="H12" s="9"/>
      <c r="I12" s="9">
        <v>0</v>
      </c>
      <c r="J12" s="9"/>
      <c r="K12" s="9">
        <v>0</v>
      </c>
      <c r="L12" s="9"/>
      <c r="M12" s="9">
        <f>+G12+I12+K12</f>
        <v>0</v>
      </c>
      <c r="N12" s="30">
        <f>+F12+M12</f>
        <v>0</v>
      </c>
      <c r="O12" s="11"/>
      <c r="P12" s="12"/>
      <c r="Q12" s="13"/>
      <c r="R12" s="11"/>
    </row>
    <row r="13" spans="2:18" ht="15.6" x14ac:dyDescent="0.25">
      <c r="B13" s="14" t="s">
        <v>6</v>
      </c>
      <c r="C13" s="15">
        <f>SUM(C8:C12)</f>
        <v>0</v>
      </c>
      <c r="D13" s="15">
        <f>SUM(D8:D12)</f>
        <v>0</v>
      </c>
      <c r="E13" s="15">
        <f>SUM(E8:E12)</f>
        <v>0</v>
      </c>
      <c r="F13" s="15">
        <f>SUM(F8:F12)</f>
        <v>0</v>
      </c>
      <c r="G13" s="15">
        <f>SUM(G8:G12)</f>
        <v>0</v>
      </c>
      <c r="I13" s="15">
        <f>SUM(I8:I12)</f>
        <v>0</v>
      </c>
      <c r="K13" s="15">
        <f>SUM(K8:K12)</f>
        <v>0</v>
      </c>
      <c r="M13" s="31">
        <f>SUM(M8:M12)</f>
        <v>0</v>
      </c>
      <c r="N13" s="31">
        <f>SUM(N8:N12)</f>
        <v>0</v>
      </c>
      <c r="O13" s="16"/>
      <c r="Q13" s="29">
        <f>SUM(Q8:Q12)</f>
        <v>0.3</v>
      </c>
      <c r="R13" s="16"/>
    </row>
    <row r="15" spans="2:18" ht="15.6" x14ac:dyDescent="0.25">
      <c r="B15" s="14" t="s">
        <v>12</v>
      </c>
      <c r="C15" s="17">
        <f>F13</f>
        <v>0</v>
      </c>
      <c r="D15" s="22"/>
    </row>
    <row r="16" spans="2:18" ht="15.6" x14ac:dyDescent="0.25">
      <c r="B16" s="14" t="s">
        <v>7</v>
      </c>
      <c r="C16" s="17">
        <f>+M13</f>
        <v>0</v>
      </c>
      <c r="D16" s="22"/>
    </row>
    <row r="17" spans="1:18" ht="15.6" x14ac:dyDescent="0.25">
      <c r="B17" s="14" t="s">
        <v>3</v>
      </c>
      <c r="C17" s="18">
        <f>+C15+C16</f>
        <v>0</v>
      </c>
      <c r="D17" s="23"/>
    </row>
    <row r="19" spans="1:18" x14ac:dyDescent="0.25">
      <c r="A19" s="25"/>
      <c r="B19" s="25"/>
      <c r="C19" s="25"/>
      <c r="D19" s="25"/>
      <c r="E19" s="25"/>
      <c r="F19" s="25"/>
      <c r="G19" s="25"/>
      <c r="H19" s="25"/>
      <c r="I19" s="25"/>
      <c r="J19" s="25"/>
      <c r="K19" s="25"/>
      <c r="L19" s="25"/>
      <c r="M19" s="25"/>
      <c r="N19" s="25"/>
      <c r="O19" s="25"/>
      <c r="P19" s="25"/>
      <c r="Q19" s="25"/>
    </row>
    <row r="21" spans="1:18" ht="29.25" customHeight="1" x14ac:dyDescent="0.25">
      <c r="B21" s="1" t="s">
        <v>172</v>
      </c>
      <c r="C21" s="159" t="s">
        <v>169</v>
      </c>
      <c r="D21" s="159"/>
      <c r="E21" s="159"/>
      <c r="F21" s="159"/>
      <c r="G21" s="159"/>
      <c r="H21" s="159"/>
      <c r="I21" s="159"/>
      <c r="J21" s="159"/>
      <c r="K21" s="159"/>
      <c r="L21" s="159"/>
      <c r="M21" s="159"/>
      <c r="N21" s="159"/>
      <c r="O21" s="2"/>
      <c r="R21" s="2"/>
    </row>
    <row r="22" spans="1:18" ht="15" customHeight="1" x14ac:dyDescent="0.25">
      <c r="B22" s="5"/>
      <c r="C22" s="6"/>
      <c r="D22" s="6"/>
      <c r="E22" s="6"/>
      <c r="F22" s="6"/>
      <c r="G22" s="6"/>
      <c r="H22" s="6"/>
      <c r="I22" s="6"/>
      <c r="J22" s="6"/>
      <c r="K22" s="6"/>
      <c r="L22" s="6"/>
      <c r="M22" s="6"/>
      <c r="N22" s="6"/>
      <c r="O22" s="6"/>
      <c r="R22" s="6"/>
    </row>
    <row r="23" spans="1:18" ht="16.5" customHeight="1" x14ac:dyDescent="0.25">
      <c r="B23" s="160" t="s">
        <v>0</v>
      </c>
      <c r="C23" s="151" t="s">
        <v>13</v>
      </c>
      <c r="D23" s="152"/>
      <c r="E23" s="152"/>
      <c r="F23" s="153"/>
      <c r="G23" s="151" t="s">
        <v>2</v>
      </c>
      <c r="H23" s="152"/>
      <c r="I23" s="152"/>
      <c r="J23" s="152"/>
      <c r="K23" s="152"/>
      <c r="L23" s="152"/>
      <c r="M23" s="153"/>
      <c r="N23" s="154" t="s">
        <v>3</v>
      </c>
      <c r="O23" s="7"/>
      <c r="P23" s="158" t="s">
        <v>11</v>
      </c>
      <c r="Q23" s="158"/>
      <c r="R23" s="7"/>
    </row>
    <row r="24" spans="1:18" ht="31.5" customHeight="1" x14ac:dyDescent="0.25">
      <c r="B24" s="160"/>
      <c r="C24" s="20" t="s">
        <v>9</v>
      </c>
      <c r="D24" s="20" t="s">
        <v>10</v>
      </c>
      <c r="E24" s="20" t="s">
        <v>1</v>
      </c>
      <c r="F24" s="20" t="s">
        <v>16</v>
      </c>
      <c r="G24" s="20" t="s">
        <v>14</v>
      </c>
      <c r="H24" s="24" t="s">
        <v>15</v>
      </c>
      <c r="I24" s="20" t="s">
        <v>18</v>
      </c>
      <c r="J24" s="24" t="s">
        <v>17</v>
      </c>
      <c r="K24" s="20" t="s">
        <v>19</v>
      </c>
      <c r="L24" s="24" t="s">
        <v>20</v>
      </c>
      <c r="M24" s="20" t="s">
        <v>4</v>
      </c>
      <c r="N24" s="154"/>
      <c r="O24" s="7"/>
      <c r="P24" s="8" t="s">
        <v>26</v>
      </c>
      <c r="Q24" s="8" t="s">
        <v>5</v>
      </c>
      <c r="R24" s="7"/>
    </row>
    <row r="25" spans="1:18" ht="30" x14ac:dyDescent="0.25">
      <c r="B25" s="21" t="s">
        <v>167</v>
      </c>
      <c r="C25" s="9">
        <v>0</v>
      </c>
      <c r="D25" s="9">
        <v>0</v>
      </c>
      <c r="E25" s="9">
        <v>0</v>
      </c>
      <c r="F25" s="27">
        <f>+C25+D25+E25</f>
        <v>0</v>
      </c>
      <c r="G25" s="28">
        <v>300000000</v>
      </c>
      <c r="H25" s="28"/>
      <c r="I25" s="9">
        <v>0</v>
      </c>
      <c r="J25" s="9"/>
      <c r="K25" s="9">
        <v>0</v>
      </c>
      <c r="L25" s="9"/>
      <c r="M25" s="9">
        <f>+G25+I25+K25</f>
        <v>300000000</v>
      </c>
      <c r="N25" s="30">
        <f>+F25+M25</f>
        <v>300000000</v>
      </c>
      <c r="O25" s="11"/>
      <c r="P25" s="12"/>
      <c r="Q25" s="13"/>
      <c r="R25" s="11"/>
    </row>
    <row r="26" spans="1:18" ht="30" x14ac:dyDescent="0.25">
      <c r="B26" s="21" t="s">
        <v>168</v>
      </c>
      <c r="C26" s="9">
        <v>0</v>
      </c>
      <c r="D26" s="9">
        <v>0</v>
      </c>
      <c r="E26" s="9">
        <v>0</v>
      </c>
      <c r="F26" s="27">
        <f>+C26+D26+E26</f>
        <v>0</v>
      </c>
      <c r="G26" s="28">
        <v>100000000</v>
      </c>
      <c r="H26" s="28"/>
      <c r="I26" s="9">
        <v>0</v>
      </c>
      <c r="J26" s="9"/>
      <c r="K26" s="9">
        <v>0</v>
      </c>
      <c r="L26" s="9"/>
      <c r="M26" s="9">
        <f>+G26+I26+K26</f>
        <v>100000000</v>
      </c>
      <c r="N26" s="30">
        <f>+F26+M26</f>
        <v>100000000</v>
      </c>
      <c r="O26" s="11"/>
      <c r="P26" s="12"/>
      <c r="Q26" s="13"/>
      <c r="R26" s="11"/>
    </row>
    <row r="27" spans="1:18" ht="15.6" x14ac:dyDescent="0.25">
      <c r="B27" s="14" t="s">
        <v>6</v>
      </c>
      <c r="C27" s="15">
        <f>SUM(C25:C26)</f>
        <v>0</v>
      </c>
      <c r="D27" s="15">
        <f>SUM(D25:D26)</f>
        <v>0</v>
      </c>
      <c r="E27" s="15">
        <f>SUM(E25:E26)</f>
        <v>0</v>
      </c>
      <c r="F27" s="15">
        <f>SUM(F25:F26)</f>
        <v>0</v>
      </c>
      <c r="G27" s="15">
        <f>SUM(G25:G26)</f>
        <v>400000000</v>
      </c>
      <c r="I27" s="15">
        <f>SUM(I25:I26)</f>
        <v>0</v>
      </c>
      <c r="K27" s="15">
        <f>SUM(K25:K26)</f>
        <v>0</v>
      </c>
      <c r="M27" s="31">
        <f>SUM(M25:M26)</f>
        <v>400000000</v>
      </c>
      <c r="N27" s="31">
        <f>SUM(N25:N26)</f>
        <v>400000000</v>
      </c>
      <c r="O27" s="16"/>
      <c r="Q27" s="29">
        <f>SUM(Q25:Q26)</f>
        <v>0</v>
      </c>
      <c r="R27" s="16"/>
    </row>
    <row r="29" spans="1:18" ht="15.6" x14ac:dyDescent="0.25">
      <c r="B29" s="14" t="s">
        <v>12</v>
      </c>
      <c r="C29" s="17">
        <f>F27</f>
        <v>0</v>
      </c>
      <c r="D29" s="22"/>
    </row>
    <row r="30" spans="1:18" ht="15.6" x14ac:dyDescent="0.25">
      <c r="B30" s="14" t="s">
        <v>7</v>
      </c>
      <c r="C30" s="17">
        <f>+M27</f>
        <v>400000000</v>
      </c>
      <c r="D30" s="22"/>
    </row>
    <row r="31" spans="1:18" ht="15.6" x14ac:dyDescent="0.25">
      <c r="B31" s="14" t="s">
        <v>3</v>
      </c>
      <c r="C31" s="18">
        <f>+C29+C30</f>
        <v>400000000</v>
      </c>
      <c r="D31" s="23"/>
    </row>
    <row r="33" spans="1:18" x14ac:dyDescent="0.25">
      <c r="A33" s="25"/>
      <c r="B33" s="25"/>
      <c r="C33" s="25"/>
      <c r="D33" s="25"/>
      <c r="E33" s="25"/>
      <c r="F33" s="25"/>
      <c r="G33" s="25"/>
      <c r="H33" s="25"/>
      <c r="I33" s="25"/>
      <c r="J33" s="25"/>
      <c r="K33" s="25"/>
      <c r="L33" s="25"/>
      <c r="M33" s="25"/>
      <c r="N33" s="25"/>
      <c r="O33" s="25"/>
      <c r="P33" s="25"/>
      <c r="Q33" s="25"/>
    </row>
    <row r="35" spans="1:18" ht="29.25" customHeight="1" x14ac:dyDescent="0.25">
      <c r="B35" s="1" t="s">
        <v>174</v>
      </c>
      <c r="C35" s="159" t="s">
        <v>176</v>
      </c>
      <c r="D35" s="159"/>
      <c r="E35" s="159"/>
      <c r="F35" s="159"/>
      <c r="G35" s="159"/>
      <c r="H35" s="159"/>
      <c r="I35" s="159"/>
      <c r="J35" s="159"/>
      <c r="K35" s="159"/>
      <c r="L35" s="159"/>
      <c r="M35" s="159"/>
      <c r="N35" s="159"/>
      <c r="O35" s="2"/>
      <c r="R35" s="2"/>
    </row>
    <row r="36" spans="1:18" ht="15" customHeight="1" x14ac:dyDescent="0.25">
      <c r="B36" s="5"/>
      <c r="C36" s="6"/>
      <c r="D36" s="6"/>
      <c r="E36" s="6"/>
      <c r="F36" s="6"/>
      <c r="G36" s="6"/>
      <c r="H36" s="6"/>
      <c r="I36" s="6"/>
      <c r="J36" s="6"/>
      <c r="K36" s="6"/>
      <c r="L36" s="6"/>
      <c r="M36" s="6"/>
      <c r="N36" s="6"/>
      <c r="O36" s="6"/>
      <c r="R36" s="6"/>
    </row>
    <row r="37" spans="1:18" ht="16.5" customHeight="1" x14ac:dyDescent="0.25">
      <c r="B37" s="160" t="s">
        <v>0</v>
      </c>
      <c r="C37" s="151" t="s">
        <v>13</v>
      </c>
      <c r="D37" s="152"/>
      <c r="E37" s="152"/>
      <c r="F37" s="153"/>
      <c r="G37" s="151" t="s">
        <v>2</v>
      </c>
      <c r="H37" s="152"/>
      <c r="I37" s="152"/>
      <c r="J37" s="152"/>
      <c r="K37" s="152"/>
      <c r="L37" s="152"/>
      <c r="M37" s="153"/>
      <c r="N37" s="154" t="s">
        <v>3</v>
      </c>
      <c r="O37" s="7"/>
      <c r="P37" s="158" t="s">
        <v>11</v>
      </c>
      <c r="Q37" s="158"/>
      <c r="R37" s="7"/>
    </row>
    <row r="38" spans="1:18" ht="31.5" customHeight="1" x14ac:dyDescent="0.25">
      <c r="B38" s="160"/>
      <c r="C38" s="20" t="s">
        <v>9</v>
      </c>
      <c r="D38" s="20" t="s">
        <v>10</v>
      </c>
      <c r="E38" s="20" t="s">
        <v>1</v>
      </c>
      <c r="F38" s="20" t="s">
        <v>16</v>
      </c>
      <c r="G38" s="20" t="s">
        <v>14</v>
      </c>
      <c r="H38" s="24" t="s">
        <v>15</v>
      </c>
      <c r="I38" s="20" t="s">
        <v>18</v>
      </c>
      <c r="J38" s="24" t="s">
        <v>17</v>
      </c>
      <c r="K38" s="20" t="s">
        <v>19</v>
      </c>
      <c r="L38" s="24" t="s">
        <v>20</v>
      </c>
      <c r="M38" s="20" t="s">
        <v>4</v>
      </c>
      <c r="N38" s="154"/>
      <c r="O38" s="7"/>
      <c r="P38" s="8" t="s">
        <v>26</v>
      </c>
      <c r="Q38" s="8" t="s">
        <v>5</v>
      </c>
      <c r="R38" s="7"/>
    </row>
    <row r="39" spans="1:18" ht="45" x14ac:dyDescent="0.25">
      <c r="B39" s="21" t="s">
        <v>177</v>
      </c>
      <c r="C39" s="9">
        <v>0</v>
      </c>
      <c r="D39" s="9">
        <v>0</v>
      </c>
      <c r="E39" s="9">
        <v>0</v>
      </c>
      <c r="F39" s="27">
        <f>+C39+D39+E39</f>
        <v>0</v>
      </c>
      <c r="G39" s="28">
        <v>600000000</v>
      </c>
      <c r="H39" s="28"/>
      <c r="I39" s="9">
        <v>0</v>
      </c>
      <c r="J39" s="9"/>
      <c r="K39" s="9">
        <v>0</v>
      </c>
      <c r="L39" s="9"/>
      <c r="M39" s="9">
        <f>+G39+I39+K39</f>
        <v>600000000</v>
      </c>
      <c r="N39" s="30">
        <f>+F39+M39</f>
        <v>600000000</v>
      </c>
      <c r="O39" s="11"/>
      <c r="P39" s="12" t="s">
        <v>178</v>
      </c>
      <c r="Q39" s="13">
        <v>1</v>
      </c>
      <c r="R39" s="11"/>
    </row>
    <row r="40" spans="1:18" ht="45" x14ac:dyDescent="0.25">
      <c r="B40" s="21" t="s">
        <v>179</v>
      </c>
      <c r="C40" s="28">
        <v>50000000</v>
      </c>
      <c r="D40" s="9">
        <v>0</v>
      </c>
      <c r="E40" s="9">
        <v>0</v>
      </c>
      <c r="F40" s="27">
        <f>+C40+D40+E40</f>
        <v>50000000</v>
      </c>
      <c r="G40" s="9">
        <v>0</v>
      </c>
      <c r="H40" s="9"/>
      <c r="I40" s="9">
        <v>0</v>
      </c>
      <c r="J40" s="9"/>
      <c r="K40" s="9">
        <v>0</v>
      </c>
      <c r="L40" s="9"/>
      <c r="M40" s="9">
        <f>+G40+I40+K40</f>
        <v>0</v>
      </c>
      <c r="N40" s="30">
        <f>+F40+M40</f>
        <v>50000000</v>
      </c>
      <c r="O40" s="11"/>
      <c r="P40" s="12" t="s">
        <v>178</v>
      </c>
      <c r="Q40" s="13">
        <v>1</v>
      </c>
      <c r="R40" s="11"/>
    </row>
    <row r="41" spans="1:18" ht="45" x14ac:dyDescent="0.25">
      <c r="B41" s="21" t="s">
        <v>180</v>
      </c>
      <c r="C41" s="28">
        <v>150152000</v>
      </c>
      <c r="D41" s="9">
        <v>0</v>
      </c>
      <c r="E41" s="9">
        <v>0</v>
      </c>
      <c r="F41" s="27">
        <f>+C41+D41+E41</f>
        <v>150152000</v>
      </c>
      <c r="G41" s="28">
        <v>119848000</v>
      </c>
      <c r="H41" s="28"/>
      <c r="I41" s="9">
        <v>0</v>
      </c>
      <c r="J41" s="9"/>
      <c r="K41" s="9">
        <v>0</v>
      </c>
      <c r="L41" s="9"/>
      <c r="M41" s="9">
        <f>+G41+I41+K41</f>
        <v>119848000</v>
      </c>
      <c r="N41" s="30">
        <f>+F41+M41</f>
        <v>270000000</v>
      </c>
      <c r="O41" s="11"/>
      <c r="P41" s="12"/>
      <c r="Q41" s="13"/>
      <c r="R41" s="11"/>
    </row>
    <row r="42" spans="1:18" ht="15.6" x14ac:dyDescent="0.25">
      <c r="B42" s="14" t="s">
        <v>6</v>
      </c>
      <c r="C42" s="15">
        <f>SUM(C39:C41)</f>
        <v>200152000</v>
      </c>
      <c r="D42" s="15">
        <f>SUM(D39:D41)</f>
        <v>0</v>
      </c>
      <c r="E42" s="15">
        <f>SUM(E39:E41)</f>
        <v>0</v>
      </c>
      <c r="F42" s="15">
        <f>SUM(F39:F41)</f>
        <v>200152000</v>
      </c>
      <c r="G42" s="15">
        <f>SUM(G39:G41)</f>
        <v>719848000</v>
      </c>
      <c r="I42" s="15">
        <f>SUM(I39:I41)</f>
        <v>0</v>
      </c>
      <c r="K42" s="15">
        <f>SUM(K39:K41)</f>
        <v>0</v>
      </c>
      <c r="M42" s="31">
        <f>SUM(M39:M41)</f>
        <v>719848000</v>
      </c>
      <c r="N42" s="31">
        <f>SUM(N39:N41)</f>
        <v>920000000</v>
      </c>
      <c r="O42" s="16"/>
      <c r="Q42" s="29">
        <f>SUM(Q39:Q41)</f>
        <v>2</v>
      </c>
      <c r="R42" s="16"/>
    </row>
    <row r="44" spans="1:18" ht="15.6" x14ac:dyDescent="0.25">
      <c r="B44" s="14" t="s">
        <v>12</v>
      </c>
      <c r="C44" s="17">
        <f>F42</f>
        <v>200152000</v>
      </c>
      <c r="D44" s="22"/>
    </row>
    <row r="45" spans="1:18" ht="15.6" x14ac:dyDescent="0.25">
      <c r="B45" s="14" t="s">
        <v>7</v>
      </c>
      <c r="C45" s="17">
        <f>+M42</f>
        <v>719848000</v>
      </c>
      <c r="D45" s="22"/>
    </row>
    <row r="46" spans="1:18" ht="15.6" x14ac:dyDescent="0.25">
      <c r="B46" s="14" t="s">
        <v>3</v>
      </c>
      <c r="C46" s="18">
        <f>+C44+C45</f>
        <v>920000000</v>
      </c>
      <c r="D46" s="23"/>
    </row>
    <row r="48" spans="1:18" x14ac:dyDescent="0.25">
      <c r="A48" s="25"/>
      <c r="B48" s="25"/>
      <c r="C48" s="25"/>
      <c r="D48" s="25"/>
      <c r="E48" s="25"/>
      <c r="F48" s="25"/>
      <c r="G48" s="25"/>
      <c r="H48" s="25"/>
      <c r="I48" s="25"/>
      <c r="J48" s="25"/>
      <c r="K48" s="25"/>
      <c r="L48" s="25"/>
      <c r="M48" s="25"/>
      <c r="N48" s="25"/>
      <c r="O48" s="25"/>
      <c r="P48" s="25"/>
      <c r="Q48" s="25"/>
    </row>
    <row r="50" spans="1:18" ht="29.25" customHeight="1" x14ac:dyDescent="0.25">
      <c r="B50" s="1" t="s">
        <v>181</v>
      </c>
      <c r="C50" s="159" t="s">
        <v>173</v>
      </c>
      <c r="D50" s="159"/>
      <c r="E50" s="159"/>
      <c r="F50" s="159"/>
      <c r="G50" s="159"/>
      <c r="H50" s="159"/>
      <c r="I50" s="159"/>
      <c r="J50" s="159"/>
      <c r="K50" s="159"/>
      <c r="L50" s="159"/>
      <c r="M50" s="159"/>
      <c r="N50" s="159"/>
      <c r="O50" s="2"/>
      <c r="R50" s="2"/>
    </row>
    <row r="51" spans="1:18" ht="15" customHeight="1" x14ac:dyDescent="0.25">
      <c r="B51" s="5"/>
      <c r="C51" s="6"/>
      <c r="D51" s="6"/>
      <c r="E51" s="6"/>
      <c r="F51" s="6"/>
      <c r="G51" s="6"/>
      <c r="H51" s="6"/>
      <c r="I51" s="6"/>
      <c r="J51" s="6"/>
      <c r="K51" s="6"/>
      <c r="L51" s="6"/>
      <c r="M51" s="6"/>
      <c r="N51" s="6"/>
      <c r="O51" s="6"/>
      <c r="R51" s="6"/>
    </row>
    <row r="52" spans="1:18" ht="16.5" customHeight="1" x14ac:dyDescent="0.25">
      <c r="B52" s="160" t="s">
        <v>0</v>
      </c>
      <c r="C52" s="151" t="s">
        <v>13</v>
      </c>
      <c r="D52" s="152"/>
      <c r="E52" s="152"/>
      <c r="F52" s="153"/>
      <c r="G52" s="151" t="s">
        <v>2</v>
      </c>
      <c r="H52" s="152"/>
      <c r="I52" s="152"/>
      <c r="J52" s="152"/>
      <c r="K52" s="152"/>
      <c r="L52" s="152"/>
      <c r="M52" s="153"/>
      <c r="N52" s="154" t="s">
        <v>3</v>
      </c>
      <c r="O52" s="7"/>
      <c r="P52" s="158" t="s">
        <v>11</v>
      </c>
      <c r="Q52" s="158"/>
      <c r="R52" s="7"/>
    </row>
    <row r="53" spans="1:18" ht="31.5" customHeight="1" x14ac:dyDescent="0.25">
      <c r="B53" s="160"/>
      <c r="C53" s="20" t="s">
        <v>9</v>
      </c>
      <c r="D53" s="20" t="s">
        <v>10</v>
      </c>
      <c r="E53" s="20" t="s">
        <v>1</v>
      </c>
      <c r="F53" s="20" t="s">
        <v>16</v>
      </c>
      <c r="G53" s="20" t="s">
        <v>14</v>
      </c>
      <c r="H53" s="24" t="s">
        <v>15</v>
      </c>
      <c r="I53" s="20" t="s">
        <v>18</v>
      </c>
      <c r="J53" s="24" t="s">
        <v>17</v>
      </c>
      <c r="K53" s="20" t="s">
        <v>19</v>
      </c>
      <c r="L53" s="24" t="s">
        <v>20</v>
      </c>
      <c r="M53" s="20" t="s">
        <v>4</v>
      </c>
      <c r="N53" s="154"/>
      <c r="O53" s="7"/>
      <c r="P53" s="8" t="s">
        <v>26</v>
      </c>
      <c r="Q53" s="8" t="s">
        <v>5</v>
      </c>
      <c r="R53" s="7"/>
    </row>
    <row r="54" spans="1:18" ht="45" x14ac:dyDescent="0.25">
      <c r="B54" s="21" t="s">
        <v>175</v>
      </c>
      <c r="C54" s="28">
        <v>500000000</v>
      </c>
      <c r="D54" s="9">
        <v>0</v>
      </c>
      <c r="E54" s="9">
        <v>0</v>
      </c>
      <c r="F54" s="27">
        <f>+C54+D54+E54</f>
        <v>500000000</v>
      </c>
      <c r="G54" s="9">
        <v>0</v>
      </c>
      <c r="H54" s="9"/>
      <c r="I54" s="9">
        <v>0</v>
      </c>
      <c r="J54" s="9"/>
      <c r="K54" s="9">
        <v>0</v>
      </c>
      <c r="L54" s="9"/>
      <c r="M54" s="9">
        <f>+G54+I54+K54</f>
        <v>0</v>
      </c>
      <c r="N54" s="30">
        <f>+F54+M54</f>
        <v>500000000</v>
      </c>
      <c r="O54" s="11"/>
      <c r="P54" s="12" t="s">
        <v>182</v>
      </c>
      <c r="Q54" s="13">
        <v>1</v>
      </c>
      <c r="R54" s="11"/>
    </row>
    <row r="55" spans="1:18" ht="60" x14ac:dyDescent="0.25">
      <c r="B55" s="21" t="s">
        <v>183</v>
      </c>
      <c r="C55" s="28">
        <v>100000000</v>
      </c>
      <c r="D55" s="9">
        <v>0</v>
      </c>
      <c r="E55" s="9">
        <v>0</v>
      </c>
      <c r="F55" s="27">
        <f>+C55+D55+E55</f>
        <v>100000000</v>
      </c>
      <c r="G55" s="9">
        <v>0</v>
      </c>
      <c r="H55" s="9"/>
      <c r="I55" s="9">
        <v>0</v>
      </c>
      <c r="J55" s="9"/>
      <c r="K55" s="9">
        <v>0</v>
      </c>
      <c r="L55" s="9"/>
      <c r="M55" s="9">
        <f>+G55+I55+K55</f>
        <v>0</v>
      </c>
      <c r="N55" s="30">
        <f>+F55+M55</f>
        <v>100000000</v>
      </c>
      <c r="O55" s="11"/>
      <c r="P55" s="12" t="s">
        <v>182</v>
      </c>
      <c r="Q55" s="13">
        <v>1</v>
      </c>
      <c r="R55" s="11"/>
    </row>
    <row r="56" spans="1:18" ht="60" x14ac:dyDescent="0.25">
      <c r="B56" s="21" t="s">
        <v>184</v>
      </c>
      <c r="C56" s="28">
        <v>100000000</v>
      </c>
      <c r="D56" s="9">
        <v>0</v>
      </c>
      <c r="E56" s="9">
        <v>0</v>
      </c>
      <c r="F56" s="27">
        <f>+C56+D56+E56</f>
        <v>100000000</v>
      </c>
      <c r="G56" s="9">
        <v>0</v>
      </c>
      <c r="H56" s="9"/>
      <c r="I56" s="9">
        <v>0</v>
      </c>
      <c r="J56" s="9"/>
      <c r="K56" s="9">
        <v>0</v>
      </c>
      <c r="L56" s="9"/>
      <c r="M56" s="9">
        <f>+G56+I56+K56</f>
        <v>0</v>
      </c>
      <c r="N56" s="30">
        <f>+F56+M56</f>
        <v>100000000</v>
      </c>
      <c r="O56" s="11"/>
      <c r="P56" s="12" t="s">
        <v>182</v>
      </c>
      <c r="Q56" s="13">
        <v>1</v>
      </c>
      <c r="R56" s="11"/>
    </row>
    <row r="57" spans="1:18" ht="15.6" x14ac:dyDescent="0.25">
      <c r="B57" s="14" t="s">
        <v>6</v>
      </c>
      <c r="C57" s="15">
        <f>SUM(C54:C56)</f>
        <v>700000000</v>
      </c>
      <c r="D57" s="15">
        <f>SUM(D54:D56)</f>
        <v>0</v>
      </c>
      <c r="E57" s="15">
        <f>SUM(E54:E56)</f>
        <v>0</v>
      </c>
      <c r="F57" s="15">
        <f>SUM(F54:F56)</f>
        <v>700000000</v>
      </c>
      <c r="G57" s="15">
        <f>SUM(G54:G56)</f>
        <v>0</v>
      </c>
      <c r="I57" s="15">
        <f>SUM(I54:I56)</f>
        <v>0</v>
      </c>
      <c r="K57" s="15">
        <f>SUM(K54:K56)</f>
        <v>0</v>
      </c>
      <c r="M57" s="31">
        <f>SUM(M54:M56)</f>
        <v>0</v>
      </c>
      <c r="N57" s="31">
        <f>SUM(N54:N56)</f>
        <v>700000000</v>
      </c>
      <c r="O57" s="16"/>
      <c r="Q57" s="29">
        <f>SUM(Q54:Q56)</f>
        <v>3</v>
      </c>
      <c r="R57" s="16"/>
    </row>
    <row r="59" spans="1:18" ht="15.6" x14ac:dyDescent="0.25">
      <c r="B59" s="14" t="s">
        <v>12</v>
      </c>
      <c r="C59" s="17">
        <f>F57</f>
        <v>700000000</v>
      </c>
      <c r="D59" s="22"/>
    </row>
    <row r="60" spans="1:18" ht="15.6" x14ac:dyDescent="0.25">
      <c r="B60" s="14" t="s">
        <v>7</v>
      </c>
      <c r="C60" s="17">
        <f>+M57</f>
        <v>0</v>
      </c>
      <c r="D60" s="22"/>
    </row>
    <row r="61" spans="1:18" ht="15.6" x14ac:dyDescent="0.25">
      <c r="B61" s="14" t="s">
        <v>3</v>
      </c>
      <c r="C61" s="18">
        <f>+C59+C60</f>
        <v>700000000</v>
      </c>
      <c r="D61" s="23"/>
    </row>
    <row r="63" spans="1:18" x14ac:dyDescent="0.25">
      <c r="A63" s="25"/>
      <c r="B63" s="25"/>
      <c r="C63" s="25"/>
      <c r="D63" s="25"/>
      <c r="E63" s="25"/>
      <c r="F63" s="25"/>
      <c r="G63" s="25"/>
      <c r="H63" s="25"/>
      <c r="I63" s="25"/>
      <c r="J63" s="25"/>
      <c r="K63" s="25"/>
      <c r="L63" s="25"/>
      <c r="M63" s="25"/>
      <c r="N63" s="25"/>
      <c r="O63" s="25"/>
      <c r="P63" s="25"/>
      <c r="Q63" s="25"/>
    </row>
  </sheetData>
  <mergeCells count="25">
    <mergeCell ref="C2:N2"/>
    <mergeCell ref="C4:N4"/>
    <mergeCell ref="B6:B7"/>
    <mergeCell ref="C6:F6"/>
    <mergeCell ref="G6:M6"/>
    <mergeCell ref="N6:N7"/>
    <mergeCell ref="P6:Q6"/>
    <mergeCell ref="C21:N21"/>
    <mergeCell ref="B23:B24"/>
    <mergeCell ref="C23:F23"/>
    <mergeCell ref="G23:M23"/>
    <mergeCell ref="N23:N24"/>
    <mergeCell ref="P23:Q23"/>
    <mergeCell ref="P52:Q52"/>
    <mergeCell ref="C35:N35"/>
    <mergeCell ref="B37:B38"/>
    <mergeCell ref="C37:F37"/>
    <mergeCell ref="G37:M37"/>
    <mergeCell ref="N37:N38"/>
    <mergeCell ref="P37:Q37"/>
    <mergeCell ref="C50:N50"/>
    <mergeCell ref="B52:B53"/>
    <mergeCell ref="C52:F52"/>
    <mergeCell ref="G52:M52"/>
    <mergeCell ref="N52:N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186</v>
      </c>
      <c r="C2" s="159" t="s">
        <v>185</v>
      </c>
      <c r="D2" s="159"/>
      <c r="E2" s="159"/>
      <c r="F2" s="159"/>
      <c r="G2" s="159"/>
      <c r="H2" s="159"/>
      <c r="I2" s="159"/>
      <c r="J2" s="159"/>
      <c r="K2" s="159"/>
      <c r="L2" s="159"/>
      <c r="M2" s="159"/>
      <c r="N2" s="159"/>
      <c r="O2" s="2"/>
      <c r="R2" s="2"/>
    </row>
    <row r="3" spans="2:18" x14ac:dyDescent="0.25">
      <c r="C3" s="4"/>
      <c r="D3" s="4"/>
      <c r="E3" s="4"/>
      <c r="F3" s="4"/>
      <c r="G3" s="4"/>
      <c r="H3" s="4"/>
      <c r="I3" s="4"/>
      <c r="J3" s="4"/>
      <c r="K3" s="4"/>
      <c r="L3" s="4"/>
      <c r="M3" s="4"/>
      <c r="N3" s="4"/>
      <c r="O3" s="4"/>
      <c r="R3" s="4"/>
    </row>
    <row r="4" spans="2:18" ht="29.25" customHeight="1" x14ac:dyDescent="0.25">
      <c r="B4" s="1" t="s">
        <v>187</v>
      </c>
      <c r="C4" s="159" t="s">
        <v>188</v>
      </c>
      <c r="D4" s="159"/>
      <c r="E4" s="159"/>
      <c r="F4" s="159"/>
      <c r="G4" s="159"/>
      <c r="H4" s="159"/>
      <c r="I4" s="159"/>
      <c r="J4" s="159"/>
      <c r="K4" s="159"/>
      <c r="L4" s="159"/>
      <c r="M4" s="159"/>
      <c r="N4" s="159"/>
      <c r="O4" s="2"/>
      <c r="R4" s="2"/>
    </row>
    <row r="5" spans="2:18" ht="15" customHeight="1" x14ac:dyDescent="0.25">
      <c r="B5" s="5"/>
      <c r="C5" s="6"/>
      <c r="D5" s="6"/>
      <c r="E5" s="6"/>
      <c r="F5" s="6"/>
      <c r="G5" s="6"/>
      <c r="H5" s="6"/>
      <c r="I5" s="6"/>
      <c r="J5" s="6"/>
      <c r="K5" s="6"/>
      <c r="L5" s="6"/>
      <c r="M5" s="6"/>
      <c r="N5" s="6"/>
      <c r="O5" s="6"/>
      <c r="R5" s="6"/>
    </row>
    <row r="6" spans="2:18" ht="16.5" customHeight="1" x14ac:dyDescent="0.25">
      <c r="B6" s="160" t="s">
        <v>0</v>
      </c>
      <c r="C6" s="151" t="s">
        <v>13</v>
      </c>
      <c r="D6" s="152"/>
      <c r="E6" s="152"/>
      <c r="F6" s="153"/>
      <c r="G6" s="151" t="s">
        <v>2</v>
      </c>
      <c r="H6" s="152"/>
      <c r="I6" s="152"/>
      <c r="J6" s="152"/>
      <c r="K6" s="152"/>
      <c r="L6" s="152"/>
      <c r="M6" s="153"/>
      <c r="N6" s="154" t="s">
        <v>3</v>
      </c>
      <c r="O6" s="7"/>
      <c r="P6" s="158" t="s">
        <v>11</v>
      </c>
      <c r="Q6" s="158"/>
      <c r="R6" s="7"/>
    </row>
    <row r="7" spans="2:18" ht="31.5" customHeight="1" x14ac:dyDescent="0.25">
      <c r="B7" s="160"/>
      <c r="C7" s="20" t="s">
        <v>9</v>
      </c>
      <c r="D7" s="20" t="s">
        <v>10</v>
      </c>
      <c r="E7" s="20" t="s">
        <v>1</v>
      </c>
      <c r="F7" s="20" t="s">
        <v>16</v>
      </c>
      <c r="G7" s="20" t="s">
        <v>14</v>
      </c>
      <c r="H7" s="24" t="s">
        <v>15</v>
      </c>
      <c r="I7" s="20" t="s">
        <v>18</v>
      </c>
      <c r="J7" s="24" t="s">
        <v>17</v>
      </c>
      <c r="K7" s="20" t="s">
        <v>19</v>
      </c>
      <c r="L7" s="24" t="s">
        <v>20</v>
      </c>
      <c r="M7" s="20" t="s">
        <v>4</v>
      </c>
      <c r="N7" s="154"/>
      <c r="O7" s="7"/>
      <c r="P7" s="8" t="s">
        <v>26</v>
      </c>
      <c r="Q7" s="8" t="s">
        <v>5</v>
      </c>
      <c r="R7" s="7"/>
    </row>
    <row r="8" spans="2:18" ht="30" x14ac:dyDescent="0.25">
      <c r="B8" s="21" t="s">
        <v>189</v>
      </c>
      <c r="C8" s="9">
        <v>0</v>
      </c>
      <c r="D8" s="9">
        <v>0</v>
      </c>
      <c r="E8" s="9">
        <v>0</v>
      </c>
      <c r="F8" s="27">
        <f>+C8+D8+E8</f>
        <v>0</v>
      </c>
      <c r="G8" s="9">
        <v>0</v>
      </c>
      <c r="H8" s="9"/>
      <c r="I8" s="9">
        <v>0</v>
      </c>
      <c r="J8" s="9"/>
      <c r="K8" s="9">
        <v>0</v>
      </c>
      <c r="L8" s="9"/>
      <c r="M8" s="9">
        <f>+G8+I8+K8</f>
        <v>0</v>
      </c>
      <c r="N8" s="30">
        <f>+F8+M8</f>
        <v>0</v>
      </c>
      <c r="O8" s="11"/>
      <c r="P8" s="12"/>
      <c r="Q8" s="13"/>
      <c r="R8" s="11"/>
    </row>
    <row r="9" spans="2:18" ht="60" x14ac:dyDescent="0.25">
      <c r="B9" s="21" t="s">
        <v>190</v>
      </c>
      <c r="C9" s="9">
        <v>0</v>
      </c>
      <c r="D9" s="9">
        <v>0</v>
      </c>
      <c r="E9" s="9">
        <v>0</v>
      </c>
      <c r="F9" s="27">
        <f>+C9+D9+E9</f>
        <v>0</v>
      </c>
      <c r="G9" s="9">
        <v>0</v>
      </c>
      <c r="H9" s="9"/>
      <c r="I9" s="9">
        <v>0</v>
      </c>
      <c r="J9" s="9"/>
      <c r="K9" s="9">
        <v>0</v>
      </c>
      <c r="L9" s="9"/>
      <c r="M9" s="9">
        <f>+G9+I9+K9</f>
        <v>0</v>
      </c>
      <c r="N9" s="30">
        <f>+F9+M9</f>
        <v>0</v>
      </c>
      <c r="O9" s="11"/>
      <c r="P9" s="12"/>
      <c r="Q9" s="13"/>
      <c r="R9" s="11"/>
    </row>
    <row r="10" spans="2:18" ht="15" x14ac:dyDescent="0.25">
      <c r="B10" s="21" t="s">
        <v>191</v>
      </c>
      <c r="C10" s="9">
        <v>0</v>
      </c>
      <c r="D10" s="9">
        <v>0</v>
      </c>
      <c r="E10" s="9">
        <v>0</v>
      </c>
      <c r="F10" s="27">
        <f>+C10+D10+E10</f>
        <v>0</v>
      </c>
      <c r="G10" s="9">
        <v>0</v>
      </c>
      <c r="H10" s="9"/>
      <c r="I10" s="9">
        <v>0</v>
      </c>
      <c r="J10" s="9"/>
      <c r="K10" s="9">
        <v>0</v>
      </c>
      <c r="L10" s="9"/>
      <c r="M10" s="9">
        <f>+G10+I10+K10</f>
        <v>0</v>
      </c>
      <c r="N10" s="30">
        <f>+F10+M10</f>
        <v>0</v>
      </c>
      <c r="O10" s="11"/>
      <c r="P10" s="12"/>
      <c r="Q10" s="13"/>
      <c r="R10" s="11"/>
    </row>
    <row r="11" spans="2:18" ht="15.6" x14ac:dyDescent="0.25">
      <c r="B11" s="14" t="s">
        <v>6</v>
      </c>
      <c r="C11" s="15">
        <f>SUM(C8:C10)</f>
        <v>0</v>
      </c>
      <c r="D11" s="15">
        <f>SUM(D8:D10)</f>
        <v>0</v>
      </c>
      <c r="E11" s="15">
        <f>SUM(E8:E10)</f>
        <v>0</v>
      </c>
      <c r="F11" s="15">
        <f>SUM(F8:F10)</f>
        <v>0</v>
      </c>
      <c r="G11" s="15">
        <f>SUM(G8:G10)</f>
        <v>0</v>
      </c>
      <c r="I11" s="15">
        <f>SUM(I8:I10)</f>
        <v>0</v>
      </c>
      <c r="K11" s="15">
        <f>SUM(K8:K10)</f>
        <v>0</v>
      </c>
      <c r="M11" s="31">
        <f>SUM(M8:M10)</f>
        <v>0</v>
      </c>
      <c r="N11" s="31">
        <f>SUM(N8:N10)</f>
        <v>0</v>
      </c>
      <c r="O11" s="16"/>
      <c r="Q11" s="29">
        <f>SUM(Q8:Q10)</f>
        <v>0</v>
      </c>
      <c r="R11" s="16"/>
    </row>
    <row r="13" spans="2:18" ht="15.6" x14ac:dyDescent="0.25">
      <c r="B13" s="14" t="s">
        <v>12</v>
      </c>
      <c r="C13" s="17">
        <f>F11</f>
        <v>0</v>
      </c>
      <c r="D13" s="22"/>
    </row>
    <row r="14" spans="2:18" ht="15.6" x14ac:dyDescent="0.25">
      <c r="B14" s="14" t="s">
        <v>7</v>
      </c>
      <c r="C14" s="17">
        <f>+M11</f>
        <v>0</v>
      </c>
      <c r="D14" s="22"/>
    </row>
    <row r="15" spans="2:18" ht="15.6" x14ac:dyDescent="0.25">
      <c r="B15" s="14" t="s">
        <v>3</v>
      </c>
      <c r="C15" s="18">
        <f>+C13+C14</f>
        <v>0</v>
      </c>
      <c r="D15" s="23"/>
    </row>
    <row r="17" spans="1:18" x14ac:dyDescent="0.25">
      <c r="A17" s="25"/>
      <c r="B17" s="25"/>
      <c r="C17" s="25"/>
      <c r="D17" s="25"/>
      <c r="E17" s="25"/>
      <c r="F17" s="25"/>
      <c r="G17" s="25"/>
      <c r="H17" s="25"/>
      <c r="I17" s="25"/>
      <c r="J17" s="25"/>
      <c r="K17" s="25"/>
      <c r="L17" s="25"/>
      <c r="M17" s="25"/>
      <c r="N17" s="25"/>
      <c r="O17" s="25"/>
      <c r="P17" s="25"/>
      <c r="Q17" s="25"/>
    </row>
    <row r="19" spans="1:18" ht="29.25" customHeight="1" x14ac:dyDescent="0.25">
      <c r="B19" s="1" t="s">
        <v>192</v>
      </c>
      <c r="C19" s="159" t="s">
        <v>193</v>
      </c>
      <c r="D19" s="159"/>
      <c r="E19" s="159"/>
      <c r="F19" s="159"/>
      <c r="G19" s="159"/>
      <c r="H19" s="159"/>
      <c r="I19" s="159"/>
      <c r="J19" s="159"/>
      <c r="K19" s="159"/>
      <c r="L19" s="159"/>
      <c r="M19" s="159"/>
      <c r="N19" s="159"/>
      <c r="O19" s="2"/>
      <c r="R19" s="2"/>
    </row>
    <row r="20" spans="1:18" ht="15" customHeight="1" x14ac:dyDescent="0.25">
      <c r="B20" s="5"/>
      <c r="C20" s="6"/>
      <c r="D20" s="6"/>
      <c r="E20" s="6"/>
      <c r="F20" s="6"/>
      <c r="G20" s="6"/>
      <c r="H20" s="6"/>
      <c r="I20" s="6"/>
      <c r="J20" s="6"/>
      <c r="K20" s="6"/>
      <c r="L20" s="6"/>
      <c r="M20" s="6"/>
      <c r="N20" s="6"/>
      <c r="O20" s="6"/>
      <c r="R20" s="6"/>
    </row>
    <row r="21" spans="1:18" ht="16.5" customHeight="1" x14ac:dyDescent="0.25">
      <c r="B21" s="160" t="s">
        <v>0</v>
      </c>
      <c r="C21" s="151" t="s">
        <v>13</v>
      </c>
      <c r="D21" s="152"/>
      <c r="E21" s="152"/>
      <c r="F21" s="153"/>
      <c r="G21" s="151" t="s">
        <v>2</v>
      </c>
      <c r="H21" s="152"/>
      <c r="I21" s="152"/>
      <c r="J21" s="152"/>
      <c r="K21" s="152"/>
      <c r="L21" s="152"/>
      <c r="M21" s="153"/>
      <c r="N21" s="154" t="s">
        <v>3</v>
      </c>
      <c r="O21" s="7"/>
      <c r="P21" s="158" t="s">
        <v>11</v>
      </c>
      <c r="Q21" s="158"/>
      <c r="R21" s="7"/>
    </row>
    <row r="22" spans="1:18" ht="31.5" customHeight="1" x14ac:dyDescent="0.25">
      <c r="B22" s="160"/>
      <c r="C22" s="20" t="s">
        <v>9</v>
      </c>
      <c r="D22" s="20" t="s">
        <v>10</v>
      </c>
      <c r="E22" s="20" t="s">
        <v>1</v>
      </c>
      <c r="F22" s="20" t="s">
        <v>16</v>
      </c>
      <c r="G22" s="20" t="s">
        <v>14</v>
      </c>
      <c r="H22" s="24" t="s">
        <v>15</v>
      </c>
      <c r="I22" s="20" t="s">
        <v>18</v>
      </c>
      <c r="J22" s="24" t="s">
        <v>17</v>
      </c>
      <c r="K22" s="20" t="s">
        <v>19</v>
      </c>
      <c r="L22" s="24" t="s">
        <v>20</v>
      </c>
      <c r="M22" s="20" t="s">
        <v>4</v>
      </c>
      <c r="N22" s="154"/>
      <c r="O22" s="7"/>
      <c r="P22" s="8" t="s">
        <v>26</v>
      </c>
      <c r="Q22" s="8" t="s">
        <v>5</v>
      </c>
      <c r="R22" s="7"/>
    </row>
    <row r="23" spans="1:18" ht="45" x14ac:dyDescent="0.25">
      <c r="B23" s="21" t="s">
        <v>194</v>
      </c>
      <c r="C23" s="9">
        <v>0</v>
      </c>
      <c r="D23" s="9">
        <v>0</v>
      </c>
      <c r="E23" s="9">
        <v>0</v>
      </c>
      <c r="F23" s="27">
        <f>+C23+D23+E23</f>
        <v>0</v>
      </c>
      <c r="G23" s="9">
        <v>0</v>
      </c>
      <c r="H23" s="9"/>
      <c r="I23" s="9">
        <v>0</v>
      </c>
      <c r="J23" s="9"/>
      <c r="K23" s="9">
        <v>0</v>
      </c>
      <c r="L23" s="9"/>
      <c r="M23" s="9">
        <f>+G23+I23+K23</f>
        <v>0</v>
      </c>
      <c r="N23" s="30">
        <f>+F23+M23</f>
        <v>0</v>
      </c>
      <c r="O23" s="11"/>
      <c r="P23" s="12"/>
      <c r="Q23" s="13"/>
      <c r="R23" s="11"/>
    </row>
    <row r="24" spans="1:18" ht="15.6" x14ac:dyDescent="0.25">
      <c r="B24" s="14" t="s">
        <v>6</v>
      </c>
      <c r="C24" s="15">
        <f>SUM(C23:C23)</f>
        <v>0</v>
      </c>
      <c r="D24" s="15">
        <f>SUM(D23:D23)</f>
        <v>0</v>
      </c>
      <c r="E24" s="15">
        <f>SUM(E23:E23)</f>
        <v>0</v>
      </c>
      <c r="F24" s="15">
        <f>SUM(F23:F23)</f>
        <v>0</v>
      </c>
      <c r="G24" s="15">
        <f>SUM(G23:G23)</f>
        <v>0</v>
      </c>
      <c r="I24" s="15">
        <f>SUM(I23:I23)</f>
        <v>0</v>
      </c>
      <c r="K24" s="15">
        <f>SUM(K23:K23)</f>
        <v>0</v>
      </c>
      <c r="M24" s="31">
        <f>SUM(M23:M23)</f>
        <v>0</v>
      </c>
      <c r="N24" s="31">
        <f>SUM(N23:N23)</f>
        <v>0</v>
      </c>
      <c r="O24" s="16"/>
      <c r="Q24" s="29">
        <f>SUM(Q23:Q23)</f>
        <v>0</v>
      </c>
      <c r="R24" s="16"/>
    </row>
    <row r="26" spans="1:18" ht="15.6" x14ac:dyDescent="0.25">
      <c r="B26" s="14" t="s">
        <v>12</v>
      </c>
      <c r="C26" s="17">
        <f>F24</f>
        <v>0</v>
      </c>
      <c r="D26" s="22"/>
    </row>
    <row r="27" spans="1:18" ht="15.6" x14ac:dyDescent="0.25">
      <c r="B27" s="14" t="s">
        <v>7</v>
      </c>
      <c r="C27" s="17">
        <f>+M24</f>
        <v>0</v>
      </c>
      <c r="D27" s="22"/>
    </row>
    <row r="28" spans="1:18" ht="15.6" x14ac:dyDescent="0.25">
      <c r="B28" s="14" t="s">
        <v>3</v>
      </c>
      <c r="C28" s="18">
        <f>+C26+C27</f>
        <v>0</v>
      </c>
      <c r="D28" s="23"/>
    </row>
    <row r="30" spans="1:18" x14ac:dyDescent="0.25">
      <c r="A30" s="25"/>
      <c r="B30" s="25"/>
      <c r="C30" s="25"/>
      <c r="D30" s="25"/>
      <c r="E30" s="25"/>
      <c r="F30" s="25"/>
      <c r="G30" s="25"/>
      <c r="H30" s="25"/>
      <c r="I30" s="25"/>
      <c r="J30" s="25"/>
      <c r="K30" s="25"/>
      <c r="L30" s="25"/>
      <c r="M30" s="25"/>
      <c r="N30" s="25"/>
      <c r="O30" s="25"/>
      <c r="P30" s="25"/>
      <c r="Q30" s="25"/>
    </row>
    <row r="32" spans="1:18" ht="29.25" customHeight="1" x14ac:dyDescent="0.25">
      <c r="B32" s="1" t="s">
        <v>195</v>
      </c>
      <c r="C32" s="159" t="s">
        <v>196</v>
      </c>
      <c r="D32" s="159"/>
      <c r="E32" s="159"/>
      <c r="F32" s="159"/>
      <c r="G32" s="159"/>
      <c r="H32" s="159"/>
      <c r="I32" s="159"/>
      <c r="J32" s="159"/>
      <c r="K32" s="159"/>
      <c r="L32" s="159"/>
      <c r="M32" s="159"/>
      <c r="N32" s="159"/>
      <c r="O32" s="2"/>
      <c r="R32" s="2"/>
    </row>
    <row r="33" spans="1:18" ht="15" customHeight="1" x14ac:dyDescent="0.25">
      <c r="B33" s="5"/>
      <c r="C33" s="6"/>
      <c r="D33" s="6"/>
      <c r="E33" s="6"/>
      <c r="F33" s="6"/>
      <c r="G33" s="6"/>
      <c r="H33" s="6"/>
      <c r="I33" s="6"/>
      <c r="J33" s="6"/>
      <c r="K33" s="6"/>
      <c r="L33" s="6"/>
      <c r="M33" s="6"/>
      <c r="N33" s="6"/>
      <c r="O33" s="6"/>
      <c r="R33" s="6"/>
    </row>
    <row r="34" spans="1:18" ht="16.5" customHeight="1" x14ac:dyDescent="0.25">
      <c r="B34" s="160" t="s">
        <v>0</v>
      </c>
      <c r="C34" s="151" t="s">
        <v>13</v>
      </c>
      <c r="D34" s="152"/>
      <c r="E34" s="152"/>
      <c r="F34" s="153"/>
      <c r="G34" s="151" t="s">
        <v>2</v>
      </c>
      <c r="H34" s="152"/>
      <c r="I34" s="152"/>
      <c r="J34" s="152"/>
      <c r="K34" s="152"/>
      <c r="L34" s="152"/>
      <c r="M34" s="153"/>
      <c r="N34" s="154" t="s">
        <v>3</v>
      </c>
      <c r="O34" s="7"/>
      <c r="P34" s="158" t="s">
        <v>11</v>
      </c>
      <c r="Q34" s="158"/>
      <c r="R34" s="7"/>
    </row>
    <row r="35" spans="1:18" ht="31.5" customHeight="1" x14ac:dyDescent="0.25">
      <c r="B35" s="160"/>
      <c r="C35" s="20" t="s">
        <v>9</v>
      </c>
      <c r="D35" s="20" t="s">
        <v>10</v>
      </c>
      <c r="E35" s="20" t="s">
        <v>1</v>
      </c>
      <c r="F35" s="20" t="s">
        <v>16</v>
      </c>
      <c r="G35" s="20" t="s">
        <v>14</v>
      </c>
      <c r="H35" s="24" t="s">
        <v>15</v>
      </c>
      <c r="I35" s="20" t="s">
        <v>18</v>
      </c>
      <c r="J35" s="24" t="s">
        <v>17</v>
      </c>
      <c r="K35" s="20" t="s">
        <v>19</v>
      </c>
      <c r="L35" s="24" t="s">
        <v>20</v>
      </c>
      <c r="M35" s="20" t="s">
        <v>4</v>
      </c>
      <c r="N35" s="154"/>
      <c r="O35" s="7"/>
      <c r="P35" s="8" t="s">
        <v>26</v>
      </c>
      <c r="Q35" s="8" t="s">
        <v>5</v>
      </c>
      <c r="R35" s="7"/>
    </row>
    <row r="36" spans="1:18" ht="30" x14ac:dyDescent="0.25">
      <c r="B36" s="21" t="s">
        <v>189</v>
      </c>
      <c r="C36" s="9">
        <v>0</v>
      </c>
      <c r="D36" s="9">
        <v>0</v>
      </c>
      <c r="E36" s="9">
        <v>0</v>
      </c>
      <c r="F36" s="27">
        <f>+C36+D36+E36</f>
        <v>0</v>
      </c>
      <c r="G36" s="9">
        <v>0</v>
      </c>
      <c r="H36" s="9"/>
      <c r="I36" s="9">
        <v>0</v>
      </c>
      <c r="J36" s="9"/>
      <c r="K36" s="9">
        <v>0</v>
      </c>
      <c r="L36" s="9"/>
      <c r="M36" s="9">
        <f>+G36+I36+K36</f>
        <v>0</v>
      </c>
      <c r="N36" s="30">
        <f>+F36+M36</f>
        <v>0</v>
      </c>
      <c r="O36" s="11"/>
      <c r="P36" s="12"/>
      <c r="Q36" s="13"/>
      <c r="R36" s="11"/>
    </row>
    <row r="37" spans="1:18" ht="60" x14ac:dyDescent="0.25">
      <c r="B37" s="21" t="s">
        <v>190</v>
      </c>
      <c r="C37" s="9">
        <v>0</v>
      </c>
      <c r="D37" s="9">
        <v>0</v>
      </c>
      <c r="E37" s="9">
        <v>0</v>
      </c>
      <c r="F37" s="27">
        <f>+C37+D37+E37</f>
        <v>0</v>
      </c>
      <c r="G37" s="9">
        <v>0</v>
      </c>
      <c r="H37" s="9"/>
      <c r="I37" s="9">
        <v>0</v>
      </c>
      <c r="J37" s="9"/>
      <c r="K37" s="9">
        <v>0</v>
      </c>
      <c r="L37" s="9"/>
      <c r="M37" s="9">
        <f>+G37+I37+K37</f>
        <v>0</v>
      </c>
      <c r="N37" s="30">
        <f>+F37+M37</f>
        <v>0</v>
      </c>
      <c r="O37" s="11"/>
      <c r="P37" s="12"/>
      <c r="Q37" s="13"/>
      <c r="R37" s="11"/>
    </row>
    <row r="38" spans="1:18" ht="15" x14ac:dyDescent="0.25">
      <c r="B38" s="21" t="s">
        <v>191</v>
      </c>
      <c r="C38" s="9">
        <v>0</v>
      </c>
      <c r="D38" s="9">
        <v>0</v>
      </c>
      <c r="E38" s="9">
        <v>0</v>
      </c>
      <c r="F38" s="27">
        <f>+C38+D38+E38</f>
        <v>0</v>
      </c>
      <c r="G38" s="9">
        <v>0</v>
      </c>
      <c r="H38" s="9"/>
      <c r="I38" s="9">
        <v>0</v>
      </c>
      <c r="J38" s="9"/>
      <c r="K38" s="9">
        <v>0</v>
      </c>
      <c r="L38" s="9"/>
      <c r="M38" s="9">
        <f>+G38+I38+K38</f>
        <v>0</v>
      </c>
      <c r="N38" s="30">
        <f>+F38+M38</f>
        <v>0</v>
      </c>
      <c r="O38" s="11"/>
      <c r="P38" s="12"/>
      <c r="Q38" s="13"/>
      <c r="R38" s="11"/>
    </row>
    <row r="39" spans="1:18" ht="15.6" x14ac:dyDescent="0.25">
      <c r="B39" s="14" t="s">
        <v>6</v>
      </c>
      <c r="C39" s="15">
        <f>SUM(C36:C38)</f>
        <v>0</v>
      </c>
      <c r="D39" s="15">
        <f>SUM(D36:D38)</f>
        <v>0</v>
      </c>
      <c r="E39" s="15">
        <f>SUM(E36:E38)</f>
        <v>0</v>
      </c>
      <c r="F39" s="15">
        <f>SUM(F36:F38)</f>
        <v>0</v>
      </c>
      <c r="G39" s="15">
        <f>SUM(G36:G38)</f>
        <v>0</v>
      </c>
      <c r="I39" s="15">
        <f>SUM(I36:I38)</f>
        <v>0</v>
      </c>
      <c r="K39" s="15">
        <f>SUM(K36:K38)</f>
        <v>0</v>
      </c>
      <c r="M39" s="31">
        <f>SUM(M36:M38)</f>
        <v>0</v>
      </c>
      <c r="N39" s="31">
        <f>SUM(N36:N38)</f>
        <v>0</v>
      </c>
      <c r="O39" s="16"/>
      <c r="Q39" s="29">
        <f>SUM(Q36:Q38)</f>
        <v>0</v>
      </c>
      <c r="R39" s="16"/>
    </row>
    <row r="41" spans="1:18" ht="15.6" x14ac:dyDescent="0.25">
      <c r="B41" s="14" t="s">
        <v>12</v>
      </c>
      <c r="C41" s="17">
        <f>F39</f>
        <v>0</v>
      </c>
      <c r="D41" s="22"/>
    </row>
    <row r="42" spans="1:18" ht="15.6" x14ac:dyDescent="0.25">
      <c r="B42" s="14" t="s">
        <v>7</v>
      </c>
      <c r="C42" s="17">
        <f>+M39</f>
        <v>0</v>
      </c>
      <c r="D42" s="22"/>
    </row>
    <row r="43" spans="1:18" ht="15.6" x14ac:dyDescent="0.25">
      <c r="B43" s="14" t="s">
        <v>3</v>
      </c>
      <c r="C43" s="18">
        <f>+C41+C42</f>
        <v>0</v>
      </c>
      <c r="D43" s="23"/>
    </row>
    <row r="45" spans="1:18" x14ac:dyDescent="0.25">
      <c r="A45" s="25"/>
      <c r="B45" s="25"/>
      <c r="C45" s="25"/>
      <c r="D45" s="25"/>
      <c r="E45" s="25"/>
      <c r="F45" s="25"/>
      <c r="G45" s="25"/>
      <c r="H45" s="25"/>
      <c r="I45" s="25"/>
      <c r="J45" s="25"/>
      <c r="K45" s="25"/>
      <c r="L45" s="25"/>
      <c r="M45" s="25"/>
      <c r="N45" s="25"/>
      <c r="O45" s="25"/>
      <c r="P45" s="25"/>
      <c r="Q45" s="25"/>
    </row>
    <row r="47" spans="1:18" ht="29.25" customHeight="1" x14ac:dyDescent="0.25">
      <c r="B47" s="1" t="s">
        <v>198</v>
      </c>
      <c r="C47" s="159" t="s">
        <v>197</v>
      </c>
      <c r="D47" s="159"/>
      <c r="E47" s="159"/>
      <c r="F47" s="159"/>
      <c r="G47" s="159"/>
      <c r="H47" s="159"/>
      <c r="I47" s="159"/>
      <c r="J47" s="159"/>
      <c r="K47" s="159"/>
      <c r="L47" s="159"/>
      <c r="M47" s="159"/>
      <c r="N47" s="159"/>
      <c r="O47" s="2"/>
      <c r="R47" s="2"/>
    </row>
    <row r="48" spans="1:18" ht="15" customHeight="1" x14ac:dyDescent="0.25">
      <c r="B48" s="5"/>
      <c r="C48" s="6"/>
      <c r="D48" s="6"/>
      <c r="E48" s="6"/>
      <c r="F48" s="6"/>
      <c r="G48" s="6"/>
      <c r="H48" s="6"/>
      <c r="I48" s="6"/>
      <c r="J48" s="6"/>
      <c r="K48" s="6"/>
      <c r="L48" s="6"/>
      <c r="M48" s="6"/>
      <c r="N48" s="6"/>
      <c r="O48" s="6"/>
      <c r="R48" s="6"/>
    </row>
    <row r="49" spans="1:18" ht="16.5" customHeight="1" x14ac:dyDescent="0.25">
      <c r="B49" s="160" t="s">
        <v>0</v>
      </c>
      <c r="C49" s="151" t="s">
        <v>13</v>
      </c>
      <c r="D49" s="152"/>
      <c r="E49" s="152"/>
      <c r="F49" s="153"/>
      <c r="G49" s="151" t="s">
        <v>2</v>
      </c>
      <c r="H49" s="152"/>
      <c r="I49" s="152"/>
      <c r="J49" s="152"/>
      <c r="K49" s="152"/>
      <c r="L49" s="152"/>
      <c r="M49" s="153"/>
      <c r="N49" s="154" t="s">
        <v>3</v>
      </c>
      <c r="O49" s="7"/>
      <c r="P49" s="158" t="s">
        <v>11</v>
      </c>
      <c r="Q49" s="158"/>
      <c r="R49" s="7"/>
    </row>
    <row r="50" spans="1:18" ht="31.5" customHeight="1" x14ac:dyDescent="0.25">
      <c r="B50" s="160"/>
      <c r="C50" s="20" t="s">
        <v>9</v>
      </c>
      <c r="D50" s="20" t="s">
        <v>10</v>
      </c>
      <c r="E50" s="20" t="s">
        <v>1</v>
      </c>
      <c r="F50" s="20" t="s">
        <v>16</v>
      </c>
      <c r="G50" s="20" t="s">
        <v>14</v>
      </c>
      <c r="H50" s="24" t="s">
        <v>15</v>
      </c>
      <c r="I50" s="20" t="s">
        <v>18</v>
      </c>
      <c r="J50" s="24" t="s">
        <v>17</v>
      </c>
      <c r="K50" s="20" t="s">
        <v>19</v>
      </c>
      <c r="L50" s="24" t="s">
        <v>20</v>
      </c>
      <c r="M50" s="20" t="s">
        <v>4</v>
      </c>
      <c r="N50" s="154"/>
      <c r="O50" s="7"/>
      <c r="P50" s="8" t="s">
        <v>26</v>
      </c>
      <c r="Q50" s="8" t="s">
        <v>5</v>
      </c>
      <c r="R50" s="7"/>
    </row>
    <row r="51" spans="1:18" ht="15" x14ac:dyDescent="0.25">
      <c r="B51" s="21" t="s">
        <v>8</v>
      </c>
      <c r="C51" s="9">
        <v>0</v>
      </c>
      <c r="D51" s="9">
        <v>0</v>
      </c>
      <c r="E51" s="9">
        <v>0</v>
      </c>
      <c r="F51" s="27">
        <f>+C51+D51+E51</f>
        <v>0</v>
      </c>
      <c r="G51" s="9">
        <v>0</v>
      </c>
      <c r="H51" s="9"/>
      <c r="I51" s="9">
        <v>0</v>
      </c>
      <c r="J51" s="9"/>
      <c r="K51" s="9">
        <v>0</v>
      </c>
      <c r="L51" s="9"/>
      <c r="M51" s="9">
        <f>+G51+I51+K51</f>
        <v>0</v>
      </c>
      <c r="N51" s="30">
        <f>+F51+M51</f>
        <v>0</v>
      </c>
      <c r="O51" s="11"/>
      <c r="P51" s="12"/>
      <c r="Q51" s="13"/>
      <c r="R51" s="11"/>
    </row>
    <row r="52" spans="1:18" ht="15" x14ac:dyDescent="0.25">
      <c r="B52" s="21" t="s">
        <v>8</v>
      </c>
      <c r="C52" s="9">
        <v>0</v>
      </c>
      <c r="D52" s="9">
        <v>0</v>
      </c>
      <c r="E52" s="9">
        <v>0</v>
      </c>
      <c r="F52" s="27">
        <f>+C52+D52+E52</f>
        <v>0</v>
      </c>
      <c r="G52" s="9">
        <v>0</v>
      </c>
      <c r="H52" s="9"/>
      <c r="I52" s="9">
        <v>0</v>
      </c>
      <c r="J52" s="9"/>
      <c r="K52" s="9">
        <v>0</v>
      </c>
      <c r="L52" s="9"/>
      <c r="M52" s="9">
        <f>+G52+I52+K52</f>
        <v>0</v>
      </c>
      <c r="N52" s="30">
        <f>+F52+M52</f>
        <v>0</v>
      </c>
      <c r="O52" s="11"/>
      <c r="P52" s="12"/>
      <c r="Q52" s="13"/>
      <c r="R52" s="11"/>
    </row>
    <row r="53" spans="1:18" ht="15.6" x14ac:dyDescent="0.25">
      <c r="B53" s="14" t="s">
        <v>6</v>
      </c>
      <c r="C53" s="15">
        <f>SUM(C51:C52)</f>
        <v>0</v>
      </c>
      <c r="D53" s="15">
        <f>SUM(D51:D52)</f>
        <v>0</v>
      </c>
      <c r="E53" s="15">
        <f>SUM(E51:E52)</f>
        <v>0</v>
      </c>
      <c r="F53" s="15">
        <f>SUM(F51:F52)</f>
        <v>0</v>
      </c>
      <c r="G53" s="15">
        <f>SUM(G51:G52)</f>
        <v>0</v>
      </c>
      <c r="I53" s="15">
        <f>SUM(I51:I52)</f>
        <v>0</v>
      </c>
      <c r="K53" s="15">
        <f>SUM(K51:K52)</f>
        <v>0</v>
      </c>
      <c r="M53" s="31">
        <f>SUM(M51:M52)</f>
        <v>0</v>
      </c>
      <c r="N53" s="31">
        <f>SUM(N51:N52)</f>
        <v>0</v>
      </c>
      <c r="O53" s="16"/>
      <c r="Q53" s="29">
        <f>SUM(Q51:Q52)</f>
        <v>0</v>
      </c>
      <c r="R53" s="16"/>
    </row>
    <row r="55" spans="1:18" ht="15.6" x14ac:dyDescent="0.25">
      <c r="B55" s="14" t="s">
        <v>12</v>
      </c>
      <c r="C55" s="17">
        <f>F53</f>
        <v>0</v>
      </c>
      <c r="D55" s="22"/>
    </row>
    <row r="56" spans="1:18" ht="15.6" x14ac:dyDescent="0.25">
      <c r="B56" s="14" t="s">
        <v>7</v>
      </c>
      <c r="C56" s="17">
        <f>+M53</f>
        <v>0</v>
      </c>
      <c r="D56" s="22"/>
    </row>
    <row r="57" spans="1:18" ht="15.6" x14ac:dyDescent="0.25">
      <c r="B57" s="14" t="s">
        <v>3</v>
      </c>
      <c r="C57" s="18">
        <f>+C55+C56</f>
        <v>0</v>
      </c>
      <c r="D57" s="23"/>
    </row>
    <row r="59" spans="1:18" x14ac:dyDescent="0.25">
      <c r="A59" s="25"/>
      <c r="B59" s="25"/>
      <c r="C59" s="25"/>
      <c r="D59" s="25"/>
      <c r="E59" s="25"/>
      <c r="F59" s="25"/>
      <c r="G59" s="25"/>
      <c r="H59" s="25"/>
      <c r="I59" s="25"/>
      <c r="J59" s="25"/>
      <c r="K59" s="25"/>
      <c r="L59" s="25"/>
      <c r="M59" s="25"/>
      <c r="N59" s="25"/>
      <c r="O59" s="25"/>
      <c r="P59" s="25"/>
      <c r="Q59" s="25"/>
    </row>
    <row r="61" spans="1:18" ht="29.25" customHeight="1" x14ac:dyDescent="0.25">
      <c r="B61" s="1" t="s">
        <v>199</v>
      </c>
      <c r="C61" s="159" t="s">
        <v>201</v>
      </c>
      <c r="D61" s="159"/>
      <c r="E61" s="159"/>
      <c r="F61" s="159"/>
      <c r="G61" s="159"/>
      <c r="H61" s="159"/>
      <c r="I61" s="159"/>
      <c r="J61" s="159"/>
      <c r="K61" s="159"/>
      <c r="L61" s="159"/>
      <c r="M61" s="159"/>
      <c r="N61" s="159"/>
      <c r="O61" s="2"/>
      <c r="R61" s="2"/>
    </row>
    <row r="62" spans="1:18" ht="15" customHeight="1" x14ac:dyDescent="0.25">
      <c r="B62" s="5"/>
      <c r="C62" s="6"/>
      <c r="D62" s="6"/>
      <c r="E62" s="6"/>
      <c r="F62" s="6"/>
      <c r="G62" s="6"/>
      <c r="H62" s="6"/>
      <c r="I62" s="6"/>
      <c r="J62" s="6"/>
      <c r="K62" s="6"/>
      <c r="L62" s="6"/>
      <c r="M62" s="6"/>
      <c r="N62" s="6"/>
      <c r="O62" s="6"/>
      <c r="R62" s="6"/>
    </row>
    <row r="63" spans="1:18" ht="16.5" customHeight="1" x14ac:dyDescent="0.25">
      <c r="B63" s="160" t="s">
        <v>0</v>
      </c>
      <c r="C63" s="151" t="s">
        <v>13</v>
      </c>
      <c r="D63" s="152"/>
      <c r="E63" s="152"/>
      <c r="F63" s="153"/>
      <c r="G63" s="151" t="s">
        <v>2</v>
      </c>
      <c r="H63" s="152"/>
      <c r="I63" s="152"/>
      <c r="J63" s="152"/>
      <c r="K63" s="152"/>
      <c r="L63" s="152"/>
      <c r="M63" s="153"/>
      <c r="N63" s="154" t="s">
        <v>3</v>
      </c>
      <c r="O63" s="7"/>
      <c r="P63" s="158" t="s">
        <v>11</v>
      </c>
      <c r="Q63" s="158"/>
      <c r="R63" s="7"/>
    </row>
    <row r="64" spans="1:18" ht="31.5" customHeight="1" x14ac:dyDescent="0.25">
      <c r="B64" s="160"/>
      <c r="C64" s="20" t="s">
        <v>9</v>
      </c>
      <c r="D64" s="20" t="s">
        <v>10</v>
      </c>
      <c r="E64" s="20" t="s">
        <v>1</v>
      </c>
      <c r="F64" s="20" t="s">
        <v>16</v>
      </c>
      <c r="G64" s="20" t="s">
        <v>14</v>
      </c>
      <c r="H64" s="24" t="s">
        <v>15</v>
      </c>
      <c r="I64" s="20" t="s">
        <v>18</v>
      </c>
      <c r="J64" s="24" t="s">
        <v>17</v>
      </c>
      <c r="K64" s="20" t="s">
        <v>19</v>
      </c>
      <c r="L64" s="24" t="s">
        <v>20</v>
      </c>
      <c r="M64" s="20" t="s">
        <v>4</v>
      </c>
      <c r="N64" s="154"/>
      <c r="O64" s="7"/>
      <c r="P64" s="8" t="s">
        <v>26</v>
      </c>
      <c r="Q64" s="8" t="s">
        <v>5</v>
      </c>
      <c r="R64" s="7"/>
    </row>
    <row r="65" spans="1:18" ht="15" x14ac:dyDescent="0.25">
      <c r="B65" s="21" t="s">
        <v>8</v>
      </c>
      <c r="C65" s="9">
        <v>0</v>
      </c>
      <c r="D65" s="9">
        <v>0</v>
      </c>
      <c r="E65" s="9">
        <v>0</v>
      </c>
      <c r="F65" s="27">
        <f>+C65+D65+E65</f>
        <v>0</v>
      </c>
      <c r="G65" s="9">
        <v>0</v>
      </c>
      <c r="H65" s="9"/>
      <c r="I65" s="9">
        <v>0</v>
      </c>
      <c r="J65" s="9"/>
      <c r="K65" s="9">
        <v>0</v>
      </c>
      <c r="L65" s="9"/>
      <c r="M65" s="9">
        <f>+G65+I65+K65</f>
        <v>0</v>
      </c>
      <c r="N65" s="30">
        <f>+F65+M65</f>
        <v>0</v>
      </c>
      <c r="O65" s="11"/>
      <c r="P65" s="12"/>
      <c r="Q65" s="13"/>
      <c r="R65" s="11"/>
    </row>
    <row r="66" spans="1:18" ht="15" x14ac:dyDescent="0.25">
      <c r="B66" s="21" t="s">
        <v>8</v>
      </c>
      <c r="C66" s="9">
        <v>0</v>
      </c>
      <c r="D66" s="9">
        <v>0</v>
      </c>
      <c r="E66" s="9">
        <v>0</v>
      </c>
      <c r="F66" s="27">
        <f>+C66+D66+E66</f>
        <v>0</v>
      </c>
      <c r="G66" s="9">
        <v>0</v>
      </c>
      <c r="H66" s="9"/>
      <c r="I66" s="9">
        <v>0</v>
      </c>
      <c r="J66" s="9"/>
      <c r="K66" s="9">
        <v>0</v>
      </c>
      <c r="L66" s="9"/>
      <c r="M66" s="9">
        <f>+G66+I66+K66</f>
        <v>0</v>
      </c>
      <c r="N66" s="30">
        <f>+F66+M66</f>
        <v>0</v>
      </c>
      <c r="O66" s="11"/>
      <c r="P66" s="12"/>
      <c r="Q66" s="13"/>
      <c r="R66" s="11"/>
    </row>
    <row r="67" spans="1:18" ht="15.6" x14ac:dyDescent="0.25">
      <c r="B67" s="14" t="s">
        <v>6</v>
      </c>
      <c r="C67" s="15">
        <f>SUM(C65:C66)</f>
        <v>0</v>
      </c>
      <c r="D67" s="15">
        <f>SUM(D65:D66)</f>
        <v>0</v>
      </c>
      <c r="E67" s="15">
        <f>SUM(E65:E66)</f>
        <v>0</v>
      </c>
      <c r="F67" s="15">
        <f>SUM(F65:F66)</f>
        <v>0</v>
      </c>
      <c r="G67" s="15">
        <f>SUM(G65:G66)</f>
        <v>0</v>
      </c>
      <c r="I67" s="15">
        <f>SUM(I65:I66)</f>
        <v>0</v>
      </c>
      <c r="K67" s="15">
        <f>SUM(K65:K66)</f>
        <v>0</v>
      </c>
      <c r="M67" s="31">
        <f>SUM(M65:M66)</f>
        <v>0</v>
      </c>
      <c r="N67" s="31">
        <f>SUM(N65:N66)</f>
        <v>0</v>
      </c>
      <c r="O67" s="16"/>
      <c r="Q67" s="29">
        <f>SUM(Q65:Q66)</f>
        <v>0</v>
      </c>
      <c r="R67" s="16"/>
    </row>
    <row r="69" spans="1:18" ht="15.6" x14ac:dyDescent="0.25">
      <c r="B69" s="14" t="s">
        <v>12</v>
      </c>
      <c r="C69" s="17">
        <f>F67</f>
        <v>0</v>
      </c>
      <c r="D69" s="22"/>
    </row>
    <row r="70" spans="1:18" ht="15.6" x14ac:dyDescent="0.25">
      <c r="B70" s="14" t="s">
        <v>7</v>
      </c>
      <c r="C70" s="17">
        <f>+M67</f>
        <v>0</v>
      </c>
      <c r="D70" s="22"/>
    </row>
    <row r="71" spans="1:18" ht="15.6" x14ac:dyDescent="0.25">
      <c r="B71" s="14" t="s">
        <v>3</v>
      </c>
      <c r="C71" s="18">
        <f>+C69+C70</f>
        <v>0</v>
      </c>
      <c r="D71" s="23"/>
    </row>
    <row r="73" spans="1:18" x14ac:dyDescent="0.25">
      <c r="A73" s="25"/>
      <c r="B73" s="25"/>
      <c r="C73" s="25"/>
      <c r="D73" s="25"/>
      <c r="E73" s="25"/>
      <c r="F73" s="25"/>
      <c r="G73" s="25"/>
      <c r="H73" s="25"/>
      <c r="I73" s="25"/>
      <c r="J73" s="25"/>
      <c r="K73" s="25"/>
      <c r="L73" s="25"/>
      <c r="M73" s="25"/>
      <c r="N73" s="25"/>
      <c r="O73" s="25"/>
      <c r="P73" s="25"/>
      <c r="Q73" s="25"/>
    </row>
    <row r="75" spans="1:18" ht="29.25" customHeight="1" x14ac:dyDescent="0.25">
      <c r="B75" s="1" t="s">
        <v>200</v>
      </c>
      <c r="C75" s="159" t="s">
        <v>202</v>
      </c>
      <c r="D75" s="159"/>
      <c r="E75" s="159"/>
      <c r="F75" s="159"/>
      <c r="G75" s="159"/>
      <c r="H75" s="159"/>
      <c r="I75" s="159"/>
      <c r="J75" s="159"/>
      <c r="K75" s="159"/>
      <c r="L75" s="159"/>
      <c r="M75" s="159"/>
      <c r="N75" s="159"/>
      <c r="O75" s="2"/>
      <c r="R75" s="2"/>
    </row>
    <row r="76" spans="1:18" ht="15" customHeight="1" x14ac:dyDescent="0.25">
      <c r="B76" s="5"/>
      <c r="C76" s="6"/>
      <c r="D76" s="6"/>
      <c r="E76" s="6"/>
      <c r="F76" s="6"/>
      <c r="G76" s="6"/>
      <c r="H76" s="6"/>
      <c r="I76" s="6"/>
      <c r="J76" s="6"/>
      <c r="K76" s="6"/>
      <c r="L76" s="6"/>
      <c r="M76" s="6"/>
      <c r="N76" s="6"/>
      <c r="O76" s="6"/>
      <c r="R76" s="6"/>
    </row>
    <row r="77" spans="1:18" ht="16.5" customHeight="1" x14ac:dyDescent="0.25">
      <c r="B77" s="160" t="s">
        <v>0</v>
      </c>
      <c r="C77" s="151" t="s">
        <v>13</v>
      </c>
      <c r="D77" s="152"/>
      <c r="E77" s="152"/>
      <c r="F77" s="153"/>
      <c r="G77" s="151" t="s">
        <v>2</v>
      </c>
      <c r="H77" s="152"/>
      <c r="I77" s="152"/>
      <c r="J77" s="152"/>
      <c r="K77" s="152"/>
      <c r="L77" s="152"/>
      <c r="M77" s="153"/>
      <c r="N77" s="154" t="s">
        <v>3</v>
      </c>
      <c r="O77" s="7"/>
      <c r="P77" s="158" t="s">
        <v>11</v>
      </c>
      <c r="Q77" s="158"/>
      <c r="R77" s="7"/>
    </row>
    <row r="78" spans="1:18" ht="31.5" customHeight="1" x14ac:dyDescent="0.25">
      <c r="B78" s="160"/>
      <c r="C78" s="20" t="s">
        <v>9</v>
      </c>
      <c r="D78" s="20" t="s">
        <v>10</v>
      </c>
      <c r="E78" s="20" t="s">
        <v>1</v>
      </c>
      <c r="F78" s="20" t="s">
        <v>16</v>
      </c>
      <c r="G78" s="20" t="s">
        <v>14</v>
      </c>
      <c r="H78" s="24" t="s">
        <v>15</v>
      </c>
      <c r="I78" s="20" t="s">
        <v>18</v>
      </c>
      <c r="J78" s="24" t="s">
        <v>17</v>
      </c>
      <c r="K78" s="20" t="s">
        <v>19</v>
      </c>
      <c r="L78" s="24" t="s">
        <v>20</v>
      </c>
      <c r="M78" s="20" t="s">
        <v>4</v>
      </c>
      <c r="N78" s="154"/>
      <c r="O78" s="7"/>
      <c r="P78" s="8" t="s">
        <v>26</v>
      </c>
      <c r="Q78" s="8" t="s">
        <v>5</v>
      </c>
      <c r="R78" s="7"/>
    </row>
    <row r="79" spans="1:18" ht="30" x14ac:dyDescent="0.25">
      <c r="B79" s="21" t="s">
        <v>203</v>
      </c>
      <c r="C79" s="9">
        <v>0</v>
      </c>
      <c r="D79" s="9">
        <v>0</v>
      </c>
      <c r="E79" s="9">
        <v>0</v>
      </c>
      <c r="F79" s="27">
        <f>+C79+D79+E79</f>
        <v>0</v>
      </c>
      <c r="G79" s="9">
        <v>0</v>
      </c>
      <c r="H79" s="9"/>
      <c r="I79" s="9">
        <v>0</v>
      </c>
      <c r="J79" s="9"/>
      <c r="K79" s="9">
        <v>0</v>
      </c>
      <c r="L79" s="9"/>
      <c r="M79" s="9">
        <f>+G79+I79+K79</f>
        <v>0</v>
      </c>
      <c r="N79" s="30">
        <f>+F79+M79</f>
        <v>0</v>
      </c>
      <c r="O79" s="11"/>
      <c r="P79" s="12"/>
      <c r="Q79" s="13"/>
      <c r="R79" s="11"/>
    </row>
    <row r="80" spans="1:18" ht="45" x14ac:dyDescent="0.25">
      <c r="B80" s="21" t="s">
        <v>204</v>
      </c>
      <c r="C80" s="9">
        <v>0</v>
      </c>
      <c r="D80" s="9">
        <v>0</v>
      </c>
      <c r="E80" s="9">
        <v>0</v>
      </c>
      <c r="F80" s="27">
        <f>+C80+D80+E80</f>
        <v>0</v>
      </c>
      <c r="G80" s="9">
        <v>0</v>
      </c>
      <c r="H80" s="9"/>
      <c r="I80" s="9">
        <v>0</v>
      </c>
      <c r="J80" s="9"/>
      <c r="K80" s="9">
        <v>0</v>
      </c>
      <c r="L80" s="9"/>
      <c r="M80" s="9">
        <f>+G80+I80+K80</f>
        <v>0</v>
      </c>
      <c r="N80" s="30">
        <f>+F80+M80</f>
        <v>0</v>
      </c>
      <c r="O80" s="11"/>
      <c r="P80" s="12"/>
      <c r="Q80" s="13"/>
      <c r="R80" s="11"/>
    </row>
    <row r="81" spans="1:18" ht="15.6" x14ac:dyDescent="0.25">
      <c r="B81" s="14" t="s">
        <v>6</v>
      </c>
      <c r="C81" s="15">
        <f>SUM(C79:C80)</f>
        <v>0</v>
      </c>
      <c r="D81" s="15">
        <f>SUM(D79:D80)</f>
        <v>0</v>
      </c>
      <c r="E81" s="15">
        <f>SUM(E79:E80)</f>
        <v>0</v>
      </c>
      <c r="F81" s="15">
        <f>SUM(F79:F80)</f>
        <v>0</v>
      </c>
      <c r="G81" s="15">
        <f>SUM(G79:G80)</f>
        <v>0</v>
      </c>
      <c r="I81" s="15">
        <f>SUM(I79:I80)</f>
        <v>0</v>
      </c>
      <c r="K81" s="15">
        <f>SUM(K79:K80)</f>
        <v>0</v>
      </c>
      <c r="M81" s="31">
        <f>SUM(M79:M80)</f>
        <v>0</v>
      </c>
      <c r="N81" s="31">
        <f>SUM(N79:N80)</f>
        <v>0</v>
      </c>
      <c r="O81" s="16"/>
      <c r="Q81" s="29">
        <f>SUM(Q79:Q80)</f>
        <v>0</v>
      </c>
      <c r="R81" s="16"/>
    </row>
    <row r="83" spans="1:18" ht="15.6" x14ac:dyDescent="0.25">
      <c r="B83" s="14" t="s">
        <v>12</v>
      </c>
      <c r="C83" s="17">
        <f>F81</f>
        <v>0</v>
      </c>
      <c r="D83" s="22"/>
    </row>
    <row r="84" spans="1:18" ht="15.6" x14ac:dyDescent="0.25">
      <c r="B84" s="14" t="s">
        <v>7</v>
      </c>
      <c r="C84" s="17">
        <f>+M81</f>
        <v>0</v>
      </c>
      <c r="D84" s="22"/>
    </row>
    <row r="85" spans="1:18" ht="15.6" x14ac:dyDescent="0.25">
      <c r="B85" s="14" t="s">
        <v>3</v>
      </c>
      <c r="C85" s="18">
        <f>+C83+C84</f>
        <v>0</v>
      </c>
      <c r="D85" s="23"/>
    </row>
    <row r="87" spans="1:18" x14ac:dyDescent="0.25">
      <c r="A87" s="25"/>
      <c r="B87" s="25"/>
      <c r="C87" s="25"/>
      <c r="D87" s="25"/>
      <c r="E87" s="25"/>
      <c r="F87" s="25"/>
      <c r="G87" s="25"/>
      <c r="H87" s="25"/>
      <c r="I87" s="25"/>
      <c r="J87" s="25"/>
      <c r="K87" s="25"/>
      <c r="L87" s="25"/>
      <c r="M87" s="25"/>
      <c r="N87" s="25"/>
      <c r="O87" s="25"/>
      <c r="P87" s="25"/>
      <c r="Q87" s="25"/>
    </row>
  </sheetData>
  <mergeCells count="37">
    <mergeCell ref="C2:N2"/>
    <mergeCell ref="C4:N4"/>
    <mergeCell ref="B6:B7"/>
    <mergeCell ref="C6:F6"/>
    <mergeCell ref="G6:M6"/>
    <mergeCell ref="N6:N7"/>
    <mergeCell ref="P6:Q6"/>
    <mergeCell ref="C19:N19"/>
    <mergeCell ref="B21:B22"/>
    <mergeCell ref="C21:F21"/>
    <mergeCell ref="G21:M21"/>
    <mergeCell ref="N21:N22"/>
    <mergeCell ref="P21:Q21"/>
    <mergeCell ref="P49:Q49"/>
    <mergeCell ref="C32:N32"/>
    <mergeCell ref="B34:B35"/>
    <mergeCell ref="C34:F34"/>
    <mergeCell ref="G34:M34"/>
    <mergeCell ref="N34:N35"/>
    <mergeCell ref="P34:Q34"/>
    <mergeCell ref="C47:N47"/>
    <mergeCell ref="B49:B50"/>
    <mergeCell ref="C49:F49"/>
    <mergeCell ref="G49:M49"/>
    <mergeCell ref="N49:N50"/>
    <mergeCell ref="P77:Q77"/>
    <mergeCell ref="C61:N61"/>
    <mergeCell ref="B63:B64"/>
    <mergeCell ref="C63:F63"/>
    <mergeCell ref="G63:M63"/>
    <mergeCell ref="N63:N64"/>
    <mergeCell ref="P63:Q63"/>
    <mergeCell ref="C75:N75"/>
    <mergeCell ref="B77:B78"/>
    <mergeCell ref="C77:F77"/>
    <mergeCell ref="G77:M77"/>
    <mergeCell ref="N77:N7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206</v>
      </c>
      <c r="C2" s="159" t="s">
        <v>205</v>
      </c>
      <c r="D2" s="159"/>
      <c r="E2" s="159"/>
      <c r="F2" s="159"/>
      <c r="G2" s="159"/>
      <c r="H2" s="159"/>
      <c r="I2" s="159"/>
      <c r="J2" s="159"/>
      <c r="K2" s="159"/>
      <c r="L2" s="159"/>
      <c r="M2" s="159"/>
      <c r="N2" s="159"/>
      <c r="O2" s="2"/>
      <c r="R2" s="2"/>
    </row>
    <row r="3" spans="2:18" x14ac:dyDescent="0.25">
      <c r="C3" s="4"/>
      <c r="D3" s="4"/>
      <c r="E3" s="4"/>
      <c r="F3" s="4"/>
      <c r="G3" s="4"/>
      <c r="H3" s="4"/>
      <c r="I3" s="4"/>
      <c r="J3" s="4"/>
      <c r="K3" s="4"/>
      <c r="L3" s="4"/>
      <c r="M3" s="4"/>
      <c r="N3" s="4"/>
      <c r="O3" s="4"/>
      <c r="R3" s="4"/>
    </row>
    <row r="4" spans="2:18" ht="29.25" customHeight="1" x14ac:dyDescent="0.25">
      <c r="B4" s="1" t="s">
        <v>207</v>
      </c>
      <c r="C4" s="159" t="s">
        <v>209</v>
      </c>
      <c r="D4" s="159"/>
      <c r="E4" s="159"/>
      <c r="F4" s="159"/>
      <c r="G4" s="159"/>
      <c r="H4" s="159"/>
      <c r="I4" s="159"/>
      <c r="J4" s="159"/>
      <c r="K4" s="159"/>
      <c r="L4" s="159"/>
      <c r="M4" s="159"/>
      <c r="N4" s="159"/>
      <c r="O4" s="2"/>
      <c r="R4" s="2"/>
    </row>
    <row r="5" spans="2:18" ht="15" customHeight="1" x14ac:dyDescent="0.25">
      <c r="B5" s="5"/>
      <c r="C5" s="6"/>
      <c r="D5" s="6"/>
      <c r="E5" s="6"/>
      <c r="F5" s="6"/>
      <c r="G5" s="6"/>
      <c r="H5" s="6"/>
      <c r="I5" s="6"/>
      <c r="J5" s="6"/>
      <c r="K5" s="6"/>
      <c r="L5" s="6"/>
      <c r="M5" s="6"/>
      <c r="N5" s="6"/>
      <c r="O5" s="6"/>
      <c r="R5" s="6"/>
    </row>
    <row r="6" spans="2:18" ht="16.5" customHeight="1" x14ac:dyDescent="0.25">
      <c r="B6" s="160" t="s">
        <v>0</v>
      </c>
      <c r="C6" s="151" t="s">
        <v>13</v>
      </c>
      <c r="D6" s="152"/>
      <c r="E6" s="152"/>
      <c r="F6" s="153"/>
      <c r="G6" s="151" t="s">
        <v>2</v>
      </c>
      <c r="H6" s="152"/>
      <c r="I6" s="152"/>
      <c r="J6" s="152"/>
      <c r="K6" s="152"/>
      <c r="L6" s="152"/>
      <c r="M6" s="153"/>
      <c r="N6" s="154" t="s">
        <v>3</v>
      </c>
      <c r="O6" s="7"/>
      <c r="P6" s="158" t="s">
        <v>11</v>
      </c>
      <c r="Q6" s="158"/>
      <c r="R6" s="7"/>
    </row>
    <row r="7" spans="2:18" ht="31.5" customHeight="1" x14ac:dyDescent="0.25">
      <c r="B7" s="160"/>
      <c r="C7" s="20" t="s">
        <v>9</v>
      </c>
      <c r="D7" s="20" t="s">
        <v>10</v>
      </c>
      <c r="E7" s="20" t="s">
        <v>1</v>
      </c>
      <c r="F7" s="20" t="s">
        <v>16</v>
      </c>
      <c r="G7" s="20" t="s">
        <v>14</v>
      </c>
      <c r="H7" s="24" t="s">
        <v>15</v>
      </c>
      <c r="I7" s="20" t="s">
        <v>18</v>
      </c>
      <c r="J7" s="24" t="s">
        <v>17</v>
      </c>
      <c r="K7" s="20" t="s">
        <v>19</v>
      </c>
      <c r="L7" s="24" t="s">
        <v>20</v>
      </c>
      <c r="M7" s="20" t="s">
        <v>4</v>
      </c>
      <c r="N7" s="154"/>
      <c r="O7" s="7"/>
      <c r="P7" s="8" t="s">
        <v>26</v>
      </c>
      <c r="Q7" s="8" t="s">
        <v>5</v>
      </c>
      <c r="R7" s="7"/>
    </row>
    <row r="8" spans="2:18" ht="15" x14ac:dyDescent="0.25">
      <c r="B8" s="21" t="s">
        <v>208</v>
      </c>
      <c r="C8" s="28">
        <v>200000000</v>
      </c>
      <c r="D8" s="9">
        <v>0</v>
      </c>
      <c r="E8" s="9">
        <v>0</v>
      </c>
      <c r="F8" s="27">
        <f>+C8+D8+E8</f>
        <v>200000000</v>
      </c>
      <c r="G8" s="9">
        <v>0</v>
      </c>
      <c r="H8" s="9"/>
      <c r="I8" s="9">
        <v>0</v>
      </c>
      <c r="J8" s="9"/>
      <c r="K8" s="9">
        <v>0</v>
      </c>
      <c r="L8" s="9"/>
      <c r="M8" s="9">
        <f>+G8+I8+K8</f>
        <v>0</v>
      </c>
      <c r="N8" s="30">
        <f>+F8+M8</f>
        <v>200000000</v>
      </c>
      <c r="O8" s="11"/>
      <c r="P8" s="12"/>
      <c r="Q8" s="13"/>
      <c r="R8" s="11"/>
    </row>
    <row r="9" spans="2:18" ht="45" x14ac:dyDescent="0.25">
      <c r="B9" s="21" t="s">
        <v>210</v>
      </c>
      <c r="C9" s="28">
        <v>55000000</v>
      </c>
      <c r="D9" s="9">
        <v>0</v>
      </c>
      <c r="E9" s="9">
        <v>0</v>
      </c>
      <c r="F9" s="27">
        <f>+C9+D9+E9</f>
        <v>55000000</v>
      </c>
      <c r="G9" s="9">
        <v>0</v>
      </c>
      <c r="H9" s="9"/>
      <c r="I9" s="9">
        <v>0</v>
      </c>
      <c r="J9" s="9"/>
      <c r="K9" s="9">
        <v>0</v>
      </c>
      <c r="L9" s="9"/>
      <c r="M9" s="9">
        <f>+G9+I9+K9</f>
        <v>0</v>
      </c>
      <c r="N9" s="30">
        <f>+F9+M9</f>
        <v>55000000</v>
      </c>
      <c r="O9" s="11"/>
      <c r="P9" s="12" t="s">
        <v>211</v>
      </c>
      <c r="Q9" s="13">
        <v>1</v>
      </c>
      <c r="R9" s="11"/>
    </row>
    <row r="10" spans="2:18" ht="30" x14ac:dyDescent="0.25">
      <c r="B10" s="21" t="s">
        <v>212</v>
      </c>
      <c r="C10" s="28">
        <v>200000000</v>
      </c>
      <c r="D10" s="9">
        <v>0</v>
      </c>
      <c r="E10" s="9">
        <v>0</v>
      </c>
      <c r="F10" s="27">
        <f>+C10+D10+E10</f>
        <v>200000000</v>
      </c>
      <c r="G10" s="9">
        <v>0</v>
      </c>
      <c r="H10" s="9"/>
      <c r="I10" s="9">
        <v>0</v>
      </c>
      <c r="J10" s="9"/>
      <c r="K10" s="9">
        <v>0</v>
      </c>
      <c r="L10" s="9"/>
      <c r="M10" s="9">
        <f>+G10+I10+K10</f>
        <v>0</v>
      </c>
      <c r="N10" s="30">
        <f>+F10+M10</f>
        <v>200000000</v>
      </c>
      <c r="O10" s="11"/>
      <c r="P10" s="12"/>
      <c r="Q10" s="13"/>
      <c r="R10" s="11"/>
    </row>
    <row r="11" spans="2:18" ht="45" x14ac:dyDescent="0.25">
      <c r="B11" s="21" t="s">
        <v>213</v>
      </c>
      <c r="C11" s="28">
        <v>40000000</v>
      </c>
      <c r="D11" s="9">
        <v>0</v>
      </c>
      <c r="E11" s="9">
        <v>0</v>
      </c>
      <c r="F11" s="27">
        <f>+C11+D11+E11</f>
        <v>40000000</v>
      </c>
      <c r="G11" s="9">
        <v>0</v>
      </c>
      <c r="H11" s="9"/>
      <c r="I11" s="9">
        <v>0</v>
      </c>
      <c r="J11" s="9"/>
      <c r="K11" s="9">
        <v>0</v>
      </c>
      <c r="L11" s="9"/>
      <c r="M11" s="9">
        <f>+G11+I11+K11</f>
        <v>0</v>
      </c>
      <c r="N11" s="30">
        <f>+F11+M11</f>
        <v>40000000</v>
      </c>
      <c r="O11" s="11"/>
      <c r="P11" s="12"/>
      <c r="Q11" s="13"/>
      <c r="R11" s="11"/>
    </row>
    <row r="12" spans="2:18" ht="15.6" x14ac:dyDescent="0.25">
      <c r="B12" s="14" t="s">
        <v>6</v>
      </c>
      <c r="C12" s="15">
        <f>SUM(C8:C11)</f>
        <v>495000000</v>
      </c>
      <c r="D12" s="15">
        <f>SUM(D8:D11)</f>
        <v>0</v>
      </c>
      <c r="E12" s="15">
        <f>SUM(E8:E11)</f>
        <v>0</v>
      </c>
      <c r="F12" s="15">
        <f>SUM(F8:F11)</f>
        <v>495000000</v>
      </c>
      <c r="G12" s="15">
        <f>SUM(G8:G11)</f>
        <v>0</v>
      </c>
      <c r="I12" s="15">
        <f>SUM(I8:I11)</f>
        <v>0</v>
      </c>
      <c r="K12" s="15">
        <f>SUM(K8:K11)</f>
        <v>0</v>
      </c>
      <c r="M12" s="31">
        <f>SUM(M8:M11)</f>
        <v>0</v>
      </c>
      <c r="N12" s="31">
        <f>SUM(N8:N11)</f>
        <v>495000000</v>
      </c>
      <c r="O12" s="16"/>
      <c r="Q12" s="29">
        <f>SUM(Q8:Q11)</f>
        <v>1</v>
      </c>
      <c r="R12" s="16"/>
    </row>
    <row r="14" spans="2:18" ht="15.6" x14ac:dyDescent="0.25">
      <c r="B14" s="14" t="s">
        <v>12</v>
      </c>
      <c r="C14" s="17">
        <f>F12</f>
        <v>495000000</v>
      </c>
      <c r="D14" s="22"/>
    </row>
    <row r="15" spans="2:18" ht="15.6" x14ac:dyDescent="0.25">
      <c r="B15" s="14" t="s">
        <v>7</v>
      </c>
      <c r="C15" s="17">
        <f>+M12</f>
        <v>0</v>
      </c>
      <c r="D15" s="22"/>
    </row>
    <row r="16" spans="2:18" ht="15.6" x14ac:dyDescent="0.25">
      <c r="B16" s="14" t="s">
        <v>3</v>
      </c>
      <c r="C16" s="18">
        <f>+C14+C15</f>
        <v>495000000</v>
      </c>
      <c r="D16" s="23"/>
    </row>
    <row r="18" spans="1:18" x14ac:dyDescent="0.25">
      <c r="A18" s="25"/>
      <c r="B18" s="25"/>
      <c r="C18" s="25"/>
      <c r="D18" s="25"/>
      <c r="E18" s="25"/>
      <c r="F18" s="25"/>
      <c r="G18" s="25"/>
      <c r="H18" s="25"/>
      <c r="I18" s="25"/>
      <c r="J18" s="25"/>
      <c r="K18" s="25"/>
      <c r="L18" s="25"/>
      <c r="M18" s="25"/>
      <c r="N18" s="25"/>
      <c r="O18" s="25"/>
      <c r="P18" s="25"/>
      <c r="Q18" s="25"/>
    </row>
    <row r="20" spans="1:18" ht="29.25" customHeight="1" x14ac:dyDescent="0.25">
      <c r="B20" s="1" t="s">
        <v>215</v>
      </c>
      <c r="C20" s="159" t="s">
        <v>214</v>
      </c>
      <c r="D20" s="159"/>
      <c r="E20" s="159"/>
      <c r="F20" s="159"/>
      <c r="G20" s="159"/>
      <c r="H20" s="159"/>
      <c r="I20" s="159"/>
      <c r="J20" s="159"/>
      <c r="K20" s="159"/>
      <c r="L20" s="159"/>
      <c r="M20" s="159"/>
      <c r="N20" s="159"/>
      <c r="O20" s="2"/>
      <c r="R20" s="2"/>
    </row>
    <row r="21" spans="1:18" ht="15" customHeight="1" x14ac:dyDescent="0.25">
      <c r="B21" s="5"/>
      <c r="C21" s="6"/>
      <c r="D21" s="6"/>
      <c r="E21" s="6"/>
      <c r="F21" s="6"/>
      <c r="G21" s="6"/>
      <c r="H21" s="6"/>
      <c r="I21" s="6"/>
      <c r="J21" s="6"/>
      <c r="K21" s="6"/>
      <c r="L21" s="6"/>
      <c r="M21" s="6"/>
      <c r="N21" s="6"/>
      <c r="O21" s="6"/>
      <c r="R21" s="6"/>
    </row>
    <row r="22" spans="1:18" ht="16.5" customHeight="1" x14ac:dyDescent="0.25">
      <c r="B22" s="160" t="s">
        <v>0</v>
      </c>
      <c r="C22" s="151" t="s">
        <v>13</v>
      </c>
      <c r="D22" s="152"/>
      <c r="E22" s="152"/>
      <c r="F22" s="153"/>
      <c r="G22" s="151" t="s">
        <v>2</v>
      </c>
      <c r="H22" s="152"/>
      <c r="I22" s="152"/>
      <c r="J22" s="152"/>
      <c r="K22" s="152"/>
      <c r="L22" s="152"/>
      <c r="M22" s="153"/>
      <c r="N22" s="154" t="s">
        <v>3</v>
      </c>
      <c r="O22" s="7"/>
      <c r="P22" s="158" t="s">
        <v>11</v>
      </c>
      <c r="Q22" s="158"/>
      <c r="R22" s="7"/>
    </row>
    <row r="23" spans="1:18" ht="31.5" customHeight="1" x14ac:dyDescent="0.25">
      <c r="B23" s="160"/>
      <c r="C23" s="20" t="s">
        <v>9</v>
      </c>
      <c r="D23" s="20" t="s">
        <v>10</v>
      </c>
      <c r="E23" s="20" t="s">
        <v>1</v>
      </c>
      <c r="F23" s="20" t="s">
        <v>16</v>
      </c>
      <c r="G23" s="20" t="s">
        <v>14</v>
      </c>
      <c r="H23" s="24" t="s">
        <v>15</v>
      </c>
      <c r="I23" s="20" t="s">
        <v>18</v>
      </c>
      <c r="J23" s="24" t="s">
        <v>17</v>
      </c>
      <c r="K23" s="20" t="s">
        <v>19</v>
      </c>
      <c r="L23" s="24" t="s">
        <v>20</v>
      </c>
      <c r="M23" s="20" t="s">
        <v>4</v>
      </c>
      <c r="N23" s="154"/>
      <c r="O23" s="7"/>
      <c r="P23" s="8" t="s">
        <v>26</v>
      </c>
      <c r="Q23" s="8" t="s">
        <v>5</v>
      </c>
      <c r="R23" s="7"/>
    </row>
    <row r="24" spans="1:18" ht="45" x14ac:dyDescent="0.25">
      <c r="B24" s="21" t="s">
        <v>218</v>
      </c>
      <c r="C24" s="9">
        <v>0</v>
      </c>
      <c r="D24" s="9">
        <v>0</v>
      </c>
      <c r="E24" s="9">
        <v>0</v>
      </c>
      <c r="F24" s="27">
        <f>+C24+D24+E24</f>
        <v>0</v>
      </c>
      <c r="G24" s="9">
        <v>0</v>
      </c>
      <c r="H24" s="9"/>
      <c r="I24" s="9">
        <v>0</v>
      </c>
      <c r="J24" s="9"/>
      <c r="K24" s="9">
        <v>0</v>
      </c>
      <c r="L24" s="9"/>
      <c r="M24" s="9">
        <f>+G24+I24+K24</f>
        <v>0</v>
      </c>
      <c r="N24" s="30">
        <f>+F24+M24</f>
        <v>0</v>
      </c>
      <c r="O24" s="11"/>
      <c r="P24" s="12"/>
      <c r="Q24" s="13"/>
      <c r="R24" s="11"/>
    </row>
    <row r="25" spans="1:18" ht="27.6" x14ac:dyDescent="0.25">
      <c r="B25" s="21" t="s">
        <v>219</v>
      </c>
      <c r="C25" s="28">
        <v>450000000</v>
      </c>
      <c r="D25" s="9">
        <v>0</v>
      </c>
      <c r="E25" s="9">
        <v>0</v>
      </c>
      <c r="F25" s="27">
        <f>+C25+D25+E25</f>
        <v>450000000</v>
      </c>
      <c r="G25" s="9">
        <v>0</v>
      </c>
      <c r="H25" s="9"/>
      <c r="I25" s="9">
        <v>0</v>
      </c>
      <c r="J25" s="9"/>
      <c r="K25" s="9">
        <v>0</v>
      </c>
      <c r="L25" s="9"/>
      <c r="M25" s="9">
        <f>+G25+I25+K25</f>
        <v>0</v>
      </c>
      <c r="N25" s="30">
        <f>+F25+M25</f>
        <v>450000000</v>
      </c>
      <c r="O25" s="11"/>
      <c r="P25" s="12" t="s">
        <v>62</v>
      </c>
      <c r="Q25" s="13">
        <v>4</v>
      </c>
      <c r="R25" s="11"/>
    </row>
    <row r="26" spans="1:18" ht="27.6" x14ac:dyDescent="0.25">
      <c r="B26" s="21" t="s">
        <v>220</v>
      </c>
      <c r="C26" s="28">
        <v>150000000</v>
      </c>
      <c r="D26" s="9">
        <v>0</v>
      </c>
      <c r="E26" s="9">
        <v>0</v>
      </c>
      <c r="F26" s="27">
        <f>+C26+D26+E26</f>
        <v>150000000</v>
      </c>
      <c r="G26" s="9">
        <v>0</v>
      </c>
      <c r="H26" s="9"/>
      <c r="I26" s="9">
        <v>0</v>
      </c>
      <c r="J26" s="9"/>
      <c r="K26" s="9">
        <v>0</v>
      </c>
      <c r="L26" s="9"/>
      <c r="M26" s="9">
        <f>+G26+I26+K26</f>
        <v>0</v>
      </c>
      <c r="N26" s="30">
        <f>+F26+M26</f>
        <v>150000000</v>
      </c>
      <c r="O26" s="11"/>
      <c r="P26" s="12" t="s">
        <v>221</v>
      </c>
      <c r="Q26" s="13">
        <v>7</v>
      </c>
      <c r="R26" s="11"/>
    </row>
    <row r="27" spans="1:18" ht="27.6" x14ac:dyDescent="0.25">
      <c r="B27" s="21" t="s">
        <v>222</v>
      </c>
      <c r="C27" s="28">
        <v>768424665</v>
      </c>
      <c r="D27" s="9">
        <v>0</v>
      </c>
      <c r="E27" s="9">
        <v>0</v>
      </c>
      <c r="F27" s="27">
        <f>+C27+D27+E27</f>
        <v>768424665</v>
      </c>
      <c r="G27" s="28">
        <v>51575345</v>
      </c>
      <c r="H27" s="28"/>
      <c r="I27" s="9">
        <v>0</v>
      </c>
      <c r="J27" s="9"/>
      <c r="K27" s="9">
        <v>0</v>
      </c>
      <c r="L27" s="9"/>
      <c r="M27" s="9">
        <f>+G27+I27+K27</f>
        <v>51575345</v>
      </c>
      <c r="N27" s="30">
        <f>+F27+M27</f>
        <v>820000010</v>
      </c>
      <c r="O27" s="11"/>
      <c r="P27" s="12" t="s">
        <v>221</v>
      </c>
      <c r="Q27" s="13">
        <v>180</v>
      </c>
      <c r="R27" s="11"/>
    </row>
    <row r="28" spans="1:18" ht="27.6" x14ac:dyDescent="0.25">
      <c r="B28" s="14" t="s">
        <v>6</v>
      </c>
      <c r="C28" s="15">
        <f>SUM(C24:C27)</f>
        <v>1368424665</v>
      </c>
      <c r="D28" s="15">
        <f>SUM(D24:D27)</f>
        <v>0</v>
      </c>
      <c r="E28" s="15">
        <f>SUM(E24:E27)</f>
        <v>0</v>
      </c>
      <c r="F28" s="15">
        <f>SUM(F24:F27)</f>
        <v>1368424665</v>
      </c>
      <c r="G28" s="15">
        <f>SUM(G24:G27)</f>
        <v>51575345</v>
      </c>
      <c r="I28" s="15">
        <f>SUM(I24:I27)</f>
        <v>0</v>
      </c>
      <c r="K28" s="15">
        <f>SUM(K24:K27)</f>
        <v>0</v>
      </c>
      <c r="M28" s="31">
        <f>SUM(M24:M27)</f>
        <v>51575345</v>
      </c>
      <c r="N28" s="31">
        <f>SUM(N24:N27)</f>
        <v>1420000010</v>
      </c>
      <c r="O28" s="16"/>
      <c r="P28" s="43" t="s">
        <v>62</v>
      </c>
      <c r="Q28" s="29">
        <f>+Q25</f>
        <v>4</v>
      </c>
      <c r="R28" s="16"/>
    </row>
    <row r="29" spans="1:18" ht="27.6" x14ac:dyDescent="0.25">
      <c r="P29" s="43" t="s">
        <v>221</v>
      </c>
      <c r="Q29" s="29">
        <f>+Q26+Q27</f>
        <v>187</v>
      </c>
    </row>
    <row r="30" spans="1:18" ht="15.6" x14ac:dyDescent="0.25">
      <c r="B30" s="14" t="s">
        <v>12</v>
      </c>
      <c r="C30" s="17">
        <f>F28</f>
        <v>1368424665</v>
      </c>
      <c r="D30" s="22"/>
    </row>
    <row r="31" spans="1:18" ht="15.6" x14ac:dyDescent="0.25">
      <c r="B31" s="14" t="s">
        <v>7</v>
      </c>
      <c r="C31" s="17">
        <f>+M28</f>
        <v>51575345</v>
      </c>
      <c r="D31" s="22"/>
    </row>
    <row r="32" spans="1:18" ht="15.6" x14ac:dyDescent="0.25">
      <c r="B32" s="14" t="s">
        <v>3</v>
      </c>
      <c r="C32" s="18">
        <f>+C30+C31</f>
        <v>1420000010</v>
      </c>
      <c r="D32" s="23"/>
    </row>
    <row r="34" spans="1:18" x14ac:dyDescent="0.25">
      <c r="A34" s="25"/>
      <c r="B34" s="25"/>
      <c r="C34" s="25"/>
      <c r="D34" s="25"/>
      <c r="E34" s="25"/>
      <c r="F34" s="25"/>
      <c r="G34" s="25"/>
      <c r="H34" s="25"/>
      <c r="I34" s="25"/>
      <c r="J34" s="25"/>
      <c r="K34" s="25"/>
      <c r="L34" s="25"/>
      <c r="M34" s="25"/>
      <c r="N34" s="25"/>
      <c r="O34" s="25"/>
      <c r="P34" s="25"/>
      <c r="Q34" s="25"/>
    </row>
    <row r="36" spans="1:18" ht="29.25" customHeight="1" x14ac:dyDescent="0.25">
      <c r="B36" s="1" t="s">
        <v>216</v>
      </c>
      <c r="C36" s="159" t="s">
        <v>223</v>
      </c>
      <c r="D36" s="159"/>
      <c r="E36" s="159"/>
      <c r="F36" s="159"/>
      <c r="G36" s="159"/>
      <c r="H36" s="159"/>
      <c r="I36" s="159"/>
      <c r="J36" s="159"/>
      <c r="K36" s="159"/>
      <c r="L36" s="159"/>
      <c r="M36" s="159"/>
      <c r="N36" s="159"/>
      <c r="O36" s="2"/>
      <c r="R36" s="2"/>
    </row>
    <row r="37" spans="1:18" ht="15" customHeight="1" x14ac:dyDescent="0.25">
      <c r="B37" s="5"/>
      <c r="C37" s="6"/>
      <c r="D37" s="6"/>
      <c r="E37" s="6"/>
      <c r="F37" s="6"/>
      <c r="G37" s="6"/>
      <c r="H37" s="6"/>
      <c r="I37" s="6"/>
      <c r="J37" s="6"/>
      <c r="K37" s="6"/>
      <c r="L37" s="6"/>
      <c r="M37" s="6"/>
      <c r="N37" s="6"/>
      <c r="O37" s="6"/>
      <c r="R37" s="6"/>
    </row>
    <row r="38" spans="1:18" ht="16.5" customHeight="1" x14ac:dyDescent="0.25">
      <c r="B38" s="160" t="s">
        <v>0</v>
      </c>
      <c r="C38" s="151" t="s">
        <v>13</v>
      </c>
      <c r="D38" s="152"/>
      <c r="E38" s="152"/>
      <c r="F38" s="153"/>
      <c r="G38" s="151" t="s">
        <v>2</v>
      </c>
      <c r="H38" s="152"/>
      <c r="I38" s="152"/>
      <c r="J38" s="152"/>
      <c r="K38" s="152"/>
      <c r="L38" s="152"/>
      <c r="M38" s="153"/>
      <c r="N38" s="154" t="s">
        <v>3</v>
      </c>
      <c r="O38" s="7"/>
      <c r="P38" s="158" t="s">
        <v>11</v>
      </c>
      <c r="Q38" s="158"/>
      <c r="R38" s="7"/>
    </row>
    <row r="39" spans="1:18" ht="31.5" customHeight="1" x14ac:dyDescent="0.25">
      <c r="B39" s="160"/>
      <c r="C39" s="20" t="s">
        <v>9</v>
      </c>
      <c r="D39" s="20" t="s">
        <v>10</v>
      </c>
      <c r="E39" s="20" t="s">
        <v>1</v>
      </c>
      <c r="F39" s="20" t="s">
        <v>16</v>
      </c>
      <c r="G39" s="20" t="s">
        <v>14</v>
      </c>
      <c r="H39" s="24" t="s">
        <v>15</v>
      </c>
      <c r="I39" s="20" t="s">
        <v>18</v>
      </c>
      <c r="J39" s="24" t="s">
        <v>17</v>
      </c>
      <c r="K39" s="20" t="s">
        <v>19</v>
      </c>
      <c r="L39" s="24" t="s">
        <v>20</v>
      </c>
      <c r="M39" s="20" t="s">
        <v>4</v>
      </c>
      <c r="N39" s="154"/>
      <c r="O39" s="7"/>
      <c r="P39" s="8" t="s">
        <v>26</v>
      </c>
      <c r="Q39" s="8" t="s">
        <v>5</v>
      </c>
      <c r="R39" s="7"/>
    </row>
    <row r="40" spans="1:18" ht="41.4" x14ac:dyDescent="0.25">
      <c r="B40" s="21" t="s">
        <v>224</v>
      </c>
      <c r="C40" s="9">
        <v>0</v>
      </c>
      <c r="D40" s="9">
        <v>0</v>
      </c>
      <c r="E40" s="9">
        <v>0</v>
      </c>
      <c r="F40" s="27">
        <f>+C40+D40+E40</f>
        <v>0</v>
      </c>
      <c r="G40" s="9">
        <v>0</v>
      </c>
      <c r="H40" s="9"/>
      <c r="I40" s="9">
        <v>0</v>
      </c>
      <c r="J40" s="9"/>
      <c r="K40" s="9">
        <v>0</v>
      </c>
      <c r="L40" s="9"/>
      <c r="M40" s="9">
        <f>+G40+I40+K40</f>
        <v>0</v>
      </c>
      <c r="N40" s="30">
        <f>+F40+M40</f>
        <v>0</v>
      </c>
      <c r="O40" s="11"/>
      <c r="P40" s="12" t="s">
        <v>211</v>
      </c>
      <c r="Q40" s="13">
        <v>1</v>
      </c>
      <c r="R40" s="11"/>
    </row>
    <row r="41" spans="1:18" ht="30" x14ac:dyDescent="0.25">
      <c r="B41" s="21" t="s">
        <v>225</v>
      </c>
      <c r="C41" s="9">
        <v>0</v>
      </c>
      <c r="D41" s="9">
        <v>0</v>
      </c>
      <c r="E41" s="9">
        <v>0</v>
      </c>
      <c r="F41" s="27">
        <f>+C41+D41+E41</f>
        <v>0</v>
      </c>
      <c r="G41" s="9">
        <v>0</v>
      </c>
      <c r="H41" s="9"/>
      <c r="I41" s="9">
        <v>0</v>
      </c>
      <c r="J41" s="9"/>
      <c r="K41" s="9">
        <v>0</v>
      </c>
      <c r="L41" s="9"/>
      <c r="M41" s="9">
        <f>+G41+I41+K41</f>
        <v>0</v>
      </c>
      <c r="N41" s="30">
        <f>+F41+M41</f>
        <v>0</v>
      </c>
      <c r="O41" s="11"/>
      <c r="P41" s="12"/>
      <c r="Q41" s="13"/>
      <c r="R41" s="11"/>
    </row>
    <row r="42" spans="1:18" ht="15.6" x14ac:dyDescent="0.25">
      <c r="B42" s="14" t="s">
        <v>6</v>
      </c>
      <c r="C42" s="15">
        <f>SUM(C40:C41)</f>
        <v>0</v>
      </c>
      <c r="D42" s="15">
        <f>SUM(D40:D41)</f>
        <v>0</v>
      </c>
      <c r="E42" s="15">
        <f>SUM(E40:E41)</f>
        <v>0</v>
      </c>
      <c r="F42" s="15">
        <f>SUM(F40:F41)</f>
        <v>0</v>
      </c>
      <c r="G42" s="15">
        <f>SUM(G40:G41)</f>
        <v>0</v>
      </c>
      <c r="I42" s="15">
        <f>SUM(I40:I41)</f>
        <v>0</v>
      </c>
      <c r="K42" s="15">
        <f>SUM(K40:K41)</f>
        <v>0</v>
      </c>
      <c r="M42" s="31">
        <f>SUM(M40:M41)</f>
        <v>0</v>
      </c>
      <c r="N42" s="31">
        <f>SUM(N40:N41)</f>
        <v>0</v>
      </c>
      <c r="O42" s="16"/>
      <c r="Q42" s="29">
        <f>SUM(Q40:Q41)</f>
        <v>1</v>
      </c>
      <c r="R42" s="16"/>
    </row>
    <row r="44" spans="1:18" ht="15.6" x14ac:dyDescent="0.25">
      <c r="B44" s="14" t="s">
        <v>12</v>
      </c>
      <c r="C44" s="17">
        <f>F42</f>
        <v>0</v>
      </c>
      <c r="D44" s="22"/>
    </row>
    <row r="45" spans="1:18" ht="15.6" x14ac:dyDescent="0.25">
      <c r="B45" s="14" t="s">
        <v>7</v>
      </c>
      <c r="C45" s="17">
        <f>+M42</f>
        <v>0</v>
      </c>
      <c r="D45" s="22"/>
    </row>
    <row r="46" spans="1:18" ht="15.6" x14ac:dyDescent="0.25">
      <c r="B46" s="14" t="s">
        <v>3</v>
      </c>
      <c r="C46" s="18">
        <f>+C44+C45</f>
        <v>0</v>
      </c>
      <c r="D46" s="23"/>
    </row>
    <row r="48" spans="1:18" x14ac:dyDescent="0.25">
      <c r="A48" s="25"/>
      <c r="B48" s="25"/>
      <c r="C48" s="25"/>
      <c r="D48" s="25"/>
      <c r="E48" s="25"/>
      <c r="F48" s="25"/>
      <c r="G48" s="25"/>
      <c r="H48" s="25"/>
      <c r="I48" s="25"/>
      <c r="J48" s="25"/>
      <c r="K48" s="25"/>
      <c r="L48" s="25"/>
      <c r="M48" s="25"/>
      <c r="N48" s="25"/>
      <c r="O48" s="25"/>
      <c r="P48" s="25"/>
      <c r="Q48" s="25"/>
    </row>
    <row r="50" spans="1:18" ht="29.25" customHeight="1" x14ac:dyDescent="0.25">
      <c r="B50" s="1" t="s">
        <v>217</v>
      </c>
      <c r="C50" s="159" t="s">
        <v>226</v>
      </c>
      <c r="D50" s="159"/>
      <c r="E50" s="159"/>
      <c r="F50" s="159"/>
      <c r="G50" s="159"/>
      <c r="H50" s="159"/>
      <c r="I50" s="159"/>
      <c r="J50" s="159"/>
      <c r="K50" s="159"/>
      <c r="L50" s="159"/>
      <c r="M50" s="159"/>
      <c r="N50" s="159"/>
      <c r="O50" s="2"/>
      <c r="R50" s="2"/>
    </row>
    <row r="51" spans="1:18" ht="15" customHeight="1" x14ac:dyDescent="0.25">
      <c r="B51" s="5"/>
      <c r="C51" s="6"/>
      <c r="D51" s="6"/>
      <c r="E51" s="6"/>
      <c r="F51" s="6"/>
      <c r="G51" s="6"/>
      <c r="H51" s="6"/>
      <c r="I51" s="6"/>
      <c r="J51" s="6"/>
      <c r="K51" s="6"/>
      <c r="L51" s="6"/>
      <c r="M51" s="6"/>
      <c r="N51" s="6"/>
      <c r="O51" s="6"/>
      <c r="R51" s="6"/>
    </row>
    <row r="52" spans="1:18" ht="16.5" customHeight="1" x14ac:dyDescent="0.25">
      <c r="B52" s="160" t="s">
        <v>0</v>
      </c>
      <c r="C52" s="151" t="s">
        <v>13</v>
      </c>
      <c r="D52" s="152"/>
      <c r="E52" s="152"/>
      <c r="F52" s="153"/>
      <c r="G52" s="151" t="s">
        <v>2</v>
      </c>
      <c r="H52" s="152"/>
      <c r="I52" s="152"/>
      <c r="J52" s="152"/>
      <c r="K52" s="152"/>
      <c r="L52" s="152"/>
      <c r="M52" s="153"/>
      <c r="N52" s="154" t="s">
        <v>3</v>
      </c>
      <c r="O52" s="7"/>
      <c r="P52" s="158" t="s">
        <v>11</v>
      </c>
      <c r="Q52" s="158"/>
      <c r="R52" s="7"/>
    </row>
    <row r="53" spans="1:18" ht="31.5" customHeight="1" x14ac:dyDescent="0.25">
      <c r="B53" s="160"/>
      <c r="C53" s="20" t="s">
        <v>9</v>
      </c>
      <c r="D53" s="20" t="s">
        <v>10</v>
      </c>
      <c r="E53" s="20" t="s">
        <v>1</v>
      </c>
      <c r="F53" s="20" t="s">
        <v>16</v>
      </c>
      <c r="G53" s="20" t="s">
        <v>14</v>
      </c>
      <c r="H53" s="24" t="s">
        <v>15</v>
      </c>
      <c r="I53" s="20" t="s">
        <v>18</v>
      </c>
      <c r="J53" s="24" t="s">
        <v>17</v>
      </c>
      <c r="K53" s="20" t="s">
        <v>19</v>
      </c>
      <c r="L53" s="24" t="s">
        <v>20</v>
      </c>
      <c r="M53" s="20" t="s">
        <v>4</v>
      </c>
      <c r="N53" s="154"/>
      <c r="O53" s="7"/>
      <c r="P53" s="8" t="s">
        <v>26</v>
      </c>
      <c r="Q53" s="8" t="s">
        <v>5</v>
      </c>
      <c r="R53" s="7"/>
    </row>
    <row r="54" spans="1:18" ht="30" x14ac:dyDescent="0.25">
      <c r="B54" s="21" t="s">
        <v>227</v>
      </c>
      <c r="C54" s="9">
        <v>0</v>
      </c>
      <c r="D54" s="9">
        <v>0</v>
      </c>
      <c r="E54" s="9">
        <v>0</v>
      </c>
      <c r="F54" s="27">
        <f>+C54+D54+E54</f>
        <v>0</v>
      </c>
      <c r="G54" s="9">
        <v>20000000</v>
      </c>
      <c r="H54" s="39" t="s">
        <v>230</v>
      </c>
      <c r="I54" s="9">
        <v>0</v>
      </c>
      <c r="J54" s="9"/>
      <c r="K54" s="9">
        <v>0</v>
      </c>
      <c r="L54" s="9"/>
      <c r="M54" s="9">
        <f>+G54+I54+K54</f>
        <v>20000000</v>
      </c>
      <c r="N54" s="30">
        <f>+F54+M54</f>
        <v>20000000</v>
      </c>
      <c r="O54" s="11"/>
      <c r="P54" s="12" t="s">
        <v>229</v>
      </c>
      <c r="Q54" s="13">
        <v>200</v>
      </c>
      <c r="R54" s="11"/>
    </row>
    <row r="55" spans="1:18" ht="75" x14ac:dyDescent="0.25">
      <c r="B55" s="21" t="s">
        <v>228</v>
      </c>
      <c r="C55" s="9">
        <v>0</v>
      </c>
      <c r="D55" s="9">
        <v>0</v>
      </c>
      <c r="E55" s="9">
        <v>0</v>
      </c>
      <c r="F55" s="27">
        <f>+C55+D55+E55</f>
        <v>0</v>
      </c>
      <c r="G55" s="28">
        <v>272000000</v>
      </c>
      <c r="H55" s="28"/>
      <c r="I55" s="9">
        <v>0</v>
      </c>
      <c r="J55" s="9"/>
      <c r="K55" s="9">
        <v>0</v>
      </c>
      <c r="L55" s="9"/>
      <c r="M55" s="9">
        <f>+G55+I55+K55</f>
        <v>272000000</v>
      </c>
      <c r="N55" s="30">
        <f>+F55+M55</f>
        <v>272000000</v>
      </c>
      <c r="O55" s="11"/>
      <c r="P55" s="12" t="s">
        <v>221</v>
      </c>
      <c r="Q55" s="13">
        <v>26</v>
      </c>
      <c r="R55" s="11"/>
    </row>
    <row r="56" spans="1:18" ht="30" x14ac:dyDescent="0.25">
      <c r="B56" s="21" t="s">
        <v>231</v>
      </c>
      <c r="C56" s="9">
        <v>0</v>
      </c>
      <c r="D56" s="9">
        <v>0</v>
      </c>
      <c r="E56" s="9">
        <v>0</v>
      </c>
      <c r="F56" s="27">
        <f>+C56+D56+E56</f>
        <v>0</v>
      </c>
      <c r="G56" s="9">
        <v>0</v>
      </c>
      <c r="H56" s="9"/>
      <c r="I56" s="9">
        <v>0</v>
      </c>
      <c r="J56" s="9"/>
      <c r="K56" s="9">
        <v>0</v>
      </c>
      <c r="L56" s="9"/>
      <c r="M56" s="9">
        <f>+G56+I56+K56</f>
        <v>0</v>
      </c>
      <c r="N56" s="30">
        <f>+F56+M56</f>
        <v>0</v>
      </c>
      <c r="O56" s="11"/>
      <c r="P56" s="12"/>
      <c r="Q56" s="13"/>
      <c r="R56" s="11"/>
    </row>
    <row r="57" spans="1:18" ht="15.6" x14ac:dyDescent="0.25">
      <c r="B57" s="14" t="s">
        <v>6</v>
      </c>
      <c r="C57" s="15">
        <f>SUM(C54:C56)</f>
        <v>0</v>
      </c>
      <c r="D57" s="15">
        <f>SUM(D54:D56)</f>
        <v>0</v>
      </c>
      <c r="E57" s="15">
        <f>SUM(E54:E56)</f>
        <v>0</v>
      </c>
      <c r="F57" s="15">
        <f>SUM(F54:F56)</f>
        <v>0</v>
      </c>
      <c r="G57" s="15">
        <f>SUM(G54:G56)</f>
        <v>292000000</v>
      </c>
      <c r="I57" s="15">
        <f>SUM(I54:I56)</f>
        <v>0</v>
      </c>
      <c r="K57" s="15">
        <f>SUM(K54:K56)</f>
        <v>0</v>
      </c>
      <c r="M57" s="31">
        <f>SUM(M54:M56)</f>
        <v>292000000</v>
      </c>
      <c r="N57" s="31">
        <f>SUM(N54:N56)</f>
        <v>292000000</v>
      </c>
      <c r="O57" s="16"/>
      <c r="Q57" s="29">
        <f>SUM(Q54:Q56)</f>
        <v>226</v>
      </c>
      <c r="R57" s="16"/>
    </row>
    <row r="59" spans="1:18" ht="15.6" x14ac:dyDescent="0.25">
      <c r="B59" s="14" t="s">
        <v>12</v>
      </c>
      <c r="C59" s="17">
        <f>F57</f>
        <v>0</v>
      </c>
      <c r="D59" s="22"/>
    </row>
    <row r="60" spans="1:18" ht="15.6" x14ac:dyDescent="0.25">
      <c r="B60" s="14" t="s">
        <v>7</v>
      </c>
      <c r="C60" s="17">
        <f>+M57</f>
        <v>292000000</v>
      </c>
      <c r="D60" s="22"/>
    </row>
    <row r="61" spans="1:18" ht="15.6" x14ac:dyDescent="0.25">
      <c r="B61" s="14" t="s">
        <v>3</v>
      </c>
      <c r="C61" s="18">
        <f>+C59+C60</f>
        <v>292000000</v>
      </c>
      <c r="D61" s="23"/>
    </row>
    <row r="63" spans="1:18" x14ac:dyDescent="0.25">
      <c r="A63" s="25"/>
      <c r="B63" s="25"/>
      <c r="C63" s="25"/>
      <c r="D63" s="25"/>
      <c r="E63" s="25"/>
      <c r="F63" s="25"/>
      <c r="G63" s="25"/>
      <c r="H63" s="25"/>
      <c r="I63" s="25"/>
      <c r="J63" s="25"/>
      <c r="K63" s="25"/>
      <c r="L63" s="25"/>
      <c r="M63" s="25"/>
      <c r="N63" s="25"/>
      <c r="O63" s="25"/>
      <c r="P63" s="25"/>
      <c r="Q63" s="25"/>
    </row>
  </sheetData>
  <mergeCells count="25">
    <mergeCell ref="C2:N2"/>
    <mergeCell ref="C4:N4"/>
    <mergeCell ref="B6:B7"/>
    <mergeCell ref="C6:F6"/>
    <mergeCell ref="G6:M6"/>
    <mergeCell ref="N6:N7"/>
    <mergeCell ref="P6:Q6"/>
    <mergeCell ref="C20:N20"/>
    <mergeCell ref="B22:B23"/>
    <mergeCell ref="C22:F22"/>
    <mergeCell ref="G22:M22"/>
    <mergeCell ref="N22:N23"/>
    <mergeCell ref="P22:Q22"/>
    <mergeCell ref="P52:Q52"/>
    <mergeCell ref="C36:N36"/>
    <mergeCell ref="B38:B39"/>
    <mergeCell ref="C38:F38"/>
    <mergeCell ref="G38:M38"/>
    <mergeCell ref="N38:N39"/>
    <mergeCell ref="P38:Q38"/>
    <mergeCell ref="C50:N50"/>
    <mergeCell ref="B52:B53"/>
    <mergeCell ref="C52:F52"/>
    <mergeCell ref="G52:M52"/>
    <mergeCell ref="N52:N5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4140625" defaultRowHeight="13.8" x14ac:dyDescent="0.25"/>
  <cols>
    <col min="1" max="1" width="9.33203125" style="3" customWidth="1"/>
    <col min="2" max="2" width="44.8867187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243</v>
      </c>
      <c r="C2" s="159" t="s">
        <v>245</v>
      </c>
      <c r="D2" s="159"/>
      <c r="E2" s="159"/>
      <c r="F2" s="159"/>
      <c r="G2" s="159"/>
      <c r="H2" s="159"/>
      <c r="I2" s="159"/>
      <c r="J2" s="159"/>
      <c r="K2" s="159"/>
      <c r="L2" s="159"/>
      <c r="M2" s="159"/>
      <c r="N2" s="159"/>
      <c r="O2" s="2"/>
      <c r="R2" s="2"/>
    </row>
    <row r="3" spans="2:18" x14ac:dyDescent="0.25">
      <c r="C3" s="4"/>
      <c r="D3" s="4"/>
      <c r="E3" s="4"/>
      <c r="F3" s="4"/>
      <c r="G3" s="4"/>
      <c r="H3" s="4"/>
      <c r="I3" s="4"/>
      <c r="J3" s="4"/>
      <c r="K3" s="4"/>
      <c r="L3" s="4"/>
      <c r="M3" s="4"/>
      <c r="N3" s="4"/>
      <c r="O3" s="4"/>
      <c r="R3" s="4"/>
    </row>
    <row r="4" spans="2:18" ht="29.25" customHeight="1" x14ac:dyDescent="0.25">
      <c r="B4" s="1" t="s">
        <v>244</v>
      </c>
      <c r="C4" s="159" t="s">
        <v>232</v>
      </c>
      <c r="D4" s="159"/>
      <c r="E4" s="159"/>
      <c r="F4" s="159"/>
      <c r="G4" s="159"/>
      <c r="H4" s="159"/>
      <c r="I4" s="159"/>
      <c r="J4" s="159"/>
      <c r="K4" s="159"/>
      <c r="L4" s="159"/>
      <c r="M4" s="159"/>
      <c r="N4" s="159"/>
      <c r="O4" s="2"/>
      <c r="R4" s="2"/>
    </row>
    <row r="5" spans="2:18" ht="15" customHeight="1" x14ac:dyDescent="0.25">
      <c r="B5" s="5"/>
      <c r="C5" s="6"/>
      <c r="D5" s="6"/>
      <c r="E5" s="6"/>
      <c r="F5" s="6"/>
      <c r="G5" s="6"/>
      <c r="H5" s="6"/>
      <c r="I5" s="6"/>
      <c r="J5" s="6"/>
      <c r="K5" s="6"/>
      <c r="L5" s="6"/>
      <c r="M5" s="6"/>
      <c r="N5" s="6"/>
      <c r="O5" s="6"/>
      <c r="R5" s="6"/>
    </row>
    <row r="6" spans="2:18" ht="16.5" customHeight="1" x14ac:dyDescent="0.25">
      <c r="B6" s="160" t="s">
        <v>0</v>
      </c>
      <c r="C6" s="151" t="s">
        <v>13</v>
      </c>
      <c r="D6" s="152"/>
      <c r="E6" s="152"/>
      <c r="F6" s="153"/>
      <c r="G6" s="151" t="s">
        <v>2</v>
      </c>
      <c r="H6" s="152"/>
      <c r="I6" s="152"/>
      <c r="J6" s="152"/>
      <c r="K6" s="152"/>
      <c r="L6" s="152"/>
      <c r="M6" s="153"/>
      <c r="N6" s="154" t="s">
        <v>3</v>
      </c>
      <c r="O6" s="7"/>
      <c r="P6" s="158" t="s">
        <v>11</v>
      </c>
      <c r="Q6" s="158"/>
      <c r="R6" s="7"/>
    </row>
    <row r="7" spans="2:18" ht="31.5" customHeight="1" x14ac:dyDescent="0.25">
      <c r="B7" s="160"/>
      <c r="C7" s="20" t="s">
        <v>9</v>
      </c>
      <c r="D7" s="20" t="s">
        <v>10</v>
      </c>
      <c r="E7" s="20" t="s">
        <v>1</v>
      </c>
      <c r="F7" s="20" t="s">
        <v>16</v>
      </c>
      <c r="G7" s="20" t="s">
        <v>14</v>
      </c>
      <c r="H7" s="24" t="s">
        <v>15</v>
      </c>
      <c r="I7" s="20" t="s">
        <v>18</v>
      </c>
      <c r="J7" s="24" t="s">
        <v>17</v>
      </c>
      <c r="K7" s="20" t="s">
        <v>19</v>
      </c>
      <c r="L7" s="24" t="s">
        <v>20</v>
      </c>
      <c r="M7" s="20" t="s">
        <v>4</v>
      </c>
      <c r="N7" s="154"/>
      <c r="O7" s="7"/>
      <c r="P7" s="8" t="s">
        <v>26</v>
      </c>
      <c r="Q7" s="8" t="s">
        <v>5</v>
      </c>
      <c r="R7" s="7"/>
    </row>
    <row r="8" spans="2:18" ht="30" x14ac:dyDescent="0.25">
      <c r="B8" s="21" t="s">
        <v>233</v>
      </c>
      <c r="C8" s="9">
        <v>0</v>
      </c>
      <c r="D8" s="9">
        <v>0</v>
      </c>
      <c r="E8" s="9">
        <v>0</v>
      </c>
      <c r="F8" s="27">
        <f t="shared" ref="F8:F13" si="0">+C8+D8+E8</f>
        <v>0</v>
      </c>
      <c r="G8" s="9">
        <v>0</v>
      </c>
      <c r="H8" s="9"/>
      <c r="I8" s="9">
        <v>0</v>
      </c>
      <c r="J8" s="9"/>
      <c r="K8" s="9">
        <v>0</v>
      </c>
      <c r="L8" s="9"/>
      <c r="M8" s="9">
        <f t="shared" ref="M8:M13" si="1">+G8+I8+K8</f>
        <v>0</v>
      </c>
      <c r="N8" s="30">
        <f t="shared" ref="N8:N13" si="2">+F8+M8</f>
        <v>0</v>
      </c>
      <c r="O8" s="11"/>
      <c r="P8" s="12" t="s">
        <v>234</v>
      </c>
      <c r="Q8" s="32">
        <v>0.8</v>
      </c>
      <c r="R8" s="11"/>
    </row>
    <row r="9" spans="2:18" ht="30" x14ac:dyDescent="0.25">
      <c r="B9" s="21" t="s">
        <v>235</v>
      </c>
      <c r="C9" s="9">
        <v>0</v>
      </c>
      <c r="D9" s="9">
        <v>0</v>
      </c>
      <c r="E9" s="9">
        <v>0</v>
      </c>
      <c r="F9" s="27">
        <f t="shared" si="0"/>
        <v>0</v>
      </c>
      <c r="G9" s="9">
        <v>0</v>
      </c>
      <c r="H9" s="9"/>
      <c r="I9" s="9">
        <v>0</v>
      </c>
      <c r="J9" s="9"/>
      <c r="K9" s="9">
        <v>0</v>
      </c>
      <c r="L9" s="9"/>
      <c r="M9" s="9">
        <f t="shared" si="1"/>
        <v>0</v>
      </c>
      <c r="N9" s="30">
        <f t="shared" si="2"/>
        <v>0</v>
      </c>
      <c r="O9" s="11"/>
      <c r="P9" s="12"/>
      <c r="Q9" s="13"/>
      <c r="R9" s="11"/>
    </row>
    <row r="10" spans="2:18" ht="45" x14ac:dyDescent="0.25">
      <c r="B10" s="21" t="s">
        <v>236</v>
      </c>
      <c r="C10" s="9">
        <v>0</v>
      </c>
      <c r="D10" s="9">
        <v>0</v>
      </c>
      <c r="E10" s="9">
        <v>0</v>
      </c>
      <c r="F10" s="27">
        <f t="shared" si="0"/>
        <v>0</v>
      </c>
      <c r="G10" s="9">
        <v>0</v>
      </c>
      <c r="H10" s="9"/>
      <c r="I10" s="9">
        <v>0</v>
      </c>
      <c r="J10" s="9"/>
      <c r="K10" s="9">
        <v>0</v>
      </c>
      <c r="L10" s="9"/>
      <c r="M10" s="9">
        <f t="shared" si="1"/>
        <v>0</v>
      </c>
      <c r="N10" s="30">
        <f t="shared" si="2"/>
        <v>0</v>
      </c>
      <c r="O10" s="11"/>
      <c r="P10" s="12"/>
      <c r="Q10" s="13"/>
      <c r="R10" s="11"/>
    </row>
    <row r="11" spans="2:18" ht="15" x14ac:dyDescent="0.25">
      <c r="B11" s="21" t="s">
        <v>237</v>
      </c>
      <c r="C11" s="9">
        <v>0</v>
      </c>
      <c r="D11" s="9">
        <v>0</v>
      </c>
      <c r="E11" s="9">
        <v>0</v>
      </c>
      <c r="F11" s="27">
        <f t="shared" si="0"/>
        <v>0</v>
      </c>
      <c r="G11" s="9">
        <v>0</v>
      </c>
      <c r="H11" s="9"/>
      <c r="I11" s="9">
        <v>0</v>
      </c>
      <c r="J11" s="9"/>
      <c r="K11" s="9">
        <v>0</v>
      </c>
      <c r="L11" s="9"/>
      <c r="M11" s="9">
        <f t="shared" si="1"/>
        <v>0</v>
      </c>
      <c r="N11" s="30">
        <f t="shared" si="2"/>
        <v>0</v>
      </c>
      <c r="O11" s="11"/>
      <c r="P11" s="12"/>
      <c r="Q11" s="13"/>
      <c r="R11" s="11"/>
    </row>
    <row r="12" spans="2:18" ht="41.4" x14ac:dyDescent="0.25">
      <c r="B12" s="21" t="s">
        <v>238</v>
      </c>
      <c r="C12" s="9">
        <v>0</v>
      </c>
      <c r="D12" s="9">
        <v>0</v>
      </c>
      <c r="E12" s="9">
        <v>0</v>
      </c>
      <c r="F12" s="27">
        <f t="shared" si="0"/>
        <v>0</v>
      </c>
      <c r="G12" s="9">
        <v>0</v>
      </c>
      <c r="H12" s="9"/>
      <c r="I12" s="9">
        <v>0</v>
      </c>
      <c r="J12" s="9"/>
      <c r="K12" s="9">
        <v>0</v>
      </c>
      <c r="L12" s="9"/>
      <c r="M12" s="9">
        <f t="shared" si="1"/>
        <v>0</v>
      </c>
      <c r="N12" s="30">
        <f t="shared" si="2"/>
        <v>0</v>
      </c>
      <c r="O12" s="11"/>
      <c r="P12" s="12" t="s">
        <v>239</v>
      </c>
      <c r="Q12" s="19" t="s">
        <v>240</v>
      </c>
      <c r="R12" s="11"/>
    </row>
    <row r="13" spans="2:18" ht="27.6" x14ac:dyDescent="0.25">
      <c r="B13" s="21" t="s">
        <v>241</v>
      </c>
      <c r="C13" s="9">
        <v>0</v>
      </c>
      <c r="D13" s="9">
        <v>0</v>
      </c>
      <c r="E13" s="9">
        <v>0</v>
      </c>
      <c r="F13" s="27">
        <f t="shared" si="0"/>
        <v>0</v>
      </c>
      <c r="G13" s="9">
        <v>0</v>
      </c>
      <c r="H13" s="9"/>
      <c r="I13" s="9">
        <v>0</v>
      </c>
      <c r="J13" s="9"/>
      <c r="K13" s="9">
        <v>0</v>
      </c>
      <c r="L13" s="9"/>
      <c r="M13" s="9">
        <f t="shared" si="1"/>
        <v>0</v>
      </c>
      <c r="N13" s="30">
        <f t="shared" si="2"/>
        <v>0</v>
      </c>
      <c r="O13" s="11"/>
      <c r="P13" s="12" t="s">
        <v>242</v>
      </c>
      <c r="Q13" s="19" t="s">
        <v>240</v>
      </c>
      <c r="R13" s="11"/>
    </row>
    <row r="14" spans="2:18" ht="15.6" x14ac:dyDescent="0.25">
      <c r="B14" s="14" t="s">
        <v>6</v>
      </c>
      <c r="C14" s="15">
        <f>SUM(C8:C13)</f>
        <v>0</v>
      </c>
      <c r="D14" s="15">
        <f>SUM(D8:D13)</f>
        <v>0</v>
      </c>
      <c r="E14" s="15">
        <f>SUM(E8:E13)</f>
        <v>0</v>
      </c>
      <c r="F14" s="15">
        <f>SUM(F8:F13)</f>
        <v>0</v>
      </c>
      <c r="G14" s="15">
        <f>SUM(G8:G13)</f>
        <v>0</v>
      </c>
      <c r="I14" s="15">
        <f>SUM(I8:I13)</f>
        <v>0</v>
      </c>
      <c r="K14" s="15">
        <f>SUM(K8:K13)</f>
        <v>0</v>
      </c>
      <c r="M14" s="31">
        <f>SUM(M8:M13)</f>
        <v>0</v>
      </c>
      <c r="N14" s="31">
        <f>SUM(N8:N13)</f>
        <v>0</v>
      </c>
      <c r="O14" s="16"/>
      <c r="Q14" s="29"/>
      <c r="R14" s="16"/>
    </row>
    <row r="16" spans="2:18" ht="15.6" x14ac:dyDescent="0.25">
      <c r="B16" s="14" t="s">
        <v>12</v>
      </c>
      <c r="C16" s="17">
        <f>F14</f>
        <v>0</v>
      </c>
      <c r="D16" s="22"/>
    </row>
    <row r="17" spans="1:18" ht="15.6" x14ac:dyDescent="0.25">
      <c r="B17" s="14" t="s">
        <v>7</v>
      </c>
      <c r="C17" s="17">
        <f>+M14</f>
        <v>0</v>
      </c>
      <c r="D17" s="22"/>
    </row>
    <row r="18" spans="1:18" ht="15.6" x14ac:dyDescent="0.25">
      <c r="B18" s="14" t="s">
        <v>3</v>
      </c>
      <c r="C18" s="18">
        <f>+C16+C17</f>
        <v>0</v>
      </c>
      <c r="D18" s="23"/>
    </row>
    <row r="20" spans="1:18" x14ac:dyDescent="0.25">
      <c r="A20" s="25"/>
      <c r="B20" s="25"/>
      <c r="C20" s="25"/>
      <c r="D20" s="25"/>
      <c r="E20" s="25"/>
      <c r="F20" s="25"/>
      <c r="G20" s="25"/>
      <c r="H20" s="25"/>
      <c r="I20" s="25"/>
      <c r="J20" s="25"/>
      <c r="K20" s="25"/>
      <c r="L20" s="25"/>
      <c r="M20" s="25"/>
      <c r="N20" s="25"/>
      <c r="O20" s="25"/>
      <c r="P20" s="25"/>
      <c r="Q20" s="25"/>
    </row>
    <row r="22" spans="1:18" ht="29.25" customHeight="1" x14ac:dyDescent="0.25">
      <c r="B22" s="1" t="s">
        <v>246</v>
      </c>
      <c r="C22" s="159" t="s">
        <v>267</v>
      </c>
      <c r="D22" s="159"/>
      <c r="E22" s="159"/>
      <c r="F22" s="159"/>
      <c r="G22" s="159"/>
      <c r="H22" s="159"/>
      <c r="I22" s="159"/>
      <c r="J22" s="159"/>
      <c r="K22" s="159"/>
      <c r="L22" s="159"/>
      <c r="M22" s="159"/>
      <c r="N22" s="159"/>
      <c r="O22" s="2"/>
      <c r="R22" s="2"/>
    </row>
    <row r="23" spans="1:18" ht="15" customHeight="1" x14ac:dyDescent="0.25">
      <c r="B23" s="5"/>
      <c r="C23" s="6"/>
      <c r="D23" s="6"/>
      <c r="E23" s="6"/>
      <c r="F23" s="6"/>
      <c r="G23" s="6"/>
      <c r="H23" s="6"/>
      <c r="I23" s="6"/>
      <c r="J23" s="6"/>
      <c r="K23" s="6"/>
      <c r="L23" s="6"/>
      <c r="M23" s="6"/>
      <c r="N23" s="6"/>
      <c r="O23" s="6"/>
      <c r="R23" s="6"/>
    </row>
    <row r="24" spans="1:18" ht="16.5" customHeight="1" x14ac:dyDescent="0.25">
      <c r="B24" s="160" t="s">
        <v>0</v>
      </c>
      <c r="C24" s="151" t="s">
        <v>13</v>
      </c>
      <c r="D24" s="152"/>
      <c r="E24" s="152"/>
      <c r="F24" s="153"/>
      <c r="G24" s="151" t="s">
        <v>2</v>
      </c>
      <c r="H24" s="152"/>
      <c r="I24" s="152"/>
      <c r="J24" s="152"/>
      <c r="K24" s="152"/>
      <c r="L24" s="152"/>
      <c r="M24" s="153"/>
      <c r="N24" s="154" t="s">
        <v>3</v>
      </c>
      <c r="O24" s="7"/>
      <c r="P24" s="158" t="s">
        <v>11</v>
      </c>
      <c r="Q24" s="158"/>
      <c r="R24" s="7"/>
    </row>
    <row r="25" spans="1:18" ht="31.5" customHeight="1" x14ac:dyDescent="0.25">
      <c r="B25" s="160"/>
      <c r="C25" s="20" t="s">
        <v>9</v>
      </c>
      <c r="D25" s="20" t="s">
        <v>10</v>
      </c>
      <c r="E25" s="20" t="s">
        <v>1</v>
      </c>
      <c r="F25" s="20" t="s">
        <v>16</v>
      </c>
      <c r="G25" s="20" t="s">
        <v>14</v>
      </c>
      <c r="H25" s="24" t="s">
        <v>15</v>
      </c>
      <c r="I25" s="20" t="s">
        <v>18</v>
      </c>
      <c r="J25" s="24" t="s">
        <v>17</v>
      </c>
      <c r="K25" s="20" t="s">
        <v>19</v>
      </c>
      <c r="L25" s="24" t="s">
        <v>20</v>
      </c>
      <c r="M25" s="20" t="s">
        <v>4</v>
      </c>
      <c r="N25" s="154"/>
      <c r="O25" s="7"/>
      <c r="P25" s="8" t="s">
        <v>26</v>
      </c>
      <c r="Q25" s="8" t="s">
        <v>5</v>
      </c>
      <c r="R25" s="7"/>
    </row>
    <row r="26" spans="1:18" ht="27.6" x14ac:dyDescent="0.25">
      <c r="B26" s="21" t="s">
        <v>266</v>
      </c>
      <c r="C26" s="9">
        <v>0</v>
      </c>
      <c r="D26" s="44">
        <v>150000000</v>
      </c>
      <c r="E26" s="9">
        <v>0</v>
      </c>
      <c r="F26" s="27">
        <f>+C26+D26+E26</f>
        <v>150000000</v>
      </c>
      <c r="G26" s="9">
        <v>0</v>
      </c>
      <c r="H26" s="9"/>
      <c r="I26" s="9">
        <v>0</v>
      </c>
      <c r="J26" s="9"/>
      <c r="K26" s="9">
        <v>0</v>
      </c>
      <c r="L26" s="9"/>
      <c r="M26" s="9">
        <f>+G26+I26+K26</f>
        <v>0</v>
      </c>
      <c r="N26" s="30">
        <f>+F26+M26</f>
        <v>150000000</v>
      </c>
      <c r="O26" s="11"/>
      <c r="P26" s="12" t="s">
        <v>268</v>
      </c>
      <c r="Q26" s="32">
        <v>0.7</v>
      </c>
      <c r="R26" s="11"/>
    </row>
    <row r="27" spans="1:18" ht="15" x14ac:dyDescent="0.25">
      <c r="B27" s="21" t="s">
        <v>269</v>
      </c>
      <c r="C27" s="9">
        <v>0</v>
      </c>
      <c r="D27" s="44">
        <v>350000000</v>
      </c>
      <c r="E27" s="9">
        <v>0</v>
      </c>
      <c r="F27" s="27">
        <f t="shared" ref="F27:F32" si="3">+C27+D27+E27</f>
        <v>350000000</v>
      </c>
      <c r="G27" s="9">
        <v>0</v>
      </c>
      <c r="H27" s="9"/>
      <c r="I27" s="9">
        <v>0</v>
      </c>
      <c r="J27" s="9"/>
      <c r="K27" s="9">
        <v>0</v>
      </c>
      <c r="L27" s="9"/>
      <c r="M27" s="9">
        <f t="shared" ref="M27:M32" si="4">+G27+I27+K27</f>
        <v>0</v>
      </c>
      <c r="N27" s="30">
        <f t="shared" ref="N27:N32" si="5">+F27+M27</f>
        <v>350000000</v>
      </c>
      <c r="O27" s="11"/>
      <c r="P27" s="12"/>
      <c r="Q27" s="13"/>
      <c r="R27" s="11"/>
    </row>
    <row r="28" spans="1:18" ht="45" x14ac:dyDescent="0.25">
      <c r="B28" s="21" t="s">
        <v>270</v>
      </c>
      <c r="C28" s="9">
        <v>0</v>
      </c>
      <c r="D28" s="9">
        <v>0</v>
      </c>
      <c r="E28" s="9">
        <v>0</v>
      </c>
      <c r="F28" s="27">
        <f t="shared" si="3"/>
        <v>0</v>
      </c>
      <c r="G28" s="9">
        <v>0</v>
      </c>
      <c r="H28" s="9"/>
      <c r="I28" s="9">
        <v>0</v>
      </c>
      <c r="J28" s="9"/>
      <c r="K28" s="9">
        <v>0</v>
      </c>
      <c r="L28" s="9"/>
      <c r="M28" s="9">
        <f t="shared" si="4"/>
        <v>0</v>
      </c>
      <c r="N28" s="30">
        <f t="shared" si="5"/>
        <v>0</v>
      </c>
      <c r="O28" s="11"/>
      <c r="P28" s="12"/>
      <c r="Q28" s="13"/>
      <c r="R28" s="11"/>
    </row>
    <row r="29" spans="1:18" ht="27.6" x14ac:dyDescent="0.25">
      <c r="B29" s="21" t="s">
        <v>271</v>
      </c>
      <c r="C29" s="9">
        <v>0</v>
      </c>
      <c r="D29" s="9">
        <v>0</v>
      </c>
      <c r="E29" s="9">
        <v>0</v>
      </c>
      <c r="F29" s="27">
        <f t="shared" si="3"/>
        <v>0</v>
      </c>
      <c r="G29" s="9">
        <v>0</v>
      </c>
      <c r="H29" s="9"/>
      <c r="I29" s="9">
        <v>0</v>
      </c>
      <c r="J29" s="9"/>
      <c r="K29" s="9">
        <v>0</v>
      </c>
      <c r="L29" s="9"/>
      <c r="M29" s="9">
        <f t="shared" si="4"/>
        <v>0</v>
      </c>
      <c r="N29" s="30">
        <f t="shared" si="5"/>
        <v>0</v>
      </c>
      <c r="O29" s="11"/>
      <c r="P29" s="12" t="s">
        <v>272</v>
      </c>
      <c r="Q29" s="32">
        <v>0.3</v>
      </c>
      <c r="R29" s="11"/>
    </row>
    <row r="30" spans="1:18" ht="15" x14ac:dyDescent="0.25">
      <c r="B30" s="21" t="s">
        <v>273</v>
      </c>
      <c r="C30" s="9">
        <v>0</v>
      </c>
      <c r="D30" s="9">
        <v>0</v>
      </c>
      <c r="E30" s="9">
        <v>0</v>
      </c>
      <c r="F30" s="27">
        <f t="shared" si="3"/>
        <v>0</v>
      </c>
      <c r="G30" s="9">
        <v>0</v>
      </c>
      <c r="H30" s="9"/>
      <c r="I30" s="9">
        <v>0</v>
      </c>
      <c r="J30" s="9"/>
      <c r="K30" s="9">
        <v>0</v>
      </c>
      <c r="L30" s="9"/>
      <c r="M30" s="9">
        <f t="shared" si="4"/>
        <v>0</v>
      </c>
      <c r="N30" s="30">
        <f t="shared" si="5"/>
        <v>0</v>
      </c>
      <c r="O30" s="11"/>
      <c r="P30" s="12"/>
      <c r="Q30" s="13"/>
      <c r="R30" s="11"/>
    </row>
    <row r="31" spans="1:18" ht="30" x14ac:dyDescent="0.25">
      <c r="B31" s="21" t="s">
        <v>274</v>
      </c>
      <c r="C31" s="9">
        <v>0</v>
      </c>
      <c r="D31" s="9">
        <v>0</v>
      </c>
      <c r="E31" s="9">
        <v>0</v>
      </c>
      <c r="F31" s="27">
        <f t="shared" si="3"/>
        <v>0</v>
      </c>
      <c r="G31" s="9">
        <v>0</v>
      </c>
      <c r="H31" s="9"/>
      <c r="I31" s="9">
        <v>0</v>
      </c>
      <c r="J31" s="9"/>
      <c r="K31" s="9">
        <v>0</v>
      </c>
      <c r="L31" s="9"/>
      <c r="M31" s="9">
        <f t="shared" si="4"/>
        <v>0</v>
      </c>
      <c r="N31" s="30">
        <f t="shared" si="5"/>
        <v>0</v>
      </c>
      <c r="O31" s="11"/>
      <c r="P31" s="12"/>
      <c r="Q31" s="13"/>
      <c r="R31" s="11"/>
    </row>
    <row r="32" spans="1:18" ht="41.4" x14ac:dyDescent="0.25">
      <c r="B32" s="21" t="s">
        <v>254</v>
      </c>
      <c r="C32" s="9">
        <v>0</v>
      </c>
      <c r="D32" s="9">
        <v>0</v>
      </c>
      <c r="E32" s="9">
        <v>0</v>
      </c>
      <c r="F32" s="27">
        <f t="shared" si="3"/>
        <v>0</v>
      </c>
      <c r="G32" s="9">
        <v>0</v>
      </c>
      <c r="H32" s="9"/>
      <c r="I32" s="9">
        <v>0</v>
      </c>
      <c r="J32" s="9"/>
      <c r="K32" s="9">
        <v>0</v>
      </c>
      <c r="L32" s="9"/>
      <c r="M32" s="9">
        <f t="shared" si="4"/>
        <v>0</v>
      </c>
      <c r="N32" s="30">
        <f t="shared" si="5"/>
        <v>0</v>
      </c>
      <c r="O32" s="11"/>
      <c r="P32" s="12" t="s">
        <v>239</v>
      </c>
      <c r="Q32" s="32">
        <v>1</v>
      </c>
      <c r="R32" s="11"/>
    </row>
    <row r="33" spans="1:18" ht="15.6" x14ac:dyDescent="0.25">
      <c r="B33" s="14" t="s">
        <v>6</v>
      </c>
      <c r="C33" s="15">
        <f>SUM(C26:C32)</f>
        <v>0</v>
      </c>
      <c r="D33" s="15">
        <f>SUM(D26:D32)</f>
        <v>500000000</v>
      </c>
      <c r="E33" s="15">
        <f>SUM(E26:E32)</f>
        <v>0</v>
      </c>
      <c r="F33" s="15">
        <f>SUM(F26:F32)</f>
        <v>500000000</v>
      </c>
      <c r="G33" s="15">
        <f>SUM(G26:G32)</f>
        <v>0</v>
      </c>
      <c r="I33" s="15">
        <f>SUM(I26:I32)</f>
        <v>0</v>
      </c>
      <c r="K33" s="15">
        <f>SUM(K26:K32)</f>
        <v>0</v>
      </c>
      <c r="M33" s="31">
        <f>SUM(M26:M32)</f>
        <v>0</v>
      </c>
      <c r="N33" s="31">
        <f>SUM(N26:N32)</f>
        <v>500000000</v>
      </c>
      <c r="O33" s="16"/>
      <c r="Q33" s="29"/>
      <c r="R33" s="16"/>
    </row>
    <row r="35" spans="1:18" ht="15.6" x14ac:dyDescent="0.25">
      <c r="B35" s="14" t="s">
        <v>12</v>
      </c>
      <c r="C35" s="17">
        <f>F33</f>
        <v>500000000</v>
      </c>
      <c r="D35" s="22"/>
    </row>
    <row r="36" spans="1:18" ht="15.6" x14ac:dyDescent="0.25">
      <c r="B36" s="14" t="s">
        <v>7</v>
      </c>
      <c r="C36" s="17">
        <f>+M33</f>
        <v>0</v>
      </c>
      <c r="D36" s="22"/>
    </row>
    <row r="37" spans="1:18" ht="15.6" x14ac:dyDescent="0.25">
      <c r="B37" s="14" t="s">
        <v>3</v>
      </c>
      <c r="C37" s="18">
        <f>+C35+C36</f>
        <v>500000000</v>
      </c>
      <c r="D37" s="23"/>
    </row>
    <row r="39" spans="1:18" x14ac:dyDescent="0.25">
      <c r="A39" s="25"/>
      <c r="B39" s="25"/>
      <c r="C39" s="25"/>
      <c r="D39" s="25"/>
      <c r="E39" s="25"/>
      <c r="F39" s="25"/>
      <c r="G39" s="25"/>
      <c r="H39" s="25"/>
      <c r="I39" s="25"/>
      <c r="J39" s="25"/>
      <c r="K39" s="25"/>
      <c r="L39" s="25"/>
      <c r="M39" s="25"/>
      <c r="N39" s="25"/>
      <c r="O39" s="25"/>
      <c r="P39" s="25"/>
      <c r="Q39" s="25"/>
    </row>
    <row r="41" spans="1:18" ht="29.25" customHeight="1" x14ac:dyDescent="0.25">
      <c r="B41" s="1" t="s">
        <v>247</v>
      </c>
      <c r="C41" s="159" t="s">
        <v>248</v>
      </c>
      <c r="D41" s="159"/>
      <c r="E41" s="159"/>
      <c r="F41" s="159"/>
      <c r="G41" s="159"/>
      <c r="H41" s="159"/>
      <c r="I41" s="159"/>
      <c r="J41" s="159"/>
      <c r="K41" s="159"/>
      <c r="L41" s="159"/>
      <c r="M41" s="159"/>
      <c r="N41" s="159"/>
      <c r="O41" s="2"/>
      <c r="R41" s="2"/>
    </row>
    <row r="42" spans="1:18" ht="15" customHeight="1" x14ac:dyDescent="0.25">
      <c r="B42" s="5"/>
      <c r="C42" s="6"/>
      <c r="D42" s="6"/>
      <c r="E42" s="6"/>
      <c r="F42" s="6"/>
      <c r="G42" s="6"/>
      <c r="H42" s="6"/>
      <c r="I42" s="6"/>
      <c r="J42" s="6"/>
      <c r="K42" s="6"/>
      <c r="L42" s="6"/>
      <c r="M42" s="6"/>
      <c r="N42" s="6"/>
      <c r="O42" s="6"/>
      <c r="R42" s="6"/>
    </row>
    <row r="43" spans="1:18" ht="16.5" customHeight="1" x14ac:dyDescent="0.25">
      <c r="B43" s="160" t="s">
        <v>0</v>
      </c>
      <c r="C43" s="151" t="s">
        <v>13</v>
      </c>
      <c r="D43" s="152"/>
      <c r="E43" s="152"/>
      <c r="F43" s="153"/>
      <c r="G43" s="151" t="s">
        <v>2</v>
      </c>
      <c r="H43" s="152"/>
      <c r="I43" s="152"/>
      <c r="J43" s="152"/>
      <c r="K43" s="152"/>
      <c r="L43" s="152"/>
      <c r="M43" s="153"/>
      <c r="N43" s="154" t="s">
        <v>3</v>
      </c>
      <c r="O43" s="7"/>
      <c r="P43" s="158" t="s">
        <v>11</v>
      </c>
      <c r="Q43" s="158"/>
      <c r="R43" s="7"/>
    </row>
    <row r="44" spans="1:18" ht="31.5" customHeight="1" x14ac:dyDescent="0.25">
      <c r="B44" s="160"/>
      <c r="C44" s="20" t="s">
        <v>9</v>
      </c>
      <c r="D44" s="20" t="s">
        <v>10</v>
      </c>
      <c r="E44" s="20" t="s">
        <v>1</v>
      </c>
      <c r="F44" s="20" t="s">
        <v>16</v>
      </c>
      <c r="G44" s="20" t="s">
        <v>14</v>
      </c>
      <c r="H44" s="24" t="s">
        <v>15</v>
      </c>
      <c r="I44" s="20" t="s">
        <v>18</v>
      </c>
      <c r="J44" s="24" t="s">
        <v>17</v>
      </c>
      <c r="K44" s="20" t="s">
        <v>19</v>
      </c>
      <c r="L44" s="24" t="s">
        <v>20</v>
      </c>
      <c r="M44" s="20" t="s">
        <v>4</v>
      </c>
      <c r="N44" s="154"/>
      <c r="O44" s="7"/>
      <c r="P44" s="8" t="s">
        <v>26</v>
      </c>
      <c r="Q44" s="8" t="s">
        <v>5</v>
      </c>
      <c r="R44" s="7"/>
    </row>
    <row r="45" spans="1:18" ht="45" x14ac:dyDescent="0.25">
      <c r="B45" s="21" t="s">
        <v>249</v>
      </c>
      <c r="C45" s="9">
        <v>0</v>
      </c>
      <c r="D45" s="28">
        <v>80000000</v>
      </c>
      <c r="E45" s="9">
        <v>0</v>
      </c>
      <c r="F45" s="27">
        <f>+C45+D45+E45</f>
        <v>80000000</v>
      </c>
      <c r="G45" s="9">
        <v>0</v>
      </c>
      <c r="H45" s="9"/>
      <c r="I45" s="9">
        <v>0</v>
      </c>
      <c r="J45" s="9"/>
      <c r="K45" s="9">
        <v>0</v>
      </c>
      <c r="L45" s="9"/>
      <c r="M45" s="9">
        <f>+G45+I45+K45</f>
        <v>0</v>
      </c>
      <c r="N45" s="30">
        <f>+F45+M45</f>
        <v>80000000</v>
      </c>
      <c r="O45" s="11"/>
      <c r="P45" s="12" t="s">
        <v>250</v>
      </c>
      <c r="Q45" s="13">
        <v>0.8</v>
      </c>
      <c r="R45" s="11"/>
    </row>
    <row r="46" spans="1:18" ht="75" x14ac:dyDescent="0.25">
      <c r="B46" s="21" t="s">
        <v>251</v>
      </c>
      <c r="C46" s="9">
        <v>0</v>
      </c>
      <c r="D46" s="28">
        <v>277000000</v>
      </c>
      <c r="E46" s="9">
        <v>0</v>
      </c>
      <c r="F46" s="27">
        <f>+C46+D46+E46</f>
        <v>277000000</v>
      </c>
      <c r="G46" s="9">
        <v>0</v>
      </c>
      <c r="H46" s="9"/>
      <c r="I46" s="9">
        <v>0</v>
      </c>
      <c r="J46" s="9"/>
      <c r="K46" s="9">
        <v>0</v>
      </c>
      <c r="L46" s="9"/>
      <c r="M46" s="9">
        <f>+G46+I46+K46</f>
        <v>0</v>
      </c>
      <c r="N46" s="30">
        <f>+F46+M46</f>
        <v>277000000</v>
      </c>
      <c r="O46" s="11"/>
      <c r="P46" s="12"/>
      <c r="Q46" s="13"/>
      <c r="R46" s="11"/>
    </row>
    <row r="47" spans="1:18" ht="30" x14ac:dyDescent="0.25">
      <c r="B47" s="21" t="s">
        <v>252</v>
      </c>
      <c r="C47" s="9">
        <v>0</v>
      </c>
      <c r="D47" s="28">
        <v>48000000</v>
      </c>
      <c r="E47" s="9">
        <v>0</v>
      </c>
      <c r="F47" s="27">
        <f>+C47+D47+E47</f>
        <v>48000000</v>
      </c>
      <c r="G47" s="9">
        <v>0</v>
      </c>
      <c r="H47" s="9"/>
      <c r="I47" s="9">
        <v>0</v>
      </c>
      <c r="J47" s="9"/>
      <c r="K47" s="9">
        <v>0</v>
      </c>
      <c r="L47" s="9"/>
      <c r="M47" s="9">
        <f>+G47+I47+K47</f>
        <v>0</v>
      </c>
      <c r="N47" s="30">
        <f>+F47+M47</f>
        <v>48000000</v>
      </c>
      <c r="O47" s="11"/>
      <c r="P47" s="12"/>
      <c r="Q47" s="13"/>
      <c r="R47" s="11"/>
    </row>
    <row r="48" spans="1:18" ht="15" x14ac:dyDescent="0.25">
      <c r="B48" s="21" t="s">
        <v>253</v>
      </c>
      <c r="C48" s="9">
        <v>0</v>
      </c>
      <c r="D48" s="9">
        <v>0</v>
      </c>
      <c r="E48" s="9">
        <v>0</v>
      </c>
      <c r="F48" s="27">
        <f>+C48+D48+E48</f>
        <v>0</v>
      </c>
      <c r="G48" s="9">
        <v>0</v>
      </c>
      <c r="H48" s="9"/>
      <c r="I48" s="9">
        <v>0</v>
      </c>
      <c r="J48" s="9"/>
      <c r="K48" s="9">
        <v>0</v>
      </c>
      <c r="L48" s="9"/>
      <c r="M48" s="9">
        <f>+G48+I48+K48</f>
        <v>0</v>
      </c>
      <c r="N48" s="30">
        <f>+F48+M48</f>
        <v>0</v>
      </c>
      <c r="O48" s="11"/>
      <c r="P48" s="12"/>
      <c r="Q48" s="13"/>
      <c r="R48" s="11"/>
    </row>
    <row r="49" spans="1:18" ht="41.4" x14ac:dyDescent="0.25">
      <c r="B49" s="21" t="s">
        <v>254</v>
      </c>
      <c r="C49" s="9">
        <v>0</v>
      </c>
      <c r="D49" s="9">
        <v>0</v>
      </c>
      <c r="E49" s="9">
        <v>0</v>
      </c>
      <c r="F49" s="27">
        <f>+C49+D49+E49</f>
        <v>0</v>
      </c>
      <c r="G49" s="9">
        <v>0</v>
      </c>
      <c r="H49" s="9"/>
      <c r="I49" s="9">
        <v>0</v>
      </c>
      <c r="J49" s="9"/>
      <c r="K49" s="9">
        <v>0</v>
      </c>
      <c r="L49" s="9"/>
      <c r="M49" s="9">
        <f>+G49+I49+K49</f>
        <v>0</v>
      </c>
      <c r="N49" s="30">
        <f>+F49+M49</f>
        <v>0</v>
      </c>
      <c r="O49" s="11"/>
      <c r="P49" s="12" t="s">
        <v>239</v>
      </c>
      <c r="Q49" s="19" t="s">
        <v>240</v>
      </c>
      <c r="R49" s="11"/>
    </row>
    <row r="50" spans="1:18" ht="15.6" x14ac:dyDescent="0.25">
      <c r="B50" s="14" t="s">
        <v>6</v>
      </c>
      <c r="C50" s="15">
        <f>SUM(C45:C49)</f>
        <v>0</v>
      </c>
      <c r="D50" s="15">
        <f>SUM(D45:D49)</f>
        <v>405000000</v>
      </c>
      <c r="E50" s="15">
        <f>SUM(E45:E49)</f>
        <v>0</v>
      </c>
      <c r="F50" s="15">
        <f>SUM(F45:F49)</f>
        <v>405000000</v>
      </c>
      <c r="G50" s="15">
        <f>SUM(G45:G49)</f>
        <v>0</v>
      </c>
      <c r="I50" s="15">
        <f>SUM(I45:I49)</f>
        <v>0</v>
      </c>
      <c r="K50" s="15">
        <f>SUM(K45:K49)</f>
        <v>0</v>
      </c>
      <c r="M50" s="31">
        <f>SUM(M45:M49)</f>
        <v>0</v>
      </c>
      <c r="N50" s="31">
        <f>SUM(N45:N49)</f>
        <v>405000000</v>
      </c>
      <c r="O50" s="16"/>
      <c r="Q50" s="29"/>
      <c r="R50" s="16"/>
    </row>
    <row r="52" spans="1:18" ht="15.6" x14ac:dyDescent="0.25">
      <c r="B52" s="14" t="s">
        <v>12</v>
      </c>
      <c r="C52" s="17">
        <f>F50</f>
        <v>405000000</v>
      </c>
      <c r="D52" s="22"/>
    </row>
    <row r="53" spans="1:18" ht="15.6" x14ac:dyDescent="0.25">
      <c r="B53" s="14" t="s">
        <v>7</v>
      </c>
      <c r="C53" s="17">
        <f>+M50</f>
        <v>0</v>
      </c>
      <c r="D53" s="22"/>
    </row>
    <row r="54" spans="1:18" ht="15.6" x14ac:dyDescent="0.25">
      <c r="B54" s="14" t="s">
        <v>3</v>
      </c>
      <c r="C54" s="18">
        <f>+C52+C53</f>
        <v>405000000</v>
      </c>
      <c r="D54" s="23"/>
    </row>
    <row r="56" spans="1:18" x14ac:dyDescent="0.25">
      <c r="A56" s="25"/>
      <c r="B56" s="25"/>
      <c r="C56" s="25"/>
      <c r="D56" s="25"/>
      <c r="E56" s="25"/>
      <c r="F56" s="25"/>
      <c r="G56" s="25"/>
      <c r="H56" s="25"/>
      <c r="I56" s="25"/>
      <c r="J56" s="25"/>
      <c r="K56" s="25"/>
      <c r="L56" s="25"/>
      <c r="M56" s="25"/>
      <c r="N56" s="25"/>
      <c r="O56" s="25"/>
      <c r="P56" s="25"/>
      <c r="Q56" s="25"/>
    </row>
    <row r="58" spans="1:18" ht="29.25" customHeight="1" x14ac:dyDescent="0.25">
      <c r="B58" s="1" t="s">
        <v>255</v>
      </c>
      <c r="C58" s="159" t="s">
        <v>256</v>
      </c>
      <c r="D58" s="159"/>
      <c r="E58" s="159"/>
      <c r="F58" s="159"/>
      <c r="G58" s="159"/>
      <c r="H58" s="159"/>
      <c r="I58" s="159"/>
      <c r="J58" s="159"/>
      <c r="K58" s="159"/>
      <c r="L58" s="159"/>
      <c r="M58" s="159"/>
      <c r="N58" s="159"/>
      <c r="O58" s="2"/>
      <c r="R58" s="2"/>
    </row>
    <row r="59" spans="1:18" ht="15" customHeight="1" x14ac:dyDescent="0.25">
      <c r="B59" s="5"/>
      <c r="C59" s="6"/>
      <c r="D59" s="6"/>
      <c r="E59" s="6"/>
      <c r="F59" s="6"/>
      <c r="G59" s="6"/>
      <c r="H59" s="6"/>
      <c r="I59" s="6"/>
      <c r="J59" s="6"/>
      <c r="K59" s="6"/>
      <c r="L59" s="6"/>
      <c r="M59" s="6"/>
      <c r="N59" s="6"/>
      <c r="O59" s="6"/>
      <c r="R59" s="6"/>
    </row>
    <row r="60" spans="1:18" ht="16.5" customHeight="1" x14ac:dyDescent="0.25">
      <c r="B60" s="160" t="s">
        <v>0</v>
      </c>
      <c r="C60" s="151" t="s">
        <v>13</v>
      </c>
      <c r="D60" s="152"/>
      <c r="E60" s="152"/>
      <c r="F60" s="153"/>
      <c r="G60" s="151" t="s">
        <v>2</v>
      </c>
      <c r="H60" s="152"/>
      <c r="I60" s="152"/>
      <c r="J60" s="152"/>
      <c r="K60" s="152"/>
      <c r="L60" s="152"/>
      <c r="M60" s="153"/>
      <c r="N60" s="154" t="s">
        <v>3</v>
      </c>
      <c r="O60" s="7"/>
      <c r="P60" s="158" t="s">
        <v>11</v>
      </c>
      <c r="Q60" s="158"/>
      <c r="R60" s="7"/>
    </row>
    <row r="61" spans="1:18" ht="31.5" customHeight="1" x14ac:dyDescent="0.25">
      <c r="B61" s="160"/>
      <c r="C61" s="20" t="s">
        <v>9</v>
      </c>
      <c r="D61" s="20" t="s">
        <v>10</v>
      </c>
      <c r="E61" s="20" t="s">
        <v>1</v>
      </c>
      <c r="F61" s="20" t="s">
        <v>16</v>
      </c>
      <c r="G61" s="20" t="s">
        <v>14</v>
      </c>
      <c r="H61" s="24" t="s">
        <v>15</v>
      </c>
      <c r="I61" s="20" t="s">
        <v>18</v>
      </c>
      <c r="J61" s="24" t="s">
        <v>17</v>
      </c>
      <c r="K61" s="20" t="s">
        <v>19</v>
      </c>
      <c r="L61" s="24" t="s">
        <v>20</v>
      </c>
      <c r="M61" s="20" t="s">
        <v>4</v>
      </c>
      <c r="N61" s="154"/>
      <c r="O61" s="7"/>
      <c r="P61" s="8" t="s">
        <v>26</v>
      </c>
      <c r="Q61" s="8" t="s">
        <v>5</v>
      </c>
      <c r="R61" s="7"/>
    </row>
    <row r="62" spans="1:18" ht="69" x14ac:dyDescent="0.25">
      <c r="A62" s="176" t="s">
        <v>292</v>
      </c>
      <c r="B62" s="21" t="s">
        <v>275</v>
      </c>
      <c r="C62" s="9">
        <v>0</v>
      </c>
      <c r="D62" s="9">
        <v>0</v>
      </c>
      <c r="E62" s="9">
        <v>0</v>
      </c>
      <c r="F62" s="27">
        <f>+C62+D62+E62</f>
        <v>0</v>
      </c>
      <c r="G62" s="9">
        <v>0</v>
      </c>
      <c r="H62" s="9"/>
      <c r="I62" s="9">
        <v>0</v>
      </c>
      <c r="J62" s="9"/>
      <c r="K62" s="9">
        <v>0</v>
      </c>
      <c r="L62" s="9"/>
      <c r="M62" s="9">
        <f>+G62+I62+K62</f>
        <v>0</v>
      </c>
      <c r="N62" s="30">
        <f>+F62+M62</f>
        <v>0</v>
      </c>
      <c r="O62" s="11"/>
      <c r="P62" s="12" t="s">
        <v>276</v>
      </c>
      <c r="Q62" s="32">
        <v>1</v>
      </c>
      <c r="R62" s="11"/>
    </row>
    <row r="63" spans="1:18" ht="15" x14ac:dyDescent="0.25">
      <c r="A63" s="176"/>
      <c r="B63" s="21" t="s">
        <v>277</v>
      </c>
      <c r="C63" s="9">
        <v>0</v>
      </c>
      <c r="D63" s="9">
        <v>0</v>
      </c>
      <c r="E63" s="9">
        <v>0</v>
      </c>
      <c r="F63" s="27">
        <f>+C63+D63+E63</f>
        <v>0</v>
      </c>
      <c r="G63" s="9">
        <v>0</v>
      </c>
      <c r="H63" s="9"/>
      <c r="I63" s="9">
        <v>0</v>
      </c>
      <c r="J63" s="9"/>
      <c r="K63" s="9">
        <v>0</v>
      </c>
      <c r="L63" s="9"/>
      <c r="M63" s="9">
        <f>+G63+I63+K63</f>
        <v>0</v>
      </c>
      <c r="N63" s="30">
        <f>+F63+M63</f>
        <v>0</v>
      </c>
      <c r="O63" s="11"/>
      <c r="P63" s="12"/>
      <c r="Q63" s="13"/>
      <c r="R63" s="11"/>
    </row>
    <row r="64" spans="1:18" ht="15" x14ac:dyDescent="0.25">
      <c r="A64" s="176"/>
      <c r="B64" s="21" t="s">
        <v>278</v>
      </c>
      <c r="C64" s="9">
        <v>0</v>
      </c>
      <c r="D64" s="9">
        <v>0</v>
      </c>
      <c r="E64" s="9">
        <v>0</v>
      </c>
      <c r="F64" s="27">
        <f>+C64+D64+E64</f>
        <v>0</v>
      </c>
      <c r="G64" s="9">
        <v>0</v>
      </c>
      <c r="H64" s="9"/>
      <c r="I64" s="9">
        <v>0</v>
      </c>
      <c r="J64" s="9"/>
      <c r="K64" s="9">
        <v>0</v>
      </c>
      <c r="L64" s="9"/>
      <c r="M64" s="9">
        <f>+G64+I64+K64</f>
        <v>0</v>
      </c>
      <c r="N64" s="30">
        <f>+F64+M64</f>
        <v>0</v>
      </c>
      <c r="O64" s="11"/>
      <c r="P64" s="12"/>
      <c r="Q64" s="13"/>
      <c r="R64" s="11"/>
    </row>
    <row r="65" spans="1:18" ht="15" x14ac:dyDescent="0.25">
      <c r="A65" s="176"/>
      <c r="B65" s="21" t="s">
        <v>279</v>
      </c>
      <c r="C65" s="9">
        <v>0</v>
      </c>
      <c r="D65" s="9">
        <v>0</v>
      </c>
      <c r="E65" s="9">
        <v>0</v>
      </c>
      <c r="F65" s="27">
        <f>+C65+D65+E65</f>
        <v>0</v>
      </c>
      <c r="G65" s="9">
        <v>0</v>
      </c>
      <c r="H65" s="9"/>
      <c r="I65" s="9">
        <v>0</v>
      </c>
      <c r="J65" s="9"/>
      <c r="K65" s="9">
        <v>0</v>
      </c>
      <c r="L65" s="9"/>
      <c r="M65" s="9">
        <f>+G65+I65+K65</f>
        <v>0</v>
      </c>
      <c r="N65" s="30">
        <f>+F65+M65</f>
        <v>0</v>
      </c>
      <c r="O65" s="11"/>
      <c r="P65" s="12"/>
      <c r="Q65" s="13"/>
      <c r="R65" s="11"/>
    </row>
    <row r="66" spans="1:18" ht="30" x14ac:dyDescent="0.25">
      <c r="A66" s="176"/>
      <c r="B66" s="21" t="s">
        <v>280</v>
      </c>
      <c r="C66" s="9">
        <v>0</v>
      </c>
      <c r="D66" s="9">
        <v>0</v>
      </c>
      <c r="E66" s="9">
        <v>0</v>
      </c>
      <c r="F66" s="27">
        <f>+C66+D66+E66</f>
        <v>0</v>
      </c>
      <c r="G66" s="9">
        <v>0</v>
      </c>
      <c r="H66" s="9"/>
      <c r="I66" s="9">
        <v>0</v>
      </c>
      <c r="J66" s="9"/>
      <c r="K66" s="9">
        <v>0</v>
      </c>
      <c r="L66" s="9"/>
      <c r="M66" s="9">
        <f>+G66+I66+K66</f>
        <v>0</v>
      </c>
      <c r="N66" s="30">
        <f>+F66+M66</f>
        <v>0</v>
      </c>
      <c r="O66" s="11"/>
      <c r="P66" s="12"/>
      <c r="Q66" s="13"/>
      <c r="R66" s="11"/>
    </row>
    <row r="67" spans="1:18" ht="30" x14ac:dyDescent="0.25">
      <c r="A67" s="176"/>
      <c r="B67" s="21" t="s">
        <v>281</v>
      </c>
      <c r="C67" s="28">
        <v>570000000</v>
      </c>
      <c r="D67" s="9">
        <v>0</v>
      </c>
      <c r="E67" s="9">
        <v>0</v>
      </c>
      <c r="F67" s="27">
        <f t="shared" ref="F67:F75" si="6">+C67+D67+E67</f>
        <v>570000000</v>
      </c>
      <c r="G67" s="9">
        <v>0</v>
      </c>
      <c r="H67" s="9"/>
      <c r="I67" s="9">
        <v>0</v>
      </c>
      <c r="J67" s="9"/>
      <c r="K67" s="9">
        <v>0</v>
      </c>
      <c r="L67" s="9"/>
      <c r="M67" s="9">
        <f t="shared" ref="M67:M75" si="7">+G67+I67+K67</f>
        <v>0</v>
      </c>
      <c r="N67" s="30">
        <f t="shared" ref="N67:N75" si="8">+F67+M67</f>
        <v>570000000</v>
      </c>
      <c r="O67" s="11"/>
      <c r="P67" s="12"/>
      <c r="Q67" s="13"/>
      <c r="R67" s="11"/>
    </row>
    <row r="68" spans="1:18" ht="41.4" x14ac:dyDescent="0.25">
      <c r="A68" s="176"/>
      <c r="B68" s="21" t="s">
        <v>293</v>
      </c>
      <c r="C68" s="9">
        <v>0</v>
      </c>
      <c r="D68" s="9">
        <v>0</v>
      </c>
      <c r="E68" s="9">
        <v>0</v>
      </c>
      <c r="F68" s="27">
        <f t="shared" si="6"/>
        <v>0</v>
      </c>
      <c r="G68" s="9">
        <v>0</v>
      </c>
      <c r="H68" s="9"/>
      <c r="I68" s="9">
        <v>0</v>
      </c>
      <c r="J68" s="9"/>
      <c r="K68" s="9">
        <v>0</v>
      </c>
      <c r="L68" s="9"/>
      <c r="M68" s="9">
        <f t="shared" si="7"/>
        <v>0</v>
      </c>
      <c r="N68" s="30">
        <f t="shared" si="8"/>
        <v>0</v>
      </c>
      <c r="O68" s="11"/>
      <c r="P68" s="12" t="s">
        <v>302</v>
      </c>
      <c r="Q68" s="32">
        <v>1</v>
      </c>
      <c r="R68" s="11"/>
    </row>
    <row r="69" spans="1:18" ht="41.4" x14ac:dyDescent="0.25">
      <c r="A69" s="176"/>
      <c r="B69" s="21" t="s">
        <v>294</v>
      </c>
      <c r="C69" s="9">
        <v>0</v>
      </c>
      <c r="D69" s="9">
        <v>0</v>
      </c>
      <c r="E69" s="9">
        <v>0</v>
      </c>
      <c r="F69" s="27">
        <f t="shared" si="6"/>
        <v>0</v>
      </c>
      <c r="G69" s="9">
        <v>0</v>
      </c>
      <c r="H69" s="9"/>
      <c r="I69" s="9">
        <v>0</v>
      </c>
      <c r="J69" s="9"/>
      <c r="K69" s="9">
        <v>0</v>
      </c>
      <c r="L69" s="9"/>
      <c r="M69" s="9">
        <f t="shared" si="7"/>
        <v>0</v>
      </c>
      <c r="N69" s="30">
        <f t="shared" si="8"/>
        <v>0</v>
      </c>
      <c r="O69" s="11"/>
      <c r="P69" s="12" t="s">
        <v>303</v>
      </c>
      <c r="Q69" s="32">
        <v>1</v>
      </c>
      <c r="R69" s="11"/>
    </row>
    <row r="70" spans="1:18" ht="30" x14ac:dyDescent="0.25">
      <c r="A70" s="45" t="s">
        <v>296</v>
      </c>
      <c r="B70" s="38" t="s">
        <v>295</v>
      </c>
      <c r="C70" s="9">
        <v>0</v>
      </c>
      <c r="D70" s="28">
        <v>0</v>
      </c>
      <c r="E70" s="9">
        <v>0</v>
      </c>
      <c r="F70" s="27">
        <f t="shared" si="6"/>
        <v>0</v>
      </c>
      <c r="G70" s="9">
        <v>0</v>
      </c>
      <c r="H70" s="9"/>
      <c r="I70" s="9">
        <v>0</v>
      </c>
      <c r="J70" s="9"/>
      <c r="K70" s="9">
        <v>0</v>
      </c>
      <c r="L70" s="9"/>
      <c r="M70" s="9">
        <f t="shared" si="7"/>
        <v>0</v>
      </c>
      <c r="N70" s="30">
        <f t="shared" si="8"/>
        <v>0</v>
      </c>
      <c r="O70" s="11"/>
      <c r="P70" s="12"/>
      <c r="Q70" s="13"/>
      <c r="R70" s="11"/>
    </row>
    <row r="71" spans="1:18" ht="41.4" x14ac:dyDescent="0.25">
      <c r="A71" s="177" t="s">
        <v>305</v>
      </c>
      <c r="B71" s="21" t="s">
        <v>297</v>
      </c>
      <c r="C71" s="9">
        <v>0</v>
      </c>
      <c r="D71" s="9">
        <v>0</v>
      </c>
      <c r="E71" s="9">
        <v>0</v>
      </c>
      <c r="F71" s="27">
        <f t="shared" si="6"/>
        <v>0</v>
      </c>
      <c r="G71" s="9">
        <v>0</v>
      </c>
      <c r="H71" s="9"/>
      <c r="I71" s="9">
        <v>0</v>
      </c>
      <c r="J71" s="9"/>
      <c r="K71" s="9">
        <v>0</v>
      </c>
      <c r="L71" s="9"/>
      <c r="M71" s="9">
        <f t="shared" si="7"/>
        <v>0</v>
      </c>
      <c r="N71" s="30">
        <f t="shared" si="8"/>
        <v>0</v>
      </c>
      <c r="O71" s="11"/>
      <c r="P71" s="12" t="s">
        <v>304</v>
      </c>
      <c r="Q71" s="32">
        <v>1</v>
      </c>
      <c r="R71" s="11"/>
    </row>
    <row r="72" spans="1:18" ht="30" x14ac:dyDescent="0.25">
      <c r="A72" s="177"/>
      <c r="B72" s="21" t="s">
        <v>298</v>
      </c>
      <c r="C72" s="9">
        <v>0</v>
      </c>
      <c r="D72" s="28">
        <v>30000000</v>
      </c>
      <c r="E72" s="9">
        <v>0</v>
      </c>
      <c r="F72" s="27">
        <f>+C72+D72+E72</f>
        <v>30000000</v>
      </c>
      <c r="G72" s="9">
        <v>0</v>
      </c>
      <c r="H72" s="9"/>
      <c r="I72" s="9">
        <v>0</v>
      </c>
      <c r="J72" s="9"/>
      <c r="K72" s="9">
        <v>0</v>
      </c>
      <c r="L72" s="9"/>
      <c r="M72" s="9">
        <f>+G72+I72+K72</f>
        <v>0</v>
      </c>
      <c r="N72" s="30">
        <f>+F72+M72</f>
        <v>30000000</v>
      </c>
      <c r="O72" s="11"/>
      <c r="P72" s="12"/>
      <c r="Q72" s="13"/>
      <c r="R72" s="11"/>
    </row>
    <row r="73" spans="1:18" ht="30" x14ac:dyDescent="0.25">
      <c r="A73" s="177"/>
      <c r="B73" s="21" t="s">
        <v>299</v>
      </c>
      <c r="C73" s="9">
        <v>0</v>
      </c>
      <c r="D73" s="28">
        <v>30000000</v>
      </c>
      <c r="E73" s="9">
        <v>0</v>
      </c>
      <c r="F73" s="27">
        <f>+C73+D73+E73</f>
        <v>30000000</v>
      </c>
      <c r="G73" s="9">
        <v>0</v>
      </c>
      <c r="H73" s="9"/>
      <c r="I73" s="9">
        <v>0</v>
      </c>
      <c r="J73" s="9"/>
      <c r="K73" s="9">
        <v>0</v>
      </c>
      <c r="L73" s="9"/>
      <c r="M73" s="9">
        <f>+G73+I73+K73</f>
        <v>0</v>
      </c>
      <c r="N73" s="30">
        <f>+F73+M73</f>
        <v>30000000</v>
      </c>
      <c r="O73" s="11"/>
      <c r="P73" s="12"/>
      <c r="Q73" s="13"/>
      <c r="R73" s="11"/>
    </row>
    <row r="74" spans="1:18" ht="15" x14ac:dyDescent="0.25">
      <c r="A74" s="177"/>
      <c r="B74" s="21" t="s">
        <v>300</v>
      </c>
      <c r="C74" s="9">
        <v>0</v>
      </c>
      <c r="D74" s="9">
        <v>0</v>
      </c>
      <c r="E74" s="9">
        <v>0</v>
      </c>
      <c r="F74" s="27">
        <f>+C74+D74+E74</f>
        <v>0</v>
      </c>
      <c r="G74" s="9">
        <v>0</v>
      </c>
      <c r="H74" s="9"/>
      <c r="I74" s="9">
        <v>0</v>
      </c>
      <c r="J74" s="9"/>
      <c r="K74" s="9">
        <v>0</v>
      </c>
      <c r="L74" s="9"/>
      <c r="M74" s="9">
        <f>+G74+I74+K74</f>
        <v>0</v>
      </c>
      <c r="N74" s="30">
        <f>+F74+M74</f>
        <v>0</v>
      </c>
      <c r="O74" s="11"/>
      <c r="P74" s="12"/>
      <c r="Q74" s="13"/>
      <c r="R74" s="11"/>
    </row>
    <row r="75" spans="1:18" ht="15" x14ac:dyDescent="0.25">
      <c r="A75" s="177"/>
      <c r="B75" s="21" t="s">
        <v>301</v>
      </c>
      <c r="C75" s="9">
        <v>0</v>
      </c>
      <c r="D75" s="28">
        <v>10000000</v>
      </c>
      <c r="E75" s="9">
        <v>0</v>
      </c>
      <c r="F75" s="27">
        <f t="shared" si="6"/>
        <v>10000000</v>
      </c>
      <c r="G75" s="9">
        <v>0</v>
      </c>
      <c r="H75" s="9"/>
      <c r="I75" s="9">
        <v>0</v>
      </c>
      <c r="J75" s="9"/>
      <c r="K75" s="9">
        <v>0</v>
      </c>
      <c r="L75" s="9"/>
      <c r="M75" s="9">
        <f t="shared" si="7"/>
        <v>0</v>
      </c>
      <c r="N75" s="30">
        <f t="shared" si="8"/>
        <v>10000000</v>
      </c>
      <c r="O75" s="11"/>
      <c r="P75" s="12"/>
      <c r="Q75" s="13"/>
      <c r="R75" s="11"/>
    </row>
    <row r="76" spans="1:18" ht="45" x14ac:dyDescent="0.25">
      <c r="A76" s="178" t="s">
        <v>306</v>
      </c>
      <c r="B76" s="21" t="s">
        <v>257</v>
      </c>
      <c r="C76" s="9">
        <v>0</v>
      </c>
      <c r="D76" s="9">
        <v>0</v>
      </c>
      <c r="E76" s="9">
        <v>0</v>
      </c>
      <c r="F76" s="27">
        <f>+C76+D76+E76</f>
        <v>0</v>
      </c>
      <c r="G76" s="9">
        <v>0</v>
      </c>
      <c r="H76" s="9"/>
      <c r="I76" s="9">
        <v>0</v>
      </c>
      <c r="J76" s="9"/>
      <c r="K76" s="9">
        <v>0</v>
      </c>
      <c r="L76" s="9"/>
      <c r="M76" s="9">
        <f>+G76+I76+K76</f>
        <v>0</v>
      </c>
      <c r="N76" s="30">
        <f>+F76+M76</f>
        <v>0</v>
      </c>
      <c r="O76" s="11"/>
      <c r="P76" s="12"/>
      <c r="Q76" s="13"/>
      <c r="R76" s="11"/>
    </row>
    <row r="77" spans="1:18" ht="60" x14ac:dyDescent="0.25">
      <c r="A77" s="178"/>
      <c r="B77" s="21" t="s">
        <v>258</v>
      </c>
      <c r="C77" s="9">
        <v>0</v>
      </c>
      <c r="D77" s="9">
        <v>0</v>
      </c>
      <c r="E77" s="9">
        <v>0</v>
      </c>
      <c r="F77" s="27">
        <f>+C77+D77+E77</f>
        <v>0</v>
      </c>
      <c r="G77" s="9">
        <v>0</v>
      </c>
      <c r="H77" s="9"/>
      <c r="I77" s="9">
        <v>0</v>
      </c>
      <c r="J77" s="9"/>
      <c r="K77" s="9">
        <v>0</v>
      </c>
      <c r="L77" s="9"/>
      <c r="M77" s="9">
        <f>+G77+I77+K77</f>
        <v>0</v>
      </c>
      <c r="N77" s="30">
        <f>+F77+M77</f>
        <v>0</v>
      </c>
      <c r="O77" s="11"/>
      <c r="P77" s="12"/>
      <c r="Q77" s="13"/>
      <c r="R77" s="11"/>
    </row>
    <row r="78" spans="1:18" ht="15.6" x14ac:dyDescent="0.25">
      <c r="B78" s="14" t="s">
        <v>6</v>
      </c>
      <c r="C78" s="15">
        <f>SUM(C62:C77)</f>
        <v>570000000</v>
      </c>
      <c r="D78" s="15">
        <f>SUM(D62:D77)</f>
        <v>70000000</v>
      </c>
      <c r="E78" s="15">
        <f>SUM(E62:E77)</f>
        <v>0</v>
      </c>
      <c r="F78" s="15">
        <f>SUM(F62:F77)</f>
        <v>640000000</v>
      </c>
      <c r="G78" s="15">
        <f>SUM(G62:G77)</f>
        <v>0</v>
      </c>
      <c r="I78" s="15">
        <f>SUM(I62:I77)</f>
        <v>0</v>
      </c>
      <c r="K78" s="15">
        <f>SUM(K62:K77)</f>
        <v>0</v>
      </c>
      <c r="M78" s="31">
        <f>SUM(M62:M77)</f>
        <v>0</v>
      </c>
      <c r="N78" s="31">
        <f>SUM(N62:N77)</f>
        <v>640000000</v>
      </c>
      <c r="O78" s="16"/>
      <c r="Q78" s="29"/>
      <c r="R78" s="16"/>
    </row>
    <row r="80" spans="1:18" ht="15.6" x14ac:dyDescent="0.25">
      <c r="B80" s="14" t="s">
        <v>12</v>
      </c>
      <c r="C80" s="17">
        <f>F78</f>
        <v>640000000</v>
      </c>
      <c r="D80" s="22"/>
    </row>
    <row r="81" spans="1:18" ht="15.6" x14ac:dyDescent="0.25">
      <c r="B81" s="14" t="s">
        <v>7</v>
      </c>
      <c r="C81" s="17">
        <f>+M78</f>
        <v>0</v>
      </c>
      <c r="D81" s="22"/>
    </row>
    <row r="82" spans="1:18" ht="15.6" x14ac:dyDescent="0.25">
      <c r="B82" s="14" t="s">
        <v>3</v>
      </c>
      <c r="C82" s="18">
        <f>+C80+C81</f>
        <v>640000000</v>
      </c>
      <c r="D82" s="23"/>
    </row>
    <row r="84" spans="1:18" x14ac:dyDescent="0.25">
      <c r="A84" s="25"/>
      <c r="B84" s="25"/>
      <c r="C84" s="25"/>
      <c r="D84" s="25"/>
      <c r="E84" s="25"/>
      <c r="F84" s="25"/>
      <c r="G84" s="25"/>
      <c r="H84" s="25"/>
      <c r="I84" s="25"/>
      <c r="J84" s="25"/>
      <c r="K84" s="25"/>
      <c r="L84" s="25"/>
      <c r="M84" s="25"/>
      <c r="N84" s="25"/>
      <c r="O84" s="25"/>
      <c r="P84" s="25"/>
      <c r="Q84" s="25"/>
    </row>
    <row r="86" spans="1:18" ht="29.25" customHeight="1" x14ac:dyDescent="0.25">
      <c r="B86" s="1" t="s">
        <v>259</v>
      </c>
      <c r="C86" s="159" t="s">
        <v>260</v>
      </c>
      <c r="D86" s="159"/>
      <c r="E86" s="159"/>
      <c r="F86" s="159"/>
      <c r="G86" s="159"/>
      <c r="H86" s="159"/>
      <c r="I86" s="159"/>
      <c r="J86" s="159"/>
      <c r="K86" s="159"/>
      <c r="L86" s="159"/>
      <c r="M86" s="159"/>
      <c r="N86" s="159"/>
      <c r="O86" s="2"/>
      <c r="R86" s="2"/>
    </row>
    <row r="87" spans="1:18" ht="15" customHeight="1" x14ac:dyDescent="0.25">
      <c r="B87" s="5"/>
      <c r="C87" s="6"/>
      <c r="D87" s="6"/>
      <c r="E87" s="6"/>
      <c r="F87" s="6"/>
      <c r="G87" s="6"/>
      <c r="H87" s="6"/>
      <c r="I87" s="6"/>
      <c r="J87" s="6"/>
      <c r="K87" s="6"/>
      <c r="L87" s="6"/>
      <c r="M87" s="6"/>
      <c r="N87" s="6"/>
      <c r="O87" s="6"/>
      <c r="R87" s="6"/>
    </row>
    <row r="88" spans="1:18" ht="16.5" customHeight="1" x14ac:dyDescent="0.25">
      <c r="B88" s="160" t="s">
        <v>0</v>
      </c>
      <c r="C88" s="151" t="s">
        <v>13</v>
      </c>
      <c r="D88" s="152"/>
      <c r="E88" s="152"/>
      <c r="F88" s="153"/>
      <c r="G88" s="151" t="s">
        <v>2</v>
      </c>
      <c r="H88" s="152"/>
      <c r="I88" s="152"/>
      <c r="J88" s="152"/>
      <c r="K88" s="152"/>
      <c r="L88" s="152"/>
      <c r="M88" s="153"/>
      <c r="N88" s="154" t="s">
        <v>3</v>
      </c>
      <c r="O88" s="7"/>
      <c r="P88" s="158" t="s">
        <v>11</v>
      </c>
      <c r="Q88" s="158"/>
      <c r="R88" s="7"/>
    </row>
    <row r="89" spans="1:18" ht="31.5" customHeight="1" x14ac:dyDescent="0.25">
      <c r="B89" s="160"/>
      <c r="C89" s="20" t="s">
        <v>9</v>
      </c>
      <c r="D89" s="20" t="s">
        <v>10</v>
      </c>
      <c r="E89" s="20" t="s">
        <v>1</v>
      </c>
      <c r="F89" s="20" t="s">
        <v>16</v>
      </c>
      <c r="G89" s="20" t="s">
        <v>14</v>
      </c>
      <c r="H89" s="24" t="s">
        <v>15</v>
      </c>
      <c r="I89" s="20" t="s">
        <v>18</v>
      </c>
      <c r="J89" s="24" t="s">
        <v>17</v>
      </c>
      <c r="K89" s="20" t="s">
        <v>19</v>
      </c>
      <c r="L89" s="24" t="s">
        <v>20</v>
      </c>
      <c r="M89" s="20" t="s">
        <v>4</v>
      </c>
      <c r="N89" s="154"/>
      <c r="O89" s="7"/>
      <c r="P89" s="8" t="s">
        <v>26</v>
      </c>
      <c r="Q89" s="8" t="s">
        <v>5</v>
      </c>
      <c r="R89" s="7"/>
    </row>
    <row r="90" spans="1:18" ht="47.25" customHeight="1" x14ac:dyDescent="0.25">
      <c r="B90" s="21" t="s">
        <v>282</v>
      </c>
      <c r="C90" s="9">
        <v>0</v>
      </c>
      <c r="D90" s="9">
        <v>0</v>
      </c>
      <c r="E90" s="9">
        <v>0</v>
      </c>
      <c r="F90" s="27">
        <f>+C90+D90+E90</f>
        <v>0</v>
      </c>
      <c r="G90" s="9">
        <v>0</v>
      </c>
      <c r="H90" s="9"/>
      <c r="I90" s="9">
        <v>0</v>
      </c>
      <c r="J90" s="9"/>
      <c r="K90" s="9">
        <v>0</v>
      </c>
      <c r="L90" s="9"/>
      <c r="M90" s="9">
        <f>+G90+I90+K90</f>
        <v>0</v>
      </c>
      <c r="N90" s="30">
        <f>+F90+M90</f>
        <v>0</v>
      </c>
      <c r="O90" s="11"/>
      <c r="P90" s="12" t="s">
        <v>283</v>
      </c>
      <c r="Q90" s="32">
        <v>0.5</v>
      </c>
      <c r="R90" s="11"/>
    </row>
    <row r="91" spans="1:18" ht="30" x14ac:dyDescent="0.25">
      <c r="B91" s="21" t="s">
        <v>284</v>
      </c>
      <c r="C91" s="9">
        <v>0</v>
      </c>
      <c r="D91" s="28">
        <v>25000000</v>
      </c>
      <c r="E91" s="9">
        <v>0</v>
      </c>
      <c r="F91" s="27">
        <f t="shared" ref="F91:F98" si="9">+C91+D91+E91</f>
        <v>25000000</v>
      </c>
      <c r="G91" s="9">
        <v>0</v>
      </c>
      <c r="H91" s="9"/>
      <c r="I91" s="9">
        <v>0</v>
      </c>
      <c r="J91" s="9"/>
      <c r="K91" s="9">
        <v>0</v>
      </c>
      <c r="L91" s="9"/>
      <c r="M91" s="9">
        <f t="shared" ref="M91:M98" si="10">+G91+I91+K91</f>
        <v>0</v>
      </c>
      <c r="N91" s="30">
        <f t="shared" ref="N91:N98" si="11">+F91+M91</f>
        <v>25000000</v>
      </c>
      <c r="O91" s="11"/>
      <c r="P91" s="12"/>
      <c r="Q91" s="13"/>
      <c r="R91" s="11"/>
    </row>
    <row r="92" spans="1:18" ht="15" x14ac:dyDescent="0.25">
      <c r="B92" s="21" t="s">
        <v>285</v>
      </c>
      <c r="C92" s="9">
        <v>0</v>
      </c>
      <c r="D92" s="9">
        <v>0</v>
      </c>
      <c r="E92" s="9">
        <v>0</v>
      </c>
      <c r="F92" s="27">
        <f t="shared" si="9"/>
        <v>0</v>
      </c>
      <c r="G92" s="9">
        <v>0</v>
      </c>
      <c r="H92" s="9"/>
      <c r="I92" s="9">
        <v>0</v>
      </c>
      <c r="J92" s="9"/>
      <c r="K92" s="9">
        <v>0</v>
      </c>
      <c r="L92" s="9"/>
      <c r="M92" s="9">
        <f t="shared" si="10"/>
        <v>0</v>
      </c>
      <c r="N92" s="30">
        <f t="shared" si="11"/>
        <v>0</v>
      </c>
      <c r="O92" s="11"/>
      <c r="P92" s="12"/>
      <c r="Q92" s="13"/>
      <c r="R92" s="11"/>
    </row>
    <row r="93" spans="1:18" ht="15" x14ac:dyDescent="0.25">
      <c r="B93" s="21" t="s">
        <v>286</v>
      </c>
      <c r="C93" s="9">
        <v>0</v>
      </c>
      <c r="D93" s="9">
        <v>0</v>
      </c>
      <c r="E93" s="9">
        <v>0</v>
      </c>
      <c r="F93" s="27">
        <f t="shared" si="9"/>
        <v>0</v>
      </c>
      <c r="G93" s="9">
        <v>0</v>
      </c>
      <c r="H93" s="9"/>
      <c r="I93" s="9">
        <v>0</v>
      </c>
      <c r="J93" s="9"/>
      <c r="K93" s="9">
        <v>0</v>
      </c>
      <c r="L93" s="9"/>
      <c r="M93" s="9">
        <f t="shared" si="10"/>
        <v>0</v>
      </c>
      <c r="N93" s="30">
        <f t="shared" si="11"/>
        <v>0</v>
      </c>
      <c r="O93" s="11"/>
      <c r="P93" s="12"/>
      <c r="Q93" s="13"/>
      <c r="R93" s="11"/>
    </row>
    <row r="94" spans="1:18" ht="15" x14ac:dyDescent="0.25">
      <c r="B94" s="21" t="s">
        <v>287</v>
      </c>
      <c r="C94" s="9">
        <v>0</v>
      </c>
      <c r="D94" s="28">
        <v>12000000</v>
      </c>
      <c r="E94" s="9">
        <v>0</v>
      </c>
      <c r="F94" s="27">
        <f t="shared" si="9"/>
        <v>12000000</v>
      </c>
      <c r="G94" s="9">
        <v>0</v>
      </c>
      <c r="H94" s="9"/>
      <c r="I94" s="9">
        <v>0</v>
      </c>
      <c r="J94" s="9"/>
      <c r="K94" s="9">
        <v>0</v>
      </c>
      <c r="L94" s="9"/>
      <c r="M94" s="9">
        <f t="shared" si="10"/>
        <v>0</v>
      </c>
      <c r="N94" s="30">
        <f t="shared" si="11"/>
        <v>12000000</v>
      </c>
      <c r="O94" s="11"/>
      <c r="P94" s="12"/>
      <c r="Q94" s="13"/>
      <c r="R94" s="11"/>
    </row>
    <row r="95" spans="1:18" ht="55.2" x14ac:dyDescent="0.25">
      <c r="B95" s="21" t="s">
        <v>288</v>
      </c>
      <c r="C95" s="9">
        <v>0</v>
      </c>
      <c r="D95" s="28">
        <v>570000000</v>
      </c>
      <c r="E95" s="9">
        <v>0</v>
      </c>
      <c r="F95" s="27">
        <f t="shared" si="9"/>
        <v>570000000</v>
      </c>
      <c r="G95" s="9">
        <v>0</v>
      </c>
      <c r="H95" s="9"/>
      <c r="I95" s="9">
        <v>0</v>
      </c>
      <c r="J95" s="9"/>
      <c r="K95" s="9">
        <v>0</v>
      </c>
      <c r="L95" s="9"/>
      <c r="M95" s="9">
        <f t="shared" si="10"/>
        <v>0</v>
      </c>
      <c r="N95" s="30">
        <f t="shared" si="11"/>
        <v>570000000</v>
      </c>
      <c r="O95" s="11"/>
      <c r="P95" s="12" t="s">
        <v>289</v>
      </c>
      <c r="Q95" s="32">
        <v>1</v>
      </c>
      <c r="R95" s="11"/>
    </row>
    <row r="96" spans="1:18" ht="27.6" x14ac:dyDescent="0.25">
      <c r="B96" s="21" t="s">
        <v>290</v>
      </c>
      <c r="C96" s="9">
        <v>0</v>
      </c>
      <c r="D96" s="9">
        <v>0</v>
      </c>
      <c r="E96" s="9">
        <v>0</v>
      </c>
      <c r="F96" s="27">
        <f t="shared" si="9"/>
        <v>0</v>
      </c>
      <c r="G96" s="9">
        <v>0</v>
      </c>
      <c r="H96" s="9"/>
      <c r="I96" s="9">
        <v>0</v>
      </c>
      <c r="J96" s="9"/>
      <c r="K96" s="9">
        <v>0</v>
      </c>
      <c r="L96" s="9"/>
      <c r="M96" s="9">
        <f t="shared" si="10"/>
        <v>0</v>
      </c>
      <c r="N96" s="30">
        <f t="shared" si="11"/>
        <v>0</v>
      </c>
      <c r="O96" s="11"/>
      <c r="P96" s="12" t="s">
        <v>291</v>
      </c>
      <c r="Q96" s="32">
        <v>1</v>
      </c>
      <c r="R96" s="11"/>
    </row>
    <row r="97" spans="1:18" ht="41.4" x14ac:dyDescent="0.25">
      <c r="B97" s="21" t="s">
        <v>238</v>
      </c>
      <c r="C97" s="9">
        <v>0</v>
      </c>
      <c r="D97" s="9">
        <v>0</v>
      </c>
      <c r="E97" s="9">
        <v>0</v>
      </c>
      <c r="F97" s="27">
        <f t="shared" si="9"/>
        <v>0</v>
      </c>
      <c r="G97" s="9">
        <v>0</v>
      </c>
      <c r="H97" s="9"/>
      <c r="I97" s="9">
        <v>0</v>
      </c>
      <c r="J97" s="9"/>
      <c r="K97" s="9">
        <v>0</v>
      </c>
      <c r="L97" s="9"/>
      <c r="M97" s="9">
        <f t="shared" si="10"/>
        <v>0</v>
      </c>
      <c r="N97" s="30">
        <f t="shared" si="11"/>
        <v>0</v>
      </c>
      <c r="O97" s="11"/>
      <c r="P97" s="12" t="s">
        <v>239</v>
      </c>
      <c r="Q97" s="32">
        <v>1</v>
      </c>
      <c r="R97" s="11"/>
    </row>
    <row r="98" spans="1:18" ht="27.6" x14ac:dyDescent="0.25">
      <c r="B98" s="21" t="s">
        <v>241</v>
      </c>
      <c r="C98" s="9">
        <v>0</v>
      </c>
      <c r="D98" s="9">
        <v>0</v>
      </c>
      <c r="E98" s="9">
        <v>0</v>
      </c>
      <c r="F98" s="27">
        <f t="shared" si="9"/>
        <v>0</v>
      </c>
      <c r="G98" s="9">
        <v>0</v>
      </c>
      <c r="H98" s="9"/>
      <c r="I98" s="9">
        <v>0</v>
      </c>
      <c r="J98" s="9"/>
      <c r="K98" s="9">
        <v>0</v>
      </c>
      <c r="L98" s="9"/>
      <c r="M98" s="9">
        <f t="shared" si="10"/>
        <v>0</v>
      </c>
      <c r="N98" s="30">
        <f t="shared" si="11"/>
        <v>0</v>
      </c>
      <c r="O98" s="11"/>
      <c r="P98" s="12" t="s">
        <v>242</v>
      </c>
      <c r="Q98" s="32">
        <v>0.78</v>
      </c>
      <c r="R98" s="11"/>
    </row>
    <row r="99" spans="1:18" ht="15.6" x14ac:dyDescent="0.25">
      <c r="B99" s="14" t="s">
        <v>6</v>
      </c>
      <c r="C99" s="15">
        <f>SUM(C90:C98)</f>
        <v>0</v>
      </c>
      <c r="D99" s="15">
        <f>SUM(D90:D98)</f>
        <v>607000000</v>
      </c>
      <c r="E99" s="15">
        <f>SUM(E90:E98)</f>
        <v>0</v>
      </c>
      <c r="F99" s="15">
        <f>SUM(F90:F98)</f>
        <v>607000000</v>
      </c>
      <c r="G99" s="15">
        <f>SUM(G90:G98)</f>
        <v>0</v>
      </c>
      <c r="I99" s="15">
        <f>SUM(I90:I98)</f>
        <v>0</v>
      </c>
      <c r="K99" s="15">
        <f>SUM(K90:K98)</f>
        <v>0</v>
      </c>
      <c r="M99" s="31">
        <f>SUM(M90:M98)</f>
        <v>0</v>
      </c>
      <c r="N99" s="31">
        <f>SUM(N90:N98)</f>
        <v>607000000</v>
      </c>
      <c r="O99" s="16"/>
      <c r="Q99" s="29"/>
      <c r="R99" s="16"/>
    </row>
    <row r="101" spans="1:18" ht="15.6" x14ac:dyDescent="0.25">
      <c r="B101" s="14" t="s">
        <v>12</v>
      </c>
      <c r="C101" s="17">
        <f>F99</f>
        <v>607000000</v>
      </c>
      <c r="D101" s="22"/>
    </row>
    <row r="102" spans="1:18" ht="15.6" x14ac:dyDescent="0.25">
      <c r="B102" s="14" t="s">
        <v>7</v>
      </c>
      <c r="C102" s="17">
        <f>+M99</f>
        <v>0</v>
      </c>
      <c r="D102" s="22"/>
    </row>
    <row r="103" spans="1:18" ht="15.6" x14ac:dyDescent="0.25">
      <c r="B103" s="14" t="s">
        <v>3</v>
      </c>
      <c r="C103" s="18">
        <f>+C101+C102</f>
        <v>607000000</v>
      </c>
      <c r="D103" s="23"/>
    </row>
    <row r="105" spans="1:18" x14ac:dyDescent="0.25">
      <c r="A105" s="25"/>
      <c r="B105" s="25"/>
      <c r="C105" s="25"/>
      <c r="D105" s="25"/>
      <c r="E105" s="25"/>
      <c r="F105" s="25"/>
      <c r="G105" s="25"/>
      <c r="H105" s="25"/>
      <c r="I105" s="25"/>
      <c r="J105" s="25"/>
      <c r="K105" s="25"/>
      <c r="L105" s="25"/>
      <c r="M105" s="25"/>
      <c r="N105" s="25"/>
      <c r="O105" s="25"/>
      <c r="P105" s="25"/>
      <c r="Q105" s="25"/>
    </row>
    <row r="107" spans="1:18" ht="29.25" customHeight="1" x14ac:dyDescent="0.25">
      <c r="B107" s="1" t="s">
        <v>261</v>
      </c>
      <c r="C107" s="159" t="s">
        <v>307</v>
      </c>
      <c r="D107" s="159"/>
      <c r="E107" s="159"/>
      <c r="F107" s="159"/>
      <c r="G107" s="159"/>
      <c r="H107" s="159"/>
      <c r="I107" s="159"/>
      <c r="J107" s="159"/>
      <c r="K107" s="159"/>
      <c r="L107" s="159"/>
      <c r="M107" s="159"/>
      <c r="N107" s="159"/>
      <c r="O107" s="2"/>
      <c r="R107" s="2"/>
    </row>
    <row r="108" spans="1:18" ht="15" customHeight="1" x14ac:dyDescent="0.25">
      <c r="B108" s="5"/>
      <c r="C108" s="6"/>
      <c r="D108" s="6"/>
      <c r="E108" s="6"/>
      <c r="F108" s="6"/>
      <c r="G108" s="6"/>
      <c r="H108" s="6"/>
      <c r="I108" s="6"/>
      <c r="J108" s="6"/>
      <c r="K108" s="6"/>
      <c r="L108" s="6"/>
      <c r="M108" s="6"/>
      <c r="N108" s="6"/>
      <c r="O108" s="6"/>
      <c r="R108" s="6"/>
    </row>
    <row r="109" spans="1:18" ht="16.5" customHeight="1" x14ac:dyDescent="0.25">
      <c r="B109" s="160" t="s">
        <v>0</v>
      </c>
      <c r="C109" s="151" t="s">
        <v>13</v>
      </c>
      <c r="D109" s="152"/>
      <c r="E109" s="152"/>
      <c r="F109" s="153"/>
      <c r="G109" s="151" t="s">
        <v>2</v>
      </c>
      <c r="H109" s="152"/>
      <c r="I109" s="152"/>
      <c r="J109" s="152"/>
      <c r="K109" s="152"/>
      <c r="L109" s="152"/>
      <c r="M109" s="153"/>
      <c r="N109" s="154" t="s">
        <v>3</v>
      </c>
      <c r="O109" s="7"/>
      <c r="P109" s="158" t="s">
        <v>11</v>
      </c>
      <c r="Q109" s="158"/>
      <c r="R109" s="7"/>
    </row>
    <row r="110" spans="1:18" ht="31.5" customHeight="1" x14ac:dyDescent="0.25">
      <c r="B110" s="160"/>
      <c r="C110" s="20" t="s">
        <v>9</v>
      </c>
      <c r="D110" s="20" t="s">
        <v>10</v>
      </c>
      <c r="E110" s="20" t="s">
        <v>1</v>
      </c>
      <c r="F110" s="20" t="s">
        <v>16</v>
      </c>
      <c r="G110" s="20" t="s">
        <v>14</v>
      </c>
      <c r="H110" s="24" t="s">
        <v>15</v>
      </c>
      <c r="I110" s="20" t="s">
        <v>18</v>
      </c>
      <c r="J110" s="24" t="s">
        <v>17</v>
      </c>
      <c r="K110" s="20" t="s">
        <v>19</v>
      </c>
      <c r="L110" s="24" t="s">
        <v>20</v>
      </c>
      <c r="M110" s="20" t="s">
        <v>4</v>
      </c>
      <c r="N110" s="154"/>
      <c r="O110" s="7"/>
      <c r="P110" s="8" t="s">
        <v>26</v>
      </c>
      <c r="Q110" s="8" t="s">
        <v>5</v>
      </c>
      <c r="R110" s="7"/>
    </row>
    <row r="111" spans="1:18" ht="30" x14ac:dyDescent="0.25">
      <c r="B111" s="21" t="s">
        <v>308</v>
      </c>
      <c r="C111" s="9">
        <v>0</v>
      </c>
      <c r="D111" s="28">
        <v>600000000</v>
      </c>
      <c r="E111" s="9">
        <v>0</v>
      </c>
      <c r="F111" s="27">
        <f>+C111+D111+E111</f>
        <v>600000000</v>
      </c>
      <c r="G111" s="9">
        <v>0</v>
      </c>
      <c r="H111" s="9"/>
      <c r="I111" s="9">
        <v>0</v>
      </c>
      <c r="J111" s="9"/>
      <c r="K111" s="9">
        <v>0</v>
      </c>
      <c r="L111" s="9"/>
      <c r="M111" s="9">
        <f>+G111+I111+K111</f>
        <v>0</v>
      </c>
      <c r="N111" s="30">
        <f>+F111+M111</f>
        <v>600000000</v>
      </c>
      <c r="O111" s="11"/>
      <c r="P111" s="12" t="s">
        <v>309</v>
      </c>
      <c r="Q111" s="32">
        <v>0.8</v>
      </c>
      <c r="R111" s="11"/>
    </row>
    <row r="112" spans="1:18" ht="15" x14ac:dyDescent="0.25">
      <c r="B112" s="21" t="s">
        <v>310</v>
      </c>
      <c r="C112" s="9">
        <v>0</v>
      </c>
      <c r="D112" s="9">
        <v>0</v>
      </c>
      <c r="E112" s="9">
        <v>0</v>
      </c>
      <c r="F112" s="27">
        <f>+C112+D112+E112</f>
        <v>0</v>
      </c>
      <c r="G112" s="9">
        <v>0</v>
      </c>
      <c r="H112" s="9"/>
      <c r="I112" s="9">
        <v>0</v>
      </c>
      <c r="J112" s="9"/>
      <c r="K112" s="9">
        <v>0</v>
      </c>
      <c r="L112" s="9"/>
      <c r="M112" s="9">
        <f>+G112+I112+K112</f>
        <v>0</v>
      </c>
      <c r="N112" s="30">
        <f>+F112+M112</f>
        <v>0</v>
      </c>
      <c r="O112" s="11"/>
      <c r="P112" s="12"/>
      <c r="Q112" s="13"/>
      <c r="R112" s="11"/>
    </row>
    <row r="113" spans="1:18" ht="30" x14ac:dyDescent="0.25">
      <c r="B113" s="21" t="s">
        <v>311</v>
      </c>
      <c r="C113" s="9">
        <v>0</v>
      </c>
      <c r="D113" s="28">
        <v>55000000</v>
      </c>
      <c r="E113" s="9">
        <v>0</v>
      </c>
      <c r="F113" s="27">
        <f>+C113+D113+E113</f>
        <v>55000000</v>
      </c>
      <c r="G113" s="9">
        <v>0</v>
      </c>
      <c r="H113" s="9"/>
      <c r="I113" s="9">
        <v>0</v>
      </c>
      <c r="J113" s="9"/>
      <c r="K113" s="9">
        <v>0</v>
      </c>
      <c r="L113" s="9"/>
      <c r="M113" s="9">
        <f>+G113+I113+K113</f>
        <v>0</v>
      </c>
      <c r="N113" s="30">
        <f>+F113+M113</f>
        <v>55000000</v>
      </c>
      <c r="O113" s="11"/>
      <c r="P113" s="12"/>
      <c r="Q113" s="13"/>
      <c r="R113" s="11"/>
    </row>
    <row r="114" spans="1:18" ht="41.4" x14ac:dyDescent="0.25">
      <c r="B114" s="21" t="s">
        <v>254</v>
      </c>
      <c r="C114" s="9">
        <v>0</v>
      </c>
      <c r="D114" s="9">
        <v>0</v>
      </c>
      <c r="E114" s="9">
        <v>0</v>
      </c>
      <c r="F114" s="27">
        <f>+C114+D114+E114</f>
        <v>0</v>
      </c>
      <c r="G114" s="9">
        <v>0</v>
      </c>
      <c r="H114" s="9"/>
      <c r="I114" s="9">
        <v>0</v>
      </c>
      <c r="J114" s="9"/>
      <c r="K114" s="9">
        <v>0</v>
      </c>
      <c r="L114" s="9"/>
      <c r="M114" s="9">
        <f>+G114+I114+K114</f>
        <v>0</v>
      </c>
      <c r="N114" s="30">
        <f>+F114+M114</f>
        <v>0</v>
      </c>
      <c r="O114" s="11"/>
      <c r="P114" s="12" t="s">
        <v>239</v>
      </c>
      <c r="Q114" s="32">
        <v>0.9</v>
      </c>
      <c r="R114" s="11"/>
    </row>
    <row r="115" spans="1:18" ht="15.6" x14ac:dyDescent="0.25">
      <c r="B115" s="14" t="s">
        <v>6</v>
      </c>
      <c r="C115" s="15">
        <f>SUM(C111:C114)</f>
        <v>0</v>
      </c>
      <c r="D115" s="15">
        <f>SUM(D111:D114)</f>
        <v>655000000</v>
      </c>
      <c r="E115" s="15">
        <f>SUM(E111:E114)</f>
        <v>0</v>
      </c>
      <c r="F115" s="15">
        <f>SUM(F111:F114)</f>
        <v>655000000</v>
      </c>
      <c r="G115" s="15">
        <f>SUM(G111:G114)</f>
        <v>0</v>
      </c>
      <c r="I115" s="15">
        <f>SUM(I111:I114)</f>
        <v>0</v>
      </c>
      <c r="K115" s="15">
        <f>SUM(K111:K114)</f>
        <v>0</v>
      </c>
      <c r="M115" s="31">
        <f>SUM(M111:M114)</f>
        <v>0</v>
      </c>
      <c r="N115" s="31">
        <f>SUM(N111:N114)</f>
        <v>655000000</v>
      </c>
      <c r="O115" s="16"/>
      <c r="Q115" s="29"/>
      <c r="R115" s="16"/>
    </row>
    <row r="117" spans="1:18" ht="15.6" x14ac:dyDescent="0.25">
      <c r="B117" s="14" t="s">
        <v>12</v>
      </c>
      <c r="C117" s="17">
        <f>F115</f>
        <v>655000000</v>
      </c>
      <c r="D117" s="22"/>
    </row>
    <row r="118" spans="1:18" ht="15.6" x14ac:dyDescent="0.25">
      <c r="B118" s="14" t="s">
        <v>7</v>
      </c>
      <c r="C118" s="17">
        <f>+M115</f>
        <v>0</v>
      </c>
      <c r="D118" s="22"/>
    </row>
    <row r="119" spans="1:18" ht="15.6" x14ac:dyDescent="0.25">
      <c r="B119" s="14" t="s">
        <v>3</v>
      </c>
      <c r="C119" s="18">
        <f>+C117+C118</f>
        <v>655000000</v>
      </c>
      <c r="D119" s="23"/>
    </row>
    <row r="121" spans="1:18" x14ac:dyDescent="0.25">
      <c r="A121" s="25"/>
      <c r="B121" s="25"/>
      <c r="C121" s="25"/>
      <c r="D121" s="25"/>
      <c r="E121" s="25"/>
      <c r="F121" s="25"/>
      <c r="G121" s="25"/>
      <c r="H121" s="25"/>
      <c r="I121" s="25"/>
      <c r="J121" s="25"/>
      <c r="K121" s="25"/>
      <c r="L121" s="25"/>
      <c r="M121" s="25"/>
      <c r="N121" s="25"/>
      <c r="O121" s="25"/>
      <c r="P121" s="25"/>
      <c r="Q121" s="25"/>
    </row>
    <row r="123" spans="1:18" ht="29.25" customHeight="1" x14ac:dyDescent="0.25">
      <c r="B123" s="1" t="s">
        <v>262</v>
      </c>
      <c r="C123" s="159" t="s">
        <v>312</v>
      </c>
      <c r="D123" s="159"/>
      <c r="E123" s="159"/>
      <c r="F123" s="159"/>
      <c r="G123" s="159"/>
      <c r="H123" s="159"/>
      <c r="I123" s="159"/>
      <c r="J123" s="159"/>
      <c r="K123" s="159"/>
      <c r="L123" s="159"/>
      <c r="M123" s="159"/>
      <c r="N123" s="159"/>
      <c r="O123" s="2"/>
      <c r="R123" s="2"/>
    </row>
    <row r="124" spans="1:18" ht="15" customHeight="1" x14ac:dyDescent="0.25">
      <c r="B124" s="5"/>
      <c r="C124" s="6"/>
      <c r="D124" s="6"/>
      <c r="E124" s="6"/>
      <c r="F124" s="6"/>
      <c r="G124" s="6"/>
      <c r="H124" s="6"/>
      <c r="I124" s="6"/>
      <c r="J124" s="6"/>
      <c r="K124" s="6"/>
      <c r="L124" s="6"/>
      <c r="M124" s="6"/>
      <c r="N124" s="6"/>
      <c r="O124" s="6"/>
      <c r="R124" s="6"/>
    </row>
    <row r="125" spans="1:18" ht="16.5" customHeight="1" x14ac:dyDescent="0.25">
      <c r="B125" s="160" t="s">
        <v>0</v>
      </c>
      <c r="C125" s="151" t="s">
        <v>13</v>
      </c>
      <c r="D125" s="152"/>
      <c r="E125" s="152"/>
      <c r="F125" s="153"/>
      <c r="G125" s="151" t="s">
        <v>2</v>
      </c>
      <c r="H125" s="152"/>
      <c r="I125" s="152"/>
      <c r="J125" s="152"/>
      <c r="K125" s="152"/>
      <c r="L125" s="152"/>
      <c r="M125" s="153"/>
      <c r="N125" s="154" t="s">
        <v>3</v>
      </c>
      <c r="O125" s="7"/>
      <c r="P125" s="158" t="s">
        <v>11</v>
      </c>
      <c r="Q125" s="158"/>
      <c r="R125" s="7"/>
    </row>
    <row r="126" spans="1:18" ht="31.5" customHeight="1" x14ac:dyDescent="0.25">
      <c r="B126" s="160"/>
      <c r="C126" s="20" t="s">
        <v>9</v>
      </c>
      <c r="D126" s="20" t="s">
        <v>10</v>
      </c>
      <c r="E126" s="20" t="s">
        <v>1</v>
      </c>
      <c r="F126" s="20" t="s">
        <v>16</v>
      </c>
      <c r="G126" s="20" t="s">
        <v>14</v>
      </c>
      <c r="H126" s="24" t="s">
        <v>15</v>
      </c>
      <c r="I126" s="20" t="s">
        <v>18</v>
      </c>
      <c r="J126" s="24" t="s">
        <v>17</v>
      </c>
      <c r="K126" s="20" t="s">
        <v>19</v>
      </c>
      <c r="L126" s="24" t="s">
        <v>20</v>
      </c>
      <c r="M126" s="20" t="s">
        <v>4</v>
      </c>
      <c r="N126" s="154"/>
      <c r="O126" s="7"/>
      <c r="P126" s="8" t="s">
        <v>26</v>
      </c>
      <c r="Q126" s="8" t="s">
        <v>5</v>
      </c>
      <c r="R126" s="7"/>
    </row>
    <row r="127" spans="1:18" ht="30" x14ac:dyDescent="0.25">
      <c r="B127" s="21" t="s">
        <v>313</v>
      </c>
      <c r="C127" s="9">
        <v>0</v>
      </c>
      <c r="D127" s="9">
        <v>0</v>
      </c>
      <c r="E127" s="9">
        <v>0</v>
      </c>
      <c r="F127" s="27">
        <f t="shared" ref="F127:F132" si="12">+C127+D127+E127</f>
        <v>0</v>
      </c>
      <c r="G127" s="9">
        <v>0</v>
      </c>
      <c r="H127" s="9"/>
      <c r="I127" s="9">
        <v>0</v>
      </c>
      <c r="J127" s="9"/>
      <c r="K127" s="9">
        <v>0</v>
      </c>
      <c r="L127" s="9"/>
      <c r="M127" s="9">
        <f t="shared" ref="M127:M132" si="13">+G127+I127+K127</f>
        <v>0</v>
      </c>
      <c r="N127" s="30">
        <f t="shared" ref="N127:N132" si="14">+F127+M127</f>
        <v>0</v>
      </c>
      <c r="O127" s="11"/>
      <c r="P127" s="12"/>
      <c r="Q127" s="13"/>
      <c r="R127" s="11"/>
    </row>
    <row r="128" spans="1:18" ht="75" x14ac:dyDescent="0.25">
      <c r="B128" s="21" t="s">
        <v>314</v>
      </c>
      <c r="C128" s="9">
        <v>0</v>
      </c>
      <c r="D128" s="28">
        <v>35000000</v>
      </c>
      <c r="E128" s="9">
        <v>0</v>
      </c>
      <c r="F128" s="27">
        <f t="shared" si="12"/>
        <v>35000000</v>
      </c>
      <c r="G128" s="9">
        <v>0</v>
      </c>
      <c r="H128" s="9"/>
      <c r="I128" s="9">
        <v>0</v>
      </c>
      <c r="J128" s="9"/>
      <c r="K128" s="9">
        <v>0</v>
      </c>
      <c r="L128" s="9"/>
      <c r="M128" s="9">
        <f t="shared" si="13"/>
        <v>0</v>
      </c>
      <c r="N128" s="30">
        <f t="shared" si="14"/>
        <v>35000000</v>
      </c>
      <c r="O128" s="11"/>
      <c r="P128" s="12"/>
      <c r="Q128" s="13"/>
      <c r="R128" s="11"/>
    </row>
    <row r="129" spans="1:18" ht="60" x14ac:dyDescent="0.25">
      <c r="B129" s="21" t="s">
        <v>315</v>
      </c>
      <c r="C129" s="9">
        <v>0</v>
      </c>
      <c r="D129" s="9">
        <v>0</v>
      </c>
      <c r="E129" s="9">
        <v>0</v>
      </c>
      <c r="F129" s="27">
        <f t="shared" si="12"/>
        <v>0</v>
      </c>
      <c r="G129" s="9">
        <v>0</v>
      </c>
      <c r="H129" s="9"/>
      <c r="I129" s="9">
        <v>0</v>
      </c>
      <c r="J129" s="9"/>
      <c r="K129" s="9">
        <v>0</v>
      </c>
      <c r="L129" s="9"/>
      <c r="M129" s="9">
        <f t="shared" si="13"/>
        <v>0</v>
      </c>
      <c r="N129" s="30">
        <f t="shared" si="14"/>
        <v>0</v>
      </c>
      <c r="O129" s="11"/>
      <c r="P129" s="12"/>
      <c r="Q129" s="13"/>
      <c r="R129" s="11"/>
    </row>
    <row r="130" spans="1:18" ht="15" x14ac:dyDescent="0.25">
      <c r="B130" s="21" t="s">
        <v>316</v>
      </c>
      <c r="C130" s="9">
        <v>0</v>
      </c>
      <c r="D130" s="9">
        <v>0</v>
      </c>
      <c r="E130" s="9">
        <v>0</v>
      </c>
      <c r="F130" s="27">
        <f t="shared" si="12"/>
        <v>0</v>
      </c>
      <c r="G130" s="9">
        <v>0</v>
      </c>
      <c r="H130" s="9"/>
      <c r="I130" s="9">
        <v>0</v>
      </c>
      <c r="J130" s="9"/>
      <c r="K130" s="9">
        <v>0</v>
      </c>
      <c r="L130" s="9"/>
      <c r="M130" s="9">
        <f t="shared" si="13"/>
        <v>0</v>
      </c>
      <c r="N130" s="30">
        <f t="shared" si="14"/>
        <v>0</v>
      </c>
      <c r="O130" s="11"/>
      <c r="P130" s="12"/>
      <c r="Q130" s="13"/>
      <c r="R130" s="11"/>
    </row>
    <row r="131" spans="1:18" ht="15" x14ac:dyDescent="0.25">
      <c r="B131" s="21" t="s">
        <v>317</v>
      </c>
      <c r="C131" s="9">
        <v>0</v>
      </c>
      <c r="D131" s="28">
        <v>50000000</v>
      </c>
      <c r="E131" s="9">
        <v>0</v>
      </c>
      <c r="F131" s="27">
        <f t="shared" si="12"/>
        <v>50000000</v>
      </c>
      <c r="G131" s="9">
        <v>0</v>
      </c>
      <c r="H131" s="9"/>
      <c r="I131" s="9">
        <v>0</v>
      </c>
      <c r="J131" s="9"/>
      <c r="K131" s="9">
        <v>0</v>
      </c>
      <c r="L131" s="9"/>
      <c r="M131" s="9">
        <f t="shared" si="13"/>
        <v>0</v>
      </c>
      <c r="N131" s="30">
        <f t="shared" si="14"/>
        <v>50000000</v>
      </c>
      <c r="O131" s="11"/>
      <c r="P131" s="12"/>
      <c r="Q131" s="13"/>
      <c r="R131" s="11"/>
    </row>
    <row r="132" spans="1:18" ht="41.4" x14ac:dyDescent="0.25">
      <c r="B132" s="21" t="s">
        <v>254</v>
      </c>
      <c r="C132" s="9">
        <v>0</v>
      </c>
      <c r="D132" s="9">
        <v>0</v>
      </c>
      <c r="E132" s="9">
        <v>0</v>
      </c>
      <c r="F132" s="27">
        <f t="shared" si="12"/>
        <v>0</v>
      </c>
      <c r="G132" s="9">
        <v>0</v>
      </c>
      <c r="H132" s="9"/>
      <c r="I132" s="9">
        <v>0</v>
      </c>
      <c r="J132" s="9"/>
      <c r="K132" s="9">
        <v>0</v>
      </c>
      <c r="L132" s="9"/>
      <c r="M132" s="9">
        <f t="shared" si="13"/>
        <v>0</v>
      </c>
      <c r="N132" s="30">
        <f t="shared" si="14"/>
        <v>0</v>
      </c>
      <c r="O132" s="11"/>
      <c r="P132" s="12" t="s">
        <v>239</v>
      </c>
      <c r="Q132" s="32">
        <v>1</v>
      </c>
      <c r="R132" s="11"/>
    </row>
    <row r="133" spans="1:18" ht="15.6" x14ac:dyDescent="0.25">
      <c r="B133" s="14" t="s">
        <v>6</v>
      </c>
      <c r="C133" s="15">
        <f>SUM(C127:C132)</f>
        <v>0</v>
      </c>
      <c r="D133" s="15">
        <f>SUM(D127:D132)</f>
        <v>85000000</v>
      </c>
      <c r="E133" s="15">
        <f>SUM(E127:E132)</f>
        <v>0</v>
      </c>
      <c r="F133" s="15">
        <f>SUM(F127:F132)</f>
        <v>85000000</v>
      </c>
      <c r="G133" s="15">
        <f>SUM(G127:G132)</f>
        <v>0</v>
      </c>
      <c r="I133" s="15">
        <f>SUM(I127:I132)</f>
        <v>0</v>
      </c>
      <c r="K133" s="15">
        <f>SUM(K127:K132)</f>
        <v>0</v>
      </c>
      <c r="M133" s="31">
        <f>SUM(M127:M132)</f>
        <v>0</v>
      </c>
      <c r="N133" s="31">
        <f>SUM(N127:N132)</f>
        <v>85000000</v>
      </c>
      <c r="O133" s="16"/>
      <c r="Q133" s="29">
        <f>SUM(Q127:Q132)</f>
        <v>1</v>
      </c>
      <c r="R133" s="16"/>
    </row>
    <row r="135" spans="1:18" ht="15.6" x14ac:dyDescent="0.25">
      <c r="B135" s="14" t="s">
        <v>12</v>
      </c>
      <c r="C135" s="17">
        <f>F133</f>
        <v>85000000</v>
      </c>
      <c r="D135" s="22"/>
    </row>
    <row r="136" spans="1:18" ht="15.6" x14ac:dyDescent="0.25">
      <c r="B136" s="14" t="s">
        <v>7</v>
      </c>
      <c r="C136" s="17">
        <f>+M133</f>
        <v>0</v>
      </c>
      <c r="D136" s="22"/>
    </row>
    <row r="137" spans="1:18" ht="15.6" x14ac:dyDescent="0.25">
      <c r="B137" s="14" t="s">
        <v>3</v>
      </c>
      <c r="C137" s="18">
        <f>+C135+C136</f>
        <v>85000000</v>
      </c>
      <c r="D137" s="23"/>
    </row>
    <row r="139" spans="1:18" x14ac:dyDescent="0.25">
      <c r="A139" s="25"/>
      <c r="B139" s="25"/>
      <c r="C139" s="25"/>
      <c r="D139" s="25"/>
      <c r="E139" s="25"/>
      <c r="F139" s="25"/>
      <c r="G139" s="25"/>
      <c r="H139" s="25"/>
      <c r="I139" s="25"/>
      <c r="J139" s="25"/>
      <c r="K139" s="25"/>
      <c r="L139" s="25"/>
      <c r="M139" s="25"/>
      <c r="N139" s="25"/>
      <c r="O139" s="25"/>
      <c r="P139" s="25"/>
      <c r="Q139" s="25"/>
    </row>
    <row r="141" spans="1:18" ht="29.25" customHeight="1" x14ac:dyDescent="0.25">
      <c r="B141" s="1" t="s">
        <v>263</v>
      </c>
      <c r="C141" s="159" t="s">
        <v>318</v>
      </c>
      <c r="D141" s="159"/>
      <c r="E141" s="159"/>
      <c r="F141" s="159"/>
      <c r="G141" s="159"/>
      <c r="H141" s="159"/>
      <c r="I141" s="159"/>
      <c r="J141" s="159"/>
      <c r="K141" s="159"/>
      <c r="L141" s="159"/>
      <c r="M141" s="159"/>
      <c r="N141" s="159"/>
      <c r="O141" s="2"/>
      <c r="R141" s="2"/>
    </row>
    <row r="142" spans="1:18" ht="15" customHeight="1" x14ac:dyDescent="0.25">
      <c r="B142" s="5"/>
      <c r="C142" s="6"/>
      <c r="D142" s="6"/>
      <c r="E142" s="6"/>
      <c r="F142" s="6"/>
      <c r="G142" s="6"/>
      <c r="H142" s="6"/>
      <c r="I142" s="6"/>
      <c r="J142" s="6"/>
      <c r="K142" s="6"/>
      <c r="L142" s="6"/>
      <c r="M142" s="6"/>
      <c r="N142" s="6"/>
      <c r="O142" s="6"/>
      <c r="R142" s="6"/>
    </row>
    <row r="143" spans="1:18" ht="16.5" customHeight="1" x14ac:dyDescent="0.25">
      <c r="B143" s="160" t="s">
        <v>0</v>
      </c>
      <c r="C143" s="151" t="s">
        <v>13</v>
      </c>
      <c r="D143" s="152"/>
      <c r="E143" s="152"/>
      <c r="F143" s="153"/>
      <c r="G143" s="151" t="s">
        <v>2</v>
      </c>
      <c r="H143" s="152"/>
      <c r="I143" s="152"/>
      <c r="J143" s="152"/>
      <c r="K143" s="152"/>
      <c r="L143" s="152"/>
      <c r="M143" s="153"/>
      <c r="N143" s="154" t="s">
        <v>3</v>
      </c>
      <c r="O143" s="7"/>
      <c r="P143" s="158" t="s">
        <v>11</v>
      </c>
      <c r="Q143" s="158"/>
      <c r="R143" s="7"/>
    </row>
    <row r="144" spans="1:18" ht="31.5" customHeight="1" x14ac:dyDescent="0.25">
      <c r="B144" s="160"/>
      <c r="C144" s="20" t="s">
        <v>9</v>
      </c>
      <c r="D144" s="20" t="s">
        <v>10</v>
      </c>
      <c r="E144" s="20" t="s">
        <v>1</v>
      </c>
      <c r="F144" s="20" t="s">
        <v>16</v>
      </c>
      <c r="G144" s="20" t="s">
        <v>14</v>
      </c>
      <c r="H144" s="24" t="s">
        <v>15</v>
      </c>
      <c r="I144" s="20" t="s">
        <v>18</v>
      </c>
      <c r="J144" s="24" t="s">
        <v>17</v>
      </c>
      <c r="K144" s="20" t="s">
        <v>19</v>
      </c>
      <c r="L144" s="24" t="s">
        <v>20</v>
      </c>
      <c r="M144" s="20" t="s">
        <v>4</v>
      </c>
      <c r="N144" s="154"/>
      <c r="O144" s="7"/>
      <c r="P144" s="8" t="s">
        <v>26</v>
      </c>
      <c r="Q144" s="8" t="s">
        <v>5</v>
      </c>
      <c r="R144" s="7"/>
    </row>
    <row r="145" spans="1:18" ht="30" x14ac:dyDescent="0.25">
      <c r="B145" s="21" t="s">
        <v>319</v>
      </c>
      <c r="C145" s="9">
        <v>0</v>
      </c>
      <c r="D145" s="9">
        <v>0</v>
      </c>
      <c r="E145" s="9">
        <v>0</v>
      </c>
      <c r="F145" s="27">
        <f>+C145+D145+E145</f>
        <v>0</v>
      </c>
      <c r="G145" s="9">
        <v>0</v>
      </c>
      <c r="H145" s="9"/>
      <c r="I145" s="9">
        <v>0</v>
      </c>
      <c r="J145" s="9"/>
      <c r="K145" s="9">
        <v>0</v>
      </c>
      <c r="L145" s="9"/>
      <c r="M145" s="9">
        <f>+G145+I145+K145</f>
        <v>0</v>
      </c>
      <c r="N145" s="30">
        <f>+F145+M145</f>
        <v>0</v>
      </c>
      <c r="O145" s="11"/>
      <c r="P145" s="12"/>
      <c r="Q145" s="13"/>
      <c r="R145" s="11"/>
    </row>
    <row r="146" spans="1:18" ht="30" x14ac:dyDescent="0.25">
      <c r="B146" s="21" t="s">
        <v>320</v>
      </c>
      <c r="C146" s="9">
        <v>0</v>
      </c>
      <c r="D146" s="9">
        <v>0</v>
      </c>
      <c r="E146" s="9">
        <v>0</v>
      </c>
      <c r="F146" s="27">
        <f>+C146+D146+E146</f>
        <v>0</v>
      </c>
      <c r="G146" s="9">
        <v>0</v>
      </c>
      <c r="H146" s="9"/>
      <c r="I146" s="9">
        <v>0</v>
      </c>
      <c r="J146" s="9"/>
      <c r="K146" s="9">
        <v>0</v>
      </c>
      <c r="L146" s="9"/>
      <c r="M146" s="9">
        <f>+G146+I146+K146</f>
        <v>0</v>
      </c>
      <c r="N146" s="30">
        <f>+F146+M146</f>
        <v>0</v>
      </c>
      <c r="O146" s="11"/>
      <c r="P146" s="12"/>
      <c r="Q146" s="13"/>
      <c r="R146" s="11"/>
    </row>
    <row r="147" spans="1:18" ht="30" x14ac:dyDescent="0.25">
      <c r="B147" s="21" t="s">
        <v>321</v>
      </c>
      <c r="C147" s="9">
        <v>0</v>
      </c>
      <c r="D147" s="9">
        <v>0</v>
      </c>
      <c r="E147" s="9">
        <v>0</v>
      </c>
      <c r="F147" s="27">
        <f>+C147+D147+E147</f>
        <v>0</v>
      </c>
      <c r="G147" s="9">
        <v>0</v>
      </c>
      <c r="H147" s="9"/>
      <c r="I147" s="9">
        <v>0</v>
      </c>
      <c r="J147" s="9"/>
      <c r="K147" s="9">
        <v>0</v>
      </c>
      <c r="L147" s="9"/>
      <c r="M147" s="9">
        <f>+G147+I147+K147</f>
        <v>0</v>
      </c>
      <c r="N147" s="30">
        <f>+F147+M147</f>
        <v>0</v>
      </c>
      <c r="O147" s="11"/>
      <c r="P147" s="12"/>
      <c r="Q147" s="13"/>
      <c r="R147" s="11"/>
    </row>
    <row r="148" spans="1:18" ht="45" x14ac:dyDescent="0.25">
      <c r="B148" s="21" t="s">
        <v>322</v>
      </c>
      <c r="C148" s="9">
        <v>0</v>
      </c>
      <c r="D148" s="9">
        <v>0</v>
      </c>
      <c r="E148" s="9">
        <v>0</v>
      </c>
      <c r="F148" s="27">
        <f>+C148+D148+E148</f>
        <v>0</v>
      </c>
      <c r="G148" s="9">
        <v>0</v>
      </c>
      <c r="H148" s="9"/>
      <c r="I148" s="9">
        <v>0</v>
      </c>
      <c r="J148" s="9"/>
      <c r="K148" s="9">
        <v>0</v>
      </c>
      <c r="L148" s="9"/>
      <c r="M148" s="9">
        <f>+G148+I148+K148</f>
        <v>0</v>
      </c>
      <c r="N148" s="30">
        <f>+F148+M148</f>
        <v>0</v>
      </c>
      <c r="O148" s="11"/>
      <c r="P148" s="12"/>
      <c r="Q148" s="13"/>
      <c r="R148" s="11"/>
    </row>
    <row r="149" spans="1:18" ht="30" x14ac:dyDescent="0.25">
      <c r="B149" s="21" t="s">
        <v>323</v>
      </c>
      <c r="C149" s="9">
        <v>0</v>
      </c>
      <c r="D149" s="9">
        <v>0</v>
      </c>
      <c r="E149" s="9">
        <v>0</v>
      </c>
      <c r="F149" s="27">
        <f>+C149+D149+E149</f>
        <v>0</v>
      </c>
      <c r="G149" s="9">
        <v>0</v>
      </c>
      <c r="H149" s="9"/>
      <c r="I149" s="9">
        <v>0</v>
      </c>
      <c r="J149" s="9"/>
      <c r="K149" s="9">
        <v>0</v>
      </c>
      <c r="L149" s="9"/>
      <c r="M149" s="9">
        <f>+G149+I149+K149</f>
        <v>0</v>
      </c>
      <c r="N149" s="30">
        <f>+F149+M149</f>
        <v>0</v>
      </c>
      <c r="O149" s="11"/>
      <c r="P149" s="12"/>
      <c r="Q149" s="13"/>
      <c r="R149" s="11"/>
    </row>
    <row r="150" spans="1:18" ht="15.6" x14ac:dyDescent="0.25">
      <c r="B150" s="14" t="s">
        <v>6</v>
      </c>
      <c r="C150" s="15">
        <f>SUM(C145:C149)</f>
        <v>0</v>
      </c>
      <c r="D150" s="15">
        <f>SUM(D145:D149)</f>
        <v>0</v>
      </c>
      <c r="E150" s="15">
        <f>SUM(E145:E149)</f>
        <v>0</v>
      </c>
      <c r="F150" s="15">
        <f>SUM(F145:F149)</f>
        <v>0</v>
      </c>
      <c r="G150" s="15">
        <f>SUM(G145:G149)</f>
        <v>0</v>
      </c>
      <c r="I150" s="15">
        <f>SUM(I145:I149)</f>
        <v>0</v>
      </c>
      <c r="K150" s="15">
        <f>SUM(K145:K149)</f>
        <v>0</v>
      </c>
      <c r="M150" s="31">
        <f>SUM(M145:M149)</f>
        <v>0</v>
      </c>
      <c r="N150" s="31">
        <f>SUM(N145:N149)</f>
        <v>0</v>
      </c>
      <c r="O150" s="16"/>
      <c r="Q150" s="29">
        <f>SUM(Q145:Q149)</f>
        <v>0</v>
      </c>
      <c r="R150" s="16"/>
    </row>
    <row r="152" spans="1:18" ht="15.6" x14ac:dyDescent="0.25">
      <c r="B152" s="14" t="s">
        <v>12</v>
      </c>
      <c r="C152" s="17">
        <f>F150</f>
        <v>0</v>
      </c>
      <c r="D152" s="22"/>
    </row>
    <row r="153" spans="1:18" ht="15.6" x14ac:dyDescent="0.25">
      <c r="B153" s="14" t="s">
        <v>7</v>
      </c>
      <c r="C153" s="17">
        <f>+M150</f>
        <v>0</v>
      </c>
      <c r="D153" s="22"/>
    </row>
    <row r="154" spans="1:18" ht="15.6" x14ac:dyDescent="0.25">
      <c r="B154" s="14" t="s">
        <v>3</v>
      </c>
      <c r="C154" s="18">
        <f>+C152+C153</f>
        <v>0</v>
      </c>
      <c r="D154" s="23"/>
    </row>
    <row r="156" spans="1:18" x14ac:dyDescent="0.25">
      <c r="A156" s="25"/>
      <c r="B156" s="25"/>
      <c r="C156" s="25"/>
      <c r="D156" s="25"/>
      <c r="E156" s="25"/>
      <c r="F156" s="25"/>
      <c r="G156" s="25"/>
      <c r="H156" s="25"/>
      <c r="I156" s="25"/>
      <c r="J156" s="25"/>
      <c r="K156" s="25"/>
      <c r="L156" s="25"/>
      <c r="M156" s="25"/>
      <c r="N156" s="25"/>
      <c r="O156" s="25"/>
      <c r="P156" s="25"/>
      <c r="Q156" s="25"/>
    </row>
    <row r="158" spans="1:18" ht="29.25" customHeight="1" x14ac:dyDescent="0.25">
      <c r="B158" s="1" t="s">
        <v>265</v>
      </c>
      <c r="C158" s="159" t="s">
        <v>324</v>
      </c>
      <c r="D158" s="159"/>
      <c r="E158" s="159"/>
      <c r="F158" s="159"/>
      <c r="G158" s="159"/>
      <c r="H158" s="159"/>
      <c r="I158" s="159"/>
      <c r="J158" s="159"/>
      <c r="K158" s="159"/>
      <c r="L158" s="159"/>
      <c r="M158" s="159"/>
      <c r="N158" s="159"/>
      <c r="O158" s="2"/>
      <c r="R158" s="2"/>
    </row>
    <row r="159" spans="1:18" ht="15" customHeight="1" x14ac:dyDescent="0.25">
      <c r="B159" s="5"/>
      <c r="C159" s="6"/>
      <c r="D159" s="6"/>
      <c r="E159" s="6"/>
      <c r="F159" s="6"/>
      <c r="G159" s="6"/>
      <c r="H159" s="6"/>
      <c r="I159" s="6"/>
      <c r="J159" s="6"/>
      <c r="K159" s="6"/>
      <c r="L159" s="6"/>
      <c r="M159" s="6"/>
      <c r="N159" s="6"/>
      <c r="O159" s="6"/>
      <c r="R159" s="6"/>
    </row>
    <row r="160" spans="1:18" ht="16.5" customHeight="1" x14ac:dyDescent="0.25">
      <c r="B160" s="160" t="s">
        <v>0</v>
      </c>
      <c r="C160" s="151" t="s">
        <v>13</v>
      </c>
      <c r="D160" s="152"/>
      <c r="E160" s="152"/>
      <c r="F160" s="153"/>
      <c r="G160" s="151" t="s">
        <v>2</v>
      </c>
      <c r="H160" s="152"/>
      <c r="I160" s="152"/>
      <c r="J160" s="152"/>
      <c r="K160" s="152"/>
      <c r="L160" s="152"/>
      <c r="M160" s="153"/>
      <c r="N160" s="154" t="s">
        <v>3</v>
      </c>
      <c r="O160" s="7"/>
      <c r="P160" s="158" t="s">
        <v>11</v>
      </c>
      <c r="Q160" s="158"/>
      <c r="R160" s="7"/>
    </row>
    <row r="161" spans="1:18" ht="31.5" customHeight="1" x14ac:dyDescent="0.25">
      <c r="B161" s="160"/>
      <c r="C161" s="20" t="s">
        <v>9</v>
      </c>
      <c r="D161" s="20" t="s">
        <v>10</v>
      </c>
      <c r="E161" s="20" t="s">
        <v>1</v>
      </c>
      <c r="F161" s="20" t="s">
        <v>16</v>
      </c>
      <c r="G161" s="20" t="s">
        <v>14</v>
      </c>
      <c r="H161" s="24" t="s">
        <v>15</v>
      </c>
      <c r="I161" s="20" t="s">
        <v>18</v>
      </c>
      <c r="J161" s="24" t="s">
        <v>17</v>
      </c>
      <c r="K161" s="20" t="s">
        <v>19</v>
      </c>
      <c r="L161" s="24" t="s">
        <v>20</v>
      </c>
      <c r="M161" s="20" t="s">
        <v>4</v>
      </c>
      <c r="N161" s="154"/>
      <c r="O161" s="7"/>
      <c r="P161" s="8" t="s">
        <v>26</v>
      </c>
      <c r="Q161" s="8" t="s">
        <v>5</v>
      </c>
      <c r="R161" s="7"/>
    </row>
    <row r="162" spans="1:18" ht="45" x14ac:dyDescent="0.25">
      <c r="B162" s="21" t="s">
        <v>325</v>
      </c>
      <c r="C162" s="9">
        <v>0</v>
      </c>
      <c r="D162" s="9">
        <v>0</v>
      </c>
      <c r="E162" s="9">
        <v>0</v>
      </c>
      <c r="F162" s="27">
        <f t="shared" ref="F162:F167" si="15">+C162+D162+E162</f>
        <v>0</v>
      </c>
      <c r="G162" s="9">
        <v>0</v>
      </c>
      <c r="H162" s="9"/>
      <c r="I162" s="9">
        <v>0</v>
      </c>
      <c r="J162" s="9"/>
      <c r="K162" s="9">
        <v>0</v>
      </c>
      <c r="L162" s="9"/>
      <c r="M162" s="9">
        <f t="shared" ref="M162:M167" si="16">+G162+I162+K162</f>
        <v>0</v>
      </c>
      <c r="N162" s="30">
        <f t="shared" ref="N162:N167" si="17">+F162+M162</f>
        <v>0</v>
      </c>
      <c r="O162" s="11"/>
      <c r="P162" s="12"/>
      <c r="Q162" s="13"/>
      <c r="R162" s="11"/>
    </row>
    <row r="163" spans="1:18" ht="45" x14ac:dyDescent="0.25">
      <c r="B163" s="21" t="s">
        <v>326</v>
      </c>
      <c r="C163" s="9">
        <v>0</v>
      </c>
      <c r="D163" s="9">
        <v>0</v>
      </c>
      <c r="E163" s="9">
        <v>0</v>
      </c>
      <c r="F163" s="27">
        <f t="shared" si="15"/>
        <v>0</v>
      </c>
      <c r="G163" s="9">
        <v>0</v>
      </c>
      <c r="H163" s="9"/>
      <c r="I163" s="9">
        <v>0</v>
      </c>
      <c r="J163" s="9"/>
      <c r="K163" s="9">
        <v>0</v>
      </c>
      <c r="L163" s="9"/>
      <c r="M163" s="9">
        <f t="shared" si="16"/>
        <v>0</v>
      </c>
      <c r="N163" s="30">
        <f t="shared" si="17"/>
        <v>0</v>
      </c>
      <c r="O163" s="11"/>
      <c r="P163" s="12"/>
      <c r="Q163" s="13"/>
      <c r="R163" s="11"/>
    </row>
    <row r="164" spans="1:18" ht="45" x14ac:dyDescent="0.25">
      <c r="B164" s="21" t="s">
        <v>327</v>
      </c>
      <c r="C164" s="9">
        <v>0</v>
      </c>
      <c r="D164" s="9">
        <v>0</v>
      </c>
      <c r="E164" s="9">
        <v>0</v>
      </c>
      <c r="F164" s="27">
        <f t="shared" si="15"/>
        <v>0</v>
      </c>
      <c r="G164" s="9">
        <v>0</v>
      </c>
      <c r="H164" s="9"/>
      <c r="I164" s="9">
        <v>0</v>
      </c>
      <c r="J164" s="9"/>
      <c r="K164" s="9">
        <v>0</v>
      </c>
      <c r="L164" s="9"/>
      <c r="M164" s="9">
        <f t="shared" si="16"/>
        <v>0</v>
      </c>
      <c r="N164" s="30">
        <f t="shared" si="17"/>
        <v>0</v>
      </c>
      <c r="O164" s="11"/>
      <c r="P164" s="12"/>
      <c r="Q164" s="13"/>
      <c r="R164" s="11"/>
    </row>
    <row r="165" spans="1:18" ht="15" x14ac:dyDescent="0.25">
      <c r="B165" s="21" t="s">
        <v>328</v>
      </c>
      <c r="C165" s="9">
        <v>0</v>
      </c>
      <c r="D165" s="9">
        <v>0</v>
      </c>
      <c r="E165" s="9">
        <v>0</v>
      </c>
      <c r="F165" s="27">
        <f t="shared" si="15"/>
        <v>0</v>
      </c>
      <c r="G165" s="9">
        <v>0</v>
      </c>
      <c r="H165" s="9"/>
      <c r="I165" s="9">
        <v>0</v>
      </c>
      <c r="J165" s="9"/>
      <c r="K165" s="9">
        <v>0</v>
      </c>
      <c r="L165" s="9"/>
      <c r="M165" s="9">
        <f t="shared" si="16"/>
        <v>0</v>
      </c>
      <c r="N165" s="30">
        <f t="shared" si="17"/>
        <v>0</v>
      </c>
      <c r="O165" s="11"/>
      <c r="P165" s="12"/>
      <c r="Q165" s="13"/>
      <c r="R165" s="11"/>
    </row>
    <row r="166" spans="1:18" ht="45" x14ac:dyDescent="0.25">
      <c r="B166" s="21" t="s">
        <v>329</v>
      </c>
      <c r="C166" s="9">
        <v>0</v>
      </c>
      <c r="D166" s="9">
        <v>0</v>
      </c>
      <c r="E166" s="9">
        <v>0</v>
      </c>
      <c r="F166" s="27">
        <f t="shared" si="15"/>
        <v>0</v>
      </c>
      <c r="G166" s="9">
        <v>0</v>
      </c>
      <c r="H166" s="9"/>
      <c r="I166" s="9">
        <v>0</v>
      </c>
      <c r="J166" s="9"/>
      <c r="K166" s="9">
        <v>0</v>
      </c>
      <c r="L166" s="9"/>
      <c r="M166" s="9">
        <f t="shared" si="16"/>
        <v>0</v>
      </c>
      <c r="N166" s="30">
        <f t="shared" si="17"/>
        <v>0</v>
      </c>
      <c r="O166" s="11"/>
      <c r="P166" s="12"/>
      <c r="Q166" s="13"/>
      <c r="R166" s="11"/>
    </row>
    <row r="167" spans="1:18" ht="27.6" x14ac:dyDescent="0.25">
      <c r="B167" s="21" t="s">
        <v>241</v>
      </c>
      <c r="C167" s="9">
        <v>0</v>
      </c>
      <c r="D167" s="9">
        <v>0</v>
      </c>
      <c r="E167" s="9">
        <v>0</v>
      </c>
      <c r="F167" s="27">
        <f t="shared" si="15"/>
        <v>0</v>
      </c>
      <c r="G167" s="9">
        <v>0</v>
      </c>
      <c r="H167" s="9"/>
      <c r="I167" s="9">
        <v>0</v>
      </c>
      <c r="J167" s="9"/>
      <c r="K167" s="9">
        <v>0</v>
      </c>
      <c r="L167" s="9"/>
      <c r="M167" s="9">
        <f t="shared" si="16"/>
        <v>0</v>
      </c>
      <c r="N167" s="30">
        <f t="shared" si="17"/>
        <v>0</v>
      </c>
      <c r="O167" s="11"/>
      <c r="P167" s="12" t="s">
        <v>242</v>
      </c>
      <c r="Q167" s="32">
        <v>1</v>
      </c>
      <c r="R167" s="11"/>
    </row>
    <row r="168" spans="1:18" ht="15.6" x14ac:dyDescent="0.25">
      <c r="B168" s="14" t="s">
        <v>6</v>
      </c>
      <c r="C168" s="15">
        <f>SUM(C162:C167)</f>
        <v>0</v>
      </c>
      <c r="D168" s="15">
        <f>SUM(D162:D167)</f>
        <v>0</v>
      </c>
      <c r="E168" s="15">
        <f>SUM(E162:E167)</f>
        <v>0</v>
      </c>
      <c r="F168" s="15">
        <f>SUM(F162:F167)</f>
        <v>0</v>
      </c>
      <c r="G168" s="15">
        <f>SUM(G162:G167)</f>
        <v>0</v>
      </c>
      <c r="I168" s="15">
        <f>SUM(I162:I167)</f>
        <v>0</v>
      </c>
      <c r="K168" s="15">
        <f>SUM(K162:K167)</f>
        <v>0</v>
      </c>
      <c r="M168" s="31">
        <f>SUM(M162:M167)</f>
        <v>0</v>
      </c>
      <c r="N168" s="31">
        <f>SUM(N162:N167)</f>
        <v>0</v>
      </c>
      <c r="O168" s="16"/>
      <c r="Q168" s="29"/>
      <c r="R168" s="16"/>
    </row>
    <row r="170" spans="1:18" ht="15.6" x14ac:dyDescent="0.25">
      <c r="B170" s="14" t="s">
        <v>12</v>
      </c>
      <c r="C170" s="17">
        <f>F168</f>
        <v>0</v>
      </c>
      <c r="D170" s="22"/>
    </row>
    <row r="171" spans="1:18" ht="15.6" x14ac:dyDescent="0.25">
      <c r="B171" s="14" t="s">
        <v>7</v>
      </c>
      <c r="C171" s="17">
        <f>+M168</f>
        <v>0</v>
      </c>
      <c r="D171" s="22"/>
    </row>
    <row r="172" spans="1:18" ht="15.6" x14ac:dyDescent="0.25">
      <c r="B172" s="14" t="s">
        <v>3</v>
      </c>
      <c r="C172" s="18">
        <f>+C170+C171</f>
        <v>0</v>
      </c>
      <c r="D172" s="23"/>
    </row>
    <row r="174" spans="1:18" x14ac:dyDescent="0.25">
      <c r="A174" s="25"/>
      <c r="B174" s="25"/>
      <c r="C174" s="25"/>
      <c r="D174" s="25"/>
      <c r="E174" s="25"/>
      <c r="F174" s="25"/>
      <c r="G174" s="25"/>
      <c r="H174" s="25"/>
      <c r="I174" s="25"/>
      <c r="J174" s="25"/>
      <c r="K174" s="25"/>
      <c r="L174" s="25"/>
      <c r="M174" s="25"/>
      <c r="N174" s="25"/>
      <c r="O174" s="25"/>
      <c r="P174" s="25"/>
      <c r="Q174" s="25"/>
    </row>
    <row r="176" spans="1:18" ht="29.25" customHeight="1" x14ac:dyDescent="0.25">
      <c r="B176" s="1" t="s">
        <v>264</v>
      </c>
      <c r="C176" s="159" t="s">
        <v>330</v>
      </c>
      <c r="D176" s="159"/>
      <c r="E176" s="159"/>
      <c r="F176" s="159"/>
      <c r="G176" s="159"/>
      <c r="H176" s="159"/>
      <c r="I176" s="159"/>
      <c r="J176" s="159"/>
      <c r="K176" s="159"/>
      <c r="L176" s="159"/>
      <c r="M176" s="159"/>
      <c r="N176" s="159"/>
      <c r="O176" s="2"/>
      <c r="R176" s="2"/>
    </row>
    <row r="177" spans="1:18" ht="15" customHeight="1" x14ac:dyDescent="0.25">
      <c r="B177" s="5"/>
      <c r="C177" s="6"/>
      <c r="D177" s="6"/>
      <c r="E177" s="6"/>
      <c r="F177" s="6"/>
      <c r="G177" s="6"/>
      <c r="H177" s="6"/>
      <c r="I177" s="6"/>
      <c r="J177" s="6"/>
      <c r="K177" s="6"/>
      <c r="L177" s="6"/>
      <c r="M177" s="6"/>
      <c r="N177" s="6"/>
      <c r="O177" s="6"/>
      <c r="R177" s="6"/>
    </row>
    <row r="178" spans="1:18" ht="16.5" customHeight="1" x14ac:dyDescent="0.25">
      <c r="B178" s="160" t="s">
        <v>0</v>
      </c>
      <c r="C178" s="151" t="s">
        <v>13</v>
      </c>
      <c r="D178" s="152"/>
      <c r="E178" s="152"/>
      <c r="F178" s="153"/>
      <c r="G178" s="151" t="s">
        <v>2</v>
      </c>
      <c r="H178" s="152"/>
      <c r="I178" s="152"/>
      <c r="J178" s="152"/>
      <c r="K178" s="152"/>
      <c r="L178" s="152"/>
      <c r="M178" s="153"/>
      <c r="N178" s="154" t="s">
        <v>3</v>
      </c>
      <c r="O178" s="7"/>
      <c r="P178" s="158" t="s">
        <v>11</v>
      </c>
      <c r="Q178" s="158"/>
      <c r="R178" s="7"/>
    </row>
    <row r="179" spans="1:18" ht="31.5" customHeight="1" x14ac:dyDescent="0.25">
      <c r="B179" s="160"/>
      <c r="C179" s="20" t="s">
        <v>9</v>
      </c>
      <c r="D179" s="20" t="s">
        <v>10</v>
      </c>
      <c r="E179" s="20" t="s">
        <v>1</v>
      </c>
      <c r="F179" s="20" t="s">
        <v>16</v>
      </c>
      <c r="G179" s="20" t="s">
        <v>14</v>
      </c>
      <c r="H179" s="24" t="s">
        <v>15</v>
      </c>
      <c r="I179" s="20" t="s">
        <v>18</v>
      </c>
      <c r="J179" s="24" t="s">
        <v>17</v>
      </c>
      <c r="K179" s="20" t="s">
        <v>19</v>
      </c>
      <c r="L179" s="24" t="s">
        <v>20</v>
      </c>
      <c r="M179" s="20" t="s">
        <v>4</v>
      </c>
      <c r="N179" s="154"/>
      <c r="O179" s="7"/>
      <c r="P179" s="8" t="s">
        <v>26</v>
      </c>
      <c r="Q179" s="8" t="s">
        <v>5</v>
      </c>
      <c r="R179" s="7"/>
    </row>
    <row r="180" spans="1:18" ht="41.4" x14ac:dyDescent="0.25">
      <c r="B180" s="21" t="s">
        <v>331</v>
      </c>
      <c r="C180" s="9">
        <v>0</v>
      </c>
      <c r="D180" s="28">
        <v>2324744497</v>
      </c>
      <c r="E180" s="9">
        <v>0</v>
      </c>
      <c r="F180" s="27">
        <f t="shared" ref="F180:F185" si="18">+C180+D180+E180</f>
        <v>2324744497</v>
      </c>
      <c r="G180" s="9">
        <v>0</v>
      </c>
      <c r="H180" s="9"/>
      <c r="I180" s="9">
        <v>0</v>
      </c>
      <c r="J180" s="9"/>
      <c r="K180" s="9">
        <v>0</v>
      </c>
      <c r="L180" s="9"/>
      <c r="M180" s="9">
        <f t="shared" ref="M180:M185" si="19">+G180+I180+K180</f>
        <v>0</v>
      </c>
      <c r="N180" s="30">
        <f t="shared" ref="N180:N185" si="20">+F180+M180</f>
        <v>2324744497</v>
      </c>
      <c r="O180" s="11"/>
      <c r="P180" s="12" t="s">
        <v>332</v>
      </c>
      <c r="Q180" s="32">
        <v>1</v>
      </c>
      <c r="R180" s="11"/>
    </row>
    <row r="181" spans="1:18" ht="15" x14ac:dyDescent="0.25">
      <c r="B181" s="21" t="s">
        <v>333</v>
      </c>
      <c r="C181" s="9">
        <v>0</v>
      </c>
      <c r="D181" s="28">
        <v>2646075911</v>
      </c>
      <c r="E181" s="9">
        <v>0</v>
      </c>
      <c r="F181" s="27">
        <f t="shared" si="18"/>
        <v>2646075911</v>
      </c>
      <c r="G181" s="9">
        <v>0</v>
      </c>
      <c r="H181" s="9"/>
      <c r="I181" s="9">
        <v>0</v>
      </c>
      <c r="J181" s="9"/>
      <c r="K181" s="9">
        <v>0</v>
      </c>
      <c r="L181" s="9"/>
      <c r="M181" s="9">
        <f t="shared" si="19"/>
        <v>0</v>
      </c>
      <c r="N181" s="30">
        <f t="shared" si="20"/>
        <v>2646075911</v>
      </c>
      <c r="O181" s="11"/>
      <c r="P181" s="12"/>
      <c r="Q181" s="13"/>
      <c r="R181" s="11"/>
    </row>
    <row r="182" spans="1:18" ht="30" x14ac:dyDescent="0.25">
      <c r="B182" s="21" t="s">
        <v>334</v>
      </c>
      <c r="C182" s="9">
        <v>0</v>
      </c>
      <c r="D182" s="28">
        <v>420000000</v>
      </c>
      <c r="E182" s="9">
        <v>0</v>
      </c>
      <c r="F182" s="27">
        <f t="shared" si="18"/>
        <v>420000000</v>
      </c>
      <c r="G182" s="9">
        <v>0</v>
      </c>
      <c r="H182" s="9"/>
      <c r="I182" s="9">
        <v>0</v>
      </c>
      <c r="J182" s="9"/>
      <c r="K182" s="9">
        <v>0</v>
      </c>
      <c r="L182" s="9"/>
      <c r="M182" s="9">
        <f t="shared" si="19"/>
        <v>0</v>
      </c>
      <c r="N182" s="30">
        <f t="shared" si="20"/>
        <v>420000000</v>
      </c>
      <c r="O182" s="11"/>
      <c r="P182" s="12"/>
      <c r="Q182" s="13"/>
      <c r="R182" s="11"/>
    </row>
    <row r="183" spans="1:18" ht="30" x14ac:dyDescent="0.25">
      <c r="B183" s="21" t="s">
        <v>335</v>
      </c>
      <c r="C183" s="9">
        <v>0</v>
      </c>
      <c r="D183" s="28">
        <v>440434800</v>
      </c>
      <c r="E183" s="9">
        <v>0</v>
      </c>
      <c r="F183" s="27">
        <f t="shared" si="18"/>
        <v>440434800</v>
      </c>
      <c r="G183" s="9">
        <v>0</v>
      </c>
      <c r="H183" s="9"/>
      <c r="I183" s="9">
        <v>0</v>
      </c>
      <c r="J183" s="9"/>
      <c r="K183" s="9">
        <v>0</v>
      </c>
      <c r="L183" s="9"/>
      <c r="M183" s="9">
        <f t="shared" si="19"/>
        <v>0</v>
      </c>
      <c r="N183" s="30">
        <f t="shared" si="20"/>
        <v>440434800</v>
      </c>
      <c r="O183" s="11"/>
      <c r="P183" s="12"/>
      <c r="Q183" s="13"/>
      <c r="R183" s="11"/>
    </row>
    <row r="184" spans="1:18" ht="41.4" x14ac:dyDescent="0.25">
      <c r="B184" s="21" t="s">
        <v>238</v>
      </c>
      <c r="C184" s="9">
        <v>0</v>
      </c>
      <c r="D184" s="9">
        <v>0</v>
      </c>
      <c r="E184" s="9">
        <v>0</v>
      </c>
      <c r="F184" s="27">
        <f t="shared" si="18"/>
        <v>0</v>
      </c>
      <c r="G184" s="9">
        <v>0</v>
      </c>
      <c r="H184" s="9"/>
      <c r="I184" s="9">
        <v>0</v>
      </c>
      <c r="J184" s="9"/>
      <c r="K184" s="9">
        <v>0</v>
      </c>
      <c r="L184" s="9"/>
      <c r="M184" s="9">
        <f t="shared" si="19"/>
        <v>0</v>
      </c>
      <c r="N184" s="30">
        <f t="shared" si="20"/>
        <v>0</v>
      </c>
      <c r="O184" s="11"/>
      <c r="P184" s="12" t="s">
        <v>239</v>
      </c>
      <c r="Q184" s="32">
        <v>1</v>
      </c>
      <c r="R184" s="11"/>
    </row>
    <row r="185" spans="1:18" ht="27.6" x14ac:dyDescent="0.25">
      <c r="B185" s="21" t="s">
        <v>241</v>
      </c>
      <c r="C185" s="9">
        <v>0</v>
      </c>
      <c r="D185" s="28">
        <v>600000000</v>
      </c>
      <c r="E185" s="9">
        <v>0</v>
      </c>
      <c r="F185" s="27">
        <f t="shared" si="18"/>
        <v>600000000</v>
      </c>
      <c r="G185" s="9">
        <v>0</v>
      </c>
      <c r="H185" s="9"/>
      <c r="I185" s="9">
        <v>0</v>
      </c>
      <c r="J185" s="9"/>
      <c r="K185" s="9">
        <v>0</v>
      </c>
      <c r="L185" s="9"/>
      <c r="M185" s="9">
        <f t="shared" si="19"/>
        <v>0</v>
      </c>
      <c r="N185" s="30">
        <f t="shared" si="20"/>
        <v>600000000</v>
      </c>
      <c r="O185" s="11"/>
      <c r="P185" s="12" t="s">
        <v>242</v>
      </c>
      <c r="Q185" s="32">
        <v>0.8</v>
      </c>
      <c r="R185" s="11"/>
    </row>
    <row r="186" spans="1:18" ht="15.6" x14ac:dyDescent="0.25">
      <c r="B186" s="14" t="s">
        <v>6</v>
      </c>
      <c r="C186" s="15">
        <f>SUM(C180:C185)</f>
        <v>0</v>
      </c>
      <c r="D186" s="15">
        <f>SUM(D180:D185)</f>
        <v>6431255208</v>
      </c>
      <c r="E186" s="15">
        <f>SUM(E180:E185)</f>
        <v>0</v>
      </c>
      <c r="F186" s="15">
        <f>SUM(F180:F185)</f>
        <v>6431255208</v>
      </c>
      <c r="G186" s="15">
        <f>SUM(G180:G185)</f>
        <v>0</v>
      </c>
      <c r="I186" s="15">
        <f>SUM(I180:I185)</f>
        <v>0</v>
      </c>
      <c r="K186" s="15">
        <f>SUM(K180:K185)</f>
        <v>0</v>
      </c>
      <c r="M186" s="31">
        <f>SUM(M180:M185)</f>
        <v>0</v>
      </c>
      <c r="N186" s="31">
        <f>SUM(N180:N185)</f>
        <v>6431255208</v>
      </c>
      <c r="O186" s="16"/>
      <c r="Q186" s="29"/>
      <c r="R186" s="16"/>
    </row>
    <row r="188" spans="1:18" ht="15.6" x14ac:dyDescent="0.25">
      <c r="B188" s="14" t="s">
        <v>12</v>
      </c>
      <c r="C188" s="17">
        <f>F186</f>
        <v>6431255208</v>
      </c>
      <c r="D188" s="22"/>
    </row>
    <row r="189" spans="1:18" ht="15.6" x14ac:dyDescent="0.25">
      <c r="B189" s="14" t="s">
        <v>7</v>
      </c>
      <c r="C189" s="17">
        <f>+M186</f>
        <v>0</v>
      </c>
      <c r="D189" s="22"/>
    </row>
    <row r="190" spans="1:18" ht="15.6" x14ac:dyDescent="0.25">
      <c r="B190" s="14" t="s">
        <v>3</v>
      </c>
      <c r="C190" s="18">
        <f>+C188+C189</f>
        <v>6431255208</v>
      </c>
      <c r="D190" s="23"/>
    </row>
    <row r="192" spans="1:18" x14ac:dyDescent="0.25">
      <c r="A192" s="25"/>
      <c r="B192" s="25"/>
      <c r="C192" s="25"/>
      <c r="D192" s="25"/>
      <c r="E192" s="25"/>
      <c r="F192" s="25"/>
      <c r="G192" s="25"/>
      <c r="H192" s="25"/>
      <c r="I192" s="25"/>
      <c r="J192" s="25"/>
      <c r="K192" s="25"/>
      <c r="L192" s="25"/>
      <c r="M192" s="25"/>
      <c r="N192" s="25"/>
      <c r="O192" s="25"/>
      <c r="P192" s="25"/>
      <c r="Q192" s="25"/>
    </row>
  </sheetData>
  <mergeCells count="64">
    <mergeCell ref="C2:N2"/>
    <mergeCell ref="C4:N4"/>
    <mergeCell ref="B6:B7"/>
    <mergeCell ref="C6:F6"/>
    <mergeCell ref="G6:M6"/>
    <mergeCell ref="N6:N7"/>
    <mergeCell ref="P6:Q6"/>
    <mergeCell ref="C22:N22"/>
    <mergeCell ref="B24:B25"/>
    <mergeCell ref="C24:F24"/>
    <mergeCell ref="G24:M24"/>
    <mergeCell ref="N24:N25"/>
    <mergeCell ref="P24:Q24"/>
    <mergeCell ref="P60:Q60"/>
    <mergeCell ref="C41:N41"/>
    <mergeCell ref="B43:B44"/>
    <mergeCell ref="C43:F43"/>
    <mergeCell ref="G43:M43"/>
    <mergeCell ref="N43:N44"/>
    <mergeCell ref="P43:Q43"/>
    <mergeCell ref="C58:N58"/>
    <mergeCell ref="B60:B61"/>
    <mergeCell ref="C60:F60"/>
    <mergeCell ref="G60:M60"/>
    <mergeCell ref="N60:N61"/>
    <mergeCell ref="G109:M109"/>
    <mergeCell ref="N109:N110"/>
    <mergeCell ref="P109:Q109"/>
    <mergeCell ref="C86:N86"/>
    <mergeCell ref="B88:B89"/>
    <mergeCell ref="C88:F88"/>
    <mergeCell ref="G88:M88"/>
    <mergeCell ref="N88:N89"/>
    <mergeCell ref="P88:Q88"/>
    <mergeCell ref="P143:Q143"/>
    <mergeCell ref="C123:N123"/>
    <mergeCell ref="B125:B126"/>
    <mergeCell ref="C125:F125"/>
    <mergeCell ref="G125:M125"/>
    <mergeCell ref="N125:N126"/>
    <mergeCell ref="P125:Q125"/>
    <mergeCell ref="P178:Q178"/>
    <mergeCell ref="C158:N158"/>
    <mergeCell ref="B160:B161"/>
    <mergeCell ref="C160:F160"/>
    <mergeCell ref="G160:M160"/>
    <mergeCell ref="N160:N161"/>
    <mergeCell ref="P160:Q160"/>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Portada</vt:lpstr>
      <vt:lpstr>Presentación</vt:lpstr>
      <vt:lpstr>Obj 1</vt:lpstr>
      <vt:lpstr>Obj 2</vt:lpstr>
      <vt:lpstr>Obj 3</vt:lpstr>
      <vt:lpstr>Obj 4</vt:lpstr>
      <vt:lpstr>Obj 5</vt:lpstr>
      <vt:lpstr>Obj 6</vt:lpstr>
      <vt:lpstr>Obj 7</vt:lpstr>
      <vt:lpstr>Obj 8</vt:lpstr>
      <vt:lpstr>Plan de Participación</vt:lpstr>
      <vt:lpstr>Espacios-Participación</vt:lpstr>
      <vt:lpstr>Aportes y respuestas</vt:lpstr>
      <vt:lpstr>Control de Cambios</vt:lpstr>
      <vt:lpstr>Listas</vt:lpstr>
      <vt:lpstr>'Aportes y respuestas'!Área_de_impresión</vt:lpstr>
      <vt:lpstr>'Espacios-Participación'!Área_de_impresión</vt:lpstr>
      <vt:lpstr>'Plan de Participación'!Área_de_impresión</vt:lpstr>
      <vt:lpstr>Portada!Área_de_impresión</vt:lpstr>
      <vt:lpstr>Presentación!Área_de_impresión</vt:lpstr>
      <vt:lpstr>'Aportes y respuestas'!Títulos_a_imprimir</vt:lpstr>
      <vt:lpstr>'Espacios-Participación'!Títulos_a_imprimir</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Gloria Roció Pereira Oviedo</cp:lastModifiedBy>
  <cp:lastPrinted>2020-02-10T15:22:54Z</cp:lastPrinted>
  <dcterms:created xsi:type="dcterms:W3CDTF">2016-06-27T17:23:36Z</dcterms:created>
  <dcterms:modified xsi:type="dcterms:W3CDTF">2022-12-22T00:31:04Z</dcterms:modified>
</cp:coreProperties>
</file>