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18060" windowHeight="7050"/>
  </bookViews>
  <sheets>
    <sheet name="EJECUCION OCTUBRE 2016" sheetId="2" r:id="rId1"/>
  </sheets>
  <calcPr calcId="145621"/>
</workbook>
</file>

<file path=xl/calcChain.xml><?xml version="1.0" encoding="utf-8"?>
<calcChain xmlns="http://schemas.openxmlformats.org/spreadsheetml/2006/main">
  <c r="K41" i="2" l="1"/>
  <c r="N41" i="2"/>
  <c r="N42" i="2"/>
  <c r="M42" i="2"/>
  <c r="M8" i="2" l="1"/>
  <c r="M9" i="2"/>
  <c r="M10" i="2"/>
  <c r="M12" i="2"/>
  <c r="N8" i="2"/>
  <c r="N9" i="2"/>
  <c r="N10" i="2"/>
  <c r="N12" i="2"/>
  <c r="M13" i="2"/>
  <c r="N13" i="2"/>
  <c r="M14" i="2"/>
  <c r="N14" i="2"/>
  <c r="I41" i="2" l="1"/>
  <c r="I37" i="2"/>
  <c r="I32" i="2"/>
  <c r="I25" i="2"/>
  <c r="I23" i="2"/>
  <c r="I18" i="2"/>
  <c r="I15" i="2"/>
  <c r="I43" i="2"/>
  <c r="I44" i="2" l="1"/>
  <c r="I45" i="2" s="1"/>
  <c r="M16" i="2"/>
  <c r="M17" i="2"/>
  <c r="M27" i="2" l="1"/>
  <c r="N27" i="2"/>
  <c r="O27" i="2"/>
  <c r="M28" i="2"/>
  <c r="N28" i="2"/>
  <c r="O28" i="2"/>
  <c r="M33" i="2" l="1"/>
  <c r="N33" i="2"/>
  <c r="O33" i="2"/>
  <c r="M34" i="2"/>
  <c r="N34" i="2"/>
  <c r="O34" i="2"/>
  <c r="M35" i="2"/>
  <c r="N35" i="2"/>
  <c r="O35" i="2"/>
  <c r="M36" i="2"/>
  <c r="N36" i="2"/>
  <c r="O36" i="2"/>
  <c r="G32" i="2"/>
  <c r="H32" i="2"/>
  <c r="J32" i="2"/>
  <c r="K32" i="2"/>
  <c r="L32" i="2"/>
  <c r="O17" i="2"/>
  <c r="N17" i="2"/>
  <c r="O42" i="2"/>
  <c r="O40" i="2"/>
  <c r="N40" i="2"/>
  <c r="M40" i="2"/>
  <c r="O39" i="2"/>
  <c r="N39" i="2"/>
  <c r="M39" i="2"/>
  <c r="O38" i="2"/>
  <c r="N38" i="2"/>
  <c r="M38" i="2"/>
  <c r="O31" i="2"/>
  <c r="N31" i="2"/>
  <c r="M31" i="2"/>
  <c r="O30" i="2"/>
  <c r="N30" i="2"/>
  <c r="M30" i="2"/>
  <c r="O29" i="2"/>
  <c r="N29" i="2"/>
  <c r="M29" i="2"/>
  <c r="O26" i="2"/>
  <c r="N26" i="2"/>
  <c r="M26" i="2"/>
  <c r="O24" i="2"/>
  <c r="N24" i="2"/>
  <c r="M24" i="2"/>
  <c r="O22" i="2"/>
  <c r="N22" i="2"/>
  <c r="M22" i="2"/>
  <c r="O21" i="2"/>
  <c r="N21" i="2"/>
  <c r="M21" i="2"/>
  <c r="O20" i="2"/>
  <c r="N20" i="2"/>
  <c r="M20" i="2"/>
  <c r="O19" i="2"/>
  <c r="N19" i="2"/>
  <c r="M19" i="2"/>
  <c r="O16" i="2"/>
  <c r="N16" i="2"/>
  <c r="O14" i="2"/>
  <c r="O13" i="2"/>
  <c r="O12" i="2"/>
  <c r="O10" i="2"/>
  <c r="O9" i="2"/>
  <c r="O8" i="2"/>
  <c r="G37" i="2" l="1"/>
  <c r="G23" i="2"/>
  <c r="G25" i="2"/>
  <c r="H37" i="2" l="1"/>
  <c r="H43" i="2" l="1"/>
  <c r="H41" i="2"/>
  <c r="H25" i="2"/>
  <c r="H23" i="2"/>
  <c r="H18" i="2"/>
  <c r="H15" i="2"/>
  <c r="H44" i="2" l="1"/>
  <c r="H45" i="2" s="1"/>
  <c r="L41" i="2"/>
  <c r="L23" i="2"/>
  <c r="O23" i="2" s="1"/>
  <c r="L18" i="2"/>
  <c r="L15" i="2"/>
  <c r="J37" i="2"/>
  <c r="K37" i="2"/>
  <c r="N37" i="2" s="1"/>
  <c r="L37" i="2"/>
  <c r="O37" i="2" s="1"/>
  <c r="J41" i="2"/>
  <c r="G41" i="2"/>
  <c r="N32" i="2"/>
  <c r="O32" i="2"/>
  <c r="J25" i="2"/>
  <c r="K25" i="2"/>
  <c r="N25" i="2" s="1"/>
  <c r="L25" i="2"/>
  <c r="O25" i="2" s="1"/>
  <c r="J23" i="2"/>
  <c r="K23" i="2"/>
  <c r="N23" i="2" s="1"/>
  <c r="J18" i="2"/>
  <c r="K18" i="2"/>
  <c r="G18" i="2"/>
  <c r="J15" i="2"/>
  <c r="K15" i="2"/>
  <c r="G15" i="2"/>
  <c r="O15" i="2" l="1"/>
  <c r="O18" i="2"/>
  <c r="N18" i="2"/>
  <c r="O41" i="2"/>
  <c r="N15" i="2"/>
  <c r="M37" i="2"/>
  <c r="M25" i="2"/>
  <c r="L43" i="2"/>
  <c r="K43" i="2"/>
  <c r="J43" i="2"/>
  <c r="G43" i="2"/>
  <c r="G44" i="2" s="1"/>
  <c r="G45" i="2" s="1"/>
  <c r="N43" i="2" l="1"/>
  <c r="O43" i="2"/>
  <c r="M41" i="2"/>
  <c r="J44" i="2"/>
  <c r="J45" i="2" s="1"/>
  <c r="M43" i="2"/>
  <c r="M32" i="2"/>
  <c r="M18" i="2"/>
  <c r="M15" i="2"/>
  <c r="K44" i="2"/>
  <c r="L44" i="2"/>
  <c r="M23" i="2"/>
  <c r="L45" i="2" l="1"/>
  <c r="O45" i="2" s="1"/>
  <c r="O44" i="2"/>
  <c r="K45" i="2"/>
  <c r="N45" i="2" s="1"/>
  <c r="N44" i="2"/>
  <c r="M45" i="2"/>
  <c r="M44" i="2"/>
</calcChain>
</file>

<file path=xl/sharedStrings.xml><?xml version="1.0" encoding="utf-8"?>
<sst xmlns="http://schemas.openxmlformats.org/spreadsheetml/2006/main" count="80" uniqueCount="55">
  <si>
    <t/>
  </si>
  <si>
    <t>CTA</t>
  </si>
  <si>
    <t>SUB
CTA</t>
  </si>
  <si>
    <t>OBJ</t>
  </si>
  <si>
    <t>ORD</t>
  </si>
  <si>
    <t>DESCRIPCION</t>
  </si>
  <si>
    <t>APR. VIGENTE</t>
  </si>
  <si>
    <t>COMPROMISO</t>
  </si>
  <si>
    <t>OBLIGACION</t>
  </si>
  <si>
    <t>PAGOS</t>
  </si>
  <si>
    <t>SUELDOS DE PERSONAL DE NOMINA</t>
  </si>
  <si>
    <t>PRIMA TECNICA</t>
  </si>
  <si>
    <t>OTROS</t>
  </si>
  <si>
    <t>HORAS EXTRAS, DIAS FESTIVOS E INDEMNIZACION POR VACACIONES</t>
  </si>
  <si>
    <t>SERVICIOS PERSONALES INDIRECTOS</t>
  </si>
  <si>
    <t>CONTRIBUCIONES INHERENTES A LA NOMINA SECTOR PRIVADO Y PUBLICO</t>
  </si>
  <si>
    <t>IMPUESTOS Y MULTAS</t>
  </si>
  <si>
    <t>ADQUISICION DE BIENES Y SERVICIOS</t>
  </si>
  <si>
    <t>CENTRO INTERNACIONAL DE FISICA (DECRETO 267 DE 1984)</t>
  </si>
  <si>
    <t>CENTRO INTERNACIONAL DE INVESTIGACIONES MEDICAS. CIDEIM (DECRETO 0578 DE 1990)</t>
  </si>
  <si>
    <t>CUOTA DE AUDITAJE CONTRANAL</t>
  </si>
  <si>
    <t>SENTENCIAS Y CONCILIACIONES</t>
  </si>
  <si>
    <t>ADQUISICIÓN SEDE DEPARTAMENTO ADMINISTRATIVO DE CIENCIA, TECNOLOGIA E INNOVACION-COLCIENCIAS EN BOGOTA</t>
  </si>
  <si>
    <t>APOYO FORTALECIMIENTO DE LA TRANSFERENCIA INTERNACIONAL DE CONOCIMIENTO A LOS ACTORES DEL SNCTI NIVEL NACIONAL</t>
  </si>
  <si>
    <t>CAPACITACION DE RECURSOS HUMANOS PARA LA INVESTIGACION.</t>
  </si>
  <si>
    <t>IMPLANTACION DE UNA ESTRATEGIA PARA EL APROVECHAMIENTO DE JOVENES TALENTOS PARA LA INVESTIGACION.</t>
  </si>
  <si>
    <t>APOYO AL FOMENTO Y DESARROLLO DE LA APROPIACION SOCIAL DE LA CIENCIA, LA TECNOLOGIA Y LA INNOVACION - ASCTI- NIVEL NACIONAL</t>
  </si>
  <si>
    <t>APOYO FINANCIERO Y TECNICO AL FORTALECIMIENTO DE LAS CAPACIDADES INSTITUCIONALES DEL SISTEMA NACIONAL DE CIENCIA TECNOLOGIA E INNOVACION NACIONAL</t>
  </si>
  <si>
    <t>APOYO  A LA INNOVACION Y EL DESARROLLO PRODUCTIVO  DE COLOMBIA</t>
  </si>
  <si>
    <t>ADMINISTRACION SISTEMA NACIONAL DE CIENCIA Y TECNOLOGIA</t>
  </si>
  <si>
    <t>IMPLANTACION Y DESARROLLO DEL SISTEMA DE INFORMACION NACIONAL Y TERRITORIAL.SNCT.</t>
  </si>
  <si>
    <t>APORTES AL FONDO DE INVESTIGACION EN SALUD,ARTICULO 42,LITERAL B, LEY 643 DE 2001</t>
  </si>
  <si>
    <t>DEPARTAMENTO ADMINISTRATIVO DE CIENCIA, TECNOLOGIA E INNOVACION-COLCIENCIA</t>
  </si>
  <si>
    <t>SECCION: 390101</t>
  </si>
  <si>
    <t>CIFRAS EN PESOS</t>
  </si>
  <si>
    <t>RECURSO</t>
  </si>
  <si>
    <t>%EJEC/COMP.</t>
  </si>
  <si>
    <t>%EJEC/OBLI</t>
  </si>
  <si>
    <t>%EJEC./PAGOS</t>
  </si>
  <si>
    <t>SUBTOTAL DEL 1 GASTOS DE PERSONAL</t>
  </si>
  <si>
    <t>SUBTOTAL DEL 2 GASTOS GENERALES</t>
  </si>
  <si>
    <t>SUBTOTAL DEL 2 TRANSFERENCIA</t>
  </si>
  <si>
    <t>SUBTOTAL DE INVERSION 112</t>
  </si>
  <si>
    <t>SUBTOTAL DE INVERSION 310</t>
  </si>
  <si>
    <t>SUBTOTAL DE INVERSION 410</t>
  </si>
  <si>
    <t>SUBTOTAL DE INVERSION 520</t>
  </si>
  <si>
    <t>SUBTOTAL DE INVERSION 630</t>
  </si>
  <si>
    <t>TOTAL DE INVERSION</t>
  </si>
  <si>
    <t>TOTAL FUNCIONAMIENTO, TRASNFERENCIAS E INVERSION</t>
  </si>
  <si>
    <t>APR. BLOQUEADA</t>
  </si>
  <si>
    <t>VIGENCIA 2016</t>
  </si>
  <si>
    <t>CDP</t>
  </si>
  <si>
    <t>EJECUCION ACUMULADA A OCTUBRE</t>
  </si>
  <si>
    <t>10</t>
  </si>
  <si>
    <t>OTROS GASTOS PERSONALES - DISTRIBUCION PREVIO CONCEPTO DGPPN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</si>
</sst>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[$-1240A]&quot;$&quot;\ #,##0.00;\(&quot;$&quot;\ #,##0.00\)"/>
    <numFmt numFmtId="165" formatCode="&quot;$&quot;#,##0.00"/>
  </numFmts>
  <fonts count="11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1"/>
      <name val="Baskerville Old Face"/>
      <family val="1"/>
    </font>
    <font>
      <b/>
      <sz val="9"/>
      <color rgb="FF000000"/>
      <name val="Baskerville Old Face"/>
      <family val="1"/>
    </font>
    <font>
      <sz val="9"/>
      <color rgb="FF000000"/>
      <name val="Times New Roman"/>
      <family val="1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8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/>
      <bottom style="thin">
        <color rgb="FFD3D3D3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27">
    <xf numFmtId="0" fontId="2" fillId="0" borderId="0" xfId="0" applyFont="1" applyFill="1" applyBorder="1"/>
    <xf numFmtId="0" fontId="3" fillId="0" borderId="1" xfId="0" applyNumberFormat="1" applyFont="1" applyFill="1" applyBorder="1" applyAlignment="1">
      <alignment horizontal="center" vertical="center" wrapText="1" readingOrder="1"/>
    </xf>
    <xf numFmtId="10" fontId="7" fillId="0" borderId="1" xfId="1" applyNumberFormat="1" applyFont="1" applyFill="1" applyBorder="1" applyAlignment="1">
      <alignment horizontal="center" vertical="center" wrapText="1" readingOrder="1"/>
    </xf>
    <xf numFmtId="164" fontId="8" fillId="3" borderId="1" xfId="0" applyNumberFormat="1" applyFont="1" applyFill="1" applyBorder="1" applyAlignment="1">
      <alignment horizontal="right" vertical="center" wrapText="1" readingOrder="1"/>
    </xf>
    <xf numFmtId="10" fontId="3" fillId="3" borderId="1" xfId="1" applyNumberFormat="1" applyFont="1" applyFill="1" applyBorder="1" applyAlignment="1">
      <alignment horizontal="center" vertical="center" wrapText="1" readingOrder="1"/>
    </xf>
    <xf numFmtId="164" fontId="8" fillId="4" borderId="1" xfId="0" applyNumberFormat="1" applyFont="1" applyFill="1" applyBorder="1" applyAlignment="1">
      <alignment horizontal="right" vertical="center" wrapText="1" readingOrder="1"/>
    </xf>
    <xf numFmtId="10" fontId="3" fillId="4" borderId="1" xfId="1" applyNumberFormat="1" applyFont="1" applyFill="1" applyBorder="1" applyAlignment="1">
      <alignment horizontal="center" vertical="center" wrapText="1" readingOrder="1"/>
    </xf>
    <xf numFmtId="0" fontId="2" fillId="2" borderId="0" xfId="0" applyFont="1" applyFill="1" applyBorder="1"/>
    <xf numFmtId="164" fontId="9" fillId="0" borderId="1" xfId="0" applyNumberFormat="1" applyFont="1" applyFill="1" applyBorder="1" applyAlignment="1">
      <alignment horizontal="right" vertical="center" wrapText="1" readingOrder="1"/>
    </xf>
    <xf numFmtId="0" fontId="9" fillId="0" borderId="1" xfId="0" applyNumberFormat="1" applyFont="1" applyFill="1" applyBorder="1" applyAlignment="1">
      <alignment horizontal="left" vertical="center" wrapText="1" readingOrder="1"/>
    </xf>
    <xf numFmtId="0" fontId="9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horizontal="center" vertical="center" wrapText="1" readingOrder="1"/>
    </xf>
    <xf numFmtId="0" fontId="10" fillId="0" borderId="1" xfId="0" applyNumberFormat="1" applyFont="1" applyFill="1" applyBorder="1" applyAlignment="1">
      <alignment horizontal="left" vertical="center" wrapText="1" readingOrder="1"/>
    </xf>
    <xf numFmtId="164" fontId="10" fillId="0" borderId="1" xfId="0" applyNumberFormat="1" applyFont="1" applyFill="1" applyBorder="1" applyAlignment="1">
      <alignment horizontal="right" vertical="center" wrapText="1" readingOrder="1"/>
    </xf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/>
    <xf numFmtId="165" fontId="2" fillId="0" borderId="0" xfId="0" applyNumberFormat="1" applyFont="1" applyFill="1" applyBorder="1"/>
    <xf numFmtId="0" fontId="8" fillId="3" borderId="2" xfId="0" applyNumberFormat="1" applyFont="1" applyFill="1" applyBorder="1" applyAlignment="1">
      <alignment horizontal="center" vertical="center" wrapText="1" readingOrder="1"/>
    </xf>
    <xf numFmtId="0" fontId="8" fillId="3" borderId="3" xfId="0" applyNumberFormat="1" applyFont="1" applyFill="1" applyBorder="1" applyAlignment="1">
      <alignment horizontal="center" vertical="center" wrapText="1" readingOrder="1"/>
    </xf>
    <xf numFmtId="0" fontId="8" fillId="3" borderId="4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 applyAlignment="1">
      <alignment horizontal="center"/>
    </xf>
    <xf numFmtId="0" fontId="6" fillId="0" borderId="0" xfId="0" applyNumberFormat="1" applyFont="1" applyFill="1" applyBorder="1" applyAlignment="1">
      <alignment horizontal="center" vertical="center" wrapText="1" readingOrder="1"/>
    </xf>
    <xf numFmtId="0" fontId="6" fillId="0" borderId="5" xfId="0" applyNumberFormat="1" applyFont="1" applyFill="1" applyBorder="1" applyAlignment="1">
      <alignment horizontal="center" vertical="center" wrapText="1" readingOrder="1"/>
    </xf>
    <xf numFmtId="0" fontId="8" fillId="4" borderId="2" xfId="0" applyNumberFormat="1" applyFont="1" applyFill="1" applyBorder="1" applyAlignment="1">
      <alignment horizontal="center" vertical="center" wrapText="1" readingOrder="1"/>
    </xf>
    <xf numFmtId="0" fontId="8" fillId="4" borderId="3" xfId="0" applyNumberFormat="1" applyFont="1" applyFill="1" applyBorder="1" applyAlignment="1">
      <alignment horizontal="center" vertical="center" wrapText="1" readingOrder="1"/>
    </xf>
    <xf numFmtId="0" fontId="8" fillId="4" borderId="4" xfId="0" applyNumberFormat="1" applyFont="1" applyFill="1" applyBorder="1" applyAlignment="1">
      <alignment horizontal="center" vertical="center" wrapText="1" readingOrder="1"/>
    </xf>
  </cellXfs>
  <cellStyles count="4">
    <cellStyle name="Millares 2" xfId="2"/>
    <cellStyle name="Normal" xfId="0" builtinId="0"/>
    <cellStyle name="Normal 2" xfId="3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1</xdr:row>
      <xdr:rowOff>66675</xdr:rowOff>
    </xdr:from>
    <xdr:to>
      <xdr:col>5</xdr:col>
      <xdr:colOff>1637665</xdr:colOff>
      <xdr:row>4</xdr:row>
      <xdr:rowOff>165735</xdr:rowOff>
    </xdr:to>
    <xdr:pic>
      <xdr:nvPicPr>
        <xdr:cNvPr id="3" name="2 Imagen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257175"/>
          <a:ext cx="3304540" cy="67056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9"/>
  <sheetViews>
    <sheetView showGridLines="0" tabSelected="1" zoomScaleNormal="100" workbookViewId="0">
      <pane ySplit="7" topLeftCell="A8" activePane="bottomLeft" state="frozen"/>
      <selection pane="bottomLeft" activeCell="E56" sqref="E56"/>
    </sheetView>
  </sheetViews>
  <sheetFormatPr baseColWidth="10" defaultRowHeight="15" x14ac:dyDescent="0.25"/>
  <cols>
    <col min="1" max="4" width="5.42578125" customWidth="1"/>
    <col min="5" max="5" width="9.5703125" customWidth="1"/>
    <col min="6" max="6" width="63" customWidth="1"/>
    <col min="7" max="8" width="17.42578125" customWidth="1"/>
    <col min="9" max="9" width="22" customWidth="1"/>
    <col min="10" max="11" width="17.42578125" customWidth="1"/>
    <col min="12" max="12" width="16.42578125" customWidth="1"/>
    <col min="13" max="13" width="12.85546875" bestFit="1" customWidth="1"/>
    <col min="14" max="14" width="13" customWidth="1"/>
    <col min="15" max="15" width="13.28515625" customWidth="1"/>
  </cols>
  <sheetData>
    <row r="1" spans="1:15" x14ac:dyDescent="0.25">
      <c r="A1" s="21" t="s">
        <v>32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</row>
    <row r="2" spans="1:15" x14ac:dyDescent="0.25">
      <c r="A2" s="14"/>
      <c r="B2" s="14"/>
      <c r="C2" s="14"/>
      <c r="D2" s="14"/>
      <c r="E2" s="14"/>
      <c r="F2" s="14"/>
      <c r="G2" s="14"/>
      <c r="H2" s="14"/>
      <c r="I2" s="15"/>
      <c r="J2" s="14"/>
      <c r="K2" s="14"/>
      <c r="L2" s="14"/>
      <c r="M2" s="14"/>
      <c r="N2" s="14"/>
    </row>
    <row r="3" spans="1:15" x14ac:dyDescent="0.25">
      <c r="A3" s="21" t="s">
        <v>52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</row>
    <row r="4" spans="1:15" ht="15" customHeight="1" x14ac:dyDescent="0.25">
      <c r="A4" s="22" t="s">
        <v>50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15" customHeight="1" x14ac:dyDescent="0.25">
      <c r="A5" s="22" t="s">
        <v>33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</row>
    <row r="6" spans="1:15" ht="15" customHeight="1" x14ac:dyDescent="0.25">
      <c r="A6" s="23" t="s">
        <v>34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</row>
    <row r="7" spans="1:15" ht="24" x14ac:dyDescent="0.25">
      <c r="A7" s="1" t="s">
        <v>1</v>
      </c>
      <c r="B7" s="1" t="s">
        <v>2</v>
      </c>
      <c r="C7" s="1" t="s">
        <v>3</v>
      </c>
      <c r="D7" s="1" t="s">
        <v>4</v>
      </c>
      <c r="E7" s="1" t="s">
        <v>35</v>
      </c>
      <c r="F7" s="1" t="s">
        <v>5</v>
      </c>
      <c r="G7" s="1" t="s">
        <v>6</v>
      </c>
      <c r="H7" s="1" t="s">
        <v>49</v>
      </c>
      <c r="I7" s="1" t="s">
        <v>51</v>
      </c>
      <c r="J7" s="1" t="s">
        <v>7</v>
      </c>
      <c r="K7" s="1" t="s">
        <v>8</v>
      </c>
      <c r="L7" s="1" t="s">
        <v>9</v>
      </c>
      <c r="M7" s="1" t="s">
        <v>36</v>
      </c>
      <c r="N7" s="1" t="s">
        <v>37</v>
      </c>
      <c r="O7" s="1" t="s">
        <v>38</v>
      </c>
    </row>
    <row r="8" spans="1:15" x14ac:dyDescent="0.25">
      <c r="A8" s="11">
        <v>1</v>
      </c>
      <c r="B8" s="11">
        <v>0</v>
      </c>
      <c r="C8" s="11">
        <v>1</v>
      </c>
      <c r="D8" s="11">
        <v>1</v>
      </c>
      <c r="E8" s="11" t="s">
        <v>53</v>
      </c>
      <c r="F8" s="12" t="s">
        <v>10</v>
      </c>
      <c r="G8" s="8">
        <v>4666809211</v>
      </c>
      <c r="H8" s="8">
        <v>0</v>
      </c>
      <c r="I8" s="8">
        <v>4666809211</v>
      </c>
      <c r="J8" s="8">
        <v>4100739721</v>
      </c>
      <c r="K8" s="8">
        <v>4100739721</v>
      </c>
      <c r="L8" s="8">
        <v>4100739721</v>
      </c>
      <c r="M8" s="2">
        <f t="shared" ref="M8:O14" si="0">J8/$G8</f>
        <v>0.87870310003980145</v>
      </c>
      <c r="N8" s="2">
        <f t="shared" si="0"/>
        <v>0.87870310003980145</v>
      </c>
      <c r="O8" s="2">
        <f t="shared" si="0"/>
        <v>0.87870310003980145</v>
      </c>
    </row>
    <row r="9" spans="1:15" x14ac:dyDescent="0.25">
      <c r="A9" s="11">
        <v>1</v>
      </c>
      <c r="B9" s="11">
        <v>0</v>
      </c>
      <c r="C9" s="11">
        <v>1</v>
      </c>
      <c r="D9" s="11">
        <v>4</v>
      </c>
      <c r="E9" s="11" t="s">
        <v>53</v>
      </c>
      <c r="F9" s="12" t="s">
        <v>11</v>
      </c>
      <c r="G9" s="8">
        <v>614980187</v>
      </c>
      <c r="H9" s="8">
        <v>0</v>
      </c>
      <c r="I9" s="8">
        <v>614980187</v>
      </c>
      <c r="J9" s="8">
        <v>491076805</v>
      </c>
      <c r="K9" s="8">
        <v>491076805</v>
      </c>
      <c r="L9" s="8">
        <v>491076805</v>
      </c>
      <c r="M9" s="2">
        <f t="shared" si="0"/>
        <v>0.79852459539481069</v>
      </c>
      <c r="N9" s="2">
        <f t="shared" si="0"/>
        <v>0.79852459539481069</v>
      </c>
      <c r="O9" s="2">
        <f t="shared" si="0"/>
        <v>0.79852459539481069</v>
      </c>
    </row>
    <row r="10" spans="1:15" x14ac:dyDescent="0.25">
      <c r="A10" s="11">
        <v>1</v>
      </c>
      <c r="B10" s="11">
        <v>0</v>
      </c>
      <c r="C10" s="11">
        <v>1</v>
      </c>
      <c r="D10" s="11">
        <v>5</v>
      </c>
      <c r="E10" s="11" t="s">
        <v>53</v>
      </c>
      <c r="F10" s="12" t="s">
        <v>12</v>
      </c>
      <c r="G10" s="8">
        <v>2349000000</v>
      </c>
      <c r="H10" s="8">
        <v>0</v>
      </c>
      <c r="I10" s="8">
        <v>2349000000</v>
      </c>
      <c r="J10" s="8">
        <v>1574618042</v>
      </c>
      <c r="K10" s="8">
        <v>1574618042</v>
      </c>
      <c r="L10" s="8">
        <v>1574618042</v>
      </c>
      <c r="M10" s="2">
        <f t="shared" si="0"/>
        <v>0.67033547977862917</v>
      </c>
      <c r="N10" s="2">
        <f t="shared" si="0"/>
        <v>0.67033547977862917</v>
      </c>
      <c r="O10" s="2">
        <f t="shared" si="0"/>
        <v>0.67033547977862917</v>
      </c>
    </row>
    <row r="11" spans="1:15" x14ac:dyDescent="0.25">
      <c r="A11" s="11">
        <v>1</v>
      </c>
      <c r="B11" s="11">
        <v>0</v>
      </c>
      <c r="C11" s="11">
        <v>1</v>
      </c>
      <c r="D11" s="11">
        <v>8</v>
      </c>
      <c r="E11" s="11" t="s">
        <v>53</v>
      </c>
      <c r="F11" s="12" t="s">
        <v>54</v>
      </c>
      <c r="G11" s="8">
        <v>1301000000</v>
      </c>
      <c r="H11" s="8">
        <v>0</v>
      </c>
      <c r="I11" s="8">
        <v>1301000000</v>
      </c>
      <c r="J11" s="8">
        <v>0</v>
      </c>
      <c r="K11" s="8">
        <v>0</v>
      </c>
      <c r="L11" s="8">
        <v>0</v>
      </c>
      <c r="M11" s="2"/>
      <c r="N11" s="2"/>
      <c r="O11" s="2"/>
    </row>
    <row r="12" spans="1:15" x14ac:dyDescent="0.25">
      <c r="A12" s="11">
        <v>1</v>
      </c>
      <c r="B12" s="11">
        <v>0</v>
      </c>
      <c r="C12" s="11">
        <v>1</v>
      </c>
      <c r="D12" s="11">
        <v>9</v>
      </c>
      <c r="E12" s="11" t="s">
        <v>53</v>
      </c>
      <c r="F12" s="12" t="s">
        <v>13</v>
      </c>
      <c r="G12" s="8">
        <v>87620249</v>
      </c>
      <c r="H12" s="8">
        <v>0</v>
      </c>
      <c r="I12" s="8">
        <v>87620249</v>
      </c>
      <c r="J12" s="8">
        <v>65713965</v>
      </c>
      <c r="K12" s="8">
        <v>65713965</v>
      </c>
      <c r="L12" s="8">
        <v>65713965</v>
      </c>
      <c r="M12" s="2">
        <f t="shared" si="0"/>
        <v>0.74998605630531823</v>
      </c>
      <c r="N12" s="2">
        <f t="shared" si="0"/>
        <v>0.74998605630531823</v>
      </c>
      <c r="O12" s="2">
        <f t="shared" si="0"/>
        <v>0.74998605630531823</v>
      </c>
    </row>
    <row r="13" spans="1:15" x14ac:dyDescent="0.25">
      <c r="A13" s="11">
        <v>1</v>
      </c>
      <c r="B13" s="11">
        <v>0</v>
      </c>
      <c r="C13" s="11">
        <v>2</v>
      </c>
      <c r="D13" s="11"/>
      <c r="E13" s="11" t="s">
        <v>53</v>
      </c>
      <c r="F13" s="12" t="s">
        <v>14</v>
      </c>
      <c r="G13" s="8">
        <v>6767352650</v>
      </c>
      <c r="H13" s="8">
        <v>0</v>
      </c>
      <c r="I13" s="8">
        <v>6352705351.96</v>
      </c>
      <c r="J13" s="8">
        <v>6322705351.96</v>
      </c>
      <c r="K13" s="8">
        <v>4619468666.96</v>
      </c>
      <c r="L13" s="8">
        <v>4619468666.96</v>
      </c>
      <c r="M13" s="2">
        <f t="shared" si="0"/>
        <v>0.93429523758600053</v>
      </c>
      <c r="N13" s="2">
        <f t="shared" si="0"/>
        <v>0.68261089762478977</v>
      </c>
      <c r="O13" s="2">
        <f t="shared" si="0"/>
        <v>0.68261089762478977</v>
      </c>
    </row>
    <row r="14" spans="1:15" x14ac:dyDescent="0.25">
      <c r="A14" s="11">
        <v>1</v>
      </c>
      <c r="B14" s="11">
        <v>0</v>
      </c>
      <c r="C14" s="11">
        <v>5</v>
      </c>
      <c r="D14" s="11"/>
      <c r="E14" s="11" t="s">
        <v>53</v>
      </c>
      <c r="F14" s="12" t="s">
        <v>15</v>
      </c>
      <c r="G14" s="8">
        <v>2351866122</v>
      </c>
      <c r="H14" s="8">
        <v>0</v>
      </c>
      <c r="I14" s="8">
        <v>2351866122</v>
      </c>
      <c r="J14" s="8">
        <v>2084296836</v>
      </c>
      <c r="K14" s="8">
        <v>2082872280</v>
      </c>
      <c r="L14" s="8">
        <v>2082872280</v>
      </c>
      <c r="M14" s="2">
        <f t="shared" si="0"/>
        <v>0.88623107263756062</v>
      </c>
      <c r="N14" s="2">
        <f t="shared" si="0"/>
        <v>0.88562535958838906</v>
      </c>
      <c r="O14" s="2">
        <f t="shared" si="0"/>
        <v>0.88562535958838906</v>
      </c>
    </row>
    <row r="15" spans="1:15" x14ac:dyDescent="0.25">
      <c r="A15" s="18" t="s">
        <v>39</v>
      </c>
      <c r="B15" s="19"/>
      <c r="C15" s="19"/>
      <c r="D15" s="19"/>
      <c r="E15" s="19"/>
      <c r="F15" s="20"/>
      <c r="G15" s="3">
        <f>SUM(G8:G14)</f>
        <v>18138628419</v>
      </c>
      <c r="H15" s="3">
        <f>SUM(H8:H14)</f>
        <v>0</v>
      </c>
      <c r="I15" s="3">
        <f>SUM(I8:I14)</f>
        <v>17723981120.959999</v>
      </c>
      <c r="J15" s="3">
        <f t="shared" ref="J15:K15" si="1">SUM(J8:J14)</f>
        <v>14639150720.959999</v>
      </c>
      <c r="K15" s="3">
        <f t="shared" si="1"/>
        <v>12934489479.959999</v>
      </c>
      <c r="L15" s="3">
        <f>SUM(L8:L14)</f>
        <v>12934489479.959999</v>
      </c>
      <c r="M15" s="4">
        <f>J15/G15</f>
        <v>0.80707043458840921</v>
      </c>
      <c r="N15" s="4">
        <f t="shared" ref="N15:N45" si="2">K15/$G15</f>
        <v>0.71309082369267096</v>
      </c>
      <c r="O15" s="4">
        <f t="shared" ref="O15:O44" si="3">L15/$G15</f>
        <v>0.71309082369267096</v>
      </c>
    </row>
    <row r="16" spans="1:15" x14ac:dyDescent="0.25">
      <c r="A16" s="10">
        <v>2</v>
      </c>
      <c r="B16" s="10">
        <v>0</v>
      </c>
      <c r="C16" s="10">
        <v>3</v>
      </c>
      <c r="D16" s="10"/>
      <c r="E16" s="10">
        <v>10</v>
      </c>
      <c r="F16" s="9" t="s">
        <v>16</v>
      </c>
      <c r="G16" s="8">
        <v>97157350</v>
      </c>
      <c r="H16" s="8">
        <v>0</v>
      </c>
      <c r="I16" s="8">
        <v>96880000</v>
      </c>
      <c r="J16" s="8">
        <v>96880000</v>
      </c>
      <c r="K16" s="8">
        <v>96880000</v>
      </c>
      <c r="L16" s="8">
        <v>96880000</v>
      </c>
      <c r="M16" s="2">
        <f>J16/$G16</f>
        <v>0.99714535235882829</v>
      </c>
      <c r="N16" s="2">
        <f t="shared" si="2"/>
        <v>0.99714535235882829</v>
      </c>
      <c r="O16" s="2">
        <f t="shared" si="3"/>
        <v>0.99714535235882829</v>
      </c>
    </row>
    <row r="17" spans="1:15" x14ac:dyDescent="0.25">
      <c r="A17" s="10">
        <v>2</v>
      </c>
      <c r="B17" s="10">
        <v>0</v>
      </c>
      <c r="C17" s="10">
        <v>4</v>
      </c>
      <c r="D17" s="10"/>
      <c r="E17" s="10">
        <v>10</v>
      </c>
      <c r="F17" s="9" t="s">
        <v>17</v>
      </c>
      <c r="G17" s="8">
        <v>2724080000</v>
      </c>
      <c r="H17" s="8">
        <v>0</v>
      </c>
      <c r="I17" s="8">
        <v>2515541137.2600002</v>
      </c>
      <c r="J17" s="8">
        <v>2350463918.79</v>
      </c>
      <c r="K17" s="8">
        <v>1999199634.6099999</v>
      </c>
      <c r="L17" s="8">
        <v>1998040233.25</v>
      </c>
      <c r="M17" s="2">
        <f>J17/$G17</f>
        <v>0.86284687629952128</v>
      </c>
      <c r="N17" s="2">
        <f t="shared" si="2"/>
        <v>0.73389901713973149</v>
      </c>
      <c r="O17" s="2">
        <f t="shared" si="3"/>
        <v>0.73347340505785441</v>
      </c>
    </row>
    <row r="18" spans="1:15" x14ac:dyDescent="0.25">
      <c r="A18" s="18" t="s">
        <v>40</v>
      </c>
      <c r="B18" s="19"/>
      <c r="C18" s="19"/>
      <c r="D18" s="19"/>
      <c r="E18" s="19"/>
      <c r="F18" s="20"/>
      <c r="G18" s="3">
        <f t="shared" ref="G18:L18" si="4">SUM(G16:G17)</f>
        <v>2821237350</v>
      </c>
      <c r="H18" s="3">
        <f t="shared" si="4"/>
        <v>0</v>
      </c>
      <c r="I18" s="3">
        <f t="shared" si="4"/>
        <v>2612421137.2600002</v>
      </c>
      <c r="J18" s="3">
        <f t="shared" si="4"/>
        <v>2447343918.79</v>
      </c>
      <c r="K18" s="3">
        <f t="shared" si="4"/>
        <v>2096079634.6099999</v>
      </c>
      <c r="L18" s="3">
        <f t="shared" si="4"/>
        <v>2094920233.25</v>
      </c>
      <c r="M18" s="4">
        <f>J18/G18</f>
        <v>0.86747182713641591</v>
      </c>
      <c r="N18" s="4">
        <f t="shared" si="2"/>
        <v>0.74296465506881226</v>
      </c>
      <c r="O18" s="4">
        <f t="shared" si="3"/>
        <v>0.74255370015216904</v>
      </c>
    </row>
    <row r="19" spans="1:15" x14ac:dyDescent="0.25">
      <c r="A19" s="10">
        <v>3</v>
      </c>
      <c r="B19" s="10">
        <v>1</v>
      </c>
      <c r="C19" s="10">
        <v>1</v>
      </c>
      <c r="D19" s="10">
        <v>3</v>
      </c>
      <c r="E19" s="10">
        <v>10</v>
      </c>
      <c r="F19" s="9" t="s">
        <v>18</v>
      </c>
      <c r="G19" s="8">
        <v>63000000</v>
      </c>
      <c r="H19" s="8">
        <v>0</v>
      </c>
      <c r="I19" s="8">
        <v>63000000</v>
      </c>
      <c r="J19" s="8">
        <v>63000000</v>
      </c>
      <c r="K19" s="8">
        <v>63000000</v>
      </c>
      <c r="L19" s="8">
        <v>63000000</v>
      </c>
      <c r="M19" s="2">
        <f>J19/$G19</f>
        <v>1</v>
      </c>
      <c r="N19" s="2">
        <f t="shared" si="2"/>
        <v>1</v>
      </c>
      <c r="O19" s="2">
        <f t="shared" si="3"/>
        <v>1</v>
      </c>
    </row>
    <row r="20" spans="1:15" ht="22.5" x14ac:dyDescent="0.25">
      <c r="A20" s="10">
        <v>3</v>
      </c>
      <c r="B20" s="10">
        <v>1</v>
      </c>
      <c r="C20" s="10">
        <v>1</v>
      </c>
      <c r="D20" s="10">
        <v>4</v>
      </c>
      <c r="E20" s="10">
        <v>10</v>
      </c>
      <c r="F20" s="9" t="s">
        <v>19</v>
      </c>
      <c r="G20" s="8">
        <v>70000000</v>
      </c>
      <c r="H20" s="8">
        <v>0</v>
      </c>
      <c r="I20" s="8">
        <v>70000000</v>
      </c>
      <c r="J20" s="8">
        <v>70000000</v>
      </c>
      <c r="K20" s="8">
        <v>70000000</v>
      </c>
      <c r="L20" s="8">
        <v>70000000</v>
      </c>
      <c r="M20" s="2">
        <f>J20/$G20</f>
        <v>1</v>
      </c>
      <c r="N20" s="2">
        <f t="shared" si="2"/>
        <v>1</v>
      </c>
      <c r="O20" s="2">
        <f t="shared" si="3"/>
        <v>1</v>
      </c>
    </row>
    <row r="21" spans="1:15" x14ac:dyDescent="0.25">
      <c r="A21" s="10">
        <v>3</v>
      </c>
      <c r="B21" s="10">
        <v>2</v>
      </c>
      <c r="C21" s="10">
        <v>1</v>
      </c>
      <c r="D21" s="10">
        <v>1</v>
      </c>
      <c r="E21" s="10">
        <v>11</v>
      </c>
      <c r="F21" s="9" t="s">
        <v>20</v>
      </c>
      <c r="G21" s="8">
        <v>573000000</v>
      </c>
      <c r="H21" s="8">
        <v>0</v>
      </c>
      <c r="I21" s="8">
        <v>456243239</v>
      </c>
      <c r="J21" s="8">
        <v>456243239</v>
      </c>
      <c r="K21" s="8">
        <v>456243239</v>
      </c>
      <c r="L21" s="8">
        <v>456243239</v>
      </c>
      <c r="M21" s="2">
        <f>J21/$G21</f>
        <v>0.79623601919720766</v>
      </c>
      <c r="N21" s="2">
        <f t="shared" si="2"/>
        <v>0.79623601919720766</v>
      </c>
      <c r="O21" s="2">
        <f t="shared" si="3"/>
        <v>0.79623601919720766</v>
      </c>
    </row>
    <row r="22" spans="1:15" x14ac:dyDescent="0.25">
      <c r="A22" s="10">
        <v>3</v>
      </c>
      <c r="B22" s="10">
        <v>6</v>
      </c>
      <c r="C22" s="10">
        <v>1</v>
      </c>
      <c r="D22" s="10">
        <v>1</v>
      </c>
      <c r="E22" s="10">
        <v>10</v>
      </c>
      <c r="F22" s="9" t="s">
        <v>21</v>
      </c>
      <c r="G22" s="8">
        <v>207000000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2">
        <f>J22/$G22</f>
        <v>0</v>
      </c>
      <c r="N22" s="2">
        <f t="shared" si="2"/>
        <v>0</v>
      </c>
      <c r="O22" s="2">
        <f t="shared" si="3"/>
        <v>0</v>
      </c>
    </row>
    <row r="23" spans="1:15" x14ac:dyDescent="0.25">
      <c r="A23" s="18" t="s">
        <v>41</v>
      </c>
      <c r="B23" s="19"/>
      <c r="C23" s="19"/>
      <c r="D23" s="19"/>
      <c r="E23" s="19"/>
      <c r="F23" s="20"/>
      <c r="G23" s="3">
        <f>SUM(G19:G22)</f>
        <v>913000000</v>
      </c>
      <c r="H23" s="3">
        <f>SUM(H19:H22)</f>
        <v>0</v>
      </c>
      <c r="I23" s="3">
        <f>SUM(I19:I22)</f>
        <v>589243239</v>
      </c>
      <c r="J23" s="3">
        <f t="shared" ref="J23:K23" si="5">SUM(J19:J22)</f>
        <v>589243239</v>
      </c>
      <c r="K23" s="3">
        <f t="shared" si="5"/>
        <v>589243239</v>
      </c>
      <c r="L23" s="3">
        <f>SUM(L19:L22)</f>
        <v>589243239</v>
      </c>
      <c r="M23" s="4">
        <f>J23/G23</f>
        <v>0.64539237568455643</v>
      </c>
      <c r="N23" s="4">
        <f t="shared" si="2"/>
        <v>0.64539237568455643</v>
      </c>
      <c r="O23" s="4">
        <f t="shared" si="3"/>
        <v>0.64539237568455643</v>
      </c>
    </row>
    <row r="24" spans="1:15" ht="22.5" x14ac:dyDescent="0.25">
      <c r="A24" s="10">
        <v>112</v>
      </c>
      <c r="B24" s="10">
        <v>1000</v>
      </c>
      <c r="C24" s="10">
        <v>2</v>
      </c>
      <c r="D24" s="10" t="s">
        <v>0</v>
      </c>
      <c r="E24" s="11">
        <v>11</v>
      </c>
      <c r="F24" s="12" t="s">
        <v>22</v>
      </c>
      <c r="G24" s="13">
        <v>5839815000</v>
      </c>
      <c r="H24" s="8">
        <v>775972250</v>
      </c>
      <c r="I24" s="8">
        <v>5012136893.4399996</v>
      </c>
      <c r="J24" s="8">
        <v>4641102422.4399996</v>
      </c>
      <c r="K24" s="8">
        <v>1946849222.46</v>
      </c>
      <c r="L24" s="8">
        <v>1946849222.46</v>
      </c>
      <c r="M24" s="2">
        <f>J24/$G24</f>
        <v>0.79473449457559864</v>
      </c>
      <c r="N24" s="2">
        <f t="shared" si="2"/>
        <v>0.33337515357250186</v>
      </c>
      <c r="O24" s="2">
        <f t="shared" si="3"/>
        <v>0.33337515357250186</v>
      </c>
    </row>
    <row r="25" spans="1:15" x14ac:dyDescent="0.25">
      <c r="A25" s="18" t="s">
        <v>42</v>
      </c>
      <c r="B25" s="19"/>
      <c r="C25" s="19"/>
      <c r="D25" s="19"/>
      <c r="E25" s="19"/>
      <c r="F25" s="20"/>
      <c r="G25" s="3">
        <f>SUM(G24)</f>
        <v>5839815000</v>
      </c>
      <c r="H25" s="3">
        <f>SUM(H24)</f>
        <v>775972250</v>
      </c>
      <c r="I25" s="3">
        <f>SUM(I24)</f>
        <v>5012136893.4399996</v>
      </c>
      <c r="J25" s="3">
        <f t="shared" ref="J25:L25" si="6">SUM(J24)</f>
        <v>4641102422.4399996</v>
      </c>
      <c r="K25" s="3">
        <f t="shared" si="6"/>
        <v>1946849222.46</v>
      </c>
      <c r="L25" s="3">
        <f t="shared" si="6"/>
        <v>1946849222.46</v>
      </c>
      <c r="M25" s="4">
        <f>J25/G25</f>
        <v>0.79473449457559864</v>
      </c>
      <c r="N25" s="4">
        <f t="shared" si="2"/>
        <v>0.33337515357250186</v>
      </c>
      <c r="O25" s="4">
        <f t="shared" si="3"/>
        <v>0.33337515357250186</v>
      </c>
    </row>
    <row r="26" spans="1:15" ht="22.5" x14ac:dyDescent="0.25">
      <c r="A26" s="10">
        <v>310</v>
      </c>
      <c r="B26" s="10">
        <v>1000</v>
      </c>
      <c r="C26" s="10">
        <v>1</v>
      </c>
      <c r="D26" s="10" t="s">
        <v>0</v>
      </c>
      <c r="E26" s="10">
        <v>11</v>
      </c>
      <c r="F26" s="9" t="s">
        <v>23</v>
      </c>
      <c r="G26" s="8">
        <v>3635000000</v>
      </c>
      <c r="H26" s="8">
        <v>0</v>
      </c>
      <c r="I26" s="8">
        <v>3635000000</v>
      </c>
      <c r="J26" s="8">
        <v>3614224655</v>
      </c>
      <c r="K26" s="8">
        <v>3554224655</v>
      </c>
      <c r="L26" s="8">
        <v>3554224655</v>
      </c>
      <c r="M26" s="2">
        <f t="shared" ref="M26:M31" si="7">J26/$G26</f>
        <v>0.99428463686382396</v>
      </c>
      <c r="N26" s="2">
        <f t="shared" si="2"/>
        <v>0.97777844704264094</v>
      </c>
      <c r="O26" s="2">
        <f t="shared" si="3"/>
        <v>0.97777844704264094</v>
      </c>
    </row>
    <row r="27" spans="1:15" x14ac:dyDescent="0.25">
      <c r="A27" s="10">
        <v>310</v>
      </c>
      <c r="B27" s="10">
        <v>1000</v>
      </c>
      <c r="C27" s="10">
        <v>2</v>
      </c>
      <c r="D27" s="10" t="s">
        <v>0</v>
      </c>
      <c r="E27" s="10">
        <v>11</v>
      </c>
      <c r="F27" s="9" t="s">
        <v>24</v>
      </c>
      <c r="G27" s="8">
        <v>197426304511</v>
      </c>
      <c r="H27" s="8">
        <v>9911298760</v>
      </c>
      <c r="I27" s="8">
        <v>187515005751</v>
      </c>
      <c r="J27" s="8">
        <v>167065537356</v>
      </c>
      <c r="K27" s="8">
        <v>166516271630</v>
      </c>
      <c r="L27" s="8">
        <v>72759328025</v>
      </c>
      <c r="M27" s="2">
        <f t="shared" si="7"/>
        <v>0.84621721391078164</v>
      </c>
      <c r="N27" s="2">
        <f t="shared" si="2"/>
        <v>0.84343508349831986</v>
      </c>
      <c r="O27" s="2">
        <f t="shared" si="3"/>
        <v>0.368539178227621</v>
      </c>
    </row>
    <row r="28" spans="1:15" ht="22.5" x14ac:dyDescent="0.25">
      <c r="A28" s="10">
        <v>310</v>
      </c>
      <c r="B28" s="10">
        <v>1000</v>
      </c>
      <c r="C28" s="10">
        <v>4</v>
      </c>
      <c r="D28" s="10" t="s">
        <v>0</v>
      </c>
      <c r="E28" s="10">
        <v>11</v>
      </c>
      <c r="F28" s="9" t="s">
        <v>25</v>
      </c>
      <c r="G28" s="8">
        <v>4056684181</v>
      </c>
      <c r="H28" s="8">
        <v>0</v>
      </c>
      <c r="I28" s="8">
        <v>4056684181</v>
      </c>
      <c r="J28" s="8">
        <v>4056684181</v>
      </c>
      <c r="K28" s="8">
        <v>4056684181</v>
      </c>
      <c r="L28" s="8">
        <v>1000000000</v>
      </c>
      <c r="M28" s="2">
        <f t="shared" si="7"/>
        <v>1</v>
      </c>
      <c r="N28" s="2">
        <f t="shared" si="2"/>
        <v>1</v>
      </c>
      <c r="O28" s="2">
        <f t="shared" si="3"/>
        <v>0.24650674180741702</v>
      </c>
    </row>
    <row r="29" spans="1:15" ht="22.5" x14ac:dyDescent="0.25">
      <c r="A29" s="10">
        <v>310</v>
      </c>
      <c r="B29" s="10">
        <v>1000</v>
      </c>
      <c r="C29" s="10">
        <v>4</v>
      </c>
      <c r="D29" s="10" t="s">
        <v>0</v>
      </c>
      <c r="E29" s="10">
        <v>13</v>
      </c>
      <c r="F29" s="9" t="s">
        <v>25</v>
      </c>
      <c r="G29" s="8">
        <v>1726525691</v>
      </c>
      <c r="H29" s="8">
        <v>0</v>
      </c>
      <c r="I29" s="8">
        <v>1726525691</v>
      </c>
      <c r="J29" s="8">
        <v>1726525691</v>
      </c>
      <c r="K29" s="8">
        <v>1726525691</v>
      </c>
      <c r="L29" s="8">
        <v>600000000</v>
      </c>
      <c r="M29" s="2">
        <f t="shared" si="7"/>
        <v>1</v>
      </c>
      <c r="N29" s="2">
        <f t="shared" si="2"/>
        <v>1</v>
      </c>
      <c r="O29" s="2">
        <f t="shared" si="3"/>
        <v>0.34751872105215026</v>
      </c>
    </row>
    <row r="30" spans="1:15" ht="22.5" x14ac:dyDescent="0.25">
      <c r="A30" s="10">
        <v>310</v>
      </c>
      <c r="B30" s="10">
        <v>1000</v>
      </c>
      <c r="C30" s="10">
        <v>12</v>
      </c>
      <c r="D30" s="10" t="s">
        <v>0</v>
      </c>
      <c r="E30" s="10">
        <v>11</v>
      </c>
      <c r="F30" s="9" t="s">
        <v>26</v>
      </c>
      <c r="G30" s="8">
        <v>3362926545</v>
      </c>
      <c r="H30" s="8">
        <v>0</v>
      </c>
      <c r="I30" s="8">
        <v>3362926545</v>
      </c>
      <c r="J30" s="8">
        <v>3362926545</v>
      </c>
      <c r="K30" s="8">
        <v>3362926545</v>
      </c>
      <c r="L30" s="8">
        <v>3362926545</v>
      </c>
      <c r="M30" s="2">
        <f t="shared" si="7"/>
        <v>1</v>
      </c>
      <c r="N30" s="2">
        <f t="shared" si="2"/>
        <v>1</v>
      </c>
      <c r="O30" s="2">
        <f t="shared" si="3"/>
        <v>1</v>
      </c>
    </row>
    <row r="31" spans="1:15" ht="22.5" x14ac:dyDescent="0.25">
      <c r="A31" s="10">
        <v>310</v>
      </c>
      <c r="B31" s="10">
        <v>1000</v>
      </c>
      <c r="C31" s="10">
        <v>12</v>
      </c>
      <c r="D31" s="10" t="s">
        <v>0</v>
      </c>
      <c r="E31" s="10">
        <v>13</v>
      </c>
      <c r="F31" s="9" t="s">
        <v>26</v>
      </c>
      <c r="G31" s="8">
        <v>1694073455</v>
      </c>
      <c r="H31" s="8">
        <v>0</v>
      </c>
      <c r="I31" s="8">
        <v>1694073455</v>
      </c>
      <c r="J31" s="8">
        <v>1694073455</v>
      </c>
      <c r="K31" s="8">
        <v>1694073455</v>
      </c>
      <c r="L31" s="8">
        <v>1694073455</v>
      </c>
      <c r="M31" s="2">
        <f t="shared" si="7"/>
        <v>1</v>
      </c>
      <c r="N31" s="2">
        <f t="shared" si="2"/>
        <v>1</v>
      </c>
      <c r="O31" s="2">
        <f t="shared" si="3"/>
        <v>1</v>
      </c>
    </row>
    <row r="32" spans="1:15" x14ac:dyDescent="0.25">
      <c r="A32" s="18" t="s">
        <v>43</v>
      </c>
      <c r="B32" s="19"/>
      <c r="C32" s="19"/>
      <c r="D32" s="19"/>
      <c r="E32" s="19"/>
      <c r="F32" s="20"/>
      <c r="G32" s="3">
        <f t="shared" ref="G32:L32" si="8">SUM(G26:G31)</f>
        <v>211901514383</v>
      </c>
      <c r="H32" s="3">
        <f t="shared" si="8"/>
        <v>9911298760</v>
      </c>
      <c r="I32" s="3">
        <f t="shared" si="8"/>
        <v>201990215623</v>
      </c>
      <c r="J32" s="3">
        <f t="shared" si="8"/>
        <v>181519971883</v>
      </c>
      <c r="K32" s="3">
        <f t="shared" si="8"/>
        <v>180910706157</v>
      </c>
      <c r="L32" s="3">
        <f t="shared" si="8"/>
        <v>82970552680</v>
      </c>
      <c r="M32" s="4">
        <f>J32/G32</f>
        <v>0.85662423136303278</v>
      </c>
      <c r="N32" s="4">
        <f t="shared" si="2"/>
        <v>0.85374900072688542</v>
      </c>
      <c r="O32" s="4">
        <f t="shared" si="3"/>
        <v>0.3915524290687013</v>
      </c>
    </row>
    <row r="33" spans="1:15" s="7" customFormat="1" ht="33.75" x14ac:dyDescent="0.25">
      <c r="A33" s="10">
        <v>410</v>
      </c>
      <c r="B33" s="10">
        <v>1000</v>
      </c>
      <c r="C33" s="10">
        <v>108</v>
      </c>
      <c r="D33" s="10" t="s">
        <v>0</v>
      </c>
      <c r="E33" s="10">
        <v>11</v>
      </c>
      <c r="F33" s="9" t="s">
        <v>27</v>
      </c>
      <c r="G33" s="8">
        <v>5525131170</v>
      </c>
      <c r="H33" s="8">
        <v>0</v>
      </c>
      <c r="I33" s="8">
        <v>5525131170</v>
      </c>
      <c r="J33" s="8">
        <v>5454131170</v>
      </c>
      <c r="K33" s="8">
        <v>5454131170</v>
      </c>
      <c r="L33" s="8">
        <v>5454131170</v>
      </c>
      <c r="M33" s="2">
        <f>J33/$G33</f>
        <v>0.98714962634995684</v>
      </c>
      <c r="N33" s="2">
        <f t="shared" si="2"/>
        <v>0.98714962634995684</v>
      </c>
      <c r="O33" s="2">
        <f t="shared" si="3"/>
        <v>0.98714962634995684</v>
      </c>
    </row>
    <row r="34" spans="1:15" s="7" customFormat="1" ht="33.75" x14ac:dyDescent="0.25">
      <c r="A34" s="10">
        <v>410</v>
      </c>
      <c r="B34" s="10">
        <v>1000</v>
      </c>
      <c r="C34" s="10">
        <v>108</v>
      </c>
      <c r="D34" s="10" t="s">
        <v>0</v>
      </c>
      <c r="E34" s="10">
        <v>13</v>
      </c>
      <c r="F34" s="9" t="s">
        <v>27</v>
      </c>
      <c r="G34" s="8">
        <v>16575393510</v>
      </c>
      <c r="H34" s="8">
        <v>0</v>
      </c>
      <c r="I34" s="8">
        <v>16575393510</v>
      </c>
      <c r="J34" s="8">
        <v>16575393510</v>
      </c>
      <c r="K34" s="8">
        <v>16575393510</v>
      </c>
      <c r="L34" s="8">
        <v>14659868830</v>
      </c>
      <c r="M34" s="2">
        <f>J34/$G34</f>
        <v>1</v>
      </c>
      <c r="N34" s="2">
        <f t="shared" si="2"/>
        <v>1</v>
      </c>
      <c r="O34" s="2">
        <f t="shared" si="3"/>
        <v>0.88443564378460415</v>
      </c>
    </row>
    <row r="35" spans="1:15" s="7" customFormat="1" x14ac:dyDescent="0.25">
      <c r="A35" s="10">
        <v>410</v>
      </c>
      <c r="B35" s="10">
        <v>1000</v>
      </c>
      <c r="C35" s="10">
        <v>109</v>
      </c>
      <c r="D35" s="10" t="s">
        <v>0</v>
      </c>
      <c r="E35" s="10">
        <v>11</v>
      </c>
      <c r="F35" s="9" t="s">
        <v>28</v>
      </c>
      <c r="G35" s="8">
        <v>3315078702</v>
      </c>
      <c r="H35" s="8">
        <v>0</v>
      </c>
      <c r="I35" s="8">
        <v>3315078702</v>
      </c>
      <c r="J35" s="8">
        <v>3315078702</v>
      </c>
      <c r="K35" s="8">
        <v>3315078702</v>
      </c>
      <c r="L35" s="8">
        <v>3315078702</v>
      </c>
      <c r="M35" s="2">
        <f>J35/$G35</f>
        <v>1</v>
      </c>
      <c r="N35" s="2">
        <f t="shared" si="2"/>
        <v>1</v>
      </c>
      <c r="O35" s="2">
        <f t="shared" si="3"/>
        <v>1</v>
      </c>
    </row>
    <row r="36" spans="1:15" s="7" customFormat="1" x14ac:dyDescent="0.25">
      <c r="A36" s="10">
        <v>410</v>
      </c>
      <c r="B36" s="10">
        <v>1000</v>
      </c>
      <c r="C36" s="10">
        <v>109</v>
      </c>
      <c r="D36" s="10" t="s">
        <v>0</v>
      </c>
      <c r="E36" s="10">
        <v>13</v>
      </c>
      <c r="F36" s="9" t="s">
        <v>28</v>
      </c>
      <c r="G36" s="8">
        <v>9945236106</v>
      </c>
      <c r="H36" s="8">
        <v>0</v>
      </c>
      <c r="I36" s="8">
        <v>9945236106</v>
      </c>
      <c r="J36" s="8">
        <v>9945236106</v>
      </c>
      <c r="K36" s="8">
        <v>9945236106</v>
      </c>
      <c r="L36" s="8">
        <v>9945236106</v>
      </c>
      <c r="M36" s="2">
        <f>J36/$G36</f>
        <v>1</v>
      </c>
      <c r="N36" s="2">
        <f t="shared" si="2"/>
        <v>1</v>
      </c>
      <c r="O36" s="2">
        <f t="shared" si="3"/>
        <v>1</v>
      </c>
    </row>
    <row r="37" spans="1:15" x14ac:dyDescent="0.25">
      <c r="A37" s="18" t="s">
        <v>44</v>
      </c>
      <c r="B37" s="19"/>
      <c r="C37" s="19"/>
      <c r="D37" s="19"/>
      <c r="E37" s="19"/>
      <c r="F37" s="20"/>
      <c r="G37" s="3">
        <f t="shared" ref="G37:L37" si="9">SUM(G33:G36)</f>
        <v>35360839488</v>
      </c>
      <c r="H37" s="3">
        <f t="shared" si="9"/>
        <v>0</v>
      </c>
      <c r="I37" s="3">
        <f t="shared" si="9"/>
        <v>35360839488</v>
      </c>
      <c r="J37" s="3">
        <f t="shared" si="9"/>
        <v>35289839488</v>
      </c>
      <c r="K37" s="3">
        <f t="shared" si="9"/>
        <v>35289839488</v>
      </c>
      <c r="L37" s="3">
        <f t="shared" si="9"/>
        <v>33374314808</v>
      </c>
      <c r="M37" s="4">
        <f>J37/G37</f>
        <v>0.99799212911718072</v>
      </c>
      <c r="N37" s="4">
        <f t="shared" si="2"/>
        <v>0.99799212911718072</v>
      </c>
      <c r="O37" s="4">
        <f t="shared" si="3"/>
        <v>0.94382133714121397</v>
      </c>
    </row>
    <row r="38" spans="1:15" s="7" customFormat="1" x14ac:dyDescent="0.25">
      <c r="A38" s="10">
        <v>520</v>
      </c>
      <c r="B38" s="10">
        <v>1000</v>
      </c>
      <c r="C38" s="10">
        <v>1</v>
      </c>
      <c r="D38" s="10" t="s">
        <v>0</v>
      </c>
      <c r="E38" s="10">
        <v>11</v>
      </c>
      <c r="F38" s="9" t="s">
        <v>29</v>
      </c>
      <c r="G38" s="8">
        <v>5352843588</v>
      </c>
      <c r="H38" s="8">
        <v>0</v>
      </c>
      <c r="I38" s="8">
        <v>5201924306</v>
      </c>
      <c r="J38" s="8">
        <v>5066508933</v>
      </c>
      <c r="K38" s="8">
        <v>4366287216</v>
      </c>
      <c r="L38" s="8">
        <v>4345287216</v>
      </c>
      <c r="M38" s="2">
        <f>J38/$G38</f>
        <v>0.94650793540055889</v>
      </c>
      <c r="N38" s="2">
        <f t="shared" si="2"/>
        <v>0.81569490014397927</v>
      </c>
      <c r="O38" s="2">
        <f t="shared" si="3"/>
        <v>0.81177175169871596</v>
      </c>
    </row>
    <row r="39" spans="1:15" s="7" customFormat="1" x14ac:dyDescent="0.25">
      <c r="A39" s="10">
        <v>520</v>
      </c>
      <c r="B39" s="10">
        <v>1000</v>
      </c>
      <c r="C39" s="10">
        <v>1</v>
      </c>
      <c r="D39" s="10" t="s">
        <v>0</v>
      </c>
      <c r="E39" s="10">
        <v>13</v>
      </c>
      <c r="F39" s="9" t="s">
        <v>29</v>
      </c>
      <c r="G39" s="8">
        <v>5352843588</v>
      </c>
      <c r="H39" s="8">
        <v>0</v>
      </c>
      <c r="I39" s="8">
        <v>5076346366</v>
      </c>
      <c r="J39" s="8">
        <v>4711459132.7600002</v>
      </c>
      <c r="K39" s="8">
        <v>2733300454</v>
      </c>
      <c r="L39" s="8">
        <v>2509908652</v>
      </c>
      <c r="M39" s="2">
        <f>J39/$G39</f>
        <v>0.88017874150519648</v>
      </c>
      <c r="N39" s="2">
        <f t="shared" si="2"/>
        <v>0.5106258774546506</v>
      </c>
      <c r="O39" s="2">
        <f t="shared" si="3"/>
        <v>0.46889258218318036</v>
      </c>
    </row>
    <row r="40" spans="1:15" s="7" customFormat="1" ht="22.5" x14ac:dyDescent="0.25">
      <c r="A40" s="10">
        <v>520</v>
      </c>
      <c r="B40" s="10">
        <v>1000</v>
      </c>
      <c r="C40" s="10">
        <v>3</v>
      </c>
      <c r="D40" s="10" t="s">
        <v>0</v>
      </c>
      <c r="E40" s="10">
        <v>11</v>
      </c>
      <c r="F40" s="9" t="s">
        <v>30</v>
      </c>
      <c r="G40" s="8">
        <v>14523040000</v>
      </c>
      <c r="H40" s="8">
        <v>0</v>
      </c>
      <c r="I40" s="8">
        <v>14224589487.290001</v>
      </c>
      <c r="J40" s="8">
        <v>12392219455.290001</v>
      </c>
      <c r="K40" s="8">
        <v>6481069784.3900003</v>
      </c>
      <c r="L40" s="8">
        <v>6481069784.3900003</v>
      </c>
      <c r="M40" s="2">
        <f>J40/$G40</f>
        <v>0.85327999201888871</v>
      </c>
      <c r="N40" s="2">
        <f t="shared" si="2"/>
        <v>0.44626123624186126</v>
      </c>
      <c r="O40" s="2">
        <f t="shared" si="3"/>
        <v>0.44626123624186126</v>
      </c>
    </row>
    <row r="41" spans="1:15" x14ac:dyDescent="0.25">
      <c r="A41" s="18" t="s">
        <v>45</v>
      </c>
      <c r="B41" s="19"/>
      <c r="C41" s="19"/>
      <c r="D41" s="19"/>
      <c r="E41" s="19"/>
      <c r="F41" s="20"/>
      <c r="G41" s="3">
        <f t="shared" ref="G41:L41" si="10">SUM(G38:G40)</f>
        <v>25228727176</v>
      </c>
      <c r="H41" s="3">
        <f t="shared" si="10"/>
        <v>0</v>
      </c>
      <c r="I41" s="3">
        <f t="shared" si="10"/>
        <v>24502860159.290001</v>
      </c>
      <c r="J41" s="3">
        <f t="shared" si="10"/>
        <v>22170187521.050003</v>
      </c>
      <c r="K41" s="3">
        <f>SUM(K38:K40)</f>
        <v>13580657454.389999</v>
      </c>
      <c r="L41" s="3">
        <f t="shared" si="10"/>
        <v>13336265652.389999</v>
      </c>
      <c r="M41" s="4">
        <f>J41/G41</f>
        <v>0.87876757976678366</v>
      </c>
      <c r="N41" s="4">
        <f>K41/$G41</f>
        <v>0.53830133243143674</v>
      </c>
      <c r="O41" s="4">
        <f t="shared" si="3"/>
        <v>0.52861428796442578</v>
      </c>
    </row>
    <row r="42" spans="1:15" ht="22.5" x14ac:dyDescent="0.25">
      <c r="A42" s="10">
        <v>630</v>
      </c>
      <c r="B42" s="10">
        <v>300</v>
      </c>
      <c r="C42" s="10">
        <v>1</v>
      </c>
      <c r="D42" s="10" t="s">
        <v>0</v>
      </c>
      <c r="E42" s="10">
        <v>16</v>
      </c>
      <c r="F42" s="9" t="s">
        <v>31</v>
      </c>
      <c r="G42" s="8">
        <v>20000000000</v>
      </c>
      <c r="H42" s="8">
        <v>3000000000</v>
      </c>
      <c r="I42" s="8">
        <v>17000000000</v>
      </c>
      <c r="J42" s="8">
        <v>626490000</v>
      </c>
      <c r="K42" s="8">
        <v>0</v>
      </c>
      <c r="L42" s="8">
        <v>0</v>
      </c>
      <c r="M42" s="2">
        <f>J42/$G42</f>
        <v>3.1324499999999998E-2</v>
      </c>
      <c r="N42" s="2">
        <f>K42/$G42</f>
        <v>0</v>
      </c>
      <c r="O42" s="2">
        <f t="shared" si="3"/>
        <v>0</v>
      </c>
    </row>
    <row r="43" spans="1:15" x14ac:dyDescent="0.25">
      <c r="A43" s="18" t="s">
        <v>46</v>
      </c>
      <c r="B43" s="19"/>
      <c r="C43" s="19"/>
      <c r="D43" s="19"/>
      <c r="E43" s="19"/>
      <c r="F43" s="20"/>
      <c r="G43" s="3">
        <f>SUM(G42)</f>
        <v>20000000000</v>
      </c>
      <c r="H43" s="3">
        <f>SUM(H42)</f>
        <v>3000000000</v>
      </c>
      <c r="I43" s="3">
        <f>SUM(I42)</f>
        <v>17000000000</v>
      </c>
      <c r="J43" s="3">
        <f t="shared" ref="J43:L43" si="11">SUM(J42)</f>
        <v>626490000</v>
      </c>
      <c r="K43" s="3">
        <f t="shared" si="11"/>
        <v>0</v>
      </c>
      <c r="L43" s="3">
        <f t="shared" si="11"/>
        <v>0</v>
      </c>
      <c r="M43" s="4">
        <f>J43/G43</f>
        <v>3.1324499999999998E-2</v>
      </c>
      <c r="N43" s="4">
        <f t="shared" si="2"/>
        <v>0</v>
      </c>
      <c r="O43" s="4">
        <f t="shared" si="3"/>
        <v>0</v>
      </c>
    </row>
    <row r="44" spans="1:15" x14ac:dyDescent="0.25">
      <c r="A44" s="18" t="s">
        <v>47</v>
      </c>
      <c r="B44" s="19"/>
      <c r="C44" s="19"/>
      <c r="D44" s="19"/>
      <c r="E44" s="19"/>
      <c r="F44" s="20"/>
      <c r="G44" s="3">
        <f t="shared" ref="G44:L44" si="12">G43+G41+G37+G32+G25</f>
        <v>298330896047</v>
      </c>
      <c r="H44" s="3">
        <f t="shared" si="12"/>
        <v>13687271010</v>
      </c>
      <c r="I44" s="3">
        <f t="shared" si="12"/>
        <v>283866052163.73004</v>
      </c>
      <c r="J44" s="3">
        <f t="shared" si="12"/>
        <v>244247591314.48999</v>
      </c>
      <c r="K44" s="3">
        <f t="shared" si="12"/>
        <v>231728052321.85001</v>
      </c>
      <c r="L44" s="3">
        <f t="shared" si="12"/>
        <v>131627982362.85001</v>
      </c>
      <c r="M44" s="4">
        <f>J44/G44</f>
        <v>0.81871369861742527</v>
      </c>
      <c r="N44" s="4">
        <f t="shared" si="2"/>
        <v>0.77674842060388816</v>
      </c>
      <c r="O44" s="4">
        <f t="shared" si="3"/>
        <v>0.44121471864621392</v>
      </c>
    </row>
    <row r="45" spans="1:15" x14ac:dyDescent="0.25">
      <c r="A45" s="24" t="s">
        <v>48</v>
      </c>
      <c r="B45" s="25"/>
      <c r="C45" s="25"/>
      <c r="D45" s="25"/>
      <c r="E45" s="25"/>
      <c r="F45" s="26"/>
      <c r="G45" s="5">
        <f t="shared" ref="G45:L45" si="13">G44+G23+G18+G15</f>
        <v>320203761816</v>
      </c>
      <c r="H45" s="5">
        <f t="shared" si="13"/>
        <v>13687271010</v>
      </c>
      <c r="I45" s="5">
        <f t="shared" si="13"/>
        <v>304791697660.95007</v>
      </c>
      <c r="J45" s="5">
        <f t="shared" si="13"/>
        <v>261923329193.23999</v>
      </c>
      <c r="K45" s="5">
        <f t="shared" si="13"/>
        <v>247347864675.41998</v>
      </c>
      <c r="L45" s="5">
        <f t="shared" si="13"/>
        <v>147246635315.06</v>
      </c>
      <c r="M45" s="6">
        <f>J45/G45</f>
        <v>0.81798954424448667</v>
      </c>
      <c r="N45" s="6">
        <f t="shared" si="2"/>
        <v>0.77247020232558827</v>
      </c>
      <c r="O45" s="6">
        <f>L45/$G45</f>
        <v>0.4598529214021943</v>
      </c>
    </row>
    <row r="47" spans="1:15" x14ac:dyDescent="0.25">
      <c r="L47" s="17"/>
    </row>
    <row r="48" spans="1:15" x14ac:dyDescent="0.25">
      <c r="G48" s="16"/>
      <c r="H48" s="16"/>
      <c r="I48" s="16"/>
      <c r="J48" s="16"/>
      <c r="K48" s="16"/>
      <c r="L48" s="16"/>
    </row>
    <row r="49" spans="7:12" x14ac:dyDescent="0.25">
      <c r="G49" s="16"/>
      <c r="H49" s="16"/>
      <c r="I49" s="16"/>
      <c r="J49" s="16"/>
      <c r="K49" s="16"/>
      <c r="L49" s="16"/>
    </row>
  </sheetData>
  <mergeCells count="15">
    <mergeCell ref="A43:F43"/>
    <mergeCell ref="A44:F44"/>
    <mergeCell ref="A45:F45"/>
    <mergeCell ref="A18:F18"/>
    <mergeCell ref="A23:F23"/>
    <mergeCell ref="A25:F25"/>
    <mergeCell ref="A32:F32"/>
    <mergeCell ref="A37:F37"/>
    <mergeCell ref="A41:F41"/>
    <mergeCell ref="A15:F15"/>
    <mergeCell ref="A1:O1"/>
    <mergeCell ref="A3:O3"/>
    <mergeCell ref="A4:O4"/>
    <mergeCell ref="A5:O5"/>
    <mergeCell ref="A6:O6"/>
  </mergeCells>
  <printOptions horizontalCentered="1" verticalCentered="1"/>
  <pageMargins left="0.39370078740157483" right="0.39370078740157483" top="0.39370078740157483" bottom="0.39370078740157483" header="0.78740157480314965" footer="0.78740157480314965"/>
  <pageSetup paperSize="5" scale="74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OCTUBRE 2016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FRANCIA PATRICIA ROBAYO AREVALO</dc:creator>
  <cp:lastModifiedBy>Luisa Fernanda Ortiz Cuellar</cp:lastModifiedBy>
  <cp:lastPrinted>2016-04-05T15:24:46Z</cp:lastPrinted>
  <dcterms:created xsi:type="dcterms:W3CDTF">2015-01-20T20:51:54Z</dcterms:created>
  <dcterms:modified xsi:type="dcterms:W3CDTF">2016-11-08T21:46:37Z</dcterms:modified>
</cp:coreProperties>
</file>