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5\"/>
    </mc:Choice>
  </mc:AlternateContent>
  <bookViews>
    <workbookView xWindow="0" yWindow="0" windowWidth="28800" windowHeight="12435"/>
  </bookViews>
  <sheets>
    <sheet name="EJECUCION OCTUBRE 2015" sheetId="2" r:id="rId1"/>
  </sheets>
  <calcPr calcId="152511"/>
</workbook>
</file>

<file path=xl/calcChain.xml><?xml version="1.0" encoding="utf-8"?>
<calcChain xmlns="http://schemas.openxmlformats.org/spreadsheetml/2006/main">
  <c r="L50" i="2" l="1"/>
  <c r="O44" i="2"/>
  <c r="N44" i="2"/>
  <c r="M44" i="2"/>
  <c r="G41" i="2" l="1"/>
  <c r="G30" i="2"/>
  <c r="G22" i="2"/>
  <c r="G24" i="2"/>
  <c r="O43" i="2" l="1"/>
  <c r="N43" i="2"/>
  <c r="M43" i="2"/>
  <c r="O33" i="2"/>
  <c r="N33" i="2"/>
  <c r="M33" i="2"/>
  <c r="M25" i="2"/>
  <c r="N25" i="2"/>
  <c r="O25" i="2"/>
  <c r="M26" i="2"/>
  <c r="N26" i="2"/>
  <c r="O26" i="2"/>
  <c r="M27" i="2"/>
  <c r="N27" i="2"/>
  <c r="O27" i="2"/>
  <c r="M28" i="2"/>
  <c r="N28" i="2"/>
  <c r="O28" i="2"/>
  <c r="O34" i="2" l="1"/>
  <c r="N34" i="2"/>
  <c r="M34" i="2"/>
  <c r="H41" i="2"/>
  <c r="M8" i="2"/>
  <c r="N8" i="2"/>
  <c r="O8" i="2"/>
  <c r="M9" i="2"/>
  <c r="N9" i="2"/>
  <c r="O9" i="2"/>
  <c r="M10" i="2"/>
  <c r="N10" i="2"/>
  <c r="O10" i="2"/>
  <c r="O47" i="2" l="1"/>
  <c r="N47" i="2"/>
  <c r="M47" i="2"/>
  <c r="O45" i="2"/>
  <c r="N45" i="2"/>
  <c r="M45" i="2"/>
  <c r="O42" i="2"/>
  <c r="N42" i="2"/>
  <c r="M42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2" i="2"/>
  <c r="N32" i="2"/>
  <c r="M32" i="2"/>
  <c r="O31" i="2"/>
  <c r="N31" i="2"/>
  <c r="M31" i="2"/>
  <c r="O29" i="2"/>
  <c r="N29" i="2"/>
  <c r="M29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6" i="2"/>
  <c r="N16" i="2"/>
  <c r="M16" i="2"/>
  <c r="O15" i="2"/>
  <c r="N15" i="2"/>
  <c r="M15" i="2"/>
  <c r="O13" i="2"/>
  <c r="N13" i="2"/>
  <c r="M13" i="2"/>
  <c r="O12" i="2"/>
  <c r="N12" i="2"/>
  <c r="M12" i="2"/>
  <c r="O11" i="2"/>
  <c r="N11" i="2"/>
  <c r="M11" i="2"/>
  <c r="H48" i="2" l="1"/>
  <c r="H46" i="2"/>
  <c r="H30" i="2"/>
  <c r="H24" i="2"/>
  <c r="H22" i="2"/>
  <c r="H17" i="2"/>
  <c r="H14" i="2"/>
  <c r="H49" i="2" l="1"/>
  <c r="H50" i="2" s="1"/>
  <c r="K46" i="2"/>
  <c r="K22" i="2"/>
  <c r="K17" i="2"/>
  <c r="K14" i="2"/>
  <c r="I41" i="2"/>
  <c r="J41" i="2"/>
  <c r="N41" i="2" s="1"/>
  <c r="K41" i="2"/>
  <c r="O41" i="2" s="1"/>
  <c r="L41" i="2"/>
  <c r="I46" i="2"/>
  <c r="J46" i="2"/>
  <c r="G46" i="2"/>
  <c r="I30" i="2"/>
  <c r="J30" i="2"/>
  <c r="K30" i="2"/>
  <c r="I24" i="2"/>
  <c r="J24" i="2"/>
  <c r="K24" i="2"/>
  <c r="I22" i="2"/>
  <c r="J22" i="2"/>
  <c r="I17" i="2"/>
  <c r="J17" i="2"/>
  <c r="G17" i="2"/>
  <c r="I14" i="2"/>
  <c r="J14" i="2"/>
  <c r="G14" i="2"/>
  <c r="N17" i="2" l="1"/>
  <c r="O17" i="2"/>
  <c r="N46" i="2"/>
  <c r="O46" i="2"/>
  <c r="N30" i="2"/>
  <c r="O30" i="2"/>
  <c r="O22" i="2"/>
  <c r="N22" i="2"/>
  <c r="O14" i="2"/>
  <c r="N14" i="2"/>
  <c r="M41" i="2"/>
  <c r="L24" i="2"/>
  <c r="M24" i="2"/>
  <c r="K48" i="2"/>
  <c r="O48" i="2" s="1"/>
  <c r="J48" i="2"/>
  <c r="N48" i="2" s="1"/>
  <c r="I48" i="2"/>
  <c r="G48" i="2"/>
  <c r="G49" i="2" s="1"/>
  <c r="G50" i="2" s="1"/>
  <c r="N24" i="2" l="1"/>
  <c r="O24" i="2"/>
  <c r="M46" i="2"/>
  <c r="I49" i="2"/>
  <c r="I50" i="2" s="1"/>
  <c r="M48" i="2"/>
  <c r="M30" i="2"/>
  <c r="M17" i="2"/>
  <c r="M14" i="2"/>
  <c r="J49" i="2"/>
  <c r="J50" i="2" s="1"/>
  <c r="K49" i="2"/>
  <c r="K50" i="2" s="1"/>
  <c r="M22" i="2"/>
  <c r="N50" i="2" l="1"/>
  <c r="N49" i="2"/>
  <c r="O50" i="2"/>
  <c r="O49" i="2"/>
  <c r="M50" i="2"/>
  <c r="M49" i="2"/>
</calcChain>
</file>

<file path=xl/sharedStrings.xml><?xml version="1.0" encoding="utf-8"?>
<sst xmlns="http://schemas.openxmlformats.org/spreadsheetml/2006/main" count="223" uniqueCount="92">
  <si>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</si>
  <si>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</si>
  <si>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</si>
  <si>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</si>
  <si>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</si>
  <si>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</si>
  <si>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</si>
  <si>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</si>
  <si>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</si>
  <si>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</si>
  <si>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</si>
  <si>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</si>
  <si>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10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</si>
  <si>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</si>
  <si>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</si>
  <si>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</si>
  <si>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</si>
  <si>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</si>
  <si>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</si>
  <si>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</si>
  <si>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</si>
  <si>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</si>
  <si>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</si>
  <si>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</si>
  <si>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</si>
  <si>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</si>
  <si>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</si>
  <si>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</si>
  <si>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</si>
  <si>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</si>
  <si>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</si>
  <si>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</si>
  <si>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</si>
  <si>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</si>
  <si>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</si>
  <si>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</si>
  <si>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</si>
  <si>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14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</si>
  <si>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</si>
  <si>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</si>
  <si>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</si>
  <si>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</si>
  <si>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</si>
  <si>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</si>
  <si>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</si>
  <si>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</si>
  <si>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</si>
  <si>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</si>
  <si>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</si>
  <si>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</si>
  <si>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</si>
  <si>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</si>
  <si>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</si>
  <si>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</si>
  <si>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</si>
  <si>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</si>
  <si>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</si>
  <si>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</si>
  <si>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</si>
  <si>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</si>
  <si>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</si>
  <si>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</si>
  <si>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</si>
  <si>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</si>
  <si>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</si>
  <si>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</si>
  <si>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</si>
  <si>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</si>
  <si>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</si>
  <si>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</si>
  <si>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</si>
  <si>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INVESTIGACIÓN EN CIENCIAS SOCIALES, HUMANAS Y EDUCACIÓN PARA LA SOLUCIÓN DE PROBLEMAS Y NECESIDADES DE LA POBLACIÓN NACIONAL</t>
  </si>
  <si>
    <t>1500</t>
  </si>
  <si>
    <t>FORTALECIMIENTO DE LAS CAPACIDADES DE CTEI EN BIODIVERSIDAD, AMBIENTE, HABITAT, MAR Y RECURSOS HIDROBIOLOGICOS EN EL PAIS</t>
  </si>
  <si>
    <t>118</t>
  </si>
  <si>
    <t>FORTALECIMIENTO DE LAS CAPACIDADES DE I+D EN INGENIERÍA EN EL PAÍS</t>
  </si>
  <si>
    <t>114</t>
  </si>
  <si>
    <t>FORTALECIMIENTO DE CAPACIDADES DE I+D PARA EL DESARROLLO DEL SECTOR AGROPECUARIO EN EL PAÍS</t>
  </si>
  <si>
    <t>113</t>
  </si>
  <si>
    <t>FORTALECIMIENTO DE CAPACIDADES DE I+D PARA EL DESARROLLO DE LA GEOCIENCIAS EN EL PAÍS</t>
  </si>
  <si>
    <t>FORTALECIMIENTO DE LA INVESTIGACIÓN EN CIENCIAS BÁSICAS PARA MOVER LA FRONTERA DEL CONOCIMIENTO DEL PAÍS</t>
  </si>
  <si>
    <t>111</t>
  </si>
  <si>
    <t>VINCULACIÓN DE CAPITAL HUMANO CON FORMACIÓN DE ALTO NIVEL A ENTIDADES DEL SNCTEI DEL PAÍS</t>
  </si>
  <si>
    <t>13</t>
  </si>
  <si>
    <t>APR. BLOQUEADA</t>
  </si>
  <si>
    <t>VIGENCIA 2015</t>
  </si>
  <si>
    <t>APOYO A LA INNOVACION Y EL DESARROLLO PRODUCTIVO DE COLOMBIA - PAGOS PASIVOS EXIGIBLES VIGENCIA EXPIRADA</t>
  </si>
  <si>
    <t>110</t>
  </si>
  <si>
    <t>540</t>
  </si>
  <si>
    <t>15</t>
  </si>
  <si>
    <t>CONFORMACION DE UNA RED DE INTERCAMBIO DE INFORMACION ENTRE INVESTIGADORES LATINOAMERICANOS Y EUROPEOS</t>
  </si>
  <si>
    <t>EJECUCION ACUMULADA 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</si>
</sst>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0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center"/>
    </xf>
    <xf numFmtId="10" fontId="8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10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164" fontId="9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0" fontId="6" fillId="0" borderId="0" xfId="0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 vertical="center" wrapText="1" readingOrder="1"/>
    </xf>
    <xf numFmtId="0" fontId="10" fillId="2" borderId="0" xfId="0" applyFont="1" applyFill="1" applyBorder="1"/>
    <xf numFmtId="164" fontId="12" fillId="0" borderId="1" xfId="0" applyNumberFormat="1" applyFont="1" applyFill="1" applyBorder="1" applyAlignment="1">
      <alignment horizontal="right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9" fillId="3" borderId="2" xfId="0" applyNumberFormat="1" applyFont="1" applyFill="1" applyBorder="1" applyAlignment="1">
      <alignment horizontal="center" vertical="center" wrapText="1" readingOrder="1"/>
    </xf>
    <xf numFmtId="0" fontId="9" fillId="3" borderId="3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4" borderId="2" xfId="0" applyNumberFormat="1" applyFont="1" applyFill="1" applyBorder="1" applyAlignment="1">
      <alignment horizontal="center" vertical="center" wrapText="1" readingOrder="1"/>
    </xf>
    <xf numFmtId="0" fontId="9" fillId="4" borderId="3" xfId="0" applyNumberFormat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x14ac:dyDescent="0.25">
      <c r="A2" s="4"/>
      <c r="B2" s="4"/>
      <c r="C2" s="4"/>
      <c r="D2" s="4"/>
      <c r="E2" s="4"/>
      <c r="F2" s="4"/>
      <c r="G2" s="4"/>
      <c r="H2" s="15"/>
      <c r="I2" s="4"/>
      <c r="J2" s="4"/>
      <c r="K2" s="4"/>
      <c r="L2" s="4"/>
      <c r="M2" s="4"/>
      <c r="N2" s="4"/>
    </row>
    <row r="3" spans="1:15" x14ac:dyDescent="0.25">
      <c r="A3" s="25" t="s">
        <v>91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ht="15" customHeight="1" x14ac:dyDescent="0.25">
      <c r="A4" s="26" t="s">
        <v>85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5" customHeight="1" x14ac:dyDescent="0.25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15" customHeight="1" x14ac:dyDescent="0.25">
      <c r="A6" s="26" t="s">
        <v>56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57</v>
      </c>
      <c r="F7" s="1" t="s">
        <v>5</v>
      </c>
      <c r="G7" s="1" t="s">
        <v>6</v>
      </c>
      <c r="H7" s="1" t="s">
        <v>84</v>
      </c>
      <c r="I7" s="1" t="s">
        <v>7</v>
      </c>
      <c r="J7" s="1" t="s">
        <v>8</v>
      </c>
      <c r="K7" s="1" t="s">
        <v>9</v>
      </c>
      <c r="M7" s="1" t="s">
        <v>58</v>
      </c>
      <c r="N7" s="1" t="s">
        <v>59</v>
      </c>
      <c r="O7" s="1" t="s">
        <v>60</v>
      </c>
    </row>
    <row r="8" spans="1:15" ht="22.5" x14ac:dyDescent="0.25">
      <c r="A8" s="20" t="s">
        <v>10</v>
      </c>
      <c r="B8" s="20" t="s">
        <v>11</v>
      </c>
      <c r="C8" s="20" t="s">
        <v>10</v>
      </c>
      <c r="D8" s="20" t="s">
        <v>10</v>
      </c>
      <c r="E8" s="20" t="s">
        <v>12</v>
      </c>
      <c r="F8" s="19" t="s">
        <v>13</v>
      </c>
      <c r="G8" s="18">
        <v>4437000000</v>
      </c>
      <c r="H8" s="18">
        <v>0</v>
      </c>
      <c r="I8" s="18">
        <v>3302066050</v>
      </c>
      <c r="J8" s="18">
        <v>3298140516</v>
      </c>
      <c r="K8" s="18">
        <v>3298140516</v>
      </c>
      <c r="M8" s="5">
        <f>I8/$G8</f>
        <v>0.74421141537074598</v>
      </c>
      <c r="N8" s="5">
        <f>J8/$G8</f>
        <v>0.74332668830290738</v>
      </c>
      <c r="O8" s="5">
        <f>K8/$G8</f>
        <v>0.74332668830290738</v>
      </c>
    </row>
    <row r="9" spans="1:15" x14ac:dyDescent="0.25">
      <c r="A9" s="20" t="s">
        <v>10</v>
      </c>
      <c r="B9" s="20" t="s">
        <v>11</v>
      </c>
      <c r="C9" s="20" t="s">
        <v>10</v>
      </c>
      <c r="D9" s="20" t="s">
        <v>14</v>
      </c>
      <c r="E9" s="20" t="s">
        <v>12</v>
      </c>
      <c r="F9" s="19" t="s">
        <v>15</v>
      </c>
      <c r="G9" s="18">
        <v>442000000</v>
      </c>
      <c r="H9" s="18">
        <v>0</v>
      </c>
      <c r="I9" s="18">
        <v>353301597</v>
      </c>
      <c r="J9" s="18">
        <v>353301597</v>
      </c>
      <c r="K9" s="18">
        <v>353301597</v>
      </c>
      <c r="M9" s="5">
        <f t="shared" ref="M9:M13" si="0">I9/$G9</f>
        <v>0.79932488009049774</v>
      </c>
      <c r="N9" s="5">
        <f t="shared" ref="N9:N14" si="1">J9/$G9</f>
        <v>0.79932488009049774</v>
      </c>
      <c r="O9" s="5">
        <f t="shared" ref="O9:O14" si="2">K9/$G9</f>
        <v>0.79932488009049774</v>
      </c>
    </row>
    <row r="10" spans="1:15" x14ac:dyDescent="0.25">
      <c r="A10" s="20" t="s">
        <v>10</v>
      </c>
      <c r="B10" s="20" t="s">
        <v>11</v>
      </c>
      <c r="C10" s="20" t="s">
        <v>10</v>
      </c>
      <c r="D10" s="20" t="s">
        <v>16</v>
      </c>
      <c r="E10" s="20" t="s">
        <v>12</v>
      </c>
      <c r="F10" s="19" t="s">
        <v>17</v>
      </c>
      <c r="G10" s="18">
        <v>2492000000</v>
      </c>
      <c r="H10" s="18">
        <v>0</v>
      </c>
      <c r="I10" s="18">
        <v>1309440333</v>
      </c>
      <c r="J10" s="18">
        <v>1309440333</v>
      </c>
      <c r="K10" s="18">
        <v>1309440333</v>
      </c>
      <c r="M10" s="5">
        <f t="shared" si="0"/>
        <v>0.52545759751203858</v>
      </c>
      <c r="N10" s="5">
        <f t="shared" si="1"/>
        <v>0.52545759751203858</v>
      </c>
      <c r="O10" s="5">
        <f t="shared" si="2"/>
        <v>0.52545759751203858</v>
      </c>
    </row>
    <row r="11" spans="1:15" ht="33.75" x14ac:dyDescent="0.25">
      <c r="A11" s="20" t="s">
        <v>10</v>
      </c>
      <c r="B11" s="20" t="s">
        <v>11</v>
      </c>
      <c r="C11" s="20" t="s">
        <v>10</v>
      </c>
      <c r="D11" s="20" t="s">
        <v>18</v>
      </c>
      <c r="E11" s="20" t="s">
        <v>12</v>
      </c>
      <c r="F11" s="19" t="s">
        <v>19</v>
      </c>
      <c r="G11" s="18">
        <v>72000000</v>
      </c>
      <c r="H11" s="18">
        <v>0</v>
      </c>
      <c r="I11" s="18">
        <v>60619764</v>
      </c>
      <c r="J11" s="18">
        <v>60619764</v>
      </c>
      <c r="K11" s="18">
        <v>60619764</v>
      </c>
      <c r="M11" s="5">
        <f t="shared" si="0"/>
        <v>0.84194116666666663</v>
      </c>
      <c r="N11" s="5">
        <f t="shared" si="1"/>
        <v>0.84194116666666663</v>
      </c>
      <c r="O11" s="5">
        <f t="shared" si="2"/>
        <v>0.84194116666666663</v>
      </c>
    </row>
    <row r="12" spans="1:15" ht="22.5" x14ac:dyDescent="0.25">
      <c r="A12" s="20" t="s">
        <v>10</v>
      </c>
      <c r="B12" s="20" t="s">
        <v>11</v>
      </c>
      <c r="C12" s="20" t="s">
        <v>20</v>
      </c>
      <c r="D12" s="20"/>
      <c r="E12" s="20" t="s">
        <v>12</v>
      </c>
      <c r="F12" s="19" t="s">
        <v>21</v>
      </c>
      <c r="G12" s="18">
        <v>8483400000</v>
      </c>
      <c r="H12" s="18">
        <v>400343120</v>
      </c>
      <c r="I12" s="18">
        <v>8076161428</v>
      </c>
      <c r="J12" s="18">
        <v>6654204899</v>
      </c>
      <c r="K12" s="18">
        <v>6649704899</v>
      </c>
      <c r="M12" s="5">
        <f t="shared" si="0"/>
        <v>0.95199583044534031</v>
      </c>
      <c r="N12" s="5">
        <f t="shared" si="1"/>
        <v>0.78437948216516962</v>
      </c>
      <c r="O12" s="5">
        <f t="shared" si="2"/>
        <v>0.78384903446731269</v>
      </c>
    </row>
    <row r="13" spans="1:15" ht="33.75" x14ac:dyDescent="0.25">
      <c r="A13" s="20" t="s">
        <v>10</v>
      </c>
      <c r="B13" s="20" t="s">
        <v>11</v>
      </c>
      <c r="C13" s="20" t="s">
        <v>16</v>
      </c>
      <c r="D13" s="20"/>
      <c r="E13" s="20" t="s">
        <v>12</v>
      </c>
      <c r="F13" s="19" t="s">
        <v>22</v>
      </c>
      <c r="G13" s="18">
        <v>2228000000</v>
      </c>
      <c r="H13" s="18">
        <v>0</v>
      </c>
      <c r="I13" s="18">
        <v>1737436230</v>
      </c>
      <c r="J13" s="18">
        <v>1737436230</v>
      </c>
      <c r="K13" s="18">
        <v>1737436230</v>
      </c>
      <c r="M13" s="5">
        <f t="shared" si="0"/>
        <v>0.77981877468581684</v>
      </c>
      <c r="N13" s="5">
        <f t="shared" si="1"/>
        <v>0.77981877468581684</v>
      </c>
      <c r="O13" s="5">
        <f t="shared" si="2"/>
        <v>0.77981877468581684</v>
      </c>
    </row>
    <row r="14" spans="1:15" x14ac:dyDescent="0.25">
      <c r="A14" s="22" t="s">
        <v>61</v>
      </c>
      <c r="B14" s="23"/>
      <c r="C14" s="23"/>
      <c r="D14" s="23"/>
      <c r="E14" s="23"/>
      <c r="F14" s="24"/>
      <c r="G14" s="8">
        <f>SUM(G8:G13)</f>
        <v>18154400000</v>
      </c>
      <c r="H14" s="8">
        <f>SUM(H8:H13)</f>
        <v>400343120</v>
      </c>
      <c r="I14" s="8">
        <f t="shared" ref="I14:J14" si="3">SUM(I8:I13)</f>
        <v>14839025402</v>
      </c>
      <c r="J14" s="8">
        <f t="shared" si="3"/>
        <v>13413143339</v>
      </c>
      <c r="K14" s="8">
        <f>SUM(K8:K13)</f>
        <v>13408643339</v>
      </c>
      <c r="L14" s="9"/>
      <c r="M14" s="10">
        <f t="shared" ref="M14:M30" si="4">I14/G14</f>
        <v>0.8173790046490107</v>
      </c>
      <c r="N14" s="10">
        <f t="shared" si="1"/>
        <v>0.73883704991627375</v>
      </c>
      <c r="O14" s="10">
        <f t="shared" si="2"/>
        <v>0.73858917612259289</v>
      </c>
    </row>
    <row r="15" spans="1:15" x14ac:dyDescent="0.25">
      <c r="A15" s="20" t="s">
        <v>20</v>
      </c>
      <c r="B15" s="20" t="s">
        <v>11</v>
      </c>
      <c r="C15" s="20" t="s">
        <v>23</v>
      </c>
      <c r="D15" s="20"/>
      <c r="E15" s="20" t="s">
        <v>12</v>
      </c>
      <c r="F15" s="19" t="s">
        <v>24</v>
      </c>
      <c r="G15" s="18">
        <v>40127800</v>
      </c>
      <c r="H15" s="18">
        <v>0</v>
      </c>
      <c r="I15" s="18">
        <v>37813000</v>
      </c>
      <c r="J15" s="18">
        <v>37813000</v>
      </c>
      <c r="K15" s="18">
        <v>37813000</v>
      </c>
      <c r="L15" s="3">
        <v>31317900</v>
      </c>
      <c r="M15" s="5">
        <f t="shared" ref="M15:M16" si="5">I15/$G15</f>
        <v>0.94231430579299136</v>
      </c>
      <c r="N15" s="5">
        <f t="shared" ref="N15:N17" si="6">J15/$G15</f>
        <v>0.94231430579299136</v>
      </c>
      <c r="O15" s="5">
        <f t="shared" ref="O15:O17" si="7">K15/$G15</f>
        <v>0.94231430579299136</v>
      </c>
    </row>
    <row r="16" spans="1:15" ht="22.5" x14ac:dyDescent="0.25">
      <c r="A16" s="20" t="s">
        <v>20</v>
      </c>
      <c r="B16" s="20" t="s">
        <v>11</v>
      </c>
      <c r="C16" s="20" t="s">
        <v>14</v>
      </c>
      <c r="D16" s="20"/>
      <c r="E16" s="20" t="s">
        <v>12</v>
      </c>
      <c r="F16" s="19" t="s">
        <v>25</v>
      </c>
      <c r="G16" s="18">
        <v>2591472200</v>
      </c>
      <c r="H16" s="18">
        <v>119873720</v>
      </c>
      <c r="I16" s="18">
        <v>2163280396.9699998</v>
      </c>
      <c r="J16" s="18">
        <v>1542917817.3299999</v>
      </c>
      <c r="K16" s="18">
        <v>1542917817.3299999</v>
      </c>
      <c r="L16" s="7">
        <v>2566401277.5599999</v>
      </c>
      <c r="M16" s="5">
        <f t="shared" si="5"/>
        <v>0.83476889968952772</v>
      </c>
      <c r="N16" s="5">
        <f t="shared" si="6"/>
        <v>0.59538273932863328</v>
      </c>
      <c r="O16" s="5">
        <f t="shared" si="7"/>
        <v>0.59538273932863328</v>
      </c>
    </row>
    <row r="17" spans="1:15" x14ac:dyDescent="0.25">
      <c r="A17" s="22" t="s">
        <v>62</v>
      </c>
      <c r="B17" s="23"/>
      <c r="C17" s="23"/>
      <c r="D17" s="23"/>
      <c r="E17" s="23"/>
      <c r="F17" s="24"/>
      <c r="G17" s="8">
        <f>SUM(G15:G16)</f>
        <v>2631600000</v>
      </c>
      <c r="H17" s="8">
        <f>SUM(H15:H16)</f>
        <v>119873720</v>
      </c>
      <c r="I17" s="8">
        <f t="shared" ref="I17:J17" si="8">SUM(I15:I16)</f>
        <v>2201093396.9699998</v>
      </c>
      <c r="J17" s="8">
        <f t="shared" si="8"/>
        <v>1580730817.3299999</v>
      </c>
      <c r="K17" s="8">
        <f>SUM(K15:K16)</f>
        <v>1580730817.3299999</v>
      </c>
      <c r="L17" s="9"/>
      <c r="M17" s="10">
        <f t="shared" si="4"/>
        <v>0.83640879957820324</v>
      </c>
      <c r="N17" s="10">
        <f t="shared" si="6"/>
        <v>0.60067290520215832</v>
      </c>
      <c r="O17" s="10">
        <f t="shared" si="7"/>
        <v>0.60067290520215832</v>
      </c>
    </row>
    <row r="18" spans="1:15" ht="22.5" x14ac:dyDescent="0.25">
      <c r="A18" s="20" t="s">
        <v>23</v>
      </c>
      <c r="B18" s="20" t="s">
        <v>10</v>
      </c>
      <c r="C18" s="20" t="s">
        <v>10</v>
      </c>
      <c r="D18" s="20" t="s">
        <v>23</v>
      </c>
      <c r="E18" s="20" t="s">
        <v>12</v>
      </c>
      <c r="F18" s="19" t="s">
        <v>26</v>
      </c>
      <c r="G18" s="18">
        <v>62000000</v>
      </c>
      <c r="H18" s="18">
        <v>0</v>
      </c>
      <c r="I18" s="18">
        <v>62000000</v>
      </c>
      <c r="J18" s="18">
        <v>62000000</v>
      </c>
      <c r="K18" s="18">
        <v>62000000</v>
      </c>
      <c r="L18" s="3">
        <v>67000000</v>
      </c>
      <c r="M18" s="5">
        <f t="shared" ref="M18:M21" si="9">I18/$G18</f>
        <v>1</v>
      </c>
      <c r="N18" s="5">
        <f t="shared" ref="N18:N22" si="10">J18/$G18</f>
        <v>1</v>
      </c>
      <c r="O18" s="5">
        <f t="shared" ref="O18:O22" si="11">K18/$G18</f>
        <v>1</v>
      </c>
    </row>
    <row r="19" spans="1:15" ht="33.75" x14ac:dyDescent="0.25">
      <c r="A19" s="20" t="s">
        <v>23</v>
      </c>
      <c r="B19" s="20" t="s">
        <v>10</v>
      </c>
      <c r="C19" s="20" t="s">
        <v>10</v>
      </c>
      <c r="D19" s="20" t="s">
        <v>14</v>
      </c>
      <c r="E19" s="20" t="s">
        <v>12</v>
      </c>
      <c r="F19" s="19" t="s">
        <v>27</v>
      </c>
      <c r="G19" s="18">
        <v>69000000</v>
      </c>
      <c r="H19" s="18">
        <v>0</v>
      </c>
      <c r="I19" s="18">
        <v>69000000</v>
      </c>
      <c r="J19" s="18">
        <v>69000000</v>
      </c>
      <c r="K19" s="18">
        <v>69000000</v>
      </c>
      <c r="L19" s="3">
        <v>75000000</v>
      </c>
      <c r="M19" s="5">
        <f t="shared" si="9"/>
        <v>1</v>
      </c>
      <c r="N19" s="5">
        <f t="shared" si="10"/>
        <v>1</v>
      </c>
      <c r="O19" s="5">
        <f t="shared" si="11"/>
        <v>1</v>
      </c>
    </row>
    <row r="20" spans="1:15" ht="22.5" x14ac:dyDescent="0.25">
      <c r="A20" s="20" t="s">
        <v>23</v>
      </c>
      <c r="B20" s="20" t="s">
        <v>20</v>
      </c>
      <c r="C20" s="20" t="s">
        <v>10</v>
      </c>
      <c r="D20" s="20" t="s">
        <v>10</v>
      </c>
      <c r="E20" s="20" t="s">
        <v>28</v>
      </c>
      <c r="F20" s="19" t="s">
        <v>29</v>
      </c>
      <c r="G20" s="18">
        <v>568000000</v>
      </c>
      <c r="H20" s="18">
        <v>0</v>
      </c>
      <c r="I20" s="18">
        <v>477689129</v>
      </c>
      <c r="J20" s="18">
        <v>477689129</v>
      </c>
      <c r="K20" s="18">
        <v>477689129</v>
      </c>
      <c r="L20" s="3">
        <v>532861986</v>
      </c>
      <c r="M20" s="5">
        <f t="shared" si="9"/>
        <v>0.84100198767605638</v>
      </c>
      <c r="N20" s="5">
        <f t="shared" si="10"/>
        <v>0.84100198767605638</v>
      </c>
      <c r="O20" s="5">
        <f t="shared" si="11"/>
        <v>0.84100198767605638</v>
      </c>
    </row>
    <row r="21" spans="1:15" x14ac:dyDescent="0.25">
      <c r="A21" s="20" t="s">
        <v>23</v>
      </c>
      <c r="B21" s="20" t="s">
        <v>30</v>
      </c>
      <c r="C21" s="20" t="s">
        <v>10</v>
      </c>
      <c r="D21" s="20" t="s">
        <v>10</v>
      </c>
      <c r="E21" s="20" t="s">
        <v>12</v>
      </c>
      <c r="F21" s="19" t="s">
        <v>31</v>
      </c>
      <c r="G21" s="18">
        <v>339700000</v>
      </c>
      <c r="H21" s="18">
        <v>0</v>
      </c>
      <c r="I21" s="18">
        <v>0</v>
      </c>
      <c r="J21" s="18">
        <v>0</v>
      </c>
      <c r="K21" s="18">
        <v>0</v>
      </c>
      <c r="M21" s="5">
        <f t="shared" si="9"/>
        <v>0</v>
      </c>
      <c r="N21" s="5">
        <f t="shared" si="10"/>
        <v>0</v>
      </c>
      <c r="O21" s="5">
        <f t="shared" si="11"/>
        <v>0</v>
      </c>
    </row>
    <row r="22" spans="1:15" x14ac:dyDescent="0.25">
      <c r="A22" s="22" t="s">
        <v>63</v>
      </c>
      <c r="B22" s="23"/>
      <c r="C22" s="23"/>
      <c r="D22" s="23"/>
      <c r="E22" s="23"/>
      <c r="F22" s="24"/>
      <c r="G22" s="8">
        <f>SUM(G18:G21)</f>
        <v>1038700000</v>
      </c>
      <c r="H22" s="8">
        <f>SUM(H18:H21)</f>
        <v>0</v>
      </c>
      <c r="I22" s="8">
        <f t="shared" ref="I22:J22" si="12">SUM(I18:I21)</f>
        <v>608689129</v>
      </c>
      <c r="J22" s="8">
        <f t="shared" si="12"/>
        <v>608689129</v>
      </c>
      <c r="K22" s="8">
        <f>SUM(K18:K21)</f>
        <v>608689129</v>
      </c>
      <c r="L22" s="9"/>
      <c r="M22" s="10">
        <f t="shared" si="4"/>
        <v>0.5860105218061038</v>
      </c>
      <c r="N22" s="10">
        <f t="shared" si="10"/>
        <v>0.5860105218061038</v>
      </c>
      <c r="O22" s="10">
        <f t="shared" si="11"/>
        <v>0.5860105218061038</v>
      </c>
    </row>
    <row r="23" spans="1:15" ht="56.25" x14ac:dyDescent="0.25">
      <c r="A23" s="20" t="s">
        <v>32</v>
      </c>
      <c r="B23" s="20" t="s">
        <v>33</v>
      </c>
      <c r="C23" s="20" t="s">
        <v>20</v>
      </c>
      <c r="D23" s="20" t="s">
        <v>0</v>
      </c>
      <c r="E23" s="20" t="s">
        <v>12</v>
      </c>
      <c r="F23" s="19" t="s">
        <v>34</v>
      </c>
      <c r="G23" s="18">
        <v>4542000000</v>
      </c>
      <c r="H23" s="18">
        <v>0</v>
      </c>
      <c r="I23" s="18">
        <v>424217294</v>
      </c>
      <c r="J23" s="18">
        <v>383717294</v>
      </c>
      <c r="K23" s="18">
        <v>383717294</v>
      </c>
      <c r="L23" s="7">
        <v>10823830495</v>
      </c>
      <c r="M23" s="5">
        <f t="shared" ref="M23:O24" si="13">I23/$G23</f>
        <v>9.3398787758696603E-2</v>
      </c>
      <c r="N23" s="5">
        <f t="shared" si="13"/>
        <v>8.4482011008366359E-2</v>
      </c>
      <c r="O23" s="5">
        <f t="shared" si="13"/>
        <v>8.4482011008366359E-2</v>
      </c>
    </row>
    <row r="24" spans="1:15" x14ac:dyDescent="0.25">
      <c r="A24" s="22" t="s">
        <v>64</v>
      </c>
      <c r="B24" s="23"/>
      <c r="C24" s="23"/>
      <c r="D24" s="23"/>
      <c r="E24" s="23"/>
      <c r="F24" s="24"/>
      <c r="G24" s="8">
        <f>SUM(G23)</f>
        <v>4542000000</v>
      </c>
      <c r="H24" s="8">
        <f>SUM(H23)</f>
        <v>0</v>
      </c>
      <c r="I24" s="8">
        <f t="shared" ref="I24:K24" si="14">SUM(I23)</f>
        <v>424217294</v>
      </c>
      <c r="J24" s="8">
        <f t="shared" si="14"/>
        <v>383717294</v>
      </c>
      <c r="K24" s="8">
        <f t="shared" si="14"/>
        <v>383717294</v>
      </c>
      <c r="L24" s="8">
        <f t="shared" ref="L24" si="15">SUM(L23)</f>
        <v>10823830495</v>
      </c>
      <c r="M24" s="10">
        <f t="shared" si="4"/>
        <v>9.3398787758696603E-2</v>
      </c>
      <c r="N24" s="10">
        <f t="shared" si="13"/>
        <v>8.4482011008366359E-2</v>
      </c>
      <c r="O24" s="10">
        <f t="shared" si="13"/>
        <v>8.4482011008366359E-2</v>
      </c>
    </row>
    <row r="25" spans="1:15" ht="56.25" x14ac:dyDescent="0.25">
      <c r="A25" s="20" t="s">
        <v>35</v>
      </c>
      <c r="B25" s="20" t="s">
        <v>33</v>
      </c>
      <c r="C25" s="20" t="s">
        <v>10</v>
      </c>
      <c r="D25" s="20" t="s">
        <v>0</v>
      </c>
      <c r="E25" s="20" t="s">
        <v>28</v>
      </c>
      <c r="F25" s="19" t="s">
        <v>36</v>
      </c>
      <c r="G25" s="18">
        <v>5747497427</v>
      </c>
      <c r="H25" s="18">
        <v>0</v>
      </c>
      <c r="I25" s="18">
        <v>4090497942</v>
      </c>
      <c r="J25" s="18">
        <v>3872497942</v>
      </c>
      <c r="K25" s="18">
        <v>3872497942</v>
      </c>
      <c r="L25" s="7">
        <v>3995310286</v>
      </c>
      <c r="M25" s="5">
        <f t="shared" ref="M25:M29" si="16">I25/$G25</f>
        <v>0.71170069999232732</v>
      </c>
      <c r="N25" s="5">
        <f t="shared" ref="N25:N30" si="17">J25/$G25</f>
        <v>0.67377114843204267</v>
      </c>
      <c r="O25" s="5">
        <f t="shared" ref="O25:O30" si="18">K25/$G25</f>
        <v>0.67377114843204267</v>
      </c>
    </row>
    <row r="26" spans="1:15" ht="33.75" x14ac:dyDescent="0.25">
      <c r="A26" s="20" t="s">
        <v>35</v>
      </c>
      <c r="B26" s="20" t="s">
        <v>33</v>
      </c>
      <c r="C26" s="20" t="s">
        <v>20</v>
      </c>
      <c r="D26" s="20" t="s">
        <v>0</v>
      </c>
      <c r="E26" s="20" t="s">
        <v>28</v>
      </c>
      <c r="F26" s="19" t="s">
        <v>38</v>
      </c>
      <c r="G26" s="3">
        <v>208742343698</v>
      </c>
      <c r="H26" s="3">
        <v>13325432013</v>
      </c>
      <c r="I26" s="18">
        <v>162414189862</v>
      </c>
      <c r="J26" s="18">
        <v>153783317055</v>
      </c>
      <c r="K26" s="18">
        <v>52096092095</v>
      </c>
      <c r="L26" s="7">
        <v>163659458139.60001</v>
      </c>
      <c r="M26" s="5">
        <f t="shared" si="16"/>
        <v>0.77806058409008905</v>
      </c>
      <c r="N26" s="5">
        <f t="shared" si="17"/>
        <v>0.73671356913328279</v>
      </c>
      <c r="O26" s="5">
        <f t="shared" si="18"/>
        <v>0.24957127131987425</v>
      </c>
    </row>
    <row r="27" spans="1:15" ht="56.25" x14ac:dyDescent="0.25">
      <c r="A27" s="20" t="s">
        <v>35</v>
      </c>
      <c r="B27" s="20" t="s">
        <v>33</v>
      </c>
      <c r="C27" s="20" t="s">
        <v>14</v>
      </c>
      <c r="D27" s="20" t="s">
        <v>0</v>
      </c>
      <c r="E27" s="20" t="s">
        <v>28</v>
      </c>
      <c r="F27" s="19" t="s">
        <v>39</v>
      </c>
      <c r="G27" s="18">
        <v>10599360000</v>
      </c>
      <c r="H27" s="18">
        <v>0</v>
      </c>
      <c r="I27" s="18">
        <v>10599359056</v>
      </c>
      <c r="J27" s="18">
        <v>9679362282</v>
      </c>
      <c r="K27" s="18">
        <v>300000000</v>
      </c>
      <c r="L27" s="7">
        <v>15301062000</v>
      </c>
      <c r="M27" s="5">
        <f t="shared" si="16"/>
        <v>0.99999991093801888</v>
      </c>
      <c r="N27" s="5">
        <f t="shared" si="17"/>
        <v>0.91320252185037587</v>
      </c>
      <c r="O27" s="5">
        <f t="shared" si="18"/>
        <v>2.8303595688796306E-2</v>
      </c>
    </row>
    <row r="28" spans="1:15" ht="67.5" x14ac:dyDescent="0.25">
      <c r="A28" s="20" t="s">
        <v>35</v>
      </c>
      <c r="B28" s="20" t="s">
        <v>33</v>
      </c>
      <c r="C28" s="20" t="s">
        <v>40</v>
      </c>
      <c r="D28" s="20" t="s">
        <v>0</v>
      </c>
      <c r="E28" s="20" t="s">
        <v>28</v>
      </c>
      <c r="F28" s="19" t="s">
        <v>41</v>
      </c>
      <c r="G28" s="18">
        <v>8900000000</v>
      </c>
      <c r="H28" s="18">
        <v>0</v>
      </c>
      <c r="I28" s="18">
        <v>6899980000</v>
      </c>
      <c r="J28" s="18">
        <v>5552000000</v>
      </c>
      <c r="K28" s="18">
        <v>4312000000</v>
      </c>
      <c r="L28" s="7">
        <v>1999900000</v>
      </c>
      <c r="M28" s="5">
        <f t="shared" si="16"/>
        <v>0.77527865168539323</v>
      </c>
      <c r="N28" s="5">
        <f t="shared" si="17"/>
        <v>0.62382022471910115</v>
      </c>
      <c r="O28" s="5">
        <f t="shared" si="18"/>
        <v>0.48449438202247191</v>
      </c>
    </row>
    <row r="29" spans="1:15" ht="45" x14ac:dyDescent="0.25">
      <c r="A29" s="2" t="s">
        <v>35</v>
      </c>
      <c r="B29" s="2" t="s">
        <v>33</v>
      </c>
      <c r="C29" s="2" t="s">
        <v>83</v>
      </c>
      <c r="D29" s="2" t="s">
        <v>0</v>
      </c>
      <c r="E29" s="6" t="s">
        <v>28</v>
      </c>
      <c r="F29" s="16" t="s">
        <v>82</v>
      </c>
      <c r="G29" s="18">
        <v>8600000000</v>
      </c>
      <c r="H29" s="18">
        <v>8600000000</v>
      </c>
      <c r="I29" s="18">
        <v>0</v>
      </c>
      <c r="J29" s="18">
        <v>0</v>
      </c>
      <c r="K29" s="18">
        <v>0</v>
      </c>
      <c r="L29" s="7">
        <v>23620540</v>
      </c>
      <c r="M29" s="5">
        <f t="shared" si="16"/>
        <v>0</v>
      </c>
      <c r="N29" s="5">
        <f t="shared" si="17"/>
        <v>0</v>
      </c>
      <c r="O29" s="5">
        <f t="shared" si="18"/>
        <v>0</v>
      </c>
    </row>
    <row r="30" spans="1:15" x14ac:dyDescent="0.25">
      <c r="A30" s="22" t="s">
        <v>65</v>
      </c>
      <c r="B30" s="23"/>
      <c r="C30" s="23"/>
      <c r="D30" s="23"/>
      <c r="E30" s="23"/>
      <c r="F30" s="24"/>
      <c r="G30" s="8">
        <f>SUM(G25:G29)</f>
        <v>242589201125</v>
      </c>
      <c r="H30" s="8">
        <f>SUM(H25:H29)</f>
        <v>21925432013</v>
      </c>
      <c r="I30" s="8">
        <f t="shared" ref="I30:K30" si="19">SUM(I25:I29)</f>
        <v>184004026860</v>
      </c>
      <c r="J30" s="8">
        <f t="shared" si="19"/>
        <v>172887177279</v>
      </c>
      <c r="K30" s="8">
        <f t="shared" si="19"/>
        <v>60580590037</v>
      </c>
      <c r="L30" s="9"/>
      <c r="M30" s="10">
        <f t="shared" si="4"/>
        <v>0.75850048562214212</v>
      </c>
      <c r="N30" s="10">
        <f t="shared" si="17"/>
        <v>0.71267466349384478</v>
      </c>
      <c r="O30" s="10">
        <f t="shared" si="18"/>
        <v>0.2497250073624851</v>
      </c>
    </row>
    <row r="31" spans="1:15" s="14" customFormat="1" ht="67.5" x14ac:dyDescent="0.25">
      <c r="A31" s="20" t="s">
        <v>42</v>
      </c>
      <c r="B31" s="20" t="s">
        <v>33</v>
      </c>
      <c r="C31" s="20" t="s">
        <v>43</v>
      </c>
      <c r="D31" s="20" t="s">
        <v>0</v>
      </c>
      <c r="E31" s="20" t="s">
        <v>28</v>
      </c>
      <c r="F31" s="19" t="s">
        <v>44</v>
      </c>
      <c r="G31" s="18">
        <v>12300000000</v>
      </c>
      <c r="H31" s="18">
        <v>0</v>
      </c>
      <c r="I31" s="18">
        <v>10585951253</v>
      </c>
      <c r="J31" s="18">
        <v>9306292433</v>
      </c>
      <c r="K31" s="18">
        <v>3806292433</v>
      </c>
      <c r="L31" s="17"/>
      <c r="M31" s="5">
        <f t="shared" ref="M31:M40" si="20">I31/$G31</f>
        <v>0.86064644333333329</v>
      </c>
      <c r="N31" s="5">
        <f t="shared" ref="N31:N41" si="21">J31/$G31</f>
        <v>0.75660914089430897</v>
      </c>
      <c r="O31" s="5">
        <f t="shared" ref="O31:O41" si="22">K31/$G31</f>
        <v>0.30945466934959348</v>
      </c>
    </row>
    <row r="32" spans="1:15" s="14" customFormat="1" ht="33.75" x14ac:dyDescent="0.25">
      <c r="A32" s="20" t="s">
        <v>42</v>
      </c>
      <c r="B32" s="20" t="s">
        <v>33</v>
      </c>
      <c r="C32" s="20" t="s">
        <v>45</v>
      </c>
      <c r="D32" s="20" t="s">
        <v>0</v>
      </c>
      <c r="E32" s="20" t="s">
        <v>28</v>
      </c>
      <c r="F32" s="19" t="s">
        <v>46</v>
      </c>
      <c r="G32" s="18">
        <v>11487027996</v>
      </c>
      <c r="H32" s="18">
        <v>0</v>
      </c>
      <c r="I32" s="18">
        <v>11487027996</v>
      </c>
      <c r="J32" s="18">
        <v>11487027996</v>
      </c>
      <c r="K32" s="18">
        <v>5211936800</v>
      </c>
      <c r="L32" s="17"/>
      <c r="M32" s="5">
        <f t="shared" si="20"/>
        <v>1</v>
      </c>
      <c r="N32" s="5">
        <f t="shared" si="21"/>
        <v>1</v>
      </c>
      <c r="O32" s="5">
        <f t="shared" si="22"/>
        <v>0.45372369613923591</v>
      </c>
    </row>
    <row r="33" spans="1:15" s="14" customFormat="1" ht="33.75" x14ac:dyDescent="0.25">
      <c r="A33" s="20" t="s">
        <v>42</v>
      </c>
      <c r="B33" s="20" t="s">
        <v>33</v>
      </c>
      <c r="C33" s="20" t="s">
        <v>45</v>
      </c>
      <c r="D33" s="20" t="s">
        <v>0</v>
      </c>
      <c r="E33" s="20" t="s">
        <v>37</v>
      </c>
      <c r="F33" s="19" t="s">
        <v>46</v>
      </c>
      <c r="G33" s="3">
        <v>8932607804</v>
      </c>
      <c r="H33" s="3">
        <v>0</v>
      </c>
      <c r="I33" s="3">
        <v>8812589054</v>
      </c>
      <c r="J33" s="3">
        <v>6526473921</v>
      </c>
      <c r="K33" s="3">
        <v>6526473921</v>
      </c>
      <c r="L33" s="7"/>
      <c r="M33" s="5">
        <f t="shared" ref="M33" si="23">I33/$G33</f>
        <v>0.98656397407862728</v>
      </c>
      <c r="N33" s="5">
        <f t="shared" ref="N33" si="24">J33/$G33</f>
        <v>0.73063477813024102</v>
      </c>
      <c r="O33" s="5">
        <f t="shared" ref="O33" si="25">K33/$G33</f>
        <v>0.73063477813024102</v>
      </c>
    </row>
    <row r="34" spans="1:15" s="14" customFormat="1" ht="45" x14ac:dyDescent="0.25">
      <c r="A34" s="20" t="s">
        <v>42</v>
      </c>
      <c r="B34" s="20" t="s">
        <v>33</v>
      </c>
      <c r="C34" s="20" t="s">
        <v>87</v>
      </c>
      <c r="D34" s="20" t="s">
        <v>0</v>
      </c>
      <c r="E34" s="20" t="s">
        <v>37</v>
      </c>
      <c r="F34" s="19" t="s">
        <v>86</v>
      </c>
      <c r="G34" s="18">
        <v>129392196</v>
      </c>
      <c r="H34" s="18">
        <v>0</v>
      </c>
      <c r="I34" s="18">
        <v>129392196</v>
      </c>
      <c r="J34" s="18">
        <v>129392196</v>
      </c>
      <c r="K34" s="18">
        <v>129392196</v>
      </c>
      <c r="L34" s="7"/>
      <c r="M34" s="5">
        <f t="shared" ref="M34" si="26">I34/$G34</f>
        <v>1</v>
      </c>
      <c r="N34" s="5">
        <f t="shared" ref="N34" si="27">J34/$G34</f>
        <v>1</v>
      </c>
      <c r="O34" s="5">
        <f t="shared" ref="O34" si="28">K34/$G34</f>
        <v>1</v>
      </c>
    </row>
    <row r="35" spans="1:15" s="14" customFormat="1" ht="56.25" x14ac:dyDescent="0.25">
      <c r="A35" s="20" t="s">
        <v>42</v>
      </c>
      <c r="B35" s="20" t="s">
        <v>33</v>
      </c>
      <c r="C35" s="20" t="s">
        <v>81</v>
      </c>
      <c r="D35" s="20" t="s">
        <v>0</v>
      </c>
      <c r="E35" s="20" t="s">
        <v>28</v>
      </c>
      <c r="F35" s="19" t="s">
        <v>80</v>
      </c>
      <c r="G35" s="18">
        <v>10000000000</v>
      </c>
      <c r="H35" s="18">
        <v>0</v>
      </c>
      <c r="I35" s="18">
        <v>10000000000</v>
      </c>
      <c r="J35" s="18">
        <v>10000000000</v>
      </c>
      <c r="K35" s="18">
        <v>0</v>
      </c>
      <c r="L35" s="7"/>
      <c r="M35" s="5">
        <f t="shared" si="20"/>
        <v>1</v>
      </c>
      <c r="N35" s="5">
        <f t="shared" si="21"/>
        <v>1</v>
      </c>
      <c r="O35" s="5">
        <f t="shared" si="22"/>
        <v>0</v>
      </c>
    </row>
    <row r="36" spans="1:15" s="14" customFormat="1" ht="45" x14ac:dyDescent="0.25">
      <c r="A36" s="20" t="s">
        <v>42</v>
      </c>
      <c r="B36" s="20" t="s">
        <v>33</v>
      </c>
      <c r="C36" s="20" t="s">
        <v>32</v>
      </c>
      <c r="D36" s="20" t="s">
        <v>0</v>
      </c>
      <c r="E36" s="20" t="s">
        <v>28</v>
      </c>
      <c r="F36" s="19" t="s">
        <v>79</v>
      </c>
      <c r="G36" s="18">
        <v>3500000000</v>
      </c>
      <c r="H36" s="18">
        <v>0</v>
      </c>
      <c r="I36" s="18">
        <v>2000000000</v>
      </c>
      <c r="J36" s="18">
        <v>2000000000</v>
      </c>
      <c r="K36" s="18">
        <v>0</v>
      </c>
      <c r="L36" s="7"/>
      <c r="M36" s="5">
        <f t="shared" si="20"/>
        <v>0.5714285714285714</v>
      </c>
      <c r="N36" s="5">
        <f t="shared" si="21"/>
        <v>0.5714285714285714</v>
      </c>
      <c r="O36" s="5">
        <f t="shared" si="22"/>
        <v>0</v>
      </c>
    </row>
    <row r="37" spans="1:15" s="14" customFormat="1" ht="45" x14ac:dyDescent="0.25">
      <c r="A37" s="20" t="s">
        <v>42</v>
      </c>
      <c r="B37" s="20" t="s">
        <v>33</v>
      </c>
      <c r="C37" s="20" t="s">
        <v>78</v>
      </c>
      <c r="D37" s="20" t="s">
        <v>0</v>
      </c>
      <c r="E37" s="20" t="s">
        <v>28</v>
      </c>
      <c r="F37" s="19" t="s">
        <v>77</v>
      </c>
      <c r="G37" s="18">
        <v>5500000000</v>
      </c>
      <c r="H37" s="18">
        <v>0</v>
      </c>
      <c r="I37" s="18">
        <v>5500000000</v>
      </c>
      <c r="J37" s="18">
        <v>5500000000</v>
      </c>
      <c r="K37" s="18">
        <v>0</v>
      </c>
      <c r="L37" s="7"/>
      <c r="M37" s="5">
        <f t="shared" si="20"/>
        <v>1</v>
      </c>
      <c r="N37" s="5">
        <f t="shared" si="21"/>
        <v>1</v>
      </c>
      <c r="O37" s="5">
        <f t="shared" si="22"/>
        <v>0</v>
      </c>
    </row>
    <row r="38" spans="1:15" s="14" customFormat="1" ht="33.75" x14ac:dyDescent="0.25">
      <c r="A38" s="20" t="s">
        <v>42</v>
      </c>
      <c r="B38" s="20" t="s">
        <v>33</v>
      </c>
      <c r="C38" s="20" t="s">
        <v>76</v>
      </c>
      <c r="D38" s="20" t="s">
        <v>0</v>
      </c>
      <c r="E38" s="20" t="s">
        <v>28</v>
      </c>
      <c r="F38" s="19" t="s">
        <v>75</v>
      </c>
      <c r="G38" s="18">
        <v>8000000000</v>
      </c>
      <c r="H38" s="18">
        <v>0</v>
      </c>
      <c r="I38" s="18">
        <v>8000000000</v>
      </c>
      <c r="J38" s="18">
        <v>8000000000</v>
      </c>
      <c r="K38" s="18">
        <v>0</v>
      </c>
      <c r="L38" s="7">
        <v>47497202226</v>
      </c>
      <c r="M38" s="5">
        <f t="shared" si="20"/>
        <v>1</v>
      </c>
      <c r="N38" s="5">
        <f t="shared" si="21"/>
        <v>1</v>
      </c>
      <c r="O38" s="5">
        <f t="shared" si="22"/>
        <v>0</v>
      </c>
    </row>
    <row r="39" spans="1:15" s="14" customFormat="1" ht="56.25" x14ac:dyDescent="0.25">
      <c r="A39" s="20" t="s">
        <v>42</v>
      </c>
      <c r="B39" s="20" t="s">
        <v>33</v>
      </c>
      <c r="C39" s="20" t="s">
        <v>74</v>
      </c>
      <c r="D39" s="20" t="s">
        <v>0</v>
      </c>
      <c r="E39" s="20" t="s">
        <v>28</v>
      </c>
      <c r="F39" s="19" t="s">
        <v>73</v>
      </c>
      <c r="G39" s="18">
        <v>7000000000</v>
      </c>
      <c r="H39" s="18">
        <v>0</v>
      </c>
      <c r="I39" s="18">
        <v>7000000000</v>
      </c>
      <c r="J39" s="18">
        <v>7000000000</v>
      </c>
      <c r="K39" s="18">
        <v>0</v>
      </c>
      <c r="L39" s="7">
        <v>132660000</v>
      </c>
      <c r="M39" s="5">
        <f t="shared" si="20"/>
        <v>1</v>
      </c>
      <c r="N39" s="5">
        <f t="shared" si="21"/>
        <v>1</v>
      </c>
      <c r="O39" s="5">
        <f t="shared" si="22"/>
        <v>0</v>
      </c>
    </row>
    <row r="40" spans="1:15" s="14" customFormat="1" ht="56.25" x14ac:dyDescent="0.25">
      <c r="A40" s="20" t="s">
        <v>42</v>
      </c>
      <c r="B40" s="20" t="s">
        <v>72</v>
      </c>
      <c r="C40" s="20" t="s">
        <v>10</v>
      </c>
      <c r="D40" s="20" t="s">
        <v>0</v>
      </c>
      <c r="E40" s="20" t="s">
        <v>28</v>
      </c>
      <c r="F40" s="19" t="s">
        <v>71</v>
      </c>
      <c r="G40" s="18">
        <v>2000000000</v>
      </c>
      <c r="H40" s="18">
        <v>0</v>
      </c>
      <c r="I40" s="18">
        <v>2000000000</v>
      </c>
      <c r="J40" s="18">
        <v>2000000000</v>
      </c>
      <c r="K40" s="18">
        <v>0</v>
      </c>
      <c r="L40" s="7">
        <v>480315000</v>
      </c>
      <c r="M40" s="5">
        <f t="shared" si="20"/>
        <v>1</v>
      </c>
      <c r="N40" s="5">
        <f t="shared" si="21"/>
        <v>1</v>
      </c>
      <c r="O40" s="5">
        <f t="shared" si="22"/>
        <v>0</v>
      </c>
    </row>
    <row r="41" spans="1:15" x14ac:dyDescent="0.25">
      <c r="A41" s="22" t="s">
        <v>66</v>
      </c>
      <c r="B41" s="23"/>
      <c r="C41" s="23"/>
      <c r="D41" s="23"/>
      <c r="E41" s="23"/>
      <c r="F41" s="24"/>
      <c r="G41" s="8">
        <f t="shared" ref="G41:L41" si="29">SUM(G31:G40)</f>
        <v>68849027996</v>
      </c>
      <c r="H41" s="8">
        <f t="shared" si="29"/>
        <v>0</v>
      </c>
      <c r="I41" s="8">
        <f t="shared" si="29"/>
        <v>65514960499</v>
      </c>
      <c r="J41" s="8">
        <f t="shared" si="29"/>
        <v>61949186546</v>
      </c>
      <c r="K41" s="8">
        <f t="shared" si="29"/>
        <v>15674095350</v>
      </c>
      <c r="L41" s="8">
        <f t="shared" si="29"/>
        <v>48110177226</v>
      </c>
      <c r="M41" s="10">
        <f t="shared" ref="M41:M50" si="30">I41/G41</f>
        <v>0.95157422560571658</v>
      </c>
      <c r="N41" s="10">
        <f t="shared" si="21"/>
        <v>0.89978302307476488</v>
      </c>
      <c r="O41" s="10">
        <f t="shared" si="22"/>
        <v>0.22765891990386031</v>
      </c>
    </row>
    <row r="42" spans="1:15" s="14" customFormat="1" ht="33.75" x14ac:dyDescent="0.25">
      <c r="A42" s="20" t="s">
        <v>47</v>
      </c>
      <c r="B42" s="20" t="s">
        <v>33</v>
      </c>
      <c r="C42" s="20" t="s">
        <v>10</v>
      </c>
      <c r="D42" s="20" t="s">
        <v>0</v>
      </c>
      <c r="E42" s="20" t="s">
        <v>28</v>
      </c>
      <c r="F42" s="19" t="s">
        <v>48</v>
      </c>
      <c r="G42" s="18">
        <v>9515500000</v>
      </c>
      <c r="H42" s="18">
        <v>0</v>
      </c>
      <c r="I42" s="18">
        <v>7999485112</v>
      </c>
      <c r="J42" s="18">
        <v>4078452015</v>
      </c>
      <c r="K42" s="18">
        <v>4078452015</v>
      </c>
      <c r="L42" s="7">
        <v>1942637179</v>
      </c>
      <c r="M42" s="5">
        <f t="shared" ref="M42:M45" si="31">I42/$G42</f>
        <v>0.84067942956229313</v>
      </c>
      <c r="N42" s="5">
        <f t="shared" ref="N42:N46" si="32">J42/$G42</f>
        <v>0.42861142504335031</v>
      </c>
      <c r="O42" s="5">
        <f t="shared" ref="O42:O46" si="33">K42/$G42</f>
        <v>0.42861142504335031</v>
      </c>
    </row>
    <row r="43" spans="1:15" s="14" customFormat="1" ht="33.75" x14ac:dyDescent="0.25">
      <c r="A43" s="20" t="s">
        <v>47</v>
      </c>
      <c r="B43" s="20" t="s">
        <v>33</v>
      </c>
      <c r="C43" s="20" t="s">
        <v>10</v>
      </c>
      <c r="D43" s="20" t="s">
        <v>0</v>
      </c>
      <c r="E43" s="20" t="s">
        <v>37</v>
      </c>
      <c r="F43" s="19" t="s">
        <v>48</v>
      </c>
      <c r="G43" s="3">
        <v>1733000000</v>
      </c>
      <c r="H43" s="3">
        <v>0</v>
      </c>
      <c r="I43" s="3">
        <v>1529534307</v>
      </c>
      <c r="J43" s="3">
        <v>1121566340</v>
      </c>
      <c r="K43" s="3">
        <v>1121566340</v>
      </c>
      <c r="L43" s="7">
        <v>2175901824</v>
      </c>
      <c r="M43" s="5">
        <f t="shared" ref="M43:M44" si="34">I43/$G43</f>
        <v>0.88259336814772071</v>
      </c>
      <c r="N43" s="5">
        <f t="shared" ref="N43:N44" si="35">J43/$G43</f>
        <v>0.64718196191575306</v>
      </c>
      <c r="O43" s="5">
        <f t="shared" ref="O43:O44" si="36">K43/$G43</f>
        <v>0.64718196191575306</v>
      </c>
    </row>
    <row r="44" spans="1:15" s="14" customFormat="1" ht="33.75" x14ac:dyDescent="0.25">
      <c r="A44" s="20" t="s">
        <v>47</v>
      </c>
      <c r="B44" s="20" t="s">
        <v>33</v>
      </c>
      <c r="C44" s="20" t="s">
        <v>23</v>
      </c>
      <c r="D44" s="20" t="s">
        <v>0</v>
      </c>
      <c r="E44" s="20" t="s">
        <v>28</v>
      </c>
      <c r="F44" s="19" t="s">
        <v>49</v>
      </c>
      <c r="G44" s="18">
        <v>8000000000</v>
      </c>
      <c r="H44" s="18">
        <v>0</v>
      </c>
      <c r="I44" s="18">
        <v>5160824889.2700005</v>
      </c>
      <c r="J44" s="18">
        <v>1837040722.48</v>
      </c>
      <c r="K44" s="18">
        <v>1837040722.48</v>
      </c>
      <c r="L44" s="7">
        <v>2000127683.2</v>
      </c>
      <c r="M44" s="5">
        <f t="shared" si="34"/>
        <v>0.64510311115875008</v>
      </c>
      <c r="N44" s="5">
        <f t="shared" si="35"/>
        <v>0.22963009031000001</v>
      </c>
      <c r="O44" s="5">
        <f t="shared" si="36"/>
        <v>0.22963009031000001</v>
      </c>
    </row>
    <row r="45" spans="1:15" s="14" customFormat="1" ht="56.25" x14ac:dyDescent="0.25">
      <c r="A45" s="2" t="s">
        <v>88</v>
      </c>
      <c r="B45" s="2" t="s">
        <v>33</v>
      </c>
      <c r="C45" s="2" t="s">
        <v>20</v>
      </c>
      <c r="D45" s="20" t="s">
        <v>0</v>
      </c>
      <c r="E45" s="2" t="s">
        <v>89</v>
      </c>
      <c r="F45" s="21" t="s">
        <v>90</v>
      </c>
      <c r="G45" s="18">
        <v>78525011</v>
      </c>
      <c r="H45" s="18">
        <v>0</v>
      </c>
      <c r="I45" s="18">
        <v>0</v>
      </c>
      <c r="J45" s="18">
        <v>0</v>
      </c>
      <c r="K45" s="18">
        <v>0</v>
      </c>
      <c r="L45" s="7">
        <v>2000127683.2</v>
      </c>
      <c r="M45" s="5">
        <f t="shared" si="31"/>
        <v>0</v>
      </c>
      <c r="N45" s="5">
        <f t="shared" si="32"/>
        <v>0</v>
      </c>
      <c r="O45" s="5">
        <f t="shared" si="33"/>
        <v>0</v>
      </c>
    </row>
    <row r="46" spans="1:15" x14ac:dyDescent="0.25">
      <c r="A46" s="22" t="s">
        <v>67</v>
      </c>
      <c r="B46" s="23"/>
      <c r="C46" s="23"/>
      <c r="D46" s="23"/>
      <c r="E46" s="23"/>
      <c r="F46" s="24"/>
      <c r="G46" s="8">
        <f>SUM(G42:G45)</f>
        <v>19327025011</v>
      </c>
      <c r="H46" s="8">
        <f>SUM(H42:H45)</f>
        <v>0</v>
      </c>
      <c r="I46" s="8">
        <f>SUM(I42:I45)</f>
        <v>14689844308.27</v>
      </c>
      <c r="J46" s="8">
        <f>SUM(J42:J45)</f>
        <v>7037059077.4799995</v>
      </c>
      <c r="K46" s="8">
        <f>SUM(K42:K45)</f>
        <v>7037059077.4799995</v>
      </c>
      <c r="L46" s="11"/>
      <c r="M46" s="10">
        <f t="shared" si="30"/>
        <v>0.76006753754958445</v>
      </c>
      <c r="N46" s="10">
        <f t="shared" si="32"/>
        <v>0.36410461897135482</v>
      </c>
      <c r="O46" s="10">
        <f t="shared" si="33"/>
        <v>0.36410461897135482</v>
      </c>
    </row>
    <row r="47" spans="1:15" ht="45" x14ac:dyDescent="0.25">
      <c r="A47" s="20" t="s">
        <v>50</v>
      </c>
      <c r="B47" s="20" t="s">
        <v>51</v>
      </c>
      <c r="C47" s="20" t="s">
        <v>10</v>
      </c>
      <c r="D47" s="20" t="s">
        <v>0</v>
      </c>
      <c r="E47" s="20" t="s">
        <v>52</v>
      </c>
      <c r="F47" s="19" t="s">
        <v>53</v>
      </c>
      <c r="G47" s="18">
        <v>20000000000</v>
      </c>
      <c r="H47" s="18">
        <v>0</v>
      </c>
      <c r="I47" s="18">
        <v>0</v>
      </c>
      <c r="J47" s="18">
        <v>0</v>
      </c>
      <c r="K47" s="18">
        <v>0</v>
      </c>
      <c r="L47" s="3">
        <v>28465221863</v>
      </c>
      <c r="M47" s="5">
        <f t="shared" ref="M47:O50" si="37">I47/$G47</f>
        <v>0</v>
      </c>
      <c r="N47" s="5">
        <f t="shared" si="37"/>
        <v>0</v>
      </c>
      <c r="O47" s="5">
        <f t="shared" si="37"/>
        <v>0</v>
      </c>
    </row>
    <row r="48" spans="1:15" x14ac:dyDescent="0.25">
      <c r="A48" s="22" t="s">
        <v>68</v>
      </c>
      <c r="B48" s="23"/>
      <c r="C48" s="23"/>
      <c r="D48" s="23"/>
      <c r="E48" s="23"/>
      <c r="F48" s="24"/>
      <c r="G48" s="8">
        <f>SUM(G47)</f>
        <v>20000000000</v>
      </c>
      <c r="H48" s="8">
        <f>SUM(H47)</f>
        <v>0</v>
      </c>
      <c r="I48" s="8">
        <f t="shared" ref="I48:K48" si="38">SUM(I47)</f>
        <v>0</v>
      </c>
      <c r="J48" s="8">
        <f t="shared" si="38"/>
        <v>0</v>
      </c>
      <c r="K48" s="8">
        <f t="shared" si="38"/>
        <v>0</v>
      </c>
      <c r="L48" s="9"/>
      <c r="M48" s="10">
        <f t="shared" si="30"/>
        <v>0</v>
      </c>
      <c r="N48" s="10">
        <f t="shared" si="37"/>
        <v>0</v>
      </c>
      <c r="O48" s="10">
        <f t="shared" si="37"/>
        <v>0</v>
      </c>
    </row>
    <row r="49" spans="1:15" x14ac:dyDescent="0.25">
      <c r="A49" s="22" t="s">
        <v>69</v>
      </c>
      <c r="B49" s="23"/>
      <c r="C49" s="23"/>
      <c r="D49" s="23"/>
      <c r="E49" s="23"/>
      <c r="F49" s="24"/>
      <c r="G49" s="8">
        <f>G48+G46+G41+G30+G24</f>
        <v>355307254132</v>
      </c>
      <c r="H49" s="8">
        <f>H48+H46+H41+H30+H24</f>
        <v>21925432013</v>
      </c>
      <c r="I49" s="8">
        <f>I48+I46+I41+I30+I24</f>
        <v>264633048961.27002</v>
      </c>
      <c r="J49" s="8">
        <f>J48+J46+J41+J30+J24</f>
        <v>242257140196.47998</v>
      </c>
      <c r="K49" s="8">
        <f>K48+K46+K41+K30+K24</f>
        <v>83675461758.479996</v>
      </c>
      <c r="M49" s="10">
        <f t="shared" si="30"/>
        <v>0.74480058001561755</v>
      </c>
      <c r="N49" s="10">
        <f t="shared" si="37"/>
        <v>0.68182435731098012</v>
      </c>
      <c r="O49" s="10">
        <f t="shared" si="37"/>
        <v>0.23550169827772155</v>
      </c>
    </row>
    <row r="50" spans="1:15" x14ac:dyDescent="0.25">
      <c r="A50" s="27" t="s">
        <v>70</v>
      </c>
      <c r="B50" s="28"/>
      <c r="C50" s="28"/>
      <c r="D50" s="28"/>
      <c r="E50" s="28"/>
      <c r="F50" s="29"/>
      <c r="G50" s="12">
        <f>G49+G22+G17+G14</f>
        <v>377131954132</v>
      </c>
      <c r="H50" s="12">
        <f>H49+H22+H17+H14</f>
        <v>22445648853</v>
      </c>
      <c r="I50" s="12">
        <f t="shared" ref="I50:L50" si="39">I49+I22+I17+I14</f>
        <v>282281856889.23999</v>
      </c>
      <c r="J50" s="12">
        <f t="shared" si="39"/>
        <v>257859703481.80997</v>
      </c>
      <c r="K50" s="12">
        <f t="shared" si="39"/>
        <v>99273525043.809998</v>
      </c>
      <c r="L50" s="12">
        <f t="shared" si="39"/>
        <v>0</v>
      </c>
      <c r="M50" s="13">
        <f t="shared" si="30"/>
        <v>0.7484962591911225</v>
      </c>
      <c r="N50" s="13">
        <f t="shared" si="37"/>
        <v>0.68373867728947857</v>
      </c>
      <c r="O50" s="13">
        <f t="shared" si="37"/>
        <v>0.263232865728114</v>
      </c>
    </row>
    <row r="51" spans="1:15" ht="0" hidden="1" customHeight="1" x14ac:dyDescent="0.25"/>
  </sheetData>
  <mergeCells count="15">
    <mergeCell ref="A48:F48"/>
    <mergeCell ref="A49:F49"/>
    <mergeCell ref="A50:F50"/>
    <mergeCell ref="A17:F17"/>
    <mergeCell ref="A22:F22"/>
    <mergeCell ref="A24:F24"/>
    <mergeCell ref="A30:F30"/>
    <mergeCell ref="A41:F41"/>
    <mergeCell ref="A46:F46"/>
    <mergeCell ref="A14:F14"/>
    <mergeCell ref="A1:N1"/>
    <mergeCell ref="A3:N3"/>
    <mergeCell ref="A4:N4"/>
    <mergeCell ref="A5:N5"/>
    <mergeCell ref="A6:N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2015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2015-01-20T20:51:54Z</dcterms:created>
  <dcterms:modified xsi:type="dcterms:W3CDTF">2015-11-26T20:58:03Z</dcterms:modified>
</cp:coreProperties>
</file>