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Ejecucion presupuestal\2014\"/>
    </mc:Choice>
  </mc:AlternateContent>
  <bookViews>
    <workbookView xWindow="0" yWindow="0" windowWidth="28800" windowHeight="12435"/>
  </bookViews>
  <sheets>
    <sheet name="EJECUCION OCTUBRE 2014" sheetId="2" r:id="rId1"/>
    <sheet name="EJECUCION DE OCTUBRE 2014" sheetId="1" r:id="rId2"/>
  </sheets>
  <calcPr calcId="152511"/>
</workbook>
</file>

<file path=xl/calcChain.xml><?xml version="1.0" encoding="utf-8"?>
<calcChain xmlns="http://schemas.openxmlformats.org/spreadsheetml/2006/main">
  <c r="L41" i="2" l="1"/>
  <c r="N33" i="2"/>
  <c r="M33" i="2"/>
  <c r="M34" i="2"/>
  <c r="N26" i="2"/>
  <c r="N27" i="2"/>
  <c r="N28" i="2"/>
  <c r="N29" i="2"/>
  <c r="N30" i="2"/>
  <c r="M26" i="2"/>
  <c r="M27" i="2"/>
  <c r="M28" i="2"/>
  <c r="M29" i="2"/>
  <c r="M30" i="2"/>
  <c r="N25" i="2"/>
  <c r="M25" i="2"/>
  <c r="N23" i="2"/>
  <c r="N19" i="2"/>
  <c r="N20" i="2"/>
  <c r="N21" i="2"/>
  <c r="M19" i="2"/>
  <c r="M20" i="2"/>
  <c r="M21" i="2"/>
  <c r="N18" i="2"/>
  <c r="N22" i="2" s="1"/>
  <c r="M18" i="2"/>
  <c r="J42" i="2"/>
  <c r="I42" i="2"/>
  <c r="H42" i="2"/>
  <c r="G42" i="2"/>
  <c r="J40" i="2"/>
  <c r="I40" i="2"/>
  <c r="H40" i="2"/>
  <c r="G40" i="2"/>
  <c r="N39" i="2"/>
  <c r="M39" i="2"/>
  <c r="L39" i="2"/>
  <c r="N38" i="2"/>
  <c r="M38" i="2"/>
  <c r="L38" i="2"/>
  <c r="N37" i="2"/>
  <c r="M37" i="2"/>
  <c r="L37" i="2"/>
  <c r="N36" i="2"/>
  <c r="M36" i="2"/>
  <c r="L36" i="2"/>
  <c r="J35" i="2"/>
  <c r="I35" i="2"/>
  <c r="H35" i="2"/>
  <c r="G35" i="2"/>
  <c r="L34" i="2"/>
  <c r="L33" i="2"/>
  <c r="N32" i="2"/>
  <c r="M32" i="2"/>
  <c r="L32" i="2"/>
  <c r="J31" i="2"/>
  <c r="I31" i="2"/>
  <c r="H31" i="2"/>
  <c r="G31" i="2"/>
  <c r="L31" i="2" s="1"/>
  <c r="L30" i="2"/>
  <c r="L29" i="2"/>
  <c r="L28" i="2"/>
  <c r="L27" i="2"/>
  <c r="L26" i="2"/>
  <c r="L25" i="2"/>
  <c r="J24" i="2"/>
  <c r="I24" i="2"/>
  <c r="H24" i="2"/>
  <c r="G24" i="2"/>
  <c r="M23" i="2"/>
  <c r="L23" i="2"/>
  <c r="J22" i="2"/>
  <c r="I22" i="2"/>
  <c r="H22" i="2"/>
  <c r="G22" i="2"/>
  <c r="L21" i="2"/>
  <c r="L20" i="2"/>
  <c r="L19" i="2"/>
  <c r="L18" i="2"/>
  <c r="J17" i="2"/>
  <c r="I17" i="2"/>
  <c r="H17" i="2"/>
  <c r="G17" i="2"/>
  <c r="N16" i="2"/>
  <c r="M16" i="2"/>
  <c r="L16" i="2"/>
  <c r="L15" i="2"/>
  <c r="J14" i="2"/>
  <c r="I14" i="2"/>
  <c r="H14" i="2"/>
  <c r="G14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L8" i="2"/>
  <c r="G43" i="2" l="1"/>
  <c r="M22" i="2"/>
  <c r="N31" i="2"/>
  <c r="N24" i="2"/>
  <c r="L14" i="2"/>
  <c r="M40" i="2"/>
  <c r="L40" i="2"/>
  <c r="N35" i="2"/>
  <c r="M35" i="2"/>
  <c r="L35" i="2"/>
  <c r="L22" i="2"/>
  <c r="L42" i="2"/>
  <c r="N40" i="2"/>
  <c r="J43" i="2"/>
  <c r="J44" i="2" s="1"/>
  <c r="M31" i="2"/>
  <c r="M24" i="2"/>
  <c r="L24" i="2"/>
  <c r="G44" i="2"/>
  <c r="N17" i="2"/>
  <c r="M17" i="2"/>
  <c r="L17" i="2"/>
  <c r="N14" i="2"/>
  <c r="M14" i="2"/>
  <c r="I43" i="2"/>
  <c r="H43" i="2"/>
  <c r="L43" i="2" l="1"/>
  <c r="H44" i="2"/>
  <c r="L44" i="2" s="1"/>
  <c r="M43" i="2"/>
  <c r="I44" i="2"/>
  <c r="N43" i="2"/>
  <c r="M44" i="2" l="1"/>
  <c r="N44" i="2"/>
</calcChain>
</file>

<file path=xl/sharedStrings.xml><?xml version="1.0" encoding="utf-8"?>
<sst xmlns="http://schemas.openxmlformats.org/spreadsheetml/2006/main" count="669" uniqueCount="124">
  <si>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</si>
  <si>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</si>
  <si>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</si>
  <si>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</si>
  <si>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</si>
  <si>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</si>
  <si>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</si>
  <si>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</si>
  <si>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</si>
  <si>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</si>
  <si>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</si>
  <si>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</si>
  <si>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</si>
  <si>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</si>
  <si>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</si>
  <si>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</si>
  <si>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</si>
  <si>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</si>
  <si>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</si>
  <si>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</si>
  <si>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</si>
  <si>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</si>
  <si>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</si>
  <si>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</si>
  <si>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</si>
  <si>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</si>
  <si>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</si>
  <si>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</si>
  <si>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</si>
  <si>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</si>
  <si>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</si>
  <si>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</si>
  <si>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</si>
  <si>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DEPARTAMENTO ADMINISTRATIVO DE LA CIENCIA, TECNOLOGIA E INNOVACION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</si>
  <si>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</si>
  <si>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</si>
  <si>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</si>
  <si>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</si>
  <si>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</si>
  <si>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</si>
  <si>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</si>
  <si>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</si>
  <si>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</si>
  <si>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</si>
  <si>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</si>
  <si>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</si>
  <si>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</si>
  <si>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</si>
  <si>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</si>
  <si>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</si>
  <si>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</si>
  <si>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</si>
  <si>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</si>
  <si>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</si>
  <si>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</si>
  <si>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</si>
  <si>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</si>
  <si>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</si>
  <si>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</si>
  <si>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</si>
  <si>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</si>
  <si>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A-3-1-1-3</t>
  </si>
  <si>
    <t>CENTRO INTERNACIONAL DE FISICA (DECRETO 267 DE 1984)</t>
  </si>
  <si>
    <t>A-3-1-1-4</t>
  </si>
  <si>
    <t>CENTRO INTERNACIONAL DE INVESTIGACIONES MEDICAS. CIDEIM (DECRETO 0578 DE 1990)</t>
  </si>
  <si>
    <t>A-3-2-1-1</t>
  </si>
  <si>
    <t>11</t>
  </si>
  <si>
    <t>SSF</t>
  </si>
  <si>
    <t>CUOTA DE AUDITAJE CONTRANAL</t>
  </si>
  <si>
    <t>A-3-6-1-1</t>
  </si>
  <si>
    <t>6</t>
  </si>
  <si>
    <t>SENTENCIAS Y CONCILIACIONES</t>
  </si>
  <si>
    <t>C-112-1000-2</t>
  </si>
  <si>
    <t>C</t>
  </si>
  <si>
    <t>112</t>
  </si>
  <si>
    <t>1000</t>
  </si>
  <si>
    <t>ADQUISICIÓN SEDE DEPARTAMENTO ADMINISTRATIVO DE CIENCIA, TECNOLOGIA E INNOVACION-COLCIENCIAS EN BOGOTA</t>
  </si>
  <si>
    <t>C-310-1000-1</t>
  </si>
  <si>
    <t>310</t>
  </si>
  <si>
    <t>APOYO FORTALECIMIENTO DE LA TRANSFERENCIA INTERNACIONAL DE CONOCIMIENTO A LOS ACTORES DEL SNCTI NIVEL NACIONAL</t>
  </si>
  <si>
    <t>14</t>
  </si>
  <si>
    <t>C-310-1000-2</t>
  </si>
  <si>
    <t>CAPACITACION DE RECURSOS HUMANOS PARA LA INVESTIGACION.</t>
  </si>
  <si>
    <t>C-310-1000-4</t>
  </si>
  <si>
    <t>IMPLANTACION DE UNA ESTRATEGIA PARA EL APROVECHAMIENTO DE JOVENES TALENTOS PARA LA INVESTIGACION.</t>
  </si>
  <si>
    <t>C-310-1000-12</t>
  </si>
  <si>
    <t>12</t>
  </si>
  <si>
    <t>APOYO AL FOMENTO Y DESARROLLO DE LA APROPIACION SOCIAL DE LA CIENCIA, LA TECNOLOGIA Y LA INNOVACION - ASCTI- NIVEL NACIONAL</t>
  </si>
  <si>
    <t>C-410-1000-108</t>
  </si>
  <si>
    <t>410</t>
  </si>
  <si>
    <t>108</t>
  </si>
  <si>
    <t>APOYO FINANCIERO Y TECNICO AL FORTALECIMIENTO DE LAS CAPACIDADES INSTITUCIONALES DEL SISTEMA NACIONAL DE CIENCIA TECNOLOGIA E INNOVACION NACIONAL</t>
  </si>
  <si>
    <t>C-410-1000-109</t>
  </si>
  <si>
    <t>109</t>
  </si>
  <si>
    <t>APOYO  A LA INNOVACION Y EL DESARROLLO PRODUCTIVO  DE COLOMBIA</t>
  </si>
  <si>
    <t>C-520-1000-1</t>
  </si>
  <si>
    <t>520</t>
  </si>
  <si>
    <t>ADMINISTRACION SISTEMA NACIONAL DE CIENCIA Y TECNOLOGIA</t>
  </si>
  <si>
    <t>C-520-1000-3</t>
  </si>
  <si>
    <t>IMPLANTACION Y DESARROLLO DEL SISTEMA DE INFORMACION NACIONAL Y TERRITORIAL.SNCT.</t>
  </si>
  <si>
    <t>C-630-300-1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</si>
  <si>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</si>
  <si>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</si>
  <si>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</si>
  <si>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</si>
  <si>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</si>
  <si>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VIGENCIA 2014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</si>
  <si>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</si>
  <si>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</si>
  <si>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</si>
  <si>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</si>
  <si>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</si>
  <si>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</si>
  <si>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</si>
  <si>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</si>
  <si>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</si>
  <si>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</si>
  <si>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</si>
  <si>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</si>
  <si>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</si>
  <si>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</si>
  <si>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</si>
  <si>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</si>
  <si>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EJECUCION ACUMULADA 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</si>
</sst>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\ #,##0.00_);\(&quot;$&quot;\ #,##0.00\)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sz val="11"/>
      <name val="Calibri"/>
      <family val="2"/>
    </font>
    <font>
      <b/>
      <sz val="9"/>
      <color rgb="FF000000"/>
      <name val="Baskerville Old Face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10" fontId="10" fillId="0" borderId="1" xfId="1" applyNumberFormat="1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12" fillId="3" borderId="0" xfId="0" applyFont="1" applyFill="1" applyBorder="1"/>
    <xf numFmtId="10" fontId="8" fillId="3" borderId="1" xfId="1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/>
    <xf numFmtId="164" fontId="11" fillId="4" borderId="1" xfId="0" applyNumberFormat="1" applyFont="1" applyFill="1" applyBorder="1" applyAlignment="1">
      <alignment horizontal="right" vertical="center" wrapText="1" readingOrder="1"/>
    </xf>
    <xf numFmtId="0" fontId="12" fillId="4" borderId="0" xfId="0" applyFont="1" applyFill="1" applyBorder="1"/>
    <xf numFmtId="10" fontId="8" fillId="4" borderId="1" xfId="1" applyNumberFormat="1" applyFont="1" applyFill="1" applyBorder="1" applyAlignment="1">
      <alignment horizontal="center" vertical="center" wrapText="1" readingOrder="1"/>
    </xf>
    <xf numFmtId="165" fontId="13" fillId="0" borderId="0" xfId="0" applyNumberFormat="1" applyFont="1" applyFill="1" applyBorder="1"/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0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" xfId="0" applyNumberFormat="1" applyFont="1" applyFill="1" applyBorder="1" applyAlignment="1">
      <alignment horizontal="left" vertical="center" wrapText="1" readingOrder="1"/>
    </xf>
    <xf numFmtId="0" fontId="3" fillId="5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1" fillId="5" borderId="0" xfId="0" applyFont="1" applyFill="1" applyBorder="1"/>
    <xf numFmtId="10" fontId="10" fillId="2" borderId="1" xfId="1" applyNumberFormat="1" applyFont="1" applyFill="1" applyBorder="1" applyAlignment="1">
      <alignment horizontal="center" vertical="center" wrapText="1" readingOrder="1"/>
    </xf>
    <xf numFmtId="0" fontId="11" fillId="3" borderId="2" xfId="0" applyNumberFormat="1" applyFont="1" applyFill="1" applyBorder="1" applyAlignment="1">
      <alignment horizontal="center" vertical="center" wrapText="1" readingOrder="1"/>
    </xf>
    <xf numFmtId="0" fontId="11" fillId="3" borderId="3" xfId="0" applyNumberFormat="1" applyFont="1" applyFill="1" applyBorder="1" applyAlignment="1">
      <alignment horizontal="center" vertical="center" wrapText="1" readingOrder="1"/>
    </xf>
    <xf numFmtId="0" fontId="11" fillId="3" borderId="4" xfId="0" applyNumberFormat="1" applyFont="1" applyFill="1" applyBorder="1" applyAlignment="1">
      <alignment horizontal="center" vertical="center" wrapText="1" readingOrder="1"/>
    </xf>
    <xf numFmtId="0" fontId="11" fillId="4" borderId="2" xfId="0" applyNumberFormat="1" applyFont="1" applyFill="1" applyBorder="1" applyAlignment="1">
      <alignment horizontal="center" vertical="center" wrapText="1" readingOrder="1"/>
    </xf>
    <xf numFmtId="0" fontId="11" fillId="4" borderId="3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9525</xdr:rowOff>
    </xdr:from>
    <xdr:to>
      <xdr:col>5</xdr:col>
      <xdr:colOff>1400174</xdr:colOff>
      <xdr:row>5</xdr:row>
      <xdr:rowOff>85725</xdr:rowOff>
    </xdr:to>
    <xdr:pic>
      <xdr:nvPicPr>
        <xdr:cNvPr id="2" name="1 Imagen" descr="Descripción: C:\Users\dcavila\Downloads\Colciencias+prosperidad-1 Mayo 2013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1450" y="390525"/>
          <a:ext cx="3314699" cy="6477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abSelected="1" workbookViewId="0">
      <pane ySplit="7" topLeftCell="A32" activePane="bottomLeft" state="frozen"/>
      <selection pane="bottomLeft" activeCell="F39" sqref="F39"/>
    </sheetView>
  </sheetViews>
  <sheetFormatPr baseColWidth="10" defaultRowHeight="15"/>
  <cols>
    <col min="1" max="4" width="5.42578125" style="8" customWidth="1"/>
    <col min="5" max="5" width="9.5703125" style="8" customWidth="1"/>
    <col min="6" max="6" width="27.5703125" style="8" customWidth="1"/>
    <col min="7" max="10" width="18.85546875" style="8" customWidth="1"/>
    <col min="11" max="11" width="0" style="8" hidden="1" customWidth="1"/>
    <col min="12" max="12" width="14" style="8" customWidth="1"/>
    <col min="13" max="13" width="13" style="8" customWidth="1"/>
    <col min="14" max="14" width="13.28515625" style="8" customWidth="1"/>
    <col min="15" max="16384" width="11.42578125" style="8"/>
  </cols>
  <sheetData>
    <row r="1" spans="1:14">
      <c r="A1" s="41" t="s">
        <v>105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>
      <c r="A3" s="41" t="s">
        <v>123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15" customHeight="1">
      <c r="A4" s="42" t="s">
        <v>106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ht="15" customHeight="1">
      <c r="A5" s="42" t="s">
        <v>107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4" ht="15" customHeight="1">
      <c r="A6" s="42" t="s">
        <v>108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4" ht="24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109</v>
      </c>
      <c r="F7" s="10" t="s">
        <v>20</v>
      </c>
      <c r="G7" s="10" t="s">
        <v>24</v>
      </c>
      <c r="H7" s="10" t="s">
        <v>28</v>
      </c>
      <c r="I7" s="10" t="s">
        <v>29</v>
      </c>
      <c r="J7" s="10" t="s">
        <v>31</v>
      </c>
      <c r="L7" s="10" t="s">
        <v>110</v>
      </c>
      <c r="M7" s="10" t="s">
        <v>111</v>
      </c>
      <c r="N7" s="10" t="s">
        <v>112</v>
      </c>
    </row>
    <row r="8" spans="1:14" ht="22.5">
      <c r="A8" s="11" t="s">
        <v>36</v>
      </c>
      <c r="B8" s="11" t="s">
        <v>37</v>
      </c>
      <c r="C8" s="11" t="s">
        <v>36</v>
      </c>
      <c r="D8" s="11" t="s">
        <v>36</v>
      </c>
      <c r="E8" s="11" t="s">
        <v>39</v>
      </c>
      <c r="F8" s="12" t="s">
        <v>41</v>
      </c>
      <c r="G8" s="7">
        <v>4227288461</v>
      </c>
      <c r="H8" s="7">
        <v>2954605422</v>
      </c>
      <c r="I8" s="7">
        <v>2954605422</v>
      </c>
      <c r="J8" s="7">
        <v>2954605422</v>
      </c>
      <c r="L8" s="14">
        <f>H8/G8</f>
        <v>0.69893631562135305</v>
      </c>
      <c r="M8" s="14">
        <f t="shared" ref="M8:N23" si="0">I8/H8</f>
        <v>1</v>
      </c>
      <c r="N8" s="14">
        <f t="shared" si="0"/>
        <v>1</v>
      </c>
    </row>
    <row r="9" spans="1:14">
      <c r="A9" s="11" t="s">
        <v>36</v>
      </c>
      <c r="B9" s="11" t="s">
        <v>37</v>
      </c>
      <c r="C9" s="11" t="s">
        <v>36</v>
      </c>
      <c r="D9" s="11" t="s">
        <v>43</v>
      </c>
      <c r="E9" s="11" t="s">
        <v>39</v>
      </c>
      <c r="F9" s="12" t="s">
        <v>44</v>
      </c>
      <c r="G9" s="7">
        <v>518231527</v>
      </c>
      <c r="H9" s="7">
        <v>324816235</v>
      </c>
      <c r="I9" s="7">
        <v>324816235</v>
      </c>
      <c r="J9" s="7">
        <v>324816235</v>
      </c>
      <c r="L9" s="14">
        <f t="shared" ref="L9:N44" si="1">H9/G9</f>
        <v>0.62677822185063625</v>
      </c>
      <c r="M9" s="14">
        <f t="shared" si="0"/>
        <v>1</v>
      </c>
      <c r="N9" s="14">
        <f t="shared" si="0"/>
        <v>1</v>
      </c>
    </row>
    <row r="10" spans="1:14">
      <c r="A10" s="11" t="s">
        <v>36</v>
      </c>
      <c r="B10" s="11" t="s">
        <v>37</v>
      </c>
      <c r="C10" s="11" t="s">
        <v>36</v>
      </c>
      <c r="D10" s="11" t="s">
        <v>46</v>
      </c>
      <c r="E10" s="11" t="s">
        <v>39</v>
      </c>
      <c r="F10" s="12" t="s">
        <v>47</v>
      </c>
      <c r="G10" s="7">
        <v>2343014474</v>
      </c>
      <c r="H10" s="7">
        <v>1359762868</v>
      </c>
      <c r="I10" s="7">
        <v>1359762868</v>
      </c>
      <c r="J10" s="7">
        <v>1359762868</v>
      </c>
      <c r="L10" s="14">
        <f t="shared" si="1"/>
        <v>0.58034761760502895</v>
      </c>
      <c r="M10" s="14">
        <f t="shared" si="0"/>
        <v>1</v>
      </c>
      <c r="N10" s="14">
        <f t="shared" si="0"/>
        <v>1</v>
      </c>
    </row>
    <row r="11" spans="1:14" ht="33.75">
      <c r="A11" s="11" t="s">
        <v>36</v>
      </c>
      <c r="B11" s="11" t="s">
        <v>37</v>
      </c>
      <c r="C11" s="11" t="s">
        <v>36</v>
      </c>
      <c r="D11" s="11" t="s">
        <v>49</v>
      </c>
      <c r="E11" s="11" t="s">
        <v>39</v>
      </c>
      <c r="F11" s="12" t="s">
        <v>50</v>
      </c>
      <c r="G11" s="7">
        <v>142755042</v>
      </c>
      <c r="H11" s="7">
        <v>126863002</v>
      </c>
      <c r="I11" s="7">
        <v>126863002</v>
      </c>
      <c r="J11" s="7">
        <v>126863002</v>
      </c>
      <c r="L11" s="14">
        <f t="shared" si="1"/>
        <v>0.88867615618087936</v>
      </c>
      <c r="M11" s="14">
        <f t="shared" si="0"/>
        <v>1</v>
      </c>
      <c r="N11" s="14">
        <f t="shared" si="0"/>
        <v>1</v>
      </c>
    </row>
    <row r="12" spans="1:14" ht="22.5">
      <c r="A12" s="11" t="s">
        <v>36</v>
      </c>
      <c r="B12" s="11" t="s">
        <v>37</v>
      </c>
      <c r="C12" s="11" t="s">
        <v>52</v>
      </c>
      <c r="D12" s="11"/>
      <c r="E12" s="11" t="s">
        <v>39</v>
      </c>
      <c r="F12" s="12" t="s">
        <v>53</v>
      </c>
      <c r="G12" s="7">
        <v>9151000000</v>
      </c>
      <c r="H12" s="7">
        <v>9016711235</v>
      </c>
      <c r="I12" s="7">
        <v>6637971482</v>
      </c>
      <c r="J12" s="7">
        <v>6637971482</v>
      </c>
      <c r="L12" s="14">
        <f t="shared" si="1"/>
        <v>0.98532523603977706</v>
      </c>
      <c r="M12" s="14">
        <f t="shared" si="0"/>
        <v>0.73618543491040389</v>
      </c>
      <c r="N12" s="14">
        <f t="shared" si="0"/>
        <v>1</v>
      </c>
    </row>
    <row r="13" spans="1:14" ht="33.75">
      <c r="A13" s="11" t="s">
        <v>36</v>
      </c>
      <c r="B13" s="11" t="s">
        <v>37</v>
      </c>
      <c r="C13" s="11" t="s">
        <v>46</v>
      </c>
      <c r="D13" s="11"/>
      <c r="E13" s="15" t="s">
        <v>39</v>
      </c>
      <c r="F13" s="12" t="s">
        <v>55</v>
      </c>
      <c r="G13" s="24">
        <v>2157710496</v>
      </c>
      <c r="H13" s="24">
        <v>1636095897</v>
      </c>
      <c r="I13" s="24">
        <v>1636095897</v>
      </c>
      <c r="J13" s="24">
        <v>1636095897</v>
      </c>
      <c r="L13" s="14">
        <f t="shared" si="1"/>
        <v>0.75825552131901941</v>
      </c>
      <c r="M13" s="14">
        <f t="shared" si="0"/>
        <v>1</v>
      </c>
      <c r="N13" s="14">
        <f t="shared" si="0"/>
        <v>1</v>
      </c>
    </row>
    <row r="14" spans="1:14">
      <c r="A14" s="35" t="s">
        <v>113</v>
      </c>
      <c r="B14" s="36"/>
      <c r="C14" s="36"/>
      <c r="D14" s="36"/>
      <c r="E14" s="36"/>
      <c r="F14" s="37"/>
      <c r="G14" s="16">
        <f>SUM(G8:G13)</f>
        <v>18540000000</v>
      </c>
      <c r="H14" s="16">
        <f>SUM(H8:H13)</f>
        <v>15418854659</v>
      </c>
      <c r="I14" s="16">
        <f>SUM(I8:I13)</f>
        <v>13040114906</v>
      </c>
      <c r="J14" s="16">
        <f>SUM(J8:J13)</f>
        <v>13040114906</v>
      </c>
      <c r="K14" s="17"/>
      <c r="L14" s="18">
        <f t="shared" si="1"/>
        <v>0.83165343360302046</v>
      </c>
      <c r="M14" s="18">
        <f t="shared" si="0"/>
        <v>0.84572526263411352</v>
      </c>
      <c r="N14" s="18">
        <f t="shared" si="0"/>
        <v>1</v>
      </c>
    </row>
    <row r="15" spans="1:14">
      <c r="A15" s="11" t="s">
        <v>52</v>
      </c>
      <c r="B15" s="11" t="s">
        <v>37</v>
      </c>
      <c r="C15" s="11" t="s">
        <v>57</v>
      </c>
      <c r="D15" s="11"/>
      <c r="E15" s="11" t="s">
        <v>39</v>
      </c>
      <c r="F15" s="12" t="s">
        <v>58</v>
      </c>
      <c r="G15" s="7">
        <v>34936000</v>
      </c>
      <c r="H15" s="7">
        <v>31317900</v>
      </c>
      <c r="I15" s="7">
        <v>31317900</v>
      </c>
      <c r="J15" s="7">
        <v>31317900</v>
      </c>
      <c r="L15" s="14">
        <f t="shared" si="1"/>
        <v>0.89643634073734835</v>
      </c>
      <c r="M15" s="14">
        <v>0</v>
      </c>
      <c r="N15" s="14">
        <v>0</v>
      </c>
    </row>
    <row r="16" spans="1:14" ht="22.5">
      <c r="A16" s="11" t="s">
        <v>52</v>
      </c>
      <c r="B16" s="11" t="s">
        <v>37</v>
      </c>
      <c r="C16" s="11" t="s">
        <v>43</v>
      </c>
      <c r="D16" s="11"/>
      <c r="E16" s="15" t="s">
        <v>39</v>
      </c>
      <c r="F16" s="12" t="s">
        <v>60</v>
      </c>
      <c r="G16" s="24">
        <v>3094064000</v>
      </c>
      <c r="H16" s="24">
        <v>2557605568.96</v>
      </c>
      <c r="I16" s="24">
        <v>1858073621.5599999</v>
      </c>
      <c r="J16" s="24">
        <v>1858073621.5599999</v>
      </c>
      <c r="L16" s="14">
        <f t="shared" si="1"/>
        <v>0.82661689252711001</v>
      </c>
      <c r="M16" s="14">
        <f t="shared" si="0"/>
        <v>0.72648951195220812</v>
      </c>
      <c r="N16" s="14">
        <f t="shared" si="0"/>
        <v>1</v>
      </c>
    </row>
    <row r="17" spans="1:14">
      <c r="A17" s="35" t="s">
        <v>114</v>
      </c>
      <c r="B17" s="36"/>
      <c r="C17" s="36"/>
      <c r="D17" s="36"/>
      <c r="E17" s="36"/>
      <c r="F17" s="37"/>
      <c r="G17" s="16">
        <f>SUM(G15:G16)</f>
        <v>3129000000</v>
      </c>
      <c r="H17" s="16">
        <f t="shared" ref="H17:J17" si="2">SUM(H15:H16)</f>
        <v>2588923468.96</v>
      </c>
      <c r="I17" s="16">
        <f t="shared" si="2"/>
        <v>1889391521.5599999</v>
      </c>
      <c r="J17" s="16">
        <f t="shared" si="2"/>
        <v>1889391521.5599999</v>
      </c>
      <c r="K17" s="17"/>
      <c r="L17" s="18">
        <f t="shared" si="1"/>
        <v>0.8273964426206456</v>
      </c>
      <c r="M17" s="18">
        <f t="shared" si="0"/>
        <v>0.72979813587111941</v>
      </c>
      <c r="N17" s="18">
        <f t="shared" si="0"/>
        <v>1</v>
      </c>
    </row>
    <row r="18" spans="1:14" ht="22.5">
      <c r="A18" s="11" t="s">
        <v>57</v>
      </c>
      <c r="B18" s="11" t="s">
        <v>36</v>
      </c>
      <c r="C18" s="11" t="s">
        <v>36</v>
      </c>
      <c r="D18" s="11" t="s">
        <v>57</v>
      </c>
      <c r="E18" s="15" t="s">
        <v>39</v>
      </c>
      <c r="F18" s="12" t="s">
        <v>62</v>
      </c>
      <c r="G18" s="24">
        <v>67000000</v>
      </c>
      <c r="H18" s="24">
        <v>67000000</v>
      </c>
      <c r="I18" s="24">
        <v>67000000</v>
      </c>
      <c r="J18" s="24">
        <v>67000000</v>
      </c>
      <c r="L18" s="14">
        <f t="shared" si="1"/>
        <v>1</v>
      </c>
      <c r="M18" s="14">
        <f>I18/H18</f>
        <v>1</v>
      </c>
      <c r="N18" s="14">
        <f>J18/I18</f>
        <v>1</v>
      </c>
    </row>
    <row r="19" spans="1:14" ht="33.75">
      <c r="A19" s="11" t="s">
        <v>57</v>
      </c>
      <c r="B19" s="11" t="s">
        <v>36</v>
      </c>
      <c r="C19" s="11" t="s">
        <v>36</v>
      </c>
      <c r="D19" s="11" t="s">
        <v>43</v>
      </c>
      <c r="E19" s="15" t="s">
        <v>39</v>
      </c>
      <c r="F19" s="12" t="s">
        <v>64</v>
      </c>
      <c r="G19" s="24">
        <v>75000000</v>
      </c>
      <c r="H19" s="24">
        <v>75000000</v>
      </c>
      <c r="I19" s="24">
        <v>75000000</v>
      </c>
      <c r="J19" s="24">
        <v>75000000</v>
      </c>
      <c r="L19" s="14">
        <f t="shared" si="1"/>
        <v>1</v>
      </c>
      <c r="M19" s="14">
        <f t="shared" ref="M19:M21" si="3">I19/H19</f>
        <v>1</v>
      </c>
      <c r="N19" s="14">
        <f t="shared" ref="N19:N21" si="4">J19/I19</f>
        <v>1</v>
      </c>
    </row>
    <row r="20" spans="1:14" ht="22.5">
      <c r="A20" s="11" t="s">
        <v>57</v>
      </c>
      <c r="B20" s="11" t="s">
        <v>52</v>
      </c>
      <c r="C20" s="11" t="s">
        <v>36</v>
      </c>
      <c r="D20" s="11" t="s">
        <v>36</v>
      </c>
      <c r="E20" s="15" t="s">
        <v>66</v>
      </c>
      <c r="F20" s="12" t="s">
        <v>68</v>
      </c>
      <c r="G20" s="24">
        <v>551000000</v>
      </c>
      <c r="H20" s="24">
        <v>532861986</v>
      </c>
      <c r="I20" s="24">
        <v>532861986</v>
      </c>
      <c r="J20" s="24">
        <v>532861986</v>
      </c>
      <c r="L20" s="14">
        <f t="shared" si="1"/>
        <v>0.9670816442831216</v>
      </c>
      <c r="M20" s="14">
        <f t="shared" si="3"/>
        <v>1</v>
      </c>
      <c r="N20" s="14">
        <f t="shared" si="4"/>
        <v>1</v>
      </c>
    </row>
    <row r="21" spans="1:14">
      <c r="A21" s="11" t="s">
        <v>57</v>
      </c>
      <c r="B21" s="11" t="s">
        <v>70</v>
      </c>
      <c r="C21" s="11" t="s">
        <v>36</v>
      </c>
      <c r="D21" s="11" t="s">
        <v>36</v>
      </c>
      <c r="E21" s="15" t="s">
        <v>39</v>
      </c>
      <c r="F21" s="12" t="s">
        <v>71</v>
      </c>
      <c r="G21" s="24">
        <v>423000000</v>
      </c>
      <c r="H21" s="24">
        <v>192309999</v>
      </c>
      <c r="I21" s="24">
        <v>192309999</v>
      </c>
      <c r="J21" s="24">
        <v>192309999</v>
      </c>
      <c r="L21" s="14">
        <f t="shared" si="1"/>
        <v>0.4546335673758865</v>
      </c>
      <c r="M21" s="14">
        <f t="shared" si="3"/>
        <v>1</v>
      </c>
      <c r="N21" s="14">
        <f t="shared" si="4"/>
        <v>1</v>
      </c>
    </row>
    <row r="22" spans="1:14">
      <c r="A22" s="35" t="s">
        <v>115</v>
      </c>
      <c r="B22" s="36"/>
      <c r="C22" s="36"/>
      <c r="D22" s="36"/>
      <c r="E22" s="36"/>
      <c r="F22" s="37"/>
      <c r="G22" s="16">
        <f>SUM(G18:G21)</f>
        <v>1116000000</v>
      </c>
      <c r="H22" s="16">
        <f>SUM(H18:H21)</f>
        <v>867171985</v>
      </c>
      <c r="I22" s="16">
        <f>SUM(I18:I21)</f>
        <v>867171985</v>
      </c>
      <c r="J22" s="16">
        <f>SUM(J18:J21)</f>
        <v>867171985</v>
      </c>
      <c r="K22" s="17"/>
      <c r="L22" s="18">
        <f t="shared" si="1"/>
        <v>0.77703582885304656</v>
      </c>
      <c r="M22" s="18">
        <f>SUM(M18:M21)</f>
        <v>4</v>
      </c>
      <c r="N22" s="18">
        <f>SUM(N18:N21)</f>
        <v>4</v>
      </c>
    </row>
    <row r="23" spans="1:14" ht="56.25">
      <c r="A23" s="11" t="s">
        <v>74</v>
      </c>
      <c r="B23" s="11" t="s">
        <v>75</v>
      </c>
      <c r="C23" s="11" t="s">
        <v>52</v>
      </c>
      <c r="D23" s="11" t="s">
        <v>1</v>
      </c>
      <c r="E23" s="11" t="s">
        <v>39</v>
      </c>
      <c r="F23" s="12" t="s">
        <v>76</v>
      </c>
      <c r="G23" s="24">
        <v>13385414150</v>
      </c>
      <c r="H23" s="24">
        <v>13385414150</v>
      </c>
      <c r="I23" s="24">
        <v>10487952095</v>
      </c>
      <c r="J23" s="24">
        <v>7783132000</v>
      </c>
      <c r="L23" s="14">
        <f t="shared" si="1"/>
        <v>1</v>
      </c>
      <c r="M23" s="14">
        <f t="shared" si="0"/>
        <v>0.78353586803289166</v>
      </c>
      <c r="N23" s="14">
        <f>J23/I23</f>
        <v>0.74210216918425009</v>
      </c>
    </row>
    <row r="24" spans="1:14">
      <c r="A24" s="35" t="s">
        <v>116</v>
      </c>
      <c r="B24" s="36"/>
      <c r="C24" s="36"/>
      <c r="D24" s="36"/>
      <c r="E24" s="36"/>
      <c r="F24" s="37"/>
      <c r="G24" s="16">
        <f>SUM(G23)</f>
        <v>13385414150</v>
      </c>
      <c r="H24" s="16">
        <f t="shared" ref="H24:J24" si="5">SUM(H23)</f>
        <v>13385414150</v>
      </c>
      <c r="I24" s="16">
        <f t="shared" si="5"/>
        <v>10487952095</v>
      </c>
      <c r="J24" s="16">
        <f t="shared" si="5"/>
        <v>7783132000</v>
      </c>
      <c r="K24" s="17"/>
      <c r="L24" s="18">
        <f t="shared" si="1"/>
        <v>1</v>
      </c>
      <c r="M24" s="18">
        <f t="shared" si="1"/>
        <v>0.78353586803289166</v>
      </c>
      <c r="N24" s="18">
        <f>J24/I24</f>
        <v>0.74210216918425009</v>
      </c>
    </row>
    <row r="25" spans="1:14" ht="56.25">
      <c r="A25" s="11" t="s">
        <v>78</v>
      </c>
      <c r="B25" s="11" t="s">
        <v>75</v>
      </c>
      <c r="C25" s="11" t="s">
        <v>36</v>
      </c>
      <c r="D25" s="11" t="s">
        <v>1</v>
      </c>
      <c r="E25" s="15" t="s">
        <v>66</v>
      </c>
      <c r="F25" s="12" t="s">
        <v>79</v>
      </c>
      <c r="G25" s="24">
        <v>4000000000</v>
      </c>
      <c r="H25" s="24">
        <v>1272318781</v>
      </c>
      <c r="I25" s="24">
        <v>1008003866</v>
      </c>
      <c r="J25" s="24">
        <v>1008003866</v>
      </c>
      <c r="L25" s="14">
        <f t="shared" si="1"/>
        <v>0.31807969525000002</v>
      </c>
      <c r="M25" s="14">
        <f>I25/H25</f>
        <v>0.7922573187261629</v>
      </c>
      <c r="N25" s="14">
        <f>J25/I25</f>
        <v>1</v>
      </c>
    </row>
    <row r="26" spans="1:14" ht="56.25">
      <c r="A26" s="11" t="s">
        <v>78</v>
      </c>
      <c r="B26" s="11" t="s">
        <v>75</v>
      </c>
      <c r="C26" s="11" t="s">
        <v>36</v>
      </c>
      <c r="D26" s="11" t="s">
        <v>1</v>
      </c>
      <c r="E26" s="15" t="s">
        <v>80</v>
      </c>
      <c r="F26" s="12" t="s">
        <v>79</v>
      </c>
      <c r="G26" s="24">
        <v>301000000</v>
      </c>
      <c r="H26" s="24">
        <v>117636679</v>
      </c>
      <c r="I26" s="24">
        <v>32636679</v>
      </c>
      <c r="J26" s="24">
        <v>32636679</v>
      </c>
      <c r="L26" s="14">
        <f t="shared" si="1"/>
        <v>0.39081953156146182</v>
      </c>
      <c r="M26" s="14">
        <f t="shared" ref="M26:M30" si="6">I26/H26</f>
        <v>0.27743624928411997</v>
      </c>
      <c r="N26" s="14">
        <f t="shared" ref="N26:N30" si="7">J26/I26</f>
        <v>1</v>
      </c>
    </row>
    <row r="27" spans="1:14" ht="33.75">
      <c r="A27" s="11" t="s">
        <v>78</v>
      </c>
      <c r="B27" s="11" t="s">
        <v>75</v>
      </c>
      <c r="C27" s="11" t="s">
        <v>52</v>
      </c>
      <c r="D27" s="11" t="s">
        <v>1</v>
      </c>
      <c r="E27" s="15" t="s">
        <v>66</v>
      </c>
      <c r="F27" s="12" t="s">
        <v>82</v>
      </c>
      <c r="G27" s="24">
        <v>214262689544</v>
      </c>
      <c r="H27" s="24">
        <v>214262689544</v>
      </c>
      <c r="I27" s="24">
        <v>130136130038.13</v>
      </c>
      <c r="J27" s="24">
        <v>93785416872.600006</v>
      </c>
      <c r="L27" s="14">
        <f t="shared" si="1"/>
        <v>1</v>
      </c>
      <c r="M27" s="14">
        <f t="shared" si="6"/>
        <v>0.60736720105161313</v>
      </c>
      <c r="N27" s="14">
        <f t="shared" si="7"/>
        <v>0.72067162935551254</v>
      </c>
    </row>
    <row r="28" spans="1:14" ht="56.25">
      <c r="A28" s="11" t="s">
        <v>78</v>
      </c>
      <c r="B28" s="11" t="s">
        <v>75</v>
      </c>
      <c r="C28" s="11" t="s">
        <v>43</v>
      </c>
      <c r="D28" s="11" t="s">
        <v>1</v>
      </c>
      <c r="E28" s="15" t="s">
        <v>66</v>
      </c>
      <c r="F28" s="12" t="s">
        <v>84</v>
      </c>
      <c r="G28" s="24">
        <v>15301062000</v>
      </c>
      <c r="H28" s="24">
        <v>15301062000</v>
      </c>
      <c r="I28" s="24">
        <v>15301062000</v>
      </c>
      <c r="J28" s="24">
        <v>15301062000</v>
      </c>
      <c r="L28" s="14">
        <f t="shared" si="1"/>
        <v>1</v>
      </c>
      <c r="M28" s="14">
        <f t="shared" si="6"/>
        <v>1</v>
      </c>
      <c r="N28" s="14">
        <f t="shared" si="7"/>
        <v>1</v>
      </c>
    </row>
    <row r="29" spans="1:14" ht="67.5">
      <c r="A29" s="11" t="s">
        <v>78</v>
      </c>
      <c r="B29" s="11" t="s">
        <v>75</v>
      </c>
      <c r="C29" s="11" t="s">
        <v>86</v>
      </c>
      <c r="D29" s="11" t="s">
        <v>1</v>
      </c>
      <c r="E29" s="15" t="s">
        <v>66</v>
      </c>
      <c r="F29" s="12" t="s">
        <v>87</v>
      </c>
      <c r="G29" s="24">
        <v>2000000000</v>
      </c>
      <c r="H29" s="24">
        <v>1940000000</v>
      </c>
      <c r="I29" s="24">
        <v>1481183155</v>
      </c>
      <c r="J29" s="24">
        <v>1481183155</v>
      </c>
      <c r="L29" s="14">
        <f t="shared" si="1"/>
        <v>0.97</v>
      </c>
      <c r="M29" s="14">
        <f t="shared" si="6"/>
        <v>0.76349647164948453</v>
      </c>
      <c r="N29" s="14">
        <f t="shared" si="7"/>
        <v>1</v>
      </c>
    </row>
    <row r="30" spans="1:14" ht="67.5">
      <c r="A30" s="11" t="s">
        <v>78</v>
      </c>
      <c r="B30" s="11" t="s">
        <v>75</v>
      </c>
      <c r="C30" s="11" t="s">
        <v>86</v>
      </c>
      <c r="D30" s="11" t="s">
        <v>1</v>
      </c>
      <c r="E30" s="15" t="s">
        <v>80</v>
      </c>
      <c r="F30" s="12" t="s">
        <v>87</v>
      </c>
      <c r="G30" s="24">
        <v>749000000</v>
      </c>
      <c r="H30" s="24">
        <v>699000000</v>
      </c>
      <c r="I30" s="24">
        <v>5000000</v>
      </c>
      <c r="J30" s="24">
        <v>5000000</v>
      </c>
      <c r="L30" s="14">
        <f t="shared" si="1"/>
        <v>0.93324432576769023</v>
      </c>
      <c r="M30" s="14">
        <f t="shared" si="6"/>
        <v>7.1530758226037196E-3</v>
      </c>
      <c r="N30" s="14">
        <f t="shared" si="7"/>
        <v>1</v>
      </c>
    </row>
    <row r="31" spans="1:14">
      <c r="A31" s="35" t="s">
        <v>117</v>
      </c>
      <c r="B31" s="36"/>
      <c r="C31" s="36"/>
      <c r="D31" s="36"/>
      <c r="E31" s="36"/>
      <c r="F31" s="37"/>
      <c r="G31" s="16">
        <f>SUM(G25:G30)</f>
        <v>236613751544</v>
      </c>
      <c r="H31" s="16">
        <f t="shared" ref="H31:J31" si="8">SUM(H25:H30)</f>
        <v>233592707004</v>
      </c>
      <c r="I31" s="16">
        <f t="shared" si="8"/>
        <v>147964015738.13</v>
      </c>
      <c r="J31" s="16">
        <f t="shared" si="8"/>
        <v>111613302572.60001</v>
      </c>
      <c r="K31" s="17"/>
      <c r="L31" s="18">
        <f t="shared" si="1"/>
        <v>0.98723216837446481</v>
      </c>
      <c r="M31" s="18">
        <f t="shared" si="1"/>
        <v>0.63342737723227072</v>
      </c>
      <c r="N31" s="18">
        <f>J31/I31</f>
        <v>0.75432734111607047</v>
      </c>
    </row>
    <row r="32" spans="1:14" ht="67.5">
      <c r="A32" s="11" t="s">
        <v>89</v>
      </c>
      <c r="B32" s="11" t="s">
        <v>75</v>
      </c>
      <c r="C32" s="11" t="s">
        <v>90</v>
      </c>
      <c r="D32" s="11" t="s">
        <v>1</v>
      </c>
      <c r="E32" s="15" t="s">
        <v>66</v>
      </c>
      <c r="F32" s="12" t="s">
        <v>91</v>
      </c>
      <c r="G32" s="24">
        <v>47497202226</v>
      </c>
      <c r="H32" s="24">
        <v>47497202226</v>
      </c>
      <c r="I32" s="24">
        <v>47497202226</v>
      </c>
      <c r="J32" s="24">
        <v>12300000000</v>
      </c>
      <c r="L32" s="14">
        <f t="shared" si="1"/>
        <v>1</v>
      </c>
      <c r="M32" s="14">
        <f t="shared" si="1"/>
        <v>1</v>
      </c>
      <c r="N32" s="14">
        <f t="shared" si="1"/>
        <v>0.2589626214503003</v>
      </c>
    </row>
    <row r="33" spans="1:14" ht="67.5">
      <c r="A33" s="11" t="s">
        <v>89</v>
      </c>
      <c r="B33" s="11" t="s">
        <v>75</v>
      </c>
      <c r="C33" s="11" t="s">
        <v>90</v>
      </c>
      <c r="D33" s="11" t="s">
        <v>1</v>
      </c>
      <c r="E33" s="15" t="s">
        <v>80</v>
      </c>
      <c r="F33" s="12" t="s">
        <v>91</v>
      </c>
      <c r="G33" s="24">
        <v>942081700</v>
      </c>
      <c r="H33" s="24">
        <v>144000000</v>
      </c>
      <c r="I33" s="24">
        <v>120000000</v>
      </c>
      <c r="J33" s="24">
        <v>120000000</v>
      </c>
      <c r="L33" s="14">
        <f t="shared" si="1"/>
        <v>0.15285298504365386</v>
      </c>
      <c r="M33" s="14">
        <f t="shared" si="1"/>
        <v>0.83333333333333337</v>
      </c>
      <c r="N33" s="14">
        <f t="shared" si="1"/>
        <v>1</v>
      </c>
    </row>
    <row r="34" spans="1:14" ht="33.75">
      <c r="A34" s="11" t="s">
        <v>89</v>
      </c>
      <c r="B34" s="11" t="s">
        <v>75</v>
      </c>
      <c r="C34" s="11" t="s">
        <v>93</v>
      </c>
      <c r="D34" s="11" t="s">
        <v>1</v>
      </c>
      <c r="E34" s="15" t="s">
        <v>80</v>
      </c>
      <c r="F34" s="12" t="s">
        <v>94</v>
      </c>
      <c r="G34" s="24">
        <v>12480973200</v>
      </c>
      <c r="H34" s="24">
        <v>11672762044</v>
      </c>
      <c r="I34" s="24">
        <v>0</v>
      </c>
      <c r="J34" s="24">
        <v>0</v>
      </c>
      <c r="L34" s="14">
        <f t="shared" si="1"/>
        <v>0.93524454038568083</v>
      </c>
      <c r="M34" s="14">
        <f t="shared" si="1"/>
        <v>0</v>
      </c>
      <c r="N34" s="14">
        <v>0</v>
      </c>
    </row>
    <row r="35" spans="1:14">
      <c r="A35" s="35" t="s">
        <v>118</v>
      </c>
      <c r="B35" s="36"/>
      <c r="C35" s="36"/>
      <c r="D35" s="36"/>
      <c r="E35" s="36"/>
      <c r="F35" s="37"/>
      <c r="G35" s="16">
        <f>SUM(G32:G34)</f>
        <v>60920257126</v>
      </c>
      <c r="H35" s="16">
        <f>SUM(H32:H34)</f>
        <v>59313964270</v>
      </c>
      <c r="I35" s="16">
        <f>SUM(I32:I34)</f>
        <v>47617202226</v>
      </c>
      <c r="J35" s="16">
        <f>SUM(J32:J34)</f>
        <v>12420000000</v>
      </c>
      <c r="K35" s="17"/>
      <c r="L35" s="18">
        <f t="shared" si="1"/>
        <v>0.97363286151800477</v>
      </c>
      <c r="M35" s="18">
        <f>I35/H35</f>
        <v>0.8027991858585648</v>
      </c>
      <c r="N35" s="18">
        <f t="shared" si="1"/>
        <v>0.26083010801542678</v>
      </c>
    </row>
    <row r="36" spans="1:14" ht="33.75">
      <c r="A36" s="11" t="s">
        <v>96</v>
      </c>
      <c r="B36" s="11" t="s">
        <v>75</v>
      </c>
      <c r="C36" s="11" t="s">
        <v>36</v>
      </c>
      <c r="D36" s="11" t="s">
        <v>1</v>
      </c>
      <c r="E36" s="15" t="s">
        <v>66</v>
      </c>
      <c r="F36" s="12" t="s">
        <v>97</v>
      </c>
      <c r="G36" s="24">
        <v>2500000000</v>
      </c>
      <c r="H36" s="24">
        <v>1968396097</v>
      </c>
      <c r="I36" s="24">
        <v>1255868897</v>
      </c>
      <c r="J36" s="24">
        <v>1255868897</v>
      </c>
      <c r="L36" s="14">
        <f t="shared" si="1"/>
        <v>0.7873584388</v>
      </c>
      <c r="M36" s="14">
        <f t="shared" si="1"/>
        <v>0.6380163519497164</v>
      </c>
      <c r="N36" s="14">
        <f t="shared" si="1"/>
        <v>1</v>
      </c>
    </row>
    <row r="37" spans="1:14" ht="33.75">
      <c r="A37" s="11" t="s">
        <v>96</v>
      </c>
      <c r="B37" s="11" t="s">
        <v>75</v>
      </c>
      <c r="C37" s="11" t="s">
        <v>36</v>
      </c>
      <c r="D37" s="11" t="s">
        <v>1</v>
      </c>
      <c r="E37" s="15" t="s">
        <v>80</v>
      </c>
      <c r="F37" s="12" t="s">
        <v>97</v>
      </c>
      <c r="G37" s="24">
        <v>3705000000</v>
      </c>
      <c r="H37" s="24">
        <v>2682077966</v>
      </c>
      <c r="I37" s="24">
        <v>1891435777</v>
      </c>
      <c r="J37" s="24">
        <v>1891435777</v>
      </c>
      <c r="L37" s="14">
        <f t="shared" si="1"/>
        <v>0.72390768313090414</v>
      </c>
      <c r="M37" s="14">
        <f t="shared" si="1"/>
        <v>0.70521282415248032</v>
      </c>
      <c r="N37" s="14">
        <f t="shared" si="1"/>
        <v>1</v>
      </c>
    </row>
    <row r="38" spans="1:14" ht="33.75">
      <c r="A38" s="11" t="s">
        <v>96</v>
      </c>
      <c r="B38" s="11" t="s">
        <v>75</v>
      </c>
      <c r="C38" s="11" t="s">
        <v>57</v>
      </c>
      <c r="D38" s="11" t="s">
        <v>1</v>
      </c>
      <c r="E38" s="15" t="s">
        <v>66</v>
      </c>
      <c r="F38" s="12" t="s">
        <v>99</v>
      </c>
      <c r="G38" s="24">
        <v>2800000000</v>
      </c>
      <c r="H38" s="24">
        <v>1770027757.2</v>
      </c>
      <c r="I38" s="24">
        <v>1358066164.2</v>
      </c>
      <c r="J38" s="24">
        <v>1358066164.2</v>
      </c>
      <c r="L38" s="14">
        <f t="shared" si="1"/>
        <v>0.63215277042857143</v>
      </c>
      <c r="M38" s="14">
        <f t="shared" si="1"/>
        <v>0.76725698717195234</v>
      </c>
      <c r="N38" s="14">
        <f t="shared" si="1"/>
        <v>1</v>
      </c>
    </row>
    <row r="39" spans="1:14" ht="33.75">
      <c r="A39" s="11" t="s">
        <v>96</v>
      </c>
      <c r="B39" s="11" t="s">
        <v>75</v>
      </c>
      <c r="C39" s="11" t="s">
        <v>57</v>
      </c>
      <c r="D39" s="11" t="s">
        <v>1</v>
      </c>
      <c r="E39" s="15" t="s">
        <v>80</v>
      </c>
      <c r="F39" s="12" t="s">
        <v>99</v>
      </c>
      <c r="G39" s="24">
        <v>5072827180</v>
      </c>
      <c r="H39" s="24">
        <v>1654073564</v>
      </c>
      <c r="I39" s="24">
        <v>766201856</v>
      </c>
      <c r="J39" s="24">
        <v>766201856</v>
      </c>
      <c r="L39" s="14">
        <f t="shared" si="1"/>
        <v>0.32606542768129548</v>
      </c>
      <c r="M39" s="14">
        <f t="shared" si="1"/>
        <v>0.46322114848816964</v>
      </c>
      <c r="N39" s="14">
        <f t="shared" si="1"/>
        <v>1</v>
      </c>
    </row>
    <row r="40" spans="1:14">
      <c r="A40" s="35" t="s">
        <v>119</v>
      </c>
      <c r="B40" s="36"/>
      <c r="C40" s="36"/>
      <c r="D40" s="36"/>
      <c r="E40" s="36"/>
      <c r="F40" s="37"/>
      <c r="G40" s="16">
        <f>SUM(G36:G39)</f>
        <v>14077827180</v>
      </c>
      <c r="H40" s="16">
        <f>SUM(H36:H39)</f>
        <v>8074575384.1999998</v>
      </c>
      <c r="I40" s="16">
        <f>SUM(I36:I39)</f>
        <v>5271572694.1999998</v>
      </c>
      <c r="J40" s="16">
        <f>SUM(J36:J39)</f>
        <v>5271572694.1999998</v>
      </c>
      <c r="K40" s="19"/>
      <c r="L40" s="18">
        <f t="shared" si="1"/>
        <v>0.57356687796759842</v>
      </c>
      <c r="M40" s="18">
        <f t="shared" si="1"/>
        <v>0.65286066986447344</v>
      </c>
      <c r="N40" s="18">
        <f t="shared" si="1"/>
        <v>1</v>
      </c>
    </row>
    <row r="41" spans="1:14" ht="45">
      <c r="A41" s="11" t="s">
        <v>101</v>
      </c>
      <c r="B41" s="11" t="s">
        <v>102</v>
      </c>
      <c r="C41" s="11" t="s">
        <v>36</v>
      </c>
      <c r="D41" s="11" t="s">
        <v>1</v>
      </c>
      <c r="E41" s="11" t="s">
        <v>103</v>
      </c>
      <c r="F41" s="12" t="s">
        <v>104</v>
      </c>
      <c r="G41" s="24">
        <v>30000000000</v>
      </c>
      <c r="H41" s="13">
        <v>0</v>
      </c>
      <c r="I41" s="13">
        <v>0</v>
      </c>
      <c r="J41" s="13">
        <v>0</v>
      </c>
      <c r="L41" s="34">
        <f t="shared" si="1"/>
        <v>0</v>
      </c>
      <c r="M41" s="14">
        <v>0</v>
      </c>
      <c r="N41" s="14">
        <v>0</v>
      </c>
    </row>
    <row r="42" spans="1:14">
      <c r="A42" s="35" t="s">
        <v>120</v>
      </c>
      <c r="B42" s="36"/>
      <c r="C42" s="36"/>
      <c r="D42" s="36"/>
      <c r="E42" s="36"/>
      <c r="F42" s="37"/>
      <c r="G42" s="16">
        <f>SUM(G41)</f>
        <v>30000000000</v>
      </c>
      <c r="H42" s="16">
        <f t="shared" ref="H42:J42" si="9">SUM(H41)</f>
        <v>0</v>
      </c>
      <c r="I42" s="16">
        <f t="shared" si="9"/>
        <v>0</v>
      </c>
      <c r="J42" s="16">
        <f t="shared" si="9"/>
        <v>0</v>
      </c>
      <c r="K42" s="17"/>
      <c r="L42" s="18">
        <f t="shared" si="1"/>
        <v>0</v>
      </c>
      <c r="M42" s="18">
        <v>0</v>
      </c>
      <c r="N42" s="18">
        <v>0</v>
      </c>
    </row>
    <row r="43" spans="1:14">
      <c r="A43" s="35" t="s">
        <v>121</v>
      </c>
      <c r="B43" s="36"/>
      <c r="C43" s="36"/>
      <c r="D43" s="36"/>
      <c r="E43" s="36"/>
      <c r="F43" s="37"/>
      <c r="G43" s="16">
        <f>G42+G40+G35+G31+G24</f>
        <v>354997250000</v>
      </c>
      <c r="H43" s="16">
        <f>H42+H40+H35+H31+H24</f>
        <v>314366660808.20001</v>
      </c>
      <c r="I43" s="16">
        <f>I42+I40+I35+I31+I24</f>
        <v>211340742753.33002</v>
      </c>
      <c r="J43" s="16">
        <f>J42+J40+J35+J31+J24</f>
        <v>137088007266.8</v>
      </c>
      <c r="L43" s="18">
        <f t="shared" si="1"/>
        <v>0.88554674946974943</v>
      </c>
      <c r="M43" s="18">
        <f t="shared" si="1"/>
        <v>0.67227466872599539</v>
      </c>
      <c r="N43" s="18">
        <f t="shared" si="1"/>
        <v>0.64865868019970307</v>
      </c>
    </row>
    <row r="44" spans="1:14">
      <c r="A44" s="38" t="s">
        <v>122</v>
      </c>
      <c r="B44" s="39"/>
      <c r="C44" s="39"/>
      <c r="D44" s="39"/>
      <c r="E44" s="39"/>
      <c r="F44" s="40"/>
      <c r="G44" s="20">
        <f>G43+G22+G17+G14</f>
        <v>377782250000</v>
      </c>
      <c r="H44" s="20">
        <f>H43+H42+H22+H17+H14</f>
        <v>333241610921.16003</v>
      </c>
      <c r="I44" s="20">
        <f>I43+I42+I22+I17+I14</f>
        <v>227137421165.89001</v>
      </c>
      <c r="J44" s="20">
        <f>J43+J42+J22+J17+J14</f>
        <v>152884685679.35999</v>
      </c>
      <c r="K44" s="21"/>
      <c r="L44" s="22">
        <f t="shared" si="1"/>
        <v>0.88209970405216243</v>
      </c>
      <c r="M44" s="22">
        <f t="shared" si="1"/>
        <v>0.6815998174358463</v>
      </c>
      <c r="N44" s="22">
        <f t="shared" si="1"/>
        <v>0.67309334100302443</v>
      </c>
    </row>
    <row r="45" spans="1:14" ht="0" hidden="1" customHeight="1"/>
    <row r="46" spans="1:14">
      <c r="G46" s="23"/>
    </row>
  </sheetData>
  <mergeCells count="15">
    <mergeCell ref="A14:F14"/>
    <mergeCell ref="A1:M1"/>
    <mergeCell ref="A3:M3"/>
    <mergeCell ref="A4:M4"/>
    <mergeCell ref="A5:M5"/>
    <mergeCell ref="A6:M6"/>
    <mergeCell ref="A42:F42"/>
    <mergeCell ref="A43:F43"/>
    <mergeCell ref="A44:F44"/>
    <mergeCell ref="A17:F17"/>
    <mergeCell ref="A22:F22"/>
    <mergeCell ref="A24:F24"/>
    <mergeCell ref="A31:F31"/>
    <mergeCell ref="A35:F35"/>
    <mergeCell ref="A40:F4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showGridLines="0" topLeftCell="O1" workbookViewId="0">
      <pane ySplit="4" topLeftCell="A26" activePane="bottomLeft" state="frozen"/>
      <selection pane="bottomLeft" activeCell="Z32" sqref="Z32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8.140625" customWidth="1"/>
  </cols>
  <sheetData>
    <row r="1" spans="1:26">
      <c r="A1" s="1" t="s">
        <v>0</v>
      </c>
      <c r="B1" s="2">
        <v>2014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56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4308000000</v>
      </c>
      <c r="Q5" s="7">
        <v>0</v>
      </c>
      <c r="R5" s="7">
        <v>80711539</v>
      </c>
      <c r="S5" s="7">
        <v>4227288461</v>
      </c>
      <c r="T5" s="7">
        <v>0</v>
      </c>
      <c r="U5" s="7">
        <v>3093809534</v>
      </c>
      <c r="V5" s="7">
        <v>1133478927</v>
      </c>
      <c r="W5" s="7">
        <v>2954605422</v>
      </c>
      <c r="X5" s="7">
        <v>2954605422</v>
      </c>
      <c r="Y5" s="7">
        <v>2954605422</v>
      </c>
      <c r="Z5" s="7">
        <v>2954605422</v>
      </c>
    </row>
    <row r="6" spans="1:26" ht="56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429000000</v>
      </c>
      <c r="Q6" s="7">
        <v>89231527</v>
      </c>
      <c r="R6" s="7">
        <v>0</v>
      </c>
      <c r="S6" s="7">
        <v>518231527</v>
      </c>
      <c r="T6" s="7">
        <v>0</v>
      </c>
      <c r="U6" s="7">
        <v>387365999</v>
      </c>
      <c r="V6" s="7">
        <v>130865528</v>
      </c>
      <c r="W6" s="7">
        <v>324816235</v>
      </c>
      <c r="X6" s="7">
        <v>324816235</v>
      </c>
      <c r="Y6" s="7">
        <v>324816235</v>
      </c>
      <c r="Z6" s="7">
        <v>324816235</v>
      </c>
    </row>
    <row r="7" spans="1:26" ht="56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2419000000</v>
      </c>
      <c r="Q7" s="7">
        <v>0</v>
      </c>
      <c r="R7" s="7">
        <v>75985526</v>
      </c>
      <c r="S7" s="7">
        <v>2343014474</v>
      </c>
      <c r="T7" s="7">
        <v>0</v>
      </c>
      <c r="U7" s="7">
        <v>1372413382</v>
      </c>
      <c r="V7" s="7">
        <v>970601092</v>
      </c>
      <c r="W7" s="7">
        <v>1359762868</v>
      </c>
      <c r="X7" s="7">
        <v>1359762868</v>
      </c>
      <c r="Y7" s="7">
        <v>1359762868</v>
      </c>
      <c r="Z7" s="7">
        <v>1359762868</v>
      </c>
    </row>
    <row r="8" spans="1:26" ht="56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70000000</v>
      </c>
      <c r="Q8" s="7">
        <v>72755042</v>
      </c>
      <c r="R8" s="7">
        <v>0</v>
      </c>
      <c r="S8" s="7">
        <v>142755042</v>
      </c>
      <c r="T8" s="7">
        <v>0</v>
      </c>
      <c r="U8" s="7">
        <v>126863002</v>
      </c>
      <c r="V8" s="7">
        <v>15892040</v>
      </c>
      <c r="W8" s="7">
        <v>126863002</v>
      </c>
      <c r="X8" s="7">
        <v>126863002</v>
      </c>
      <c r="Y8" s="7">
        <v>126863002</v>
      </c>
      <c r="Z8" s="7">
        <v>126863002</v>
      </c>
    </row>
    <row r="9" spans="1:26" ht="56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9151000000</v>
      </c>
      <c r="Q9" s="7">
        <v>0</v>
      </c>
      <c r="R9" s="7">
        <v>0</v>
      </c>
      <c r="S9" s="7">
        <v>9151000000</v>
      </c>
      <c r="T9" s="7">
        <v>0</v>
      </c>
      <c r="U9" s="7">
        <v>9022904568</v>
      </c>
      <c r="V9" s="7">
        <v>128095432</v>
      </c>
      <c r="W9" s="7">
        <v>9016711235</v>
      </c>
      <c r="X9" s="7">
        <v>6637971482</v>
      </c>
      <c r="Y9" s="7">
        <v>6637971482</v>
      </c>
      <c r="Z9" s="7">
        <v>6637971482</v>
      </c>
    </row>
    <row r="10" spans="1:26" s="28" customFormat="1" ht="56.25">
      <c r="A10" s="25" t="s">
        <v>32</v>
      </c>
      <c r="B10" s="26" t="s">
        <v>33</v>
      </c>
      <c r="C10" s="27" t="s">
        <v>54</v>
      </c>
      <c r="D10" s="25" t="s">
        <v>35</v>
      </c>
      <c r="E10" s="25" t="s">
        <v>36</v>
      </c>
      <c r="F10" s="25" t="s">
        <v>37</v>
      </c>
      <c r="G10" s="25" t="s">
        <v>46</v>
      </c>
      <c r="H10" s="25"/>
      <c r="I10" s="25"/>
      <c r="J10" s="25"/>
      <c r="K10" s="25"/>
      <c r="L10" s="25" t="s">
        <v>38</v>
      </c>
      <c r="M10" s="25" t="s">
        <v>39</v>
      </c>
      <c r="N10" s="25" t="s">
        <v>40</v>
      </c>
      <c r="O10" s="26" t="s">
        <v>55</v>
      </c>
      <c r="P10" s="24">
        <v>2163000000</v>
      </c>
      <c r="Q10" s="24">
        <v>0</v>
      </c>
      <c r="R10" s="24">
        <v>5289504</v>
      </c>
      <c r="S10" s="24">
        <v>2157710496</v>
      </c>
      <c r="T10" s="24">
        <v>0</v>
      </c>
      <c r="U10" s="24">
        <v>1695372831</v>
      </c>
      <c r="V10" s="24">
        <v>462337665</v>
      </c>
      <c r="W10" s="24">
        <v>1636095897</v>
      </c>
      <c r="X10" s="24">
        <v>1636095897</v>
      </c>
      <c r="Y10" s="24">
        <v>1636095897</v>
      </c>
      <c r="Z10" s="24">
        <v>1636095897</v>
      </c>
    </row>
    <row r="11" spans="1:26" ht="56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34000000</v>
      </c>
      <c r="Q11" s="7">
        <v>936000</v>
      </c>
      <c r="R11" s="7">
        <v>0</v>
      </c>
      <c r="S11" s="7">
        <v>34936000</v>
      </c>
      <c r="T11" s="7">
        <v>0</v>
      </c>
      <c r="U11" s="7">
        <v>31317900</v>
      </c>
      <c r="V11" s="7">
        <v>3618100</v>
      </c>
      <c r="W11" s="7">
        <v>31317900</v>
      </c>
      <c r="X11" s="7">
        <v>31317900</v>
      </c>
      <c r="Y11" s="7">
        <v>31317900</v>
      </c>
      <c r="Z11" s="7">
        <v>31317900</v>
      </c>
    </row>
    <row r="12" spans="1:26" s="28" customFormat="1" ht="56.25">
      <c r="A12" s="25" t="s">
        <v>32</v>
      </c>
      <c r="B12" s="26" t="s">
        <v>33</v>
      </c>
      <c r="C12" s="27" t="s">
        <v>59</v>
      </c>
      <c r="D12" s="25" t="s">
        <v>35</v>
      </c>
      <c r="E12" s="25" t="s">
        <v>52</v>
      </c>
      <c r="F12" s="25" t="s">
        <v>37</v>
      </c>
      <c r="G12" s="25" t="s">
        <v>43</v>
      </c>
      <c r="H12" s="25"/>
      <c r="I12" s="25"/>
      <c r="J12" s="25"/>
      <c r="K12" s="25"/>
      <c r="L12" s="25" t="s">
        <v>38</v>
      </c>
      <c r="M12" s="25" t="s">
        <v>39</v>
      </c>
      <c r="N12" s="25" t="s">
        <v>40</v>
      </c>
      <c r="O12" s="26" t="s">
        <v>60</v>
      </c>
      <c r="P12" s="24">
        <v>3095000000</v>
      </c>
      <c r="Q12" s="24">
        <v>0</v>
      </c>
      <c r="R12" s="24">
        <v>936000</v>
      </c>
      <c r="S12" s="24">
        <v>3094064000</v>
      </c>
      <c r="T12" s="24">
        <v>0</v>
      </c>
      <c r="U12" s="24">
        <v>2884185318.27</v>
      </c>
      <c r="V12" s="24">
        <v>209878681.72999999</v>
      </c>
      <c r="W12" s="24">
        <v>2557605568.96</v>
      </c>
      <c r="X12" s="24">
        <v>1858073621.5599999</v>
      </c>
      <c r="Y12" s="24">
        <v>1858073621.5599999</v>
      </c>
      <c r="Z12" s="24">
        <v>1858073621.5599999</v>
      </c>
    </row>
    <row r="13" spans="1:26" s="28" customFormat="1" ht="56.25">
      <c r="A13" s="25" t="s">
        <v>32</v>
      </c>
      <c r="B13" s="26" t="s">
        <v>33</v>
      </c>
      <c r="C13" s="27" t="s">
        <v>61</v>
      </c>
      <c r="D13" s="25" t="s">
        <v>35</v>
      </c>
      <c r="E13" s="25" t="s">
        <v>57</v>
      </c>
      <c r="F13" s="25" t="s">
        <v>36</v>
      </c>
      <c r="G13" s="25" t="s">
        <v>36</v>
      </c>
      <c r="H13" s="25" t="s">
        <v>57</v>
      </c>
      <c r="I13" s="25"/>
      <c r="J13" s="25"/>
      <c r="K13" s="25"/>
      <c r="L13" s="25" t="s">
        <v>38</v>
      </c>
      <c r="M13" s="25" t="s">
        <v>39</v>
      </c>
      <c r="N13" s="25" t="s">
        <v>40</v>
      </c>
      <c r="O13" s="26" t="s">
        <v>62</v>
      </c>
      <c r="P13" s="24">
        <v>67000000</v>
      </c>
      <c r="Q13" s="24">
        <v>0</v>
      </c>
      <c r="R13" s="24">
        <v>0</v>
      </c>
      <c r="S13" s="24">
        <v>67000000</v>
      </c>
      <c r="T13" s="24">
        <v>0</v>
      </c>
      <c r="U13" s="24">
        <v>67000000</v>
      </c>
      <c r="V13" s="24">
        <v>0</v>
      </c>
      <c r="W13" s="24">
        <v>67000000</v>
      </c>
      <c r="X13" s="24">
        <v>67000000</v>
      </c>
      <c r="Y13" s="24">
        <v>67000000</v>
      </c>
      <c r="Z13" s="24">
        <v>67000000</v>
      </c>
    </row>
    <row r="14" spans="1:26" s="28" customFormat="1" ht="56.25">
      <c r="A14" s="25" t="s">
        <v>32</v>
      </c>
      <c r="B14" s="26" t="s">
        <v>33</v>
      </c>
      <c r="C14" s="27" t="s">
        <v>63</v>
      </c>
      <c r="D14" s="25" t="s">
        <v>35</v>
      </c>
      <c r="E14" s="25" t="s">
        <v>57</v>
      </c>
      <c r="F14" s="25" t="s">
        <v>36</v>
      </c>
      <c r="G14" s="25" t="s">
        <v>36</v>
      </c>
      <c r="H14" s="25" t="s">
        <v>43</v>
      </c>
      <c r="I14" s="25"/>
      <c r="J14" s="25"/>
      <c r="K14" s="25"/>
      <c r="L14" s="25" t="s">
        <v>38</v>
      </c>
      <c r="M14" s="25" t="s">
        <v>39</v>
      </c>
      <c r="N14" s="25" t="s">
        <v>40</v>
      </c>
      <c r="O14" s="26" t="s">
        <v>64</v>
      </c>
      <c r="P14" s="24">
        <v>75000000</v>
      </c>
      <c r="Q14" s="24">
        <v>0</v>
      </c>
      <c r="R14" s="24">
        <v>0</v>
      </c>
      <c r="S14" s="24">
        <v>75000000</v>
      </c>
      <c r="T14" s="24">
        <v>0</v>
      </c>
      <c r="U14" s="24">
        <v>75000000</v>
      </c>
      <c r="V14" s="24">
        <v>0</v>
      </c>
      <c r="W14" s="24">
        <v>75000000</v>
      </c>
      <c r="X14" s="24">
        <v>75000000</v>
      </c>
      <c r="Y14" s="24">
        <v>75000000</v>
      </c>
      <c r="Z14" s="24">
        <v>75000000</v>
      </c>
    </row>
    <row r="15" spans="1:26" s="28" customFormat="1" ht="56.25">
      <c r="A15" s="25" t="s">
        <v>32</v>
      </c>
      <c r="B15" s="26" t="s">
        <v>33</v>
      </c>
      <c r="C15" s="27" t="s">
        <v>65</v>
      </c>
      <c r="D15" s="25" t="s">
        <v>35</v>
      </c>
      <c r="E15" s="25" t="s">
        <v>57</v>
      </c>
      <c r="F15" s="25" t="s">
        <v>52</v>
      </c>
      <c r="G15" s="25" t="s">
        <v>36</v>
      </c>
      <c r="H15" s="25" t="s">
        <v>36</v>
      </c>
      <c r="I15" s="25"/>
      <c r="J15" s="25"/>
      <c r="K15" s="25"/>
      <c r="L15" s="25" t="s">
        <v>38</v>
      </c>
      <c r="M15" s="25" t="s">
        <v>66</v>
      </c>
      <c r="N15" s="25" t="s">
        <v>67</v>
      </c>
      <c r="O15" s="26" t="s">
        <v>68</v>
      </c>
      <c r="P15" s="24">
        <v>551000000</v>
      </c>
      <c r="Q15" s="24">
        <v>0</v>
      </c>
      <c r="R15" s="24">
        <v>0</v>
      </c>
      <c r="S15" s="24">
        <v>551000000</v>
      </c>
      <c r="T15" s="24">
        <v>0</v>
      </c>
      <c r="U15" s="24">
        <v>532861986</v>
      </c>
      <c r="V15" s="24">
        <v>18138014</v>
      </c>
      <c r="W15" s="24">
        <v>532861986</v>
      </c>
      <c r="X15" s="24">
        <v>532861986</v>
      </c>
      <c r="Y15" s="24">
        <v>532861986</v>
      </c>
      <c r="Z15" s="24">
        <v>532861986</v>
      </c>
    </row>
    <row r="16" spans="1:26" s="28" customFormat="1" ht="56.25">
      <c r="A16" s="25" t="s">
        <v>32</v>
      </c>
      <c r="B16" s="26" t="s">
        <v>33</v>
      </c>
      <c r="C16" s="27" t="s">
        <v>69</v>
      </c>
      <c r="D16" s="25" t="s">
        <v>35</v>
      </c>
      <c r="E16" s="25" t="s">
        <v>57</v>
      </c>
      <c r="F16" s="25" t="s">
        <v>70</v>
      </c>
      <c r="G16" s="25" t="s">
        <v>36</v>
      </c>
      <c r="H16" s="25" t="s">
        <v>36</v>
      </c>
      <c r="I16" s="25"/>
      <c r="J16" s="25"/>
      <c r="K16" s="25"/>
      <c r="L16" s="25" t="s">
        <v>38</v>
      </c>
      <c r="M16" s="25" t="s">
        <v>39</v>
      </c>
      <c r="N16" s="25" t="s">
        <v>40</v>
      </c>
      <c r="O16" s="26" t="s">
        <v>71</v>
      </c>
      <c r="P16" s="24">
        <v>423000000</v>
      </c>
      <c r="Q16" s="24">
        <v>0</v>
      </c>
      <c r="R16" s="24">
        <v>0</v>
      </c>
      <c r="S16" s="24">
        <v>423000000</v>
      </c>
      <c r="T16" s="24">
        <v>0</v>
      </c>
      <c r="U16" s="24">
        <v>192309999</v>
      </c>
      <c r="V16" s="24">
        <v>230690001</v>
      </c>
      <c r="W16" s="24">
        <v>192309999</v>
      </c>
      <c r="X16" s="24">
        <v>192309999</v>
      </c>
      <c r="Y16" s="24">
        <v>192309999</v>
      </c>
      <c r="Z16" s="24">
        <v>192309999</v>
      </c>
    </row>
    <row r="17" spans="1:26" s="28" customFormat="1" ht="56.25">
      <c r="A17" s="25" t="s">
        <v>32</v>
      </c>
      <c r="B17" s="26" t="s">
        <v>33</v>
      </c>
      <c r="C17" s="27" t="s">
        <v>72</v>
      </c>
      <c r="D17" s="25" t="s">
        <v>73</v>
      </c>
      <c r="E17" s="25" t="s">
        <v>74</v>
      </c>
      <c r="F17" s="25" t="s">
        <v>75</v>
      </c>
      <c r="G17" s="25" t="s">
        <v>52</v>
      </c>
      <c r="H17" s="25" t="s">
        <v>1</v>
      </c>
      <c r="I17" s="25" t="s">
        <v>1</v>
      </c>
      <c r="J17" s="25" t="s">
        <v>1</v>
      </c>
      <c r="K17" s="25" t="s">
        <v>1</v>
      </c>
      <c r="L17" s="25" t="s">
        <v>38</v>
      </c>
      <c r="M17" s="25" t="s">
        <v>39</v>
      </c>
      <c r="N17" s="25" t="s">
        <v>40</v>
      </c>
      <c r="O17" s="26" t="s">
        <v>76</v>
      </c>
      <c r="P17" s="24">
        <v>13385414150</v>
      </c>
      <c r="Q17" s="24">
        <v>0</v>
      </c>
      <c r="R17" s="24">
        <v>0</v>
      </c>
      <c r="S17" s="24">
        <v>13385414150</v>
      </c>
      <c r="T17" s="24">
        <v>0</v>
      </c>
      <c r="U17" s="24">
        <v>13385414150</v>
      </c>
      <c r="V17" s="24">
        <v>0</v>
      </c>
      <c r="W17" s="24">
        <v>13385414150</v>
      </c>
      <c r="X17" s="24">
        <v>10487952095</v>
      </c>
      <c r="Y17" s="24">
        <v>7783132000</v>
      </c>
      <c r="Z17" s="24">
        <v>7783132000</v>
      </c>
    </row>
    <row r="18" spans="1:26" s="28" customFormat="1" ht="56.25">
      <c r="A18" s="25" t="s">
        <v>32</v>
      </c>
      <c r="B18" s="26" t="s">
        <v>33</v>
      </c>
      <c r="C18" s="27" t="s">
        <v>77</v>
      </c>
      <c r="D18" s="25" t="s">
        <v>73</v>
      </c>
      <c r="E18" s="25" t="s">
        <v>78</v>
      </c>
      <c r="F18" s="25" t="s">
        <v>75</v>
      </c>
      <c r="G18" s="25" t="s">
        <v>36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38</v>
      </c>
      <c r="M18" s="25" t="s">
        <v>66</v>
      </c>
      <c r="N18" s="25" t="s">
        <v>40</v>
      </c>
      <c r="O18" s="26" t="s">
        <v>79</v>
      </c>
      <c r="P18" s="24">
        <v>4000000000</v>
      </c>
      <c r="Q18" s="24">
        <v>0</v>
      </c>
      <c r="R18" s="24">
        <v>0</v>
      </c>
      <c r="S18" s="24">
        <v>4000000000</v>
      </c>
      <c r="T18" s="24">
        <v>0</v>
      </c>
      <c r="U18" s="24">
        <v>3890380900</v>
      </c>
      <c r="V18" s="24">
        <v>109619100</v>
      </c>
      <c r="W18" s="24">
        <v>1272318781</v>
      </c>
      <c r="X18" s="24">
        <v>1008003866</v>
      </c>
      <c r="Y18" s="24">
        <v>1008003866</v>
      </c>
      <c r="Z18" s="24">
        <v>1008003866</v>
      </c>
    </row>
    <row r="19" spans="1:26" s="28" customFormat="1" ht="56.25">
      <c r="A19" s="25" t="s">
        <v>32</v>
      </c>
      <c r="B19" s="26" t="s">
        <v>33</v>
      </c>
      <c r="C19" s="27" t="s">
        <v>77</v>
      </c>
      <c r="D19" s="25" t="s">
        <v>73</v>
      </c>
      <c r="E19" s="25" t="s">
        <v>78</v>
      </c>
      <c r="F19" s="25" t="s">
        <v>75</v>
      </c>
      <c r="G19" s="25" t="s">
        <v>36</v>
      </c>
      <c r="H19" s="25" t="s">
        <v>1</v>
      </c>
      <c r="I19" s="25" t="s">
        <v>1</v>
      </c>
      <c r="J19" s="25" t="s">
        <v>1</v>
      </c>
      <c r="K19" s="25" t="s">
        <v>1</v>
      </c>
      <c r="L19" s="25" t="s">
        <v>38</v>
      </c>
      <c r="M19" s="25" t="s">
        <v>80</v>
      </c>
      <c r="N19" s="25" t="s">
        <v>40</v>
      </c>
      <c r="O19" s="26" t="s">
        <v>79</v>
      </c>
      <c r="P19" s="24">
        <v>301000000</v>
      </c>
      <c r="Q19" s="24">
        <v>0</v>
      </c>
      <c r="R19" s="24">
        <v>0</v>
      </c>
      <c r="S19" s="24">
        <v>301000000</v>
      </c>
      <c r="T19" s="24">
        <v>0</v>
      </c>
      <c r="U19" s="24">
        <v>205336679</v>
      </c>
      <c r="V19" s="24">
        <v>95663321</v>
      </c>
      <c r="W19" s="24">
        <v>117636679</v>
      </c>
      <c r="X19" s="24">
        <v>32636679</v>
      </c>
      <c r="Y19" s="24">
        <v>32636679</v>
      </c>
      <c r="Z19" s="24">
        <v>32636679</v>
      </c>
    </row>
    <row r="20" spans="1:26" s="28" customFormat="1" ht="56.25">
      <c r="A20" s="25" t="s">
        <v>32</v>
      </c>
      <c r="B20" s="26" t="s">
        <v>33</v>
      </c>
      <c r="C20" s="27" t="s">
        <v>81</v>
      </c>
      <c r="D20" s="25" t="s">
        <v>73</v>
      </c>
      <c r="E20" s="25" t="s">
        <v>78</v>
      </c>
      <c r="F20" s="25" t="s">
        <v>75</v>
      </c>
      <c r="G20" s="25" t="s">
        <v>52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38</v>
      </c>
      <c r="M20" s="25" t="s">
        <v>66</v>
      </c>
      <c r="N20" s="25" t="s">
        <v>40</v>
      </c>
      <c r="O20" s="26" t="s">
        <v>82</v>
      </c>
      <c r="P20" s="24">
        <v>214262689544</v>
      </c>
      <c r="Q20" s="24">
        <v>0</v>
      </c>
      <c r="R20" s="24">
        <v>0</v>
      </c>
      <c r="S20" s="24">
        <v>214262689544</v>
      </c>
      <c r="T20" s="24">
        <v>0</v>
      </c>
      <c r="U20" s="24">
        <v>214262689544</v>
      </c>
      <c r="V20" s="24">
        <v>0</v>
      </c>
      <c r="W20" s="24">
        <v>214262689544</v>
      </c>
      <c r="X20" s="24">
        <v>130136130038.13</v>
      </c>
      <c r="Y20" s="24">
        <v>93785416872.600006</v>
      </c>
      <c r="Z20" s="24">
        <v>93785416872.600006</v>
      </c>
    </row>
    <row r="21" spans="1:26" s="28" customFormat="1" ht="56.25">
      <c r="A21" s="25" t="s">
        <v>32</v>
      </c>
      <c r="B21" s="26" t="s">
        <v>33</v>
      </c>
      <c r="C21" s="27" t="s">
        <v>83</v>
      </c>
      <c r="D21" s="25" t="s">
        <v>73</v>
      </c>
      <c r="E21" s="25" t="s">
        <v>78</v>
      </c>
      <c r="F21" s="25" t="s">
        <v>75</v>
      </c>
      <c r="G21" s="25" t="s">
        <v>43</v>
      </c>
      <c r="H21" s="25" t="s">
        <v>1</v>
      </c>
      <c r="I21" s="25" t="s">
        <v>1</v>
      </c>
      <c r="J21" s="25" t="s">
        <v>1</v>
      </c>
      <c r="K21" s="25" t="s">
        <v>1</v>
      </c>
      <c r="L21" s="25" t="s">
        <v>38</v>
      </c>
      <c r="M21" s="25" t="s">
        <v>66</v>
      </c>
      <c r="N21" s="25" t="s">
        <v>40</v>
      </c>
      <c r="O21" s="26" t="s">
        <v>84</v>
      </c>
      <c r="P21" s="24">
        <v>15301062000</v>
      </c>
      <c r="Q21" s="24">
        <v>0</v>
      </c>
      <c r="R21" s="24">
        <v>0</v>
      </c>
      <c r="S21" s="24">
        <v>15301062000</v>
      </c>
      <c r="T21" s="24">
        <v>0</v>
      </c>
      <c r="U21" s="24">
        <v>15301062000</v>
      </c>
      <c r="V21" s="24">
        <v>0</v>
      </c>
      <c r="W21" s="24">
        <v>15301062000</v>
      </c>
      <c r="X21" s="24">
        <v>15301062000</v>
      </c>
      <c r="Y21" s="24">
        <v>15301062000</v>
      </c>
      <c r="Z21" s="24">
        <v>15301062000</v>
      </c>
    </row>
    <row r="22" spans="1:26" s="28" customFormat="1" ht="67.5">
      <c r="A22" s="25" t="s">
        <v>32</v>
      </c>
      <c r="B22" s="26" t="s">
        <v>33</v>
      </c>
      <c r="C22" s="27" t="s">
        <v>85</v>
      </c>
      <c r="D22" s="25" t="s">
        <v>73</v>
      </c>
      <c r="E22" s="25" t="s">
        <v>78</v>
      </c>
      <c r="F22" s="25" t="s">
        <v>75</v>
      </c>
      <c r="G22" s="25" t="s">
        <v>86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38</v>
      </c>
      <c r="M22" s="25" t="s">
        <v>66</v>
      </c>
      <c r="N22" s="25" t="s">
        <v>40</v>
      </c>
      <c r="O22" s="26" t="s">
        <v>87</v>
      </c>
      <c r="P22" s="24">
        <v>2000000000</v>
      </c>
      <c r="Q22" s="24">
        <v>0</v>
      </c>
      <c r="R22" s="24">
        <v>0</v>
      </c>
      <c r="S22" s="24">
        <v>2000000000</v>
      </c>
      <c r="T22" s="24">
        <v>0</v>
      </c>
      <c r="U22" s="24">
        <v>1999900000</v>
      </c>
      <c r="V22" s="24">
        <v>100000</v>
      </c>
      <c r="W22" s="24">
        <v>1940000000</v>
      </c>
      <c r="X22" s="24">
        <v>1481183155</v>
      </c>
      <c r="Y22" s="24">
        <v>1481183155</v>
      </c>
      <c r="Z22" s="24">
        <v>1481183155</v>
      </c>
    </row>
    <row r="23" spans="1:26" s="28" customFormat="1" ht="67.5">
      <c r="A23" s="25" t="s">
        <v>32</v>
      </c>
      <c r="B23" s="26" t="s">
        <v>33</v>
      </c>
      <c r="C23" s="27" t="s">
        <v>85</v>
      </c>
      <c r="D23" s="25" t="s">
        <v>73</v>
      </c>
      <c r="E23" s="25" t="s">
        <v>78</v>
      </c>
      <c r="F23" s="25" t="s">
        <v>75</v>
      </c>
      <c r="G23" s="25" t="s">
        <v>86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38</v>
      </c>
      <c r="M23" s="25" t="s">
        <v>80</v>
      </c>
      <c r="N23" s="25" t="s">
        <v>40</v>
      </c>
      <c r="O23" s="26" t="s">
        <v>87</v>
      </c>
      <c r="P23" s="24">
        <v>749000000</v>
      </c>
      <c r="Q23" s="24">
        <v>0</v>
      </c>
      <c r="R23" s="24">
        <v>0</v>
      </c>
      <c r="S23" s="24">
        <v>749000000</v>
      </c>
      <c r="T23" s="24">
        <v>0</v>
      </c>
      <c r="U23" s="24">
        <v>749000000</v>
      </c>
      <c r="V23" s="24">
        <v>0</v>
      </c>
      <c r="W23" s="24">
        <v>699000000</v>
      </c>
      <c r="X23" s="24">
        <v>5000000</v>
      </c>
      <c r="Y23" s="24">
        <v>5000000</v>
      </c>
      <c r="Z23" s="24">
        <v>5000000</v>
      </c>
    </row>
    <row r="24" spans="1:26" s="28" customFormat="1" ht="67.5">
      <c r="A24" s="25" t="s">
        <v>32</v>
      </c>
      <c r="B24" s="26" t="s">
        <v>33</v>
      </c>
      <c r="C24" s="27" t="s">
        <v>88</v>
      </c>
      <c r="D24" s="25" t="s">
        <v>73</v>
      </c>
      <c r="E24" s="25" t="s">
        <v>89</v>
      </c>
      <c r="F24" s="25" t="s">
        <v>75</v>
      </c>
      <c r="G24" s="25" t="s">
        <v>90</v>
      </c>
      <c r="H24" s="25" t="s">
        <v>1</v>
      </c>
      <c r="I24" s="25" t="s">
        <v>1</v>
      </c>
      <c r="J24" s="25" t="s">
        <v>1</v>
      </c>
      <c r="K24" s="25" t="s">
        <v>1</v>
      </c>
      <c r="L24" s="25" t="s">
        <v>38</v>
      </c>
      <c r="M24" s="25" t="s">
        <v>66</v>
      </c>
      <c r="N24" s="25" t="s">
        <v>40</v>
      </c>
      <c r="O24" s="26" t="s">
        <v>91</v>
      </c>
      <c r="P24" s="24">
        <v>46497202226</v>
      </c>
      <c r="Q24" s="24">
        <v>1000000000</v>
      </c>
      <c r="R24" s="24">
        <v>0</v>
      </c>
      <c r="S24" s="24">
        <v>47497202226</v>
      </c>
      <c r="T24" s="24">
        <v>0</v>
      </c>
      <c r="U24" s="24">
        <v>47497202226</v>
      </c>
      <c r="V24" s="24">
        <v>0</v>
      </c>
      <c r="W24" s="24">
        <v>47497202226</v>
      </c>
      <c r="X24" s="24">
        <v>47497202226</v>
      </c>
      <c r="Y24" s="24">
        <v>12300000000</v>
      </c>
      <c r="Z24" s="24">
        <v>12300000000</v>
      </c>
    </row>
    <row r="25" spans="1:26" s="28" customFormat="1" ht="67.5">
      <c r="A25" s="25" t="s">
        <v>32</v>
      </c>
      <c r="B25" s="26" t="s">
        <v>33</v>
      </c>
      <c r="C25" s="27" t="s">
        <v>88</v>
      </c>
      <c r="D25" s="25" t="s">
        <v>73</v>
      </c>
      <c r="E25" s="25" t="s">
        <v>89</v>
      </c>
      <c r="F25" s="25" t="s">
        <v>75</v>
      </c>
      <c r="G25" s="25" t="s">
        <v>90</v>
      </c>
      <c r="H25" s="25" t="s">
        <v>1</v>
      </c>
      <c r="I25" s="25" t="s">
        <v>1</v>
      </c>
      <c r="J25" s="25" t="s">
        <v>1</v>
      </c>
      <c r="K25" s="25" t="s">
        <v>1</v>
      </c>
      <c r="L25" s="25" t="s">
        <v>38</v>
      </c>
      <c r="M25" s="25" t="s">
        <v>80</v>
      </c>
      <c r="N25" s="25" t="s">
        <v>40</v>
      </c>
      <c r="O25" s="26" t="s">
        <v>91</v>
      </c>
      <c r="P25" s="24">
        <v>942081700</v>
      </c>
      <c r="Q25" s="24">
        <v>0</v>
      </c>
      <c r="R25" s="24">
        <v>0</v>
      </c>
      <c r="S25" s="24">
        <v>942081700</v>
      </c>
      <c r="T25" s="24">
        <v>0</v>
      </c>
      <c r="U25" s="24">
        <v>942081700</v>
      </c>
      <c r="V25" s="24">
        <v>0</v>
      </c>
      <c r="W25" s="24">
        <v>144000000</v>
      </c>
      <c r="X25" s="24">
        <v>120000000</v>
      </c>
      <c r="Y25" s="24">
        <v>120000000</v>
      </c>
      <c r="Z25" s="24">
        <v>120000000</v>
      </c>
    </row>
    <row r="26" spans="1:26" s="28" customFormat="1" ht="56.25">
      <c r="A26" s="25" t="s">
        <v>32</v>
      </c>
      <c r="B26" s="26" t="s">
        <v>33</v>
      </c>
      <c r="C26" s="27" t="s">
        <v>92</v>
      </c>
      <c r="D26" s="25" t="s">
        <v>73</v>
      </c>
      <c r="E26" s="25" t="s">
        <v>89</v>
      </c>
      <c r="F26" s="25" t="s">
        <v>75</v>
      </c>
      <c r="G26" s="25" t="s">
        <v>93</v>
      </c>
      <c r="H26" s="25" t="s">
        <v>1</v>
      </c>
      <c r="I26" s="25" t="s">
        <v>1</v>
      </c>
      <c r="J26" s="25" t="s">
        <v>1</v>
      </c>
      <c r="K26" s="25" t="s">
        <v>1</v>
      </c>
      <c r="L26" s="25" t="s">
        <v>38</v>
      </c>
      <c r="M26" s="25" t="s">
        <v>80</v>
      </c>
      <c r="N26" s="25" t="s">
        <v>40</v>
      </c>
      <c r="O26" s="26" t="s">
        <v>94</v>
      </c>
      <c r="P26" s="24">
        <v>12480973200</v>
      </c>
      <c r="Q26" s="24">
        <v>0</v>
      </c>
      <c r="R26" s="24">
        <v>0</v>
      </c>
      <c r="S26" s="24">
        <v>12480973200</v>
      </c>
      <c r="T26" s="24">
        <v>0</v>
      </c>
      <c r="U26" s="24">
        <v>11943762044</v>
      </c>
      <c r="V26" s="24">
        <v>537211156</v>
      </c>
      <c r="W26" s="24">
        <v>11672762044</v>
      </c>
      <c r="X26" s="24">
        <v>0</v>
      </c>
      <c r="Y26" s="24">
        <v>0</v>
      </c>
      <c r="Z26" s="24">
        <v>0</v>
      </c>
    </row>
    <row r="27" spans="1:26" s="28" customFormat="1" ht="56.25">
      <c r="A27" s="25" t="s">
        <v>32</v>
      </c>
      <c r="B27" s="26" t="s">
        <v>33</v>
      </c>
      <c r="C27" s="27" t="s">
        <v>95</v>
      </c>
      <c r="D27" s="25" t="s">
        <v>73</v>
      </c>
      <c r="E27" s="25" t="s">
        <v>96</v>
      </c>
      <c r="F27" s="25" t="s">
        <v>75</v>
      </c>
      <c r="G27" s="25" t="s">
        <v>36</v>
      </c>
      <c r="H27" s="25" t="s">
        <v>1</v>
      </c>
      <c r="I27" s="25" t="s">
        <v>1</v>
      </c>
      <c r="J27" s="25" t="s">
        <v>1</v>
      </c>
      <c r="K27" s="25" t="s">
        <v>1</v>
      </c>
      <c r="L27" s="25" t="s">
        <v>38</v>
      </c>
      <c r="M27" s="25" t="s">
        <v>66</v>
      </c>
      <c r="N27" s="25" t="s">
        <v>40</v>
      </c>
      <c r="O27" s="26" t="s">
        <v>97</v>
      </c>
      <c r="P27" s="24">
        <v>2500000000</v>
      </c>
      <c r="Q27" s="24">
        <v>0</v>
      </c>
      <c r="R27" s="24">
        <v>0</v>
      </c>
      <c r="S27" s="24">
        <v>2500000000</v>
      </c>
      <c r="T27" s="24">
        <v>0</v>
      </c>
      <c r="U27" s="24">
        <v>2123682838</v>
      </c>
      <c r="V27" s="24">
        <v>376317162</v>
      </c>
      <c r="W27" s="24">
        <v>1968396097</v>
      </c>
      <c r="X27" s="24">
        <v>1255868897</v>
      </c>
      <c r="Y27" s="24">
        <v>1255868897</v>
      </c>
      <c r="Z27" s="24">
        <v>1255868897</v>
      </c>
    </row>
    <row r="28" spans="1:26" s="28" customFormat="1" ht="56.25">
      <c r="A28" s="25" t="s">
        <v>32</v>
      </c>
      <c r="B28" s="26" t="s">
        <v>33</v>
      </c>
      <c r="C28" s="27" t="s">
        <v>95</v>
      </c>
      <c r="D28" s="25" t="s">
        <v>73</v>
      </c>
      <c r="E28" s="25" t="s">
        <v>96</v>
      </c>
      <c r="F28" s="25" t="s">
        <v>75</v>
      </c>
      <c r="G28" s="25" t="s">
        <v>36</v>
      </c>
      <c r="H28" s="25" t="s">
        <v>1</v>
      </c>
      <c r="I28" s="25" t="s">
        <v>1</v>
      </c>
      <c r="J28" s="25" t="s">
        <v>1</v>
      </c>
      <c r="K28" s="25" t="s">
        <v>1</v>
      </c>
      <c r="L28" s="25" t="s">
        <v>38</v>
      </c>
      <c r="M28" s="25" t="s">
        <v>80</v>
      </c>
      <c r="N28" s="25" t="s">
        <v>40</v>
      </c>
      <c r="O28" s="26" t="s">
        <v>97</v>
      </c>
      <c r="P28" s="24">
        <v>3705000000</v>
      </c>
      <c r="Q28" s="24">
        <v>0</v>
      </c>
      <c r="R28" s="24">
        <v>0</v>
      </c>
      <c r="S28" s="24">
        <v>3705000000</v>
      </c>
      <c r="T28" s="24">
        <v>0</v>
      </c>
      <c r="U28" s="24">
        <v>2769276966</v>
      </c>
      <c r="V28" s="24">
        <v>935723034</v>
      </c>
      <c r="W28" s="24">
        <v>2682077966</v>
      </c>
      <c r="X28" s="24">
        <v>1891435777</v>
      </c>
      <c r="Y28" s="24">
        <v>1891435777</v>
      </c>
      <c r="Z28" s="24">
        <v>1891435777</v>
      </c>
    </row>
    <row r="29" spans="1:26" s="28" customFormat="1" ht="56.25">
      <c r="A29" s="25" t="s">
        <v>32</v>
      </c>
      <c r="B29" s="26" t="s">
        <v>33</v>
      </c>
      <c r="C29" s="27" t="s">
        <v>98</v>
      </c>
      <c r="D29" s="25" t="s">
        <v>73</v>
      </c>
      <c r="E29" s="25" t="s">
        <v>96</v>
      </c>
      <c r="F29" s="25" t="s">
        <v>75</v>
      </c>
      <c r="G29" s="25" t="s">
        <v>57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38</v>
      </c>
      <c r="M29" s="25" t="s">
        <v>66</v>
      </c>
      <c r="N29" s="25" t="s">
        <v>40</v>
      </c>
      <c r="O29" s="26" t="s">
        <v>99</v>
      </c>
      <c r="P29" s="24">
        <v>2800000000</v>
      </c>
      <c r="Q29" s="24">
        <v>0</v>
      </c>
      <c r="R29" s="24">
        <v>0</v>
      </c>
      <c r="S29" s="24">
        <v>2800000000</v>
      </c>
      <c r="T29" s="24">
        <v>0</v>
      </c>
      <c r="U29" s="24">
        <v>2217376892.1999998</v>
      </c>
      <c r="V29" s="24">
        <v>582623107.79999995</v>
      </c>
      <c r="W29" s="24">
        <v>1770027757.2</v>
      </c>
      <c r="X29" s="24">
        <v>1358066164.2</v>
      </c>
      <c r="Y29" s="24">
        <v>1358066164.2</v>
      </c>
      <c r="Z29" s="24">
        <v>1358066164.2</v>
      </c>
    </row>
    <row r="30" spans="1:26" s="28" customFormat="1" ht="56.25">
      <c r="A30" s="25" t="s">
        <v>32</v>
      </c>
      <c r="B30" s="26" t="s">
        <v>33</v>
      </c>
      <c r="C30" s="27" t="s">
        <v>98</v>
      </c>
      <c r="D30" s="25" t="s">
        <v>73</v>
      </c>
      <c r="E30" s="25" t="s">
        <v>96</v>
      </c>
      <c r="F30" s="25" t="s">
        <v>75</v>
      </c>
      <c r="G30" s="25" t="s">
        <v>57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38</v>
      </c>
      <c r="M30" s="25" t="s">
        <v>80</v>
      </c>
      <c r="N30" s="25" t="s">
        <v>40</v>
      </c>
      <c r="O30" s="26" t="s">
        <v>99</v>
      </c>
      <c r="P30" s="24">
        <v>5072827180</v>
      </c>
      <c r="Q30" s="24">
        <v>0</v>
      </c>
      <c r="R30" s="24">
        <v>0</v>
      </c>
      <c r="S30" s="24">
        <v>5072827180</v>
      </c>
      <c r="T30" s="24">
        <v>0</v>
      </c>
      <c r="U30" s="24">
        <v>4931556898</v>
      </c>
      <c r="V30" s="24">
        <v>141270282</v>
      </c>
      <c r="W30" s="24">
        <v>1654073564</v>
      </c>
      <c r="X30" s="24">
        <v>766201856</v>
      </c>
      <c r="Y30" s="24">
        <v>766201856</v>
      </c>
      <c r="Z30" s="24">
        <v>766201856</v>
      </c>
    </row>
    <row r="31" spans="1:26" s="33" customFormat="1" ht="56.25">
      <c r="A31" s="29" t="s">
        <v>32</v>
      </c>
      <c r="B31" s="30" t="s">
        <v>33</v>
      </c>
      <c r="C31" s="31" t="s">
        <v>100</v>
      </c>
      <c r="D31" s="29" t="s">
        <v>73</v>
      </c>
      <c r="E31" s="29" t="s">
        <v>101</v>
      </c>
      <c r="F31" s="29" t="s">
        <v>102</v>
      </c>
      <c r="G31" s="29" t="s">
        <v>36</v>
      </c>
      <c r="H31" s="29" t="s">
        <v>1</v>
      </c>
      <c r="I31" s="29" t="s">
        <v>1</v>
      </c>
      <c r="J31" s="29" t="s">
        <v>1</v>
      </c>
      <c r="K31" s="29" t="s">
        <v>1</v>
      </c>
      <c r="L31" s="29" t="s">
        <v>38</v>
      </c>
      <c r="M31" s="29" t="s">
        <v>103</v>
      </c>
      <c r="N31" s="29" t="s">
        <v>67</v>
      </c>
      <c r="O31" s="30" t="s">
        <v>104</v>
      </c>
      <c r="P31" s="32">
        <v>30000000000</v>
      </c>
      <c r="Q31" s="32">
        <v>0</v>
      </c>
      <c r="R31" s="32">
        <v>0</v>
      </c>
      <c r="S31" s="32">
        <v>30000000000</v>
      </c>
      <c r="T31" s="32">
        <v>0</v>
      </c>
      <c r="U31" s="32">
        <v>1369392937</v>
      </c>
      <c r="V31" s="32">
        <v>28630607063</v>
      </c>
      <c r="W31" s="32">
        <v>0</v>
      </c>
      <c r="X31" s="32">
        <v>0</v>
      </c>
      <c r="Y31" s="32">
        <v>0</v>
      </c>
      <c r="Z31" s="32">
        <v>0</v>
      </c>
    </row>
    <row r="32" spans="1:26">
      <c r="A32" s="4" t="s">
        <v>1</v>
      </c>
      <c r="B32" s="5" t="s">
        <v>1</v>
      </c>
      <c r="C32" s="6" t="s">
        <v>1</v>
      </c>
      <c r="D32" s="4" t="s">
        <v>1</v>
      </c>
      <c r="E32" s="4" t="s">
        <v>1</v>
      </c>
      <c r="F32" s="4" t="s">
        <v>1</v>
      </c>
      <c r="G32" s="4" t="s">
        <v>1</v>
      </c>
      <c r="H32" s="4" t="s">
        <v>1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1</v>
      </c>
      <c r="O32" s="5" t="s">
        <v>1</v>
      </c>
      <c r="P32" s="7">
        <v>376782250000</v>
      </c>
      <c r="Q32" s="7">
        <v>1162922569</v>
      </c>
      <c r="R32" s="7">
        <v>162922569</v>
      </c>
      <c r="S32" s="7">
        <v>377782250000</v>
      </c>
      <c r="T32" s="7">
        <v>0</v>
      </c>
      <c r="U32" s="7">
        <v>343069520293.46997</v>
      </c>
      <c r="V32" s="7">
        <v>34712729706.529999</v>
      </c>
      <c r="W32" s="7">
        <v>332755426816.15997</v>
      </c>
      <c r="X32" s="7">
        <v>227137421165.89001</v>
      </c>
      <c r="Y32" s="7">
        <v>152884685679.35999</v>
      </c>
      <c r="Z32" s="7">
        <v>152884685679.35999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OCTUBRE 2014</vt:lpstr>
      <vt:lpstr>EJECUCION DE OCTUBRE 2014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DIANA CAROLINA GUAMAN MONTERO</cp:lastModifiedBy>
  <dcterms:created xsi:type="dcterms:W3CDTF">2015-01-21T13:54:15Z</dcterms:created>
  <dcterms:modified xsi:type="dcterms:W3CDTF">2015-11-26T20:43:30Z</dcterms:modified>
</cp:coreProperties>
</file>