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5"/>
  </bookViews>
  <sheets>
    <sheet name="ENE" sheetId="1" r:id="rId1"/>
    <sheet name="FEB" sheetId="2" r:id="rId2"/>
    <sheet name="MARZ" sheetId="3" r:id="rId3"/>
    <sheet name="ABRIL" sheetId="4" r:id="rId4"/>
    <sheet name="MAYO" sheetId="5" r:id="rId5"/>
    <sheet name="JUNIO" sheetId="6" r:id="rId6"/>
  </sheets>
  <definedNames>
    <definedName name="_xlnm.Print_Titles" localSheetId="3">'ABRIL'!$1:$8</definedName>
    <definedName name="_xlnm.Print_Titles" localSheetId="0">'ENE'!$1:$8</definedName>
    <definedName name="_xlnm.Print_Titles" localSheetId="1">'FEB'!$1:$8</definedName>
    <definedName name="_xlnm.Print_Titles" localSheetId="2">'MARZ'!$1:$8</definedName>
  </definedNames>
  <calcPr fullCalcOnLoad="1"/>
</workbook>
</file>

<file path=xl/sharedStrings.xml><?xml version="1.0" encoding="utf-8"?>
<sst xmlns="http://schemas.openxmlformats.org/spreadsheetml/2006/main" count="419" uniqueCount="79">
  <si>
    <t>COLCIENCIAS</t>
  </si>
  <si>
    <t>SECCION:  390101</t>
  </si>
  <si>
    <t>CIFRAS EN PESOS</t>
  </si>
  <si>
    <t>PROG.</t>
  </si>
  <si>
    <t>SUBP</t>
  </si>
  <si>
    <t>PROY</t>
  </si>
  <si>
    <t>SPRY</t>
  </si>
  <si>
    <t>APROPIACIÓN</t>
  </si>
  <si>
    <t>COMPROMISOS</t>
  </si>
  <si>
    <t>OBLIGACIONES</t>
  </si>
  <si>
    <t>PAGOS</t>
  </si>
  <si>
    <t>%EJEC. COMP</t>
  </si>
  <si>
    <t>%EJEC. OBLIG.</t>
  </si>
  <si>
    <t>%EJEC. PAGOS</t>
  </si>
  <si>
    <t>FUNCIONAMIENTO</t>
  </si>
  <si>
    <t>GASTOS DE PERSONAL</t>
  </si>
  <si>
    <t>SERVICIOS PERSONALES ASOCIADOS A LA NOMINA</t>
  </si>
  <si>
    <t>SUELDOS DE PERSONAL DE NOMIINA</t>
  </si>
  <si>
    <t>PRIMA TECNICA</t>
  </si>
  <si>
    <t>OTROS</t>
  </si>
  <si>
    <t>HORAS EXTRAS, DIAS FESTIVOS E INDEMNIZACIÓN POR VACACIONES</t>
  </si>
  <si>
    <t>CONTRIBUCIONES INHERENTES A LA NOMINA SECTOR PRIVADO Y PUBLICO</t>
  </si>
  <si>
    <t>ADMINISTRADAS POR EL SECTOR PRIVADO</t>
  </si>
  <si>
    <t>ADMINISTRADAS POR EL SECTOR PÚBLICO</t>
  </si>
  <si>
    <t>APORTES AL ICBF</t>
  </si>
  <si>
    <t>APORTES AL SENA</t>
  </si>
  <si>
    <t>APORTES A LA ESAP</t>
  </si>
  <si>
    <t>APORTES A ESCUELAS INDUSTRIALES E INSTITUTOS TECNICOS</t>
  </si>
  <si>
    <t>GASTOS GENERALES</t>
  </si>
  <si>
    <t>IMPUESTOS Y MULTAS</t>
  </si>
  <si>
    <t>ADQUISICIÓN DE BIENES Y SERVICIOS</t>
  </si>
  <si>
    <t>COMPRA DE EQUIPO</t>
  </si>
  <si>
    <t>ENSERES Y EQUIPOS DE OFICINA</t>
  </si>
  <si>
    <t>MATERIALES Y SUMINISTROS</t>
  </si>
  <si>
    <t>MANTENIMIENTO</t>
  </si>
  <si>
    <t>COMUNICACIONES Y TRANSPORTES</t>
  </si>
  <si>
    <t>IMPRESOS Y PUBLICACIONES</t>
  </si>
  <si>
    <t>SERVICIOS PÚBLICOS</t>
  </si>
  <si>
    <t>SEGUROS</t>
  </si>
  <si>
    <t>ARRENDAMIENTOS</t>
  </si>
  <si>
    <t>DEFENSA DE LA HACIENDA PÚBLICA</t>
  </si>
  <si>
    <t>CAPACITACIÓN, BIENESTAR SOCIAL Y ESTIMULOS</t>
  </si>
  <si>
    <t>OTROS GASTOS POR ADQUISICIÓN DE BIENES</t>
  </si>
  <si>
    <t>OTROS GASTOS POR ADQUISICIÓN DE SERVICIOS</t>
  </si>
  <si>
    <t>TRANSFERENCIAS</t>
  </si>
  <si>
    <t>CENTRO INTERNACIONAL DE FISICA (DEC.267/84)</t>
  </si>
  <si>
    <t>CENTRO INTERNACIONAL DE INVESTIGACIONES MEDICAS.CIDEIM (DEC.578/90)</t>
  </si>
  <si>
    <t>CUOTA DE AUDITAJE CONTRANAL</t>
  </si>
  <si>
    <t>SENTENCIAS Y CONCILIACIONES</t>
  </si>
  <si>
    <t>TOTAL GASTOS DE FUNCIONAMIENTO</t>
  </si>
  <si>
    <t>INVERSIÓN</t>
  </si>
  <si>
    <t>ADMINISTRACION SISTEMA NACIONAL DE CIENCIA Y TECNOLOGIA</t>
  </si>
  <si>
    <t>ADMINISTRACION DE RECURSOS DE COOPERACION TECNICA Y/O FINANCIERA NO REEMBOLSABLE DE COLCIENCIAS EN EL MARCO DEL SNCTI NIVEL NACIONAL</t>
  </si>
  <si>
    <t>APORTES AL FONDO DE INVESTIG. EN SALUD ART.42.LITERAL B.LEY 643 DE 2001</t>
  </si>
  <si>
    <t>CAPACITACION DE RECURSOS HUMANOS PARA LA INVESTIGACION.</t>
  </si>
  <si>
    <t>APOYO AL FORTALECICMIENTO DE LA TRANSFERENCIA INTERNACIONAL DE CONOCIMIENTO A LOS ACTORES DEL SNCTI NIVEL NACIONAL</t>
  </si>
  <si>
    <t>IMPLANTACION DE UNA ESTRATEGIA PARA EL APROVECHAMIENTO DE JOVENES TALENTOS PARA LA INVESTIGACION</t>
  </si>
  <si>
    <t>APOYO AL FOMENTO Y DESARROLLO DE LA APROPIACION SOCIAL DE LA CIENCIA, LA TECNOLOGIA Y LA INNOVACION - ASCTI- NIVEL NACIONAL</t>
  </si>
  <si>
    <t>IMPLANTACION Y DESARROLLO DEL SISTEMA DE INFORMACION NACIONAL Y TERRITORIAL SNCT.</t>
  </si>
  <si>
    <t xml:space="preserve">APOYO FINANCIERO Y TECNICO AL FORTALECIMIENTO DE LAS CAPACIDADES INSTITUCIONALES DEL SISTEMA NACIONAL DE CIENCIA TECNOLOGIA E INNOVACION NACIONAL  </t>
  </si>
  <si>
    <t xml:space="preserve">APOYO A LA INNOVACION Y EL DESARROLLO PRODUCTIVO DE COLOMBIA  </t>
  </si>
  <si>
    <t>TOTAL GASTOS DE INVERSION</t>
  </si>
  <si>
    <t>TOTAL PRESUPUESTO</t>
  </si>
  <si>
    <t>VIGENCIA: 2012</t>
  </si>
  <si>
    <t>EJECUCION ACUMULADA A ENERO</t>
  </si>
  <si>
    <t>ADQUISICION SEDE DEPARTAMENTO ADMINISTRATIVO DE CIENCIA TECNOLOGIA E INNOVACION</t>
  </si>
  <si>
    <t>OTRAS TRANSFERENCIA-DIST PREVIO CONCEPTO</t>
  </si>
  <si>
    <t>EJECUCION ACUMULADA A FEBRERO</t>
  </si>
  <si>
    <t>EJECUCION ACUMULADA A MARZO</t>
  </si>
  <si>
    <t>EJECUCION ACUMULADA A ABRIL</t>
  </si>
  <si>
    <t>VIGENCIA: 2013</t>
  </si>
  <si>
    <t>REMUNERACION SERVICIOS TECNICOS</t>
  </si>
  <si>
    <t>OTRAS TRANSFERENCIAS - DISTRIBUCION PREVIO CONCEPTO DGPPN</t>
  </si>
  <si>
    <t xml:space="preserve">PAGO PASIVOS EXIGIBLES VIGENCIAS EXPIRADAS </t>
  </si>
  <si>
    <t>IMPLANTACION Y DESARROLLO DEL SISTEMA DE INFORMACION NACIONAL Y TERRITORIAL. SNCT - PAGOS PASIVOS EXIGIBLES VIGENCIA EXPRADA</t>
  </si>
  <si>
    <t>PAPELERIA, UTILES DE ESCRITORIO Y OFICINA</t>
  </si>
  <si>
    <t>APOYO A LA INNOVACION Y EL DESARROLLO PRODUCTIVO DE COLOMBIA - PAGOS PASIVOS EXIGIBLES VIGENCIA EXPIRADA</t>
  </si>
  <si>
    <t>EJECUCION ACUMULADA A MAYO</t>
  </si>
  <si>
    <t>EJECUCION ACUMULADA A JUNIO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</si>
</sst>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_ * #,##0.00_ ;_ * \-#,##0.00_ ;_ * &quot;-&quot;??_ ;_ @_ "/>
    <numFmt numFmtId="182" formatCode="_ * #,##0.0_ ;_ * \-#,##0.0_ ;_ * &quot;-&quot;??_ ;_ @_ "/>
    <numFmt numFmtId="183" formatCode="_ * #,##0_ ;_ * \-#,##0_ ;_ * &quot;-&quot;??_ ;_ @_ "/>
    <numFmt numFmtId="184" formatCode="0.0%"/>
    <numFmt numFmtId="185" formatCode="_-* #,##0.0\ _€_-;\-* #,##0.0\ _€_-;_-* &quot;-&quot;?\ _€_-;_-@_-"/>
    <numFmt numFmtId="186" formatCode="_(* #,##0.0_);_(* \(#,##0.0\);_(* &quot;-&quot;??_);_(@_)"/>
    <numFmt numFmtId="187" formatCode="_(* #,##0_);_(* \(#,##0\);_(* &quot;-&quot;??_);_(@_)"/>
    <numFmt numFmtId="188" formatCode="[$-1240A]&quot;$&quot;\ #,##0.00;\(&quot;$&quot;\ #,##0.00\)"/>
    <numFmt numFmtId="189" formatCode="_(* #,##0.0_);_(* \(#,##0.0\);_(* &quot;-&quot;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imes New Roman"/>
      <family val="0"/>
    </font>
    <font>
      <b/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 wrapText="1"/>
    </xf>
    <xf numFmtId="180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right"/>
    </xf>
    <xf numFmtId="182" fontId="3" fillId="33" borderId="0" xfId="47" applyNumberFormat="1" applyFont="1" applyFill="1" applyAlignment="1">
      <alignment horizontal="right"/>
    </xf>
    <xf numFmtId="0" fontId="0" fillId="33" borderId="0" xfId="0" applyFill="1" applyAlignment="1">
      <alignment horizontal="left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84" fontId="4" fillId="0" borderId="10" xfId="53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183" fontId="4" fillId="0" borderId="12" xfId="47" applyNumberFormat="1" applyFont="1" applyFill="1" applyBorder="1" applyAlignment="1">
      <alignment/>
    </xf>
    <xf numFmtId="184" fontId="4" fillId="0" borderId="12" xfId="53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183" fontId="0" fillId="0" borderId="12" xfId="47" applyNumberFormat="1" applyFont="1" applyFill="1" applyBorder="1" applyAlignment="1">
      <alignment/>
    </xf>
    <xf numFmtId="184" fontId="0" fillId="0" borderId="12" xfId="53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1" fontId="0" fillId="0" borderId="12" xfId="47" applyNumberFormat="1" applyFont="1" applyFill="1" applyBorder="1" applyAlignment="1">
      <alignment/>
    </xf>
    <xf numFmtId="181" fontId="6" fillId="0" borderId="12" xfId="47" applyNumberFormat="1" applyFont="1" applyBorder="1" applyAlignment="1">
      <alignment horizontal="right" vertical="center"/>
    </xf>
    <xf numFmtId="0" fontId="4" fillId="0" borderId="12" xfId="0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3" fontId="6" fillId="0" borderId="12" xfId="0" applyNumberFormat="1" applyFont="1" applyBorder="1" applyAlignment="1">
      <alignment horizontal="right" vertical="center"/>
    </xf>
    <xf numFmtId="0" fontId="0" fillId="0" borderId="12" xfId="0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wrapText="1"/>
    </xf>
    <xf numFmtId="171" fontId="5" fillId="34" borderId="10" xfId="0" applyNumberFormat="1" applyFont="1" applyFill="1" applyBorder="1" applyAlignment="1">
      <alignment/>
    </xf>
    <xf numFmtId="184" fontId="5" fillId="34" borderId="10" xfId="53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184" fontId="3" fillId="0" borderId="12" xfId="53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12" xfId="0" applyFont="1" applyBorder="1" applyAlignment="1">
      <alignment vertical="center" wrapText="1"/>
    </xf>
    <xf numFmtId="4" fontId="5" fillId="34" borderId="10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182" fontId="4" fillId="0" borderId="12" xfId="0" applyNumberFormat="1" applyFont="1" applyFill="1" applyBorder="1" applyAlignment="1">
      <alignment/>
    </xf>
    <xf numFmtId="184" fontId="4" fillId="34" borderId="10" xfId="53" applyNumberFormat="1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4" fontId="4" fillId="34" borderId="10" xfId="0" applyNumberFormat="1" applyFont="1" applyFill="1" applyBorder="1" applyAlignment="1">
      <alignment/>
    </xf>
    <xf numFmtId="182" fontId="4" fillId="34" borderId="10" xfId="47" applyNumberFormat="1" applyFont="1" applyFill="1" applyBorder="1" applyAlignment="1">
      <alignment/>
    </xf>
    <xf numFmtId="183" fontId="4" fillId="34" borderId="10" xfId="47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188" fontId="7" fillId="0" borderId="14" xfId="0" applyNumberFormat="1" applyFont="1" applyBorder="1" applyAlignment="1" applyProtection="1">
      <alignment horizontal="right" vertical="center" wrapText="1" readingOrder="1"/>
      <protection locked="0"/>
    </xf>
    <xf numFmtId="183" fontId="0" fillId="0" borderId="12" xfId="47" applyNumberFormat="1" applyFont="1" applyFill="1" applyBorder="1" applyAlignment="1">
      <alignment/>
    </xf>
    <xf numFmtId="188" fontId="7" fillId="0" borderId="10" xfId="0" applyNumberFormat="1" applyFont="1" applyBorder="1" applyAlignment="1" applyProtection="1">
      <alignment horizontal="right" vertical="center" wrapText="1" readingOrder="1"/>
      <protection locked="0"/>
    </xf>
    <xf numFmtId="183" fontId="4" fillId="0" borderId="10" xfId="47" applyNumberFormat="1" applyFont="1" applyFill="1" applyBorder="1" applyAlignment="1">
      <alignment/>
    </xf>
    <xf numFmtId="183" fontId="0" fillId="0" borderId="12" xfId="47" applyNumberFormat="1" applyFont="1" applyFill="1" applyBorder="1" applyAlignment="1">
      <alignment/>
    </xf>
    <xf numFmtId="184" fontId="0" fillId="0" borderId="12" xfId="53" applyNumberFormat="1" applyFont="1" applyFill="1" applyBorder="1" applyAlignment="1">
      <alignment/>
    </xf>
    <xf numFmtId="171" fontId="0" fillId="0" borderId="12" xfId="47" applyFont="1" applyFill="1" applyBorder="1" applyAlignment="1">
      <alignment/>
    </xf>
    <xf numFmtId="171" fontId="6" fillId="0" borderId="12" xfId="47" applyFont="1" applyBorder="1" applyAlignment="1">
      <alignment horizontal="right" vertical="center"/>
    </xf>
    <xf numFmtId="182" fontId="4" fillId="0" borderId="10" xfId="47" applyNumberFormat="1" applyFont="1" applyFill="1" applyBorder="1" applyAlignment="1">
      <alignment/>
    </xf>
    <xf numFmtId="0" fontId="6" fillId="0" borderId="12" xfId="0" applyFont="1" applyFill="1" applyBorder="1" applyAlignment="1">
      <alignment vertical="center" wrapText="1"/>
    </xf>
    <xf numFmtId="188" fontId="41" fillId="0" borderId="15" xfId="0" applyNumberFormat="1" applyFont="1" applyFill="1" applyBorder="1" applyAlignment="1">
      <alignment horizontal="right" vertical="center" wrapText="1" readingOrder="1"/>
    </xf>
    <xf numFmtId="188" fontId="42" fillId="0" borderId="15" xfId="0" applyNumberFormat="1" applyFont="1" applyFill="1" applyBorder="1" applyAlignment="1">
      <alignment horizontal="right" vertical="center" wrapText="1" readingOrder="1"/>
    </xf>
    <xf numFmtId="171" fontId="0" fillId="0" borderId="0" xfId="47" applyFont="1" applyFill="1" applyAlignment="1">
      <alignment/>
    </xf>
    <xf numFmtId="4" fontId="0" fillId="34" borderId="12" xfId="0" applyNumberFormat="1" applyFill="1" applyBorder="1" applyAlignment="1">
      <alignment/>
    </xf>
    <xf numFmtId="184" fontId="0" fillId="34" borderId="12" xfId="53" applyNumberFormat="1" applyFont="1" applyFill="1" applyBorder="1" applyAlignment="1">
      <alignment/>
    </xf>
    <xf numFmtId="184" fontId="3" fillId="0" borderId="11" xfId="53" applyNumberFormat="1" applyFont="1" applyFill="1" applyBorder="1" applyAlignment="1">
      <alignment/>
    </xf>
    <xf numFmtId="188" fontId="0" fillId="33" borderId="0" xfId="0" applyNumberFormat="1" applyFill="1" applyAlignment="1">
      <alignment horizontal="right"/>
    </xf>
    <xf numFmtId="183" fontId="5" fillId="0" borderId="10" xfId="0" applyNumberFormat="1" applyFont="1" applyFill="1" applyBorder="1" applyAlignment="1">
      <alignment/>
    </xf>
    <xf numFmtId="171" fontId="4" fillId="0" borderId="12" xfId="47" applyFont="1" applyFill="1" applyBorder="1" applyAlignment="1">
      <alignment/>
    </xf>
    <xf numFmtId="188" fontId="5" fillId="0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8"/>
  <sheetViews>
    <sheetView zoomScalePageLayoutView="0" workbookViewId="0" topLeftCell="D54">
      <selection activeCell="G71" sqref="G71"/>
    </sheetView>
  </sheetViews>
  <sheetFormatPr defaultColWidth="11.421875" defaultRowHeight="15"/>
  <cols>
    <col min="1" max="1" width="8.00390625" style="60" customWidth="1"/>
    <col min="2" max="2" width="7.7109375" style="60" customWidth="1"/>
    <col min="3" max="3" width="6.28125" style="60" customWidth="1"/>
    <col min="4" max="4" width="7.28125" style="60" customWidth="1"/>
    <col min="5" max="5" width="45.140625" style="0" customWidth="1"/>
    <col min="6" max="6" width="23.28125" style="0" customWidth="1"/>
    <col min="7" max="7" width="19.421875" style="0" bestFit="1" customWidth="1"/>
    <col min="8" max="8" width="22.28125" style="0" customWidth="1"/>
    <col min="9" max="9" width="23.140625" style="0" customWidth="1"/>
    <col min="10" max="12" width="7.8515625" style="0" bestFit="1" customWidth="1"/>
    <col min="13" max="32" width="11.421875" style="61" customWidth="1"/>
  </cols>
  <sheetData>
    <row r="1" spans="1:32" s="2" customFormat="1" ht="15">
      <c r="A1" s="1"/>
      <c r="B1" s="1"/>
      <c r="C1" s="1"/>
      <c r="D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2" customFormat="1" ht="15.75">
      <c r="A2" s="4" t="s">
        <v>0</v>
      </c>
      <c r="B2" s="1"/>
      <c r="C2" s="1"/>
      <c r="D2" s="1"/>
      <c r="E2" s="5"/>
      <c r="F2" s="6"/>
      <c r="G2" s="7"/>
      <c r="H2" s="7"/>
      <c r="I2" s="7"/>
      <c r="J2" s="7"/>
      <c r="K2" s="7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s="2" customFormat="1" ht="15.75">
      <c r="A3" s="4" t="s">
        <v>64</v>
      </c>
      <c r="B3" s="1"/>
      <c r="C3" s="1"/>
      <c r="D3" s="1"/>
      <c r="E3" s="5"/>
      <c r="F3" s="7"/>
      <c r="G3" s="7"/>
      <c r="H3" s="7"/>
      <c r="I3" s="7"/>
      <c r="J3" s="7"/>
      <c r="K3" s="7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s="2" customFormat="1" ht="15.75">
      <c r="A4" s="4" t="s">
        <v>70</v>
      </c>
      <c r="B4" s="1"/>
      <c r="C4" s="1"/>
      <c r="D4" s="1"/>
      <c r="E4" s="5"/>
      <c r="F4" s="7"/>
      <c r="G4" s="7"/>
      <c r="H4" s="7"/>
      <c r="I4" s="7"/>
      <c r="J4" s="7"/>
      <c r="K4" s="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s="2" customFormat="1" ht="15.75">
      <c r="A5" s="4" t="s">
        <v>1</v>
      </c>
      <c r="B5" s="1"/>
      <c r="C5" s="1"/>
      <c r="D5" s="1"/>
      <c r="E5" s="5"/>
      <c r="F5" s="7"/>
      <c r="G5" s="7"/>
      <c r="H5" s="7"/>
      <c r="I5" s="7"/>
      <c r="J5" s="7"/>
      <c r="K5" s="7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s="2" customFormat="1" ht="15.75">
      <c r="A6" s="4" t="s">
        <v>2</v>
      </c>
      <c r="B6" s="1"/>
      <c r="C6" s="1"/>
      <c r="D6" s="1"/>
      <c r="E6" s="5"/>
      <c r="F6" s="8"/>
      <c r="G6" s="7"/>
      <c r="H6" s="7"/>
      <c r="I6" s="7"/>
      <c r="J6" s="7"/>
      <c r="K6" s="7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2" customFormat="1" ht="15">
      <c r="A7" s="9"/>
      <c r="B7" s="1"/>
      <c r="C7" s="1"/>
      <c r="D7" s="1"/>
      <c r="E7" s="5"/>
      <c r="F7" s="7"/>
      <c r="G7" s="7"/>
      <c r="H7" s="7"/>
      <c r="I7" s="7"/>
      <c r="J7" s="7"/>
      <c r="K7" s="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s="13" customFormat="1" ht="25.5">
      <c r="A8" s="10" t="s">
        <v>3</v>
      </c>
      <c r="B8" s="10" t="s">
        <v>4</v>
      </c>
      <c r="C8" s="10" t="s">
        <v>5</v>
      </c>
      <c r="D8" s="10" t="s">
        <v>6</v>
      </c>
      <c r="E8" s="10"/>
      <c r="F8" s="11" t="s">
        <v>7</v>
      </c>
      <c r="G8" s="11" t="s">
        <v>8</v>
      </c>
      <c r="H8" s="11" t="s">
        <v>9</v>
      </c>
      <c r="I8" s="11" t="s">
        <v>10</v>
      </c>
      <c r="J8" s="11" t="s">
        <v>11</v>
      </c>
      <c r="K8" s="11" t="s">
        <v>12</v>
      </c>
      <c r="L8" s="11" t="s">
        <v>13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s="18" customFormat="1" ht="15">
      <c r="A9" s="14"/>
      <c r="B9" s="14"/>
      <c r="C9" s="14"/>
      <c r="D9" s="14"/>
      <c r="E9" s="15" t="s">
        <v>14</v>
      </c>
      <c r="F9" s="57"/>
      <c r="G9" s="57"/>
      <c r="H9" s="57"/>
      <c r="I9" s="57"/>
      <c r="J9" s="16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2" s="23" customFormat="1" ht="12.75">
      <c r="A10" s="19">
        <v>1</v>
      </c>
      <c r="B10" s="19"/>
      <c r="C10" s="19"/>
      <c r="D10" s="19"/>
      <c r="E10" s="20" t="s">
        <v>15</v>
      </c>
      <c r="F10" s="75"/>
      <c r="G10" s="75"/>
      <c r="H10" s="75"/>
      <c r="I10" s="75"/>
      <c r="J10" s="21"/>
      <c r="K10" s="21"/>
      <c r="L10" s="21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2" s="23" customFormat="1" ht="12.75">
      <c r="A11" s="19">
        <v>1</v>
      </c>
      <c r="B11" s="19">
        <v>0</v>
      </c>
      <c r="C11" s="19"/>
      <c r="D11" s="19"/>
      <c r="E11" s="20" t="s">
        <v>15</v>
      </c>
      <c r="F11" s="76">
        <f>+F12+F18</f>
        <v>14413000000</v>
      </c>
      <c r="G11" s="76">
        <f>+G12+G18</f>
        <v>1726757697</v>
      </c>
      <c r="H11" s="76">
        <f>+H12+H18</f>
        <v>406966214</v>
      </c>
      <c r="I11" s="76">
        <f>+I12+I18</f>
        <v>362035788</v>
      </c>
      <c r="J11" s="24">
        <f aca="true" t="shared" si="0" ref="J11:L16">+G11/F11</f>
        <v>0.11980557115104419</v>
      </c>
      <c r="K11" s="24">
        <f t="shared" si="0"/>
        <v>0.23568229329861792</v>
      </c>
      <c r="L11" s="24">
        <f t="shared" si="0"/>
        <v>0.8895966680909781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s="23" customFormat="1" ht="25.5">
      <c r="A12" s="25">
        <v>1</v>
      </c>
      <c r="B12" s="25">
        <v>0</v>
      </c>
      <c r="C12" s="25">
        <v>1</v>
      </c>
      <c r="D12" s="25"/>
      <c r="E12" s="26" t="s">
        <v>16</v>
      </c>
      <c r="F12" s="27">
        <f>SUM(F13:F17)</f>
        <v>12245000000</v>
      </c>
      <c r="G12" s="27">
        <f>SUM(G13:G17)</f>
        <v>1726757697</v>
      </c>
      <c r="H12" s="27">
        <f>SUM(H13:H17)</f>
        <v>406966214</v>
      </c>
      <c r="I12" s="27">
        <f>SUM(I13:I17)</f>
        <v>362035788</v>
      </c>
      <c r="J12" s="28">
        <f t="shared" si="0"/>
        <v>0.1410173701102491</v>
      </c>
      <c r="K12" s="28">
        <f t="shared" si="0"/>
        <v>0.23568229329861792</v>
      </c>
      <c r="L12" s="28">
        <f t="shared" si="0"/>
        <v>0.8895966680909781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s="34" customFormat="1" ht="15">
      <c r="A13" s="29">
        <v>1</v>
      </c>
      <c r="B13" s="29">
        <v>0</v>
      </c>
      <c r="C13" s="29">
        <v>1</v>
      </c>
      <c r="D13" s="29">
        <v>1</v>
      </c>
      <c r="E13" s="30" t="s">
        <v>17</v>
      </c>
      <c r="F13" s="79">
        <v>4166000000</v>
      </c>
      <c r="G13" s="79">
        <v>244234431</v>
      </c>
      <c r="H13" s="79">
        <v>244234431</v>
      </c>
      <c r="I13" s="84">
        <v>244234431</v>
      </c>
      <c r="J13" s="78">
        <f t="shared" si="0"/>
        <v>0.05862564354296688</v>
      </c>
      <c r="K13" s="78">
        <f t="shared" si="0"/>
        <v>1</v>
      </c>
      <c r="L13" s="78">
        <f t="shared" si="0"/>
        <v>1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2" s="34" customFormat="1" ht="15">
      <c r="A14" s="29">
        <v>1</v>
      </c>
      <c r="B14" s="29">
        <v>0</v>
      </c>
      <c r="C14" s="29">
        <v>1</v>
      </c>
      <c r="D14" s="29">
        <v>4</v>
      </c>
      <c r="E14" s="30" t="s">
        <v>18</v>
      </c>
      <c r="F14" s="79">
        <v>418000000</v>
      </c>
      <c r="G14" s="79">
        <v>18888354</v>
      </c>
      <c r="H14" s="79">
        <v>18888354</v>
      </c>
      <c r="I14" s="84">
        <v>18888354</v>
      </c>
      <c r="J14" s="78">
        <f t="shared" si="0"/>
        <v>0.04518744976076555</v>
      </c>
      <c r="K14" s="78">
        <f t="shared" si="0"/>
        <v>1</v>
      </c>
      <c r="L14" s="78">
        <f t="shared" si="0"/>
        <v>1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</row>
    <row r="15" spans="1:32" s="34" customFormat="1" ht="15">
      <c r="A15" s="29">
        <v>1</v>
      </c>
      <c r="B15" s="29">
        <v>0</v>
      </c>
      <c r="C15" s="29">
        <v>1</v>
      </c>
      <c r="D15" s="29">
        <v>5</v>
      </c>
      <c r="E15" s="30" t="s">
        <v>19</v>
      </c>
      <c r="F15" s="79">
        <v>2430000000</v>
      </c>
      <c r="G15" s="79">
        <v>88963547</v>
      </c>
      <c r="H15" s="79">
        <v>88963547</v>
      </c>
      <c r="I15" s="83">
        <v>88963547</v>
      </c>
      <c r="J15" s="78">
        <f t="shared" si="0"/>
        <v>0.03661051316872428</v>
      </c>
      <c r="K15" s="78">
        <f t="shared" si="0"/>
        <v>1</v>
      </c>
      <c r="L15" s="78">
        <f t="shared" si="0"/>
        <v>1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</row>
    <row r="16" spans="1:32" s="34" customFormat="1" ht="26.25">
      <c r="A16" s="29">
        <v>1</v>
      </c>
      <c r="B16" s="29">
        <v>0</v>
      </c>
      <c r="C16" s="29">
        <v>1</v>
      </c>
      <c r="D16" s="29">
        <v>9</v>
      </c>
      <c r="E16" s="30" t="s">
        <v>20</v>
      </c>
      <c r="F16" s="80">
        <v>70000000</v>
      </c>
      <c r="G16" s="80">
        <v>871536</v>
      </c>
      <c r="H16" s="80">
        <v>871536</v>
      </c>
      <c r="I16" s="83">
        <v>871536</v>
      </c>
      <c r="J16" s="78">
        <f t="shared" si="0"/>
        <v>0.012450514285714285</v>
      </c>
      <c r="K16" s="78">
        <f t="shared" si="0"/>
        <v>1</v>
      </c>
      <c r="L16" s="78">
        <f t="shared" si="0"/>
        <v>1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</row>
    <row r="17" spans="1:32" s="34" customFormat="1" ht="15">
      <c r="A17" s="29">
        <v>1</v>
      </c>
      <c r="B17" s="29">
        <v>0</v>
      </c>
      <c r="C17" s="29">
        <v>2</v>
      </c>
      <c r="D17" s="29">
        <v>14</v>
      </c>
      <c r="E17" s="30" t="s">
        <v>71</v>
      </c>
      <c r="F17" s="41">
        <v>5161000000</v>
      </c>
      <c r="G17" s="41">
        <v>1373799829</v>
      </c>
      <c r="H17" s="41">
        <v>54008346</v>
      </c>
      <c r="I17" s="73">
        <v>9077920</v>
      </c>
      <c r="J17" s="78">
        <v>0.8377296147809461</v>
      </c>
      <c r="K17" s="78">
        <f>+H17/G17</f>
        <v>0.039313111604703806</v>
      </c>
      <c r="L17" s="78">
        <v>1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</row>
    <row r="18" spans="1:32" s="23" customFormat="1" ht="26.25">
      <c r="A18" s="25">
        <v>1</v>
      </c>
      <c r="B18" s="25">
        <v>0</v>
      </c>
      <c r="C18" s="25">
        <v>5</v>
      </c>
      <c r="D18" s="25"/>
      <c r="E18" s="26" t="s">
        <v>21</v>
      </c>
      <c r="F18" s="27">
        <f>SUM(F19:F24)</f>
        <v>2168000000</v>
      </c>
      <c r="G18" s="27">
        <v>0</v>
      </c>
      <c r="H18" s="27">
        <v>0</v>
      </c>
      <c r="I18" s="27">
        <v>0</v>
      </c>
      <c r="J18" s="28">
        <f>+G18/F18</f>
        <v>0</v>
      </c>
      <c r="K18" s="78">
        <f>+H18/F18</f>
        <v>0</v>
      </c>
      <c r="L18" s="28">
        <f>+I18/F18</f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32" s="34" customFormat="1" ht="15">
      <c r="A19" s="29">
        <v>1</v>
      </c>
      <c r="B19" s="29">
        <v>0</v>
      </c>
      <c r="C19" s="29">
        <v>5</v>
      </c>
      <c r="D19" s="29">
        <v>1</v>
      </c>
      <c r="E19" s="30" t="s">
        <v>22</v>
      </c>
      <c r="F19" s="79">
        <v>949366677</v>
      </c>
      <c r="G19" s="79">
        <v>0</v>
      </c>
      <c r="H19" s="79">
        <v>0</v>
      </c>
      <c r="I19" s="80">
        <v>0</v>
      </c>
      <c r="J19" s="28">
        <f aca="true" t="shared" si="1" ref="J19:J24">+G19/F19</f>
        <v>0</v>
      </c>
      <c r="K19" s="78">
        <f aca="true" t="shared" si="2" ref="K19:K24">+H19/F19</f>
        <v>0</v>
      </c>
      <c r="L19" s="78">
        <v>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</row>
    <row r="20" spans="1:32" s="34" customFormat="1" ht="15">
      <c r="A20" s="29">
        <v>1</v>
      </c>
      <c r="B20" s="29">
        <v>0</v>
      </c>
      <c r="C20" s="29">
        <v>5</v>
      </c>
      <c r="D20" s="29">
        <v>2</v>
      </c>
      <c r="E20" s="30" t="s">
        <v>23</v>
      </c>
      <c r="F20" s="79">
        <v>918637660</v>
      </c>
      <c r="G20" s="79">
        <v>0</v>
      </c>
      <c r="H20" s="79">
        <v>0</v>
      </c>
      <c r="I20" s="80">
        <v>0</v>
      </c>
      <c r="J20" s="28">
        <f t="shared" si="1"/>
        <v>0</v>
      </c>
      <c r="K20" s="78">
        <f t="shared" si="2"/>
        <v>0</v>
      </c>
      <c r="L20" s="78">
        <v>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</row>
    <row r="21" spans="1:32" s="34" customFormat="1" ht="15">
      <c r="A21" s="29">
        <v>1</v>
      </c>
      <c r="B21" s="29">
        <v>0</v>
      </c>
      <c r="C21" s="29">
        <v>5</v>
      </c>
      <c r="D21" s="29">
        <v>6</v>
      </c>
      <c r="E21" s="30" t="s">
        <v>24</v>
      </c>
      <c r="F21" s="79">
        <v>177796464</v>
      </c>
      <c r="G21" s="79">
        <v>0</v>
      </c>
      <c r="H21" s="79">
        <v>0</v>
      </c>
      <c r="I21" s="79">
        <v>0</v>
      </c>
      <c r="J21" s="28">
        <f t="shared" si="1"/>
        <v>0</v>
      </c>
      <c r="K21" s="78">
        <f t="shared" si="2"/>
        <v>0</v>
      </c>
      <c r="L21" s="78">
        <v>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</row>
    <row r="22" spans="1:32" s="34" customFormat="1" ht="15">
      <c r="A22" s="29">
        <v>1</v>
      </c>
      <c r="B22" s="29">
        <v>0</v>
      </c>
      <c r="C22" s="29">
        <v>5</v>
      </c>
      <c r="D22" s="29">
        <v>7</v>
      </c>
      <c r="E22" s="30" t="s">
        <v>25</v>
      </c>
      <c r="F22" s="79">
        <v>31300315</v>
      </c>
      <c r="G22" s="79">
        <v>0</v>
      </c>
      <c r="H22" s="79">
        <v>0</v>
      </c>
      <c r="I22" s="79">
        <v>0</v>
      </c>
      <c r="J22" s="28">
        <f t="shared" si="1"/>
        <v>0</v>
      </c>
      <c r="K22" s="78">
        <f t="shared" si="2"/>
        <v>0</v>
      </c>
      <c r="L22" s="78">
        <v>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</row>
    <row r="23" spans="1:32" s="34" customFormat="1" ht="15">
      <c r="A23" s="29">
        <v>1</v>
      </c>
      <c r="B23" s="29">
        <v>0</v>
      </c>
      <c r="C23" s="29">
        <v>5</v>
      </c>
      <c r="D23" s="29">
        <v>8</v>
      </c>
      <c r="E23" s="30" t="s">
        <v>26</v>
      </c>
      <c r="F23" s="79">
        <v>31300315</v>
      </c>
      <c r="G23" s="79">
        <v>0</v>
      </c>
      <c r="H23" s="79">
        <v>0</v>
      </c>
      <c r="I23" s="79">
        <v>0</v>
      </c>
      <c r="J23" s="28">
        <f t="shared" si="1"/>
        <v>0</v>
      </c>
      <c r="K23" s="78">
        <f t="shared" si="2"/>
        <v>0</v>
      </c>
      <c r="L23" s="78">
        <v>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</row>
    <row r="24" spans="1:32" s="34" customFormat="1" ht="26.25">
      <c r="A24" s="29">
        <v>1</v>
      </c>
      <c r="B24" s="29">
        <v>0</v>
      </c>
      <c r="C24" s="29">
        <v>5</v>
      </c>
      <c r="D24" s="29">
        <v>9</v>
      </c>
      <c r="E24" s="30" t="s">
        <v>27</v>
      </c>
      <c r="F24" s="79">
        <v>59598569</v>
      </c>
      <c r="G24" s="79">
        <v>0</v>
      </c>
      <c r="H24" s="79">
        <v>0</v>
      </c>
      <c r="I24" s="79">
        <v>0</v>
      </c>
      <c r="J24" s="28">
        <f t="shared" si="1"/>
        <v>0</v>
      </c>
      <c r="K24" s="78">
        <f t="shared" si="2"/>
        <v>0</v>
      </c>
      <c r="L24" s="78">
        <v>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32" s="23" customFormat="1" ht="12.75">
      <c r="A25" s="25"/>
      <c r="B25" s="25"/>
      <c r="C25" s="25"/>
      <c r="D25" s="25"/>
      <c r="E25" s="26"/>
      <c r="F25" s="37"/>
      <c r="G25" s="37"/>
      <c r="H25" s="37"/>
      <c r="I25" s="37"/>
      <c r="J25" s="28"/>
      <c r="K25" s="28"/>
      <c r="L25" s="28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</row>
    <row r="26" spans="1:32" s="23" customFormat="1" ht="12.75">
      <c r="A26" s="19">
        <v>2</v>
      </c>
      <c r="B26" s="19"/>
      <c r="C26" s="19"/>
      <c r="D26" s="19"/>
      <c r="E26" s="20" t="s">
        <v>28</v>
      </c>
      <c r="F26" s="81">
        <f>+F27+F28</f>
        <v>2272000000</v>
      </c>
      <c r="G26" s="81">
        <f>+G27+G28</f>
        <v>470981069</v>
      </c>
      <c r="H26" s="81">
        <f>+H27+H28</f>
        <v>36285753</v>
      </c>
      <c r="I26" s="81">
        <f>+I27+I28</f>
        <v>22989753</v>
      </c>
      <c r="J26" s="24">
        <f>+G26/F26</f>
        <v>0.207298005721831</v>
      </c>
      <c r="K26" s="24">
        <f>+H26/G26</f>
        <v>0.07704291188824831</v>
      </c>
      <c r="L26" s="24">
        <f>+I26/H26</f>
        <v>0.6335751940989071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s="23" customFormat="1" ht="12.75">
      <c r="A27" s="25">
        <v>2</v>
      </c>
      <c r="B27" s="25">
        <v>0</v>
      </c>
      <c r="C27" s="25">
        <v>3</v>
      </c>
      <c r="D27" s="25"/>
      <c r="E27" s="26" t="s">
        <v>29</v>
      </c>
      <c r="F27" s="38">
        <v>33000000</v>
      </c>
      <c r="G27" s="38">
        <v>0</v>
      </c>
      <c r="H27" s="38">
        <v>0</v>
      </c>
      <c r="I27" s="38">
        <v>0</v>
      </c>
      <c r="J27" s="28">
        <f>+G27/F27</f>
        <v>0</v>
      </c>
      <c r="K27" s="28">
        <f>+H27/F27</f>
        <v>0</v>
      </c>
      <c r="L27" s="28">
        <f>+I27/F27</f>
        <v>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</row>
    <row r="28" spans="1:32" s="23" customFormat="1" ht="12.75">
      <c r="A28" s="25">
        <v>2</v>
      </c>
      <c r="B28" s="25">
        <v>0</v>
      </c>
      <c r="C28" s="25">
        <v>4</v>
      </c>
      <c r="D28" s="25"/>
      <c r="E28" s="26" t="s">
        <v>30</v>
      </c>
      <c r="F28" s="38">
        <f>SUM(F29:F40)</f>
        <v>2239000000</v>
      </c>
      <c r="G28" s="38">
        <f>SUM(G29:G40)</f>
        <v>470981069</v>
      </c>
      <c r="H28" s="38">
        <f>SUM(H29:H40)</f>
        <v>36285753</v>
      </c>
      <c r="I28" s="38">
        <f>SUM(I29:I40)</f>
        <v>22989753</v>
      </c>
      <c r="J28" s="28">
        <f>+G28/F28</f>
        <v>0.21035331353282716</v>
      </c>
      <c r="K28" s="28">
        <f>+H28/F28</f>
        <v>0.016206231799910674</v>
      </c>
      <c r="L28" s="28">
        <f>+I28/F28</f>
        <v>0.010267866458240286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29" spans="1:32" s="34" customFormat="1" ht="15">
      <c r="A29" s="29">
        <v>2</v>
      </c>
      <c r="B29" s="29">
        <v>0</v>
      </c>
      <c r="C29" s="29">
        <v>4</v>
      </c>
      <c r="D29" s="29">
        <v>1</v>
      </c>
      <c r="E29" s="30" t="s">
        <v>31</v>
      </c>
      <c r="F29" s="39">
        <v>150000000</v>
      </c>
      <c r="G29" s="39">
        <v>0</v>
      </c>
      <c r="H29" s="39">
        <v>0</v>
      </c>
      <c r="I29" s="39">
        <v>0</v>
      </c>
      <c r="J29" s="28">
        <f>+G29/F29</f>
        <v>0</v>
      </c>
      <c r="K29" s="28">
        <f>+H29/F29</f>
        <v>0</v>
      </c>
      <c r="L29" s="28">
        <f>+I29/F29</f>
        <v>0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</row>
    <row r="30" spans="1:32" s="34" customFormat="1" ht="15">
      <c r="A30" s="29">
        <v>2</v>
      </c>
      <c r="B30" s="29">
        <v>0</v>
      </c>
      <c r="C30" s="29">
        <v>4</v>
      </c>
      <c r="D30" s="29">
        <v>4</v>
      </c>
      <c r="E30" s="30" t="s">
        <v>33</v>
      </c>
      <c r="F30" s="39">
        <v>150192865</v>
      </c>
      <c r="G30" s="39">
        <v>22753883</v>
      </c>
      <c r="H30" s="39">
        <v>0</v>
      </c>
      <c r="I30" s="39">
        <v>0</v>
      </c>
      <c r="J30" s="28">
        <f aca="true" t="shared" si="3" ref="J30:J40">+G30/F30</f>
        <v>0.1514977625601589</v>
      </c>
      <c r="K30" s="28">
        <f aca="true" t="shared" si="4" ref="K30:K40">+H30/F30</f>
        <v>0</v>
      </c>
      <c r="L30" s="28">
        <f aca="true" t="shared" si="5" ref="L30:L40">+I30/F30</f>
        <v>0</v>
      </c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</row>
    <row r="31" spans="1:32" s="34" customFormat="1" ht="15">
      <c r="A31" s="29">
        <v>2</v>
      </c>
      <c r="B31" s="29">
        <v>0</v>
      </c>
      <c r="C31" s="29">
        <v>4</v>
      </c>
      <c r="D31" s="29">
        <v>5</v>
      </c>
      <c r="E31" s="30" t="s">
        <v>34</v>
      </c>
      <c r="F31" s="41">
        <v>370498415</v>
      </c>
      <c r="G31" s="41">
        <v>141526938</v>
      </c>
      <c r="H31" s="41">
        <v>0</v>
      </c>
      <c r="I31" s="41">
        <v>0</v>
      </c>
      <c r="J31" s="28">
        <f t="shared" si="3"/>
        <v>0.38199067059436675</v>
      </c>
      <c r="K31" s="28">
        <f t="shared" si="4"/>
        <v>0</v>
      </c>
      <c r="L31" s="28">
        <f t="shared" si="5"/>
        <v>0</v>
      </c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</row>
    <row r="32" spans="1:32" s="34" customFormat="1" ht="15">
      <c r="A32" s="29">
        <v>2</v>
      </c>
      <c r="B32" s="29">
        <v>0</v>
      </c>
      <c r="C32" s="29">
        <v>4</v>
      </c>
      <c r="D32" s="29">
        <v>6</v>
      </c>
      <c r="E32" s="30" t="s">
        <v>35</v>
      </c>
      <c r="F32" s="41">
        <v>153105990</v>
      </c>
      <c r="G32" s="41">
        <v>126150000</v>
      </c>
      <c r="H32" s="41">
        <v>13296000</v>
      </c>
      <c r="I32" s="41">
        <v>0</v>
      </c>
      <c r="J32" s="28">
        <f t="shared" si="3"/>
        <v>0.8239390242014698</v>
      </c>
      <c r="K32" s="28">
        <f t="shared" si="4"/>
        <v>0.08684180155198369</v>
      </c>
      <c r="L32" s="28">
        <f t="shared" si="5"/>
        <v>0</v>
      </c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</row>
    <row r="33" spans="1:32" s="34" customFormat="1" ht="15">
      <c r="A33" s="29">
        <v>2</v>
      </c>
      <c r="B33" s="29">
        <v>0</v>
      </c>
      <c r="C33" s="29">
        <v>4</v>
      </c>
      <c r="D33" s="29">
        <v>7</v>
      </c>
      <c r="E33" s="30" t="s">
        <v>36</v>
      </c>
      <c r="F33" s="41">
        <v>18000000</v>
      </c>
      <c r="G33" s="41">
        <v>1300000</v>
      </c>
      <c r="H33" s="41">
        <v>0</v>
      </c>
      <c r="I33" s="41">
        <v>0</v>
      </c>
      <c r="J33" s="28">
        <f t="shared" si="3"/>
        <v>0.07222222222222222</v>
      </c>
      <c r="K33" s="28">
        <f t="shared" si="4"/>
        <v>0</v>
      </c>
      <c r="L33" s="28">
        <f t="shared" si="5"/>
        <v>0</v>
      </c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</row>
    <row r="34" spans="1:32" s="34" customFormat="1" ht="15">
      <c r="A34" s="29">
        <v>2</v>
      </c>
      <c r="B34" s="29">
        <v>0</v>
      </c>
      <c r="C34" s="29">
        <v>4</v>
      </c>
      <c r="D34" s="29">
        <v>8</v>
      </c>
      <c r="E34" s="30" t="s">
        <v>37</v>
      </c>
      <c r="F34" s="41">
        <v>407146152</v>
      </c>
      <c r="G34" s="41">
        <v>22989753</v>
      </c>
      <c r="H34" s="41">
        <v>22989753</v>
      </c>
      <c r="I34" s="41">
        <v>22989753</v>
      </c>
      <c r="J34" s="28">
        <f t="shared" si="3"/>
        <v>0.056465603044677674</v>
      </c>
      <c r="K34" s="28">
        <f t="shared" si="4"/>
        <v>0.056465603044677674</v>
      </c>
      <c r="L34" s="28">
        <f t="shared" si="5"/>
        <v>0.056465603044677674</v>
      </c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</row>
    <row r="35" spans="1:32" s="34" customFormat="1" ht="15">
      <c r="A35" s="29">
        <v>2</v>
      </c>
      <c r="B35" s="29">
        <v>0</v>
      </c>
      <c r="C35" s="29">
        <v>4</v>
      </c>
      <c r="D35" s="29">
        <v>9</v>
      </c>
      <c r="E35" s="30" t="s">
        <v>38</v>
      </c>
      <c r="F35" s="41">
        <v>99532062</v>
      </c>
      <c r="G35" s="41">
        <v>0</v>
      </c>
      <c r="H35" s="41">
        <v>0</v>
      </c>
      <c r="I35" s="41">
        <v>0</v>
      </c>
      <c r="J35" s="28">
        <f t="shared" si="3"/>
        <v>0</v>
      </c>
      <c r="K35" s="28">
        <f t="shared" si="4"/>
        <v>0</v>
      </c>
      <c r="L35" s="28">
        <f t="shared" si="5"/>
        <v>0</v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</row>
    <row r="36" spans="1:32" s="34" customFormat="1" ht="15">
      <c r="A36" s="29">
        <v>2</v>
      </c>
      <c r="B36" s="29">
        <v>0</v>
      </c>
      <c r="C36" s="29">
        <v>4</v>
      </c>
      <c r="D36" s="29">
        <v>10</v>
      </c>
      <c r="E36" s="30" t="s">
        <v>39</v>
      </c>
      <c r="F36" s="41">
        <v>152179485</v>
      </c>
      <c r="G36" s="41">
        <v>114760495</v>
      </c>
      <c r="H36" s="41">
        <v>0</v>
      </c>
      <c r="I36" s="41">
        <v>0</v>
      </c>
      <c r="J36" s="28">
        <f t="shared" si="3"/>
        <v>0.7541127833360719</v>
      </c>
      <c r="K36" s="28">
        <f t="shared" si="4"/>
        <v>0</v>
      </c>
      <c r="L36" s="28">
        <f t="shared" si="5"/>
        <v>0</v>
      </c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</row>
    <row r="37" spans="1:32" s="34" customFormat="1" ht="15">
      <c r="A37" s="29">
        <v>2</v>
      </c>
      <c r="B37" s="29">
        <v>0</v>
      </c>
      <c r="C37" s="29">
        <v>4</v>
      </c>
      <c r="D37" s="29">
        <v>13</v>
      </c>
      <c r="E37" s="30" t="s">
        <v>40</v>
      </c>
      <c r="F37" s="41">
        <v>3000000</v>
      </c>
      <c r="G37" s="41">
        <v>0</v>
      </c>
      <c r="H37" s="41">
        <v>0</v>
      </c>
      <c r="I37" s="41">
        <v>0</v>
      </c>
      <c r="J37" s="28">
        <f t="shared" si="3"/>
        <v>0</v>
      </c>
      <c r="K37" s="28">
        <f t="shared" si="4"/>
        <v>0</v>
      </c>
      <c r="L37" s="28">
        <f t="shared" si="5"/>
        <v>0</v>
      </c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</row>
    <row r="38" spans="1:32" s="34" customFormat="1" ht="26.25">
      <c r="A38" s="29">
        <v>2</v>
      </c>
      <c r="B38" s="29">
        <v>0</v>
      </c>
      <c r="C38" s="29">
        <v>4</v>
      </c>
      <c r="D38" s="29">
        <v>21</v>
      </c>
      <c r="E38" s="30" t="s">
        <v>41</v>
      </c>
      <c r="F38" s="41">
        <v>358321225</v>
      </c>
      <c r="G38" s="41">
        <v>0</v>
      </c>
      <c r="H38" s="41">
        <v>0</v>
      </c>
      <c r="I38" s="41">
        <v>0</v>
      </c>
      <c r="J38" s="28">
        <f t="shared" si="3"/>
        <v>0</v>
      </c>
      <c r="K38" s="28">
        <f t="shared" si="4"/>
        <v>0</v>
      </c>
      <c r="L38" s="28">
        <f t="shared" si="5"/>
        <v>0</v>
      </c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</row>
    <row r="39" spans="1:32" s="34" customFormat="1" ht="15">
      <c r="A39" s="29">
        <v>2</v>
      </c>
      <c r="B39" s="29">
        <v>0</v>
      </c>
      <c r="C39" s="29">
        <v>4</v>
      </c>
      <c r="D39" s="29">
        <v>40</v>
      </c>
      <c r="E39" s="30" t="s">
        <v>42</v>
      </c>
      <c r="F39" s="41">
        <v>70000000</v>
      </c>
      <c r="G39" s="41">
        <v>3000000</v>
      </c>
      <c r="H39" s="41">
        <v>0</v>
      </c>
      <c r="I39" s="41">
        <v>0</v>
      </c>
      <c r="J39" s="28">
        <f t="shared" si="3"/>
        <v>0.04285714285714286</v>
      </c>
      <c r="K39" s="28">
        <f t="shared" si="4"/>
        <v>0</v>
      </c>
      <c r="L39" s="28">
        <f t="shared" si="5"/>
        <v>0</v>
      </c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</row>
    <row r="40" spans="1:32" s="34" customFormat="1" ht="26.25">
      <c r="A40" s="29">
        <v>2</v>
      </c>
      <c r="B40" s="29">
        <v>0</v>
      </c>
      <c r="C40" s="29">
        <v>4</v>
      </c>
      <c r="D40" s="29">
        <v>41</v>
      </c>
      <c r="E40" s="30" t="s">
        <v>43</v>
      </c>
      <c r="F40" s="41">
        <v>307023806</v>
      </c>
      <c r="G40" s="41">
        <v>38500000</v>
      </c>
      <c r="H40" s="41">
        <v>0</v>
      </c>
      <c r="I40" s="41">
        <v>0</v>
      </c>
      <c r="J40" s="28">
        <f t="shared" si="3"/>
        <v>0.12539744230777988</v>
      </c>
      <c r="K40" s="28">
        <f t="shared" si="4"/>
        <v>0</v>
      </c>
      <c r="L40" s="28">
        <f t="shared" si="5"/>
        <v>0</v>
      </c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</row>
    <row r="41" spans="1:32" s="34" customFormat="1" ht="15">
      <c r="A41" s="29"/>
      <c r="B41" s="29"/>
      <c r="C41" s="29"/>
      <c r="D41" s="29"/>
      <c r="E41" s="42"/>
      <c r="F41" s="40"/>
      <c r="G41" s="40"/>
      <c r="H41" s="40"/>
      <c r="I41" s="40"/>
      <c r="J41" s="78"/>
      <c r="K41" s="78"/>
      <c r="L41" s="78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</row>
    <row r="42" spans="1:32" s="23" customFormat="1" ht="12.75">
      <c r="A42" s="19">
        <v>3</v>
      </c>
      <c r="B42" s="19"/>
      <c r="C42" s="19"/>
      <c r="D42" s="19"/>
      <c r="E42" s="20" t="s">
        <v>44</v>
      </c>
      <c r="F42" s="43">
        <f>SUM(F43:F47)</f>
        <v>943000000</v>
      </c>
      <c r="G42" s="43">
        <f>SUM(G43:G47)</f>
        <v>0</v>
      </c>
      <c r="H42" s="43">
        <f>SUM(H43:H47)</f>
        <v>0</v>
      </c>
      <c r="I42" s="43">
        <f>SUM(I43:I47)</f>
        <v>0</v>
      </c>
      <c r="J42" s="24">
        <f>+G42/F42</f>
        <v>0</v>
      </c>
      <c r="K42" s="24" t="e">
        <f>+H42/G42</f>
        <v>#DIV/0!</v>
      </c>
      <c r="L42" s="24" t="e">
        <f>+I42/H42</f>
        <v>#DIV/0!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  <row r="43" spans="1:32" s="34" customFormat="1" ht="15">
      <c r="A43" s="29">
        <v>3</v>
      </c>
      <c r="B43" s="29">
        <v>1</v>
      </c>
      <c r="C43" s="29">
        <v>1</v>
      </c>
      <c r="D43" s="29">
        <v>3</v>
      </c>
      <c r="E43" s="42" t="s">
        <v>45</v>
      </c>
      <c r="F43" s="39">
        <v>65000000</v>
      </c>
      <c r="G43" s="39">
        <v>0</v>
      </c>
      <c r="H43" s="39">
        <v>0</v>
      </c>
      <c r="I43" s="39">
        <v>0</v>
      </c>
      <c r="J43" s="78">
        <f>+G43/F43</f>
        <v>0</v>
      </c>
      <c r="K43" s="78">
        <f>+H43/F43</f>
        <v>0</v>
      </c>
      <c r="L43" s="78">
        <f>+I43/F43</f>
        <v>0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</row>
    <row r="44" spans="1:32" s="34" customFormat="1" ht="30">
      <c r="A44" s="29">
        <v>3</v>
      </c>
      <c r="B44" s="29">
        <v>1</v>
      </c>
      <c r="C44" s="29">
        <v>1</v>
      </c>
      <c r="D44" s="29">
        <v>4</v>
      </c>
      <c r="E44" s="42" t="s">
        <v>46</v>
      </c>
      <c r="F44" s="39">
        <v>73000000</v>
      </c>
      <c r="G44" s="39">
        <v>0</v>
      </c>
      <c r="H44" s="39">
        <v>0</v>
      </c>
      <c r="I44" s="39">
        <v>0</v>
      </c>
      <c r="J44" s="78">
        <f>+G44/F44</f>
        <v>0</v>
      </c>
      <c r="K44" s="78">
        <f>+H44/F44</f>
        <v>0</v>
      </c>
      <c r="L44" s="78">
        <f>+I44/F44</f>
        <v>0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</row>
    <row r="45" spans="1:32" s="34" customFormat="1" ht="15">
      <c r="A45" s="29">
        <v>3</v>
      </c>
      <c r="B45" s="29">
        <v>2</v>
      </c>
      <c r="C45" s="29">
        <v>1</v>
      </c>
      <c r="D45" s="29">
        <v>1</v>
      </c>
      <c r="E45" s="42" t="s">
        <v>47</v>
      </c>
      <c r="F45" s="39">
        <v>404000000</v>
      </c>
      <c r="G45" s="39">
        <v>0</v>
      </c>
      <c r="H45" s="39">
        <v>0</v>
      </c>
      <c r="I45" s="39">
        <v>0</v>
      </c>
      <c r="J45" s="78">
        <f>+G45/F45</f>
        <v>0</v>
      </c>
      <c r="K45" s="78">
        <f>+H45/F45</f>
        <v>0</v>
      </c>
      <c r="L45" s="78">
        <f>+I45/F45</f>
        <v>0</v>
      </c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</row>
    <row r="46" spans="1:32" s="34" customFormat="1" ht="15">
      <c r="A46" s="29">
        <v>3</v>
      </c>
      <c r="B46" s="29">
        <v>6</v>
      </c>
      <c r="C46" s="29">
        <v>1</v>
      </c>
      <c r="D46" s="29">
        <v>1</v>
      </c>
      <c r="E46" s="42" t="s">
        <v>48</v>
      </c>
      <c r="F46" s="44">
        <v>206000000</v>
      </c>
      <c r="G46" s="44">
        <v>0</v>
      </c>
      <c r="H46" s="44">
        <v>0</v>
      </c>
      <c r="I46" s="39">
        <v>0</v>
      </c>
      <c r="J46" s="78">
        <f>+G46/F46</f>
        <v>0</v>
      </c>
      <c r="K46" s="78">
        <f>+H46/F46</f>
        <v>0</v>
      </c>
      <c r="L46" s="78">
        <f>+I46/F46</f>
        <v>0</v>
      </c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</row>
    <row r="47" spans="1:32" s="34" customFormat="1" ht="30">
      <c r="A47" s="29">
        <v>3</v>
      </c>
      <c r="B47" s="29">
        <v>6</v>
      </c>
      <c r="C47" s="29">
        <v>3</v>
      </c>
      <c r="D47" s="29">
        <v>19</v>
      </c>
      <c r="E47" s="42" t="s">
        <v>72</v>
      </c>
      <c r="F47" s="44">
        <v>195000000</v>
      </c>
      <c r="G47" s="44">
        <v>0</v>
      </c>
      <c r="H47" s="44">
        <v>0</v>
      </c>
      <c r="I47" s="39">
        <v>0</v>
      </c>
      <c r="J47" s="78">
        <f>+G47/F47</f>
        <v>0</v>
      </c>
      <c r="K47" s="78">
        <f>+H47/F47</f>
        <v>0</v>
      </c>
      <c r="L47" s="78">
        <f>+I47/F47</f>
        <v>0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</row>
    <row r="48" spans="1:32" s="34" customFormat="1" ht="15">
      <c r="A48" s="29"/>
      <c r="B48" s="29"/>
      <c r="C48" s="29"/>
      <c r="D48" s="29"/>
      <c r="E48" s="42"/>
      <c r="F48" s="40"/>
      <c r="G48" s="40"/>
      <c r="H48" s="40"/>
      <c r="I48" s="39"/>
      <c r="J48" s="78"/>
      <c r="K48" s="78"/>
      <c r="L48" s="78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</row>
    <row r="49" spans="1:32" s="23" customFormat="1" ht="15">
      <c r="A49" s="45"/>
      <c r="B49" s="45"/>
      <c r="C49" s="45"/>
      <c r="D49" s="45"/>
      <c r="E49" s="46" t="s">
        <v>49</v>
      </c>
      <c r="F49" s="47">
        <f>+F42+F26+F11</f>
        <v>17628000000</v>
      </c>
      <c r="G49" s="47">
        <f>+G42+G26+G11</f>
        <v>2197738766</v>
      </c>
      <c r="H49" s="47">
        <f>+H42+H26+H11</f>
        <v>443251967</v>
      </c>
      <c r="I49" s="47">
        <f>+I42+I26+I11</f>
        <v>385025541</v>
      </c>
      <c r="J49" s="48">
        <f>+G49/F49</f>
        <v>0.1246731771046063</v>
      </c>
      <c r="K49" s="48">
        <f>+H49/G49</f>
        <v>0.2016854659240242</v>
      </c>
      <c r="L49" s="48">
        <f>+I49/H49</f>
        <v>0.8686380877357731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</row>
    <row r="50" spans="1:32" s="34" customFormat="1" ht="15">
      <c r="A50" s="29"/>
      <c r="B50" s="29"/>
      <c r="C50" s="29"/>
      <c r="D50" s="29"/>
      <c r="E50" s="42"/>
      <c r="F50" s="79"/>
      <c r="G50" s="79"/>
      <c r="H50" s="79"/>
      <c r="I50" s="79"/>
      <c r="J50" s="78"/>
      <c r="K50" s="78"/>
      <c r="L50" s="78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</row>
    <row r="51" spans="1:32" s="23" customFormat="1" ht="12.75">
      <c r="A51" s="19"/>
      <c r="B51" s="19"/>
      <c r="C51" s="19"/>
      <c r="D51" s="19"/>
      <c r="E51" s="20" t="s">
        <v>50</v>
      </c>
      <c r="F51" s="43"/>
      <c r="G51" s="43"/>
      <c r="H51" s="43"/>
      <c r="I51" s="43"/>
      <c r="J51" s="24"/>
      <c r="K51" s="24"/>
      <c r="L51" s="24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</row>
    <row r="52" spans="1:32" s="53" customFormat="1" ht="39">
      <c r="A52" s="49">
        <v>112</v>
      </c>
      <c r="B52" s="49">
        <v>10000</v>
      </c>
      <c r="C52" s="49">
        <v>2</v>
      </c>
      <c r="D52" s="49"/>
      <c r="E52" s="30" t="s">
        <v>65</v>
      </c>
      <c r="F52" s="50">
        <v>7000000000</v>
      </c>
      <c r="G52" s="50">
        <v>7000000000</v>
      </c>
      <c r="H52" s="50">
        <v>0</v>
      </c>
      <c r="I52" s="50">
        <v>0</v>
      </c>
      <c r="J52" s="78">
        <f>+G52/F52</f>
        <v>1</v>
      </c>
      <c r="K52" s="78">
        <f>+H52/F52</f>
        <v>0</v>
      </c>
      <c r="L52" s="78">
        <f>+I52/F52</f>
        <v>0</v>
      </c>
      <c r="M52" s="33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</row>
    <row r="53" spans="1:32" s="34" customFormat="1" ht="30">
      <c r="A53" s="29">
        <v>520</v>
      </c>
      <c r="B53" s="29">
        <v>1000</v>
      </c>
      <c r="C53" s="29">
        <v>1</v>
      </c>
      <c r="D53" s="29"/>
      <c r="E53" s="42" t="s">
        <v>51</v>
      </c>
      <c r="F53" s="39">
        <v>12199405361</v>
      </c>
      <c r="G53" s="39">
        <v>57500000</v>
      </c>
      <c r="H53" s="39">
        <v>0</v>
      </c>
      <c r="I53" s="39">
        <v>0</v>
      </c>
      <c r="J53" s="78">
        <f aca="true" t="shared" si="6" ref="J53:J62">+G53/F53</f>
        <v>0.004713344486758382</v>
      </c>
      <c r="K53" s="78">
        <f aca="true" t="shared" si="7" ref="K53:K62">+H53/F53</f>
        <v>0</v>
      </c>
      <c r="L53" s="78">
        <f aca="true" t="shared" si="8" ref="L53:L62">+I53/F53</f>
        <v>0</v>
      </c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</row>
    <row r="54" spans="1:32" s="34" customFormat="1" ht="51">
      <c r="A54" s="29">
        <v>540</v>
      </c>
      <c r="B54" s="29">
        <v>1000</v>
      </c>
      <c r="C54" s="29">
        <v>1</v>
      </c>
      <c r="D54" s="29"/>
      <c r="E54" s="82" t="s">
        <v>52</v>
      </c>
      <c r="F54" s="39">
        <v>50000000</v>
      </c>
      <c r="G54" s="39">
        <v>0</v>
      </c>
      <c r="H54" s="39">
        <v>0</v>
      </c>
      <c r="I54" s="39">
        <v>0</v>
      </c>
      <c r="J54" s="78">
        <f t="shared" si="6"/>
        <v>0</v>
      </c>
      <c r="K54" s="78">
        <f t="shared" si="7"/>
        <v>0</v>
      </c>
      <c r="L54" s="78">
        <f t="shared" si="8"/>
        <v>0</v>
      </c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</row>
    <row r="55" spans="1:32" s="34" customFormat="1" ht="30">
      <c r="A55" s="29">
        <v>630</v>
      </c>
      <c r="B55" s="29">
        <v>300</v>
      </c>
      <c r="C55" s="29">
        <v>1</v>
      </c>
      <c r="D55" s="29"/>
      <c r="E55" s="42" t="s">
        <v>53</v>
      </c>
      <c r="F55" s="39">
        <v>25000000000</v>
      </c>
      <c r="G55" s="39">
        <v>0</v>
      </c>
      <c r="H55" s="39">
        <v>0</v>
      </c>
      <c r="I55" s="39">
        <v>0</v>
      </c>
      <c r="J55" s="78">
        <f t="shared" si="6"/>
        <v>0</v>
      </c>
      <c r="K55" s="78">
        <f t="shared" si="7"/>
        <v>0</v>
      </c>
      <c r="L55" s="78">
        <f t="shared" si="8"/>
        <v>0</v>
      </c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</row>
    <row r="56" spans="1:32" s="34" customFormat="1" ht="30">
      <c r="A56" s="29">
        <v>310</v>
      </c>
      <c r="B56" s="29">
        <v>1000</v>
      </c>
      <c r="C56" s="29">
        <v>2</v>
      </c>
      <c r="D56" s="29"/>
      <c r="E56" s="42" t="s">
        <v>54</v>
      </c>
      <c r="F56" s="39">
        <v>220286402890</v>
      </c>
      <c r="G56" s="39">
        <v>200086616469</v>
      </c>
      <c r="H56" s="39">
        <v>0</v>
      </c>
      <c r="I56" s="39">
        <v>0</v>
      </c>
      <c r="J56" s="78">
        <f t="shared" si="6"/>
        <v>0.9083021641100256</v>
      </c>
      <c r="K56" s="78">
        <f t="shared" si="7"/>
        <v>0</v>
      </c>
      <c r="L56" s="78">
        <f t="shared" si="8"/>
        <v>0</v>
      </c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</row>
    <row r="57" spans="1:32" s="34" customFormat="1" ht="51">
      <c r="A57" s="29">
        <v>310</v>
      </c>
      <c r="B57" s="29">
        <v>1000</v>
      </c>
      <c r="C57" s="29">
        <v>1</v>
      </c>
      <c r="D57" s="29"/>
      <c r="E57" s="82" t="s">
        <v>55</v>
      </c>
      <c r="F57" s="39">
        <v>4801464000</v>
      </c>
      <c r="G57" s="39">
        <v>0</v>
      </c>
      <c r="H57" s="39">
        <v>0</v>
      </c>
      <c r="I57" s="39">
        <v>0</v>
      </c>
      <c r="J57" s="78">
        <f t="shared" si="6"/>
        <v>0</v>
      </c>
      <c r="K57" s="78">
        <f t="shared" si="7"/>
        <v>0</v>
      </c>
      <c r="L57" s="78">
        <f t="shared" si="8"/>
        <v>0</v>
      </c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</row>
    <row r="58" spans="1:32" s="34" customFormat="1" ht="45">
      <c r="A58" s="29">
        <v>310</v>
      </c>
      <c r="B58" s="29">
        <v>1000</v>
      </c>
      <c r="C58" s="29">
        <v>4</v>
      </c>
      <c r="D58" s="29"/>
      <c r="E58" s="42" t="s">
        <v>56</v>
      </c>
      <c r="F58" s="39">
        <v>11000000000</v>
      </c>
      <c r="G58" s="39">
        <v>0</v>
      </c>
      <c r="H58" s="39">
        <v>0</v>
      </c>
      <c r="I58" s="39">
        <v>0</v>
      </c>
      <c r="J58" s="78">
        <f t="shared" si="6"/>
        <v>0</v>
      </c>
      <c r="K58" s="78">
        <f t="shared" si="7"/>
        <v>0</v>
      </c>
      <c r="L58" s="78">
        <f t="shared" si="8"/>
        <v>0</v>
      </c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</row>
    <row r="59" spans="1:32" s="34" customFormat="1" ht="51">
      <c r="A59" s="29">
        <v>310</v>
      </c>
      <c r="B59" s="29">
        <v>1000</v>
      </c>
      <c r="C59" s="29">
        <v>12</v>
      </c>
      <c r="D59" s="29"/>
      <c r="E59" s="82" t="s">
        <v>57</v>
      </c>
      <c r="F59" s="39">
        <v>9385785597</v>
      </c>
      <c r="G59" s="39">
        <v>1123784045</v>
      </c>
      <c r="H59" s="39">
        <v>0</v>
      </c>
      <c r="I59" s="39">
        <v>0</v>
      </c>
      <c r="J59" s="78">
        <f t="shared" si="6"/>
        <v>0.11973255018303397</v>
      </c>
      <c r="K59" s="78">
        <f t="shared" si="7"/>
        <v>0</v>
      </c>
      <c r="L59" s="78">
        <f t="shared" si="8"/>
        <v>0</v>
      </c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</row>
    <row r="60" spans="1:32" s="34" customFormat="1" ht="30">
      <c r="A60" s="29">
        <v>520</v>
      </c>
      <c r="B60" s="29">
        <v>1000</v>
      </c>
      <c r="C60" s="29">
        <v>3</v>
      </c>
      <c r="D60" s="29"/>
      <c r="E60" s="42" t="s">
        <v>58</v>
      </c>
      <c r="F60" s="39">
        <v>4674368600</v>
      </c>
      <c r="G60" s="39">
        <v>0</v>
      </c>
      <c r="H60" s="39">
        <v>0</v>
      </c>
      <c r="I60" s="39">
        <v>0</v>
      </c>
      <c r="J60" s="78">
        <f t="shared" si="6"/>
        <v>0</v>
      </c>
      <c r="K60" s="78">
        <f t="shared" si="7"/>
        <v>0</v>
      </c>
      <c r="L60" s="78">
        <f t="shared" si="8"/>
        <v>0</v>
      </c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</row>
    <row r="61" spans="1:32" s="34" customFormat="1" ht="48.75" customHeight="1">
      <c r="A61" s="29">
        <v>410</v>
      </c>
      <c r="B61" s="29">
        <v>1000</v>
      </c>
      <c r="C61" s="29">
        <v>108</v>
      </c>
      <c r="D61" s="29"/>
      <c r="E61" s="82" t="s">
        <v>59</v>
      </c>
      <c r="F61" s="39">
        <v>41752004200</v>
      </c>
      <c r="G61" s="39">
        <v>0</v>
      </c>
      <c r="H61" s="39">
        <v>0</v>
      </c>
      <c r="I61" s="39">
        <v>0</v>
      </c>
      <c r="J61" s="78">
        <f t="shared" si="6"/>
        <v>0</v>
      </c>
      <c r="K61" s="78">
        <f t="shared" si="7"/>
        <v>0</v>
      </c>
      <c r="L61" s="78">
        <f t="shared" si="8"/>
        <v>0</v>
      </c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</row>
    <row r="62" spans="1:32" s="34" customFormat="1" ht="25.5">
      <c r="A62" s="29">
        <v>410</v>
      </c>
      <c r="B62" s="29">
        <v>1000</v>
      </c>
      <c r="C62" s="29">
        <v>109</v>
      </c>
      <c r="D62" s="29"/>
      <c r="E62" s="82" t="s">
        <v>60</v>
      </c>
      <c r="F62" s="39">
        <v>34165169352</v>
      </c>
      <c r="G62" s="39">
        <v>0</v>
      </c>
      <c r="H62" s="39">
        <v>0</v>
      </c>
      <c r="I62" s="39">
        <v>0</v>
      </c>
      <c r="J62" s="78">
        <f t="shared" si="6"/>
        <v>0</v>
      </c>
      <c r="K62" s="78">
        <f t="shared" si="7"/>
        <v>0</v>
      </c>
      <c r="L62" s="78">
        <f t="shared" si="8"/>
        <v>0</v>
      </c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</row>
    <row r="63" spans="1:32" s="57" customFormat="1" ht="15">
      <c r="A63" s="45"/>
      <c r="B63" s="45"/>
      <c r="C63" s="45"/>
      <c r="D63" s="45"/>
      <c r="E63" s="46" t="s">
        <v>61</v>
      </c>
      <c r="F63" s="55">
        <f>SUM(F52:F62)</f>
        <v>370314600000</v>
      </c>
      <c r="G63" s="55">
        <f>SUM(G52:G62)</f>
        <v>208267900514</v>
      </c>
      <c r="H63" s="55">
        <f>SUM(H52:H62)</f>
        <v>0</v>
      </c>
      <c r="I63" s="86">
        <v>0</v>
      </c>
      <c r="J63" s="87">
        <f>+G63/F63</f>
        <v>0.562408018787269</v>
      </c>
      <c r="K63" s="87">
        <f>+H63/F63</f>
        <v>0</v>
      </c>
      <c r="L63" s="87">
        <f>+I63/F63</f>
        <v>0</v>
      </c>
      <c r="M63" s="56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</row>
    <row r="64" spans="1:32" s="34" customFormat="1" ht="15">
      <c r="A64" s="29"/>
      <c r="B64" s="29"/>
      <c r="C64" s="29"/>
      <c r="D64" s="29"/>
      <c r="E64" s="42"/>
      <c r="F64" s="44"/>
      <c r="G64" s="39"/>
      <c r="H64" s="39"/>
      <c r="I64" s="39"/>
      <c r="J64" s="78"/>
      <c r="K64" s="78"/>
      <c r="L64" s="78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</row>
    <row r="65" spans="1:32" s="57" customFormat="1" ht="15">
      <c r="A65" s="45"/>
      <c r="B65" s="45"/>
      <c r="C65" s="45"/>
      <c r="D65" s="45"/>
      <c r="E65" s="46" t="s">
        <v>62</v>
      </c>
      <c r="F65" s="55">
        <f>+F63+F49</f>
        <v>387942600000</v>
      </c>
      <c r="G65" s="55">
        <f>+G63+G49</f>
        <v>210465639280</v>
      </c>
      <c r="H65" s="55">
        <f>+H63+H49</f>
        <v>443251967</v>
      </c>
      <c r="I65" s="55">
        <f>+I63+I49</f>
        <v>385025541</v>
      </c>
      <c r="J65" s="48">
        <f>+G65/F65</f>
        <v>0.5425174736674961</v>
      </c>
      <c r="K65" s="48">
        <f>+H65/G65</f>
        <v>0.0021060538362288436</v>
      </c>
      <c r="L65" s="48">
        <f>+I65/H65</f>
        <v>0.8686380877357731</v>
      </c>
      <c r="M65" s="56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s="34" customFormat="1" ht="15">
      <c r="A66" s="58"/>
      <c r="B66" s="58"/>
      <c r="C66" s="58"/>
      <c r="D66" s="58"/>
      <c r="E66" s="59"/>
      <c r="F66" s="85"/>
      <c r="G66" s="64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</row>
    <row r="67" spans="6:9" ht="15">
      <c r="F67" s="62"/>
      <c r="G67" s="62"/>
      <c r="H67" s="62"/>
      <c r="I67" s="62"/>
    </row>
    <row r="68" spans="6:8" ht="15">
      <c r="F68" s="63"/>
      <c r="G68" s="63"/>
      <c r="H68" s="63"/>
    </row>
  </sheetData>
  <sheetProtection/>
  <printOptions gridLines="1" horizontalCentered="1" verticalCentered="1"/>
  <pageMargins left="0.2755905511811024" right="0.2362204724409449" top="0.2362204724409449" bottom="0.2362204724409449" header="0.31496062992125984" footer="0.31496062992125984"/>
  <pageSetup fitToHeight="7" fitToWidth="1" horizontalDpi="600" verticalDpi="600" orientation="landscape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0"/>
  <sheetViews>
    <sheetView zoomScalePageLayoutView="0" workbookViewId="0" topLeftCell="C55">
      <selection activeCell="H53" sqref="H53"/>
    </sheetView>
  </sheetViews>
  <sheetFormatPr defaultColWidth="11.421875" defaultRowHeight="15"/>
  <cols>
    <col min="1" max="1" width="8.00390625" style="60" customWidth="1"/>
    <col min="2" max="2" width="7.7109375" style="60" customWidth="1"/>
    <col min="3" max="3" width="6.28125" style="60" customWidth="1"/>
    <col min="4" max="4" width="7.28125" style="60" customWidth="1"/>
    <col min="5" max="5" width="45.140625" style="0" customWidth="1"/>
    <col min="6" max="6" width="19.7109375" style="0" bestFit="1" customWidth="1"/>
    <col min="7" max="7" width="19.421875" style="0" bestFit="1" customWidth="1"/>
    <col min="8" max="9" width="18.57421875" style="0" bestFit="1" customWidth="1"/>
    <col min="10" max="10" width="11.00390625" style="0" customWidth="1"/>
    <col min="11" max="11" width="9.421875" style="0" customWidth="1"/>
    <col min="12" max="12" width="9.8515625" style="0" customWidth="1"/>
    <col min="13" max="32" width="11.421875" style="61" customWidth="1"/>
  </cols>
  <sheetData>
    <row r="1" spans="1:32" s="2" customFormat="1" ht="15">
      <c r="A1" s="1"/>
      <c r="B1" s="1"/>
      <c r="C1" s="1"/>
      <c r="D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2" customFormat="1" ht="15.75">
      <c r="A2" s="4" t="s">
        <v>0</v>
      </c>
      <c r="B2" s="1"/>
      <c r="C2" s="1"/>
      <c r="D2" s="1"/>
      <c r="E2" s="5"/>
      <c r="F2" s="6"/>
      <c r="G2" s="7"/>
      <c r="H2" s="7"/>
      <c r="I2" s="7"/>
      <c r="J2" s="7"/>
      <c r="K2" s="7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s="2" customFormat="1" ht="15.75">
      <c r="A3" s="4" t="s">
        <v>67</v>
      </c>
      <c r="B3" s="1"/>
      <c r="C3" s="1"/>
      <c r="D3" s="1"/>
      <c r="E3" s="5"/>
      <c r="F3" s="7"/>
      <c r="G3" s="7"/>
      <c r="H3" s="7"/>
      <c r="I3" s="7"/>
      <c r="J3" s="7"/>
      <c r="K3" s="7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s="2" customFormat="1" ht="15.75">
      <c r="A4" s="4" t="s">
        <v>63</v>
      </c>
      <c r="B4" s="1"/>
      <c r="C4" s="1"/>
      <c r="D4" s="1"/>
      <c r="E4" s="5"/>
      <c r="F4" s="7"/>
      <c r="G4" s="7"/>
      <c r="H4" s="7"/>
      <c r="I4" s="7"/>
      <c r="J4" s="7"/>
      <c r="K4" s="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s="2" customFormat="1" ht="15.75">
      <c r="A5" s="4" t="s">
        <v>1</v>
      </c>
      <c r="B5" s="1"/>
      <c r="C5" s="1"/>
      <c r="D5" s="1"/>
      <c r="E5" s="5"/>
      <c r="F5" s="7"/>
      <c r="G5" s="7"/>
      <c r="H5" s="7"/>
      <c r="I5" s="7"/>
      <c r="J5" s="7"/>
      <c r="K5" s="7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s="2" customFormat="1" ht="15.75">
      <c r="A6" s="4" t="s">
        <v>2</v>
      </c>
      <c r="B6" s="1"/>
      <c r="C6" s="1"/>
      <c r="D6" s="1"/>
      <c r="E6" s="5"/>
      <c r="F6" s="8"/>
      <c r="G6" s="7"/>
      <c r="H6" s="7"/>
      <c r="I6" s="7"/>
      <c r="J6" s="7"/>
      <c r="K6" s="7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2" customFormat="1" ht="15">
      <c r="A7" s="9"/>
      <c r="B7" s="1"/>
      <c r="C7" s="1"/>
      <c r="D7" s="1"/>
      <c r="E7" s="5"/>
      <c r="F7" s="7"/>
      <c r="G7" s="7"/>
      <c r="H7" s="7"/>
      <c r="I7" s="7"/>
      <c r="J7" s="7"/>
      <c r="K7" s="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s="13" customFormat="1" ht="25.5">
      <c r="A8" s="10" t="s">
        <v>3</v>
      </c>
      <c r="B8" s="10" t="s">
        <v>4</v>
      </c>
      <c r="C8" s="10" t="s">
        <v>5</v>
      </c>
      <c r="D8" s="10" t="s">
        <v>6</v>
      </c>
      <c r="E8" s="10"/>
      <c r="F8" s="11" t="s">
        <v>7</v>
      </c>
      <c r="G8" s="11" t="s">
        <v>8</v>
      </c>
      <c r="H8" s="11" t="s">
        <v>9</v>
      </c>
      <c r="I8" s="11" t="s">
        <v>10</v>
      </c>
      <c r="J8" s="11" t="s">
        <v>11</v>
      </c>
      <c r="K8" s="11" t="s">
        <v>12</v>
      </c>
      <c r="L8" s="11" t="s">
        <v>13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s="18" customFormat="1" ht="15">
      <c r="A9" s="14"/>
      <c r="B9" s="14"/>
      <c r="C9" s="14"/>
      <c r="D9" s="14"/>
      <c r="E9" s="15" t="s">
        <v>14</v>
      </c>
      <c r="F9" s="16"/>
      <c r="G9" s="16"/>
      <c r="H9" s="16"/>
      <c r="I9" s="16"/>
      <c r="J9" s="16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2" s="23" customFormat="1" ht="12.75">
      <c r="A10" s="19">
        <v>1</v>
      </c>
      <c r="B10" s="19"/>
      <c r="C10" s="19"/>
      <c r="D10" s="19"/>
      <c r="E10" s="20" t="s">
        <v>15</v>
      </c>
      <c r="F10" s="21"/>
      <c r="G10" s="21"/>
      <c r="H10" s="21"/>
      <c r="I10" s="21"/>
      <c r="J10" s="21"/>
      <c r="K10" s="21"/>
      <c r="L10" s="21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2" s="23" customFormat="1" ht="12.75">
      <c r="A11" s="72">
        <v>1</v>
      </c>
      <c r="B11" s="72">
        <v>0</v>
      </c>
      <c r="C11" s="72"/>
      <c r="D11" s="72"/>
      <c r="E11" s="67" t="s">
        <v>15</v>
      </c>
      <c r="F11" s="70">
        <f>+F12+F18</f>
        <v>14413000000</v>
      </c>
      <c r="G11" s="70">
        <f>+G12+G18</f>
        <v>3638550541</v>
      </c>
      <c r="H11" s="70">
        <f>+H12+H18</f>
        <v>1579851368</v>
      </c>
      <c r="I11" s="70">
        <f>+I12+I18</f>
        <v>1525289955</v>
      </c>
      <c r="J11" s="66">
        <f>+G11/F11</f>
        <v>0.2524492153611323</v>
      </c>
      <c r="K11" s="66">
        <f>+H11/F11</f>
        <v>0.10961294442517172</v>
      </c>
      <c r="L11" s="66">
        <f>+I11/F11</f>
        <v>0.10582737493929092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s="23" customFormat="1" ht="25.5">
      <c r="A12" s="25">
        <v>1</v>
      </c>
      <c r="B12" s="25">
        <v>0</v>
      </c>
      <c r="C12" s="25">
        <v>1</v>
      </c>
      <c r="D12" s="25"/>
      <c r="E12" s="26" t="s">
        <v>16</v>
      </c>
      <c r="F12" s="27">
        <f>SUM(F13:F17)</f>
        <v>12245000000</v>
      </c>
      <c r="G12" s="27">
        <f>SUM(G13:G17)</f>
        <v>3501393432</v>
      </c>
      <c r="H12" s="27">
        <f>SUM(H13:H17)</f>
        <v>1442694259</v>
      </c>
      <c r="I12" s="27">
        <f>SUM(I13:I17)</f>
        <v>1388132846</v>
      </c>
      <c r="J12" s="28">
        <f>+G12/F12</f>
        <v>0.28594474740710496</v>
      </c>
      <c r="K12" s="28">
        <f>+H12/F12</f>
        <v>0.11781904932625561</v>
      </c>
      <c r="L12" s="28">
        <f>+I12/F12</f>
        <v>0.11336323772968558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s="34" customFormat="1" ht="15">
      <c r="A13" s="29">
        <v>1</v>
      </c>
      <c r="B13" s="29">
        <v>0</v>
      </c>
      <c r="C13" s="29">
        <v>1</v>
      </c>
      <c r="D13" s="29">
        <v>1</v>
      </c>
      <c r="E13" s="30" t="s">
        <v>17</v>
      </c>
      <c r="F13" s="31">
        <v>4166000000</v>
      </c>
      <c r="G13" s="31">
        <v>516977762</v>
      </c>
      <c r="H13" s="31">
        <v>516977762</v>
      </c>
      <c r="I13" s="31">
        <v>516977762</v>
      </c>
      <c r="J13" s="32">
        <f>+G13/F13</f>
        <v>0.12409451800288046</v>
      </c>
      <c r="K13" s="32">
        <f>+H13/F13</f>
        <v>0.12409451800288046</v>
      </c>
      <c r="L13" s="32">
        <f>+I13/F13</f>
        <v>0.12409451800288046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2" s="34" customFormat="1" ht="15">
      <c r="A14" s="29">
        <v>1</v>
      </c>
      <c r="B14" s="29">
        <v>0</v>
      </c>
      <c r="C14" s="29">
        <v>1</v>
      </c>
      <c r="D14" s="29">
        <v>4</v>
      </c>
      <c r="E14" s="30" t="s">
        <v>18</v>
      </c>
      <c r="F14" s="31">
        <v>418000000</v>
      </c>
      <c r="G14" s="31">
        <v>36356837</v>
      </c>
      <c r="H14" s="31">
        <v>36356837</v>
      </c>
      <c r="I14" s="31">
        <v>36356837</v>
      </c>
      <c r="J14" s="32">
        <f aca="true" t="shared" si="0" ref="J14:J24">+G14/F14</f>
        <v>0.08697807894736842</v>
      </c>
      <c r="K14" s="32">
        <f aca="true" t="shared" si="1" ref="K14:K24">+H14/F14</f>
        <v>0.08697807894736842</v>
      </c>
      <c r="L14" s="32">
        <f aca="true" t="shared" si="2" ref="L14:L24">+I14/F14</f>
        <v>0.08697807894736842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</row>
    <row r="15" spans="1:32" s="34" customFormat="1" ht="15">
      <c r="A15" s="29">
        <v>1</v>
      </c>
      <c r="B15" s="29">
        <v>0</v>
      </c>
      <c r="C15" s="29">
        <v>1</v>
      </c>
      <c r="D15" s="29">
        <v>5</v>
      </c>
      <c r="E15" s="30" t="s">
        <v>19</v>
      </c>
      <c r="F15" s="31">
        <v>2430000000</v>
      </c>
      <c r="G15" s="31">
        <v>213040415</v>
      </c>
      <c r="H15" s="31">
        <v>213040415</v>
      </c>
      <c r="I15" s="31">
        <v>213040415</v>
      </c>
      <c r="J15" s="32">
        <f t="shared" si="0"/>
        <v>0.08767095267489712</v>
      </c>
      <c r="K15" s="32">
        <f t="shared" si="1"/>
        <v>0.08767095267489712</v>
      </c>
      <c r="L15" s="32">
        <f t="shared" si="2"/>
        <v>0.08767095267489712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</row>
    <row r="16" spans="1:32" s="34" customFormat="1" ht="26.25">
      <c r="A16" s="29">
        <v>1</v>
      </c>
      <c r="B16" s="29">
        <v>0</v>
      </c>
      <c r="C16" s="29">
        <v>1</v>
      </c>
      <c r="D16" s="29">
        <v>9</v>
      </c>
      <c r="E16" s="30" t="s">
        <v>20</v>
      </c>
      <c r="F16" s="31">
        <v>70000000</v>
      </c>
      <c r="G16" s="31">
        <v>17949305</v>
      </c>
      <c r="H16" s="31">
        <v>17949305</v>
      </c>
      <c r="I16" s="31">
        <v>17949305</v>
      </c>
      <c r="J16" s="32">
        <f t="shared" si="0"/>
        <v>0.25641864285714283</v>
      </c>
      <c r="K16" s="32">
        <f t="shared" si="1"/>
        <v>0.25641864285714283</v>
      </c>
      <c r="L16" s="32">
        <f t="shared" si="2"/>
        <v>0.25641864285714283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</row>
    <row r="17" spans="1:32" s="34" customFormat="1" ht="15">
      <c r="A17" s="29">
        <v>1</v>
      </c>
      <c r="B17" s="29">
        <v>0</v>
      </c>
      <c r="C17" s="29">
        <v>2</v>
      </c>
      <c r="D17" s="29">
        <v>14</v>
      </c>
      <c r="E17" s="30" t="s">
        <v>71</v>
      </c>
      <c r="F17" s="74">
        <v>5161000000</v>
      </c>
      <c r="G17" s="74">
        <v>2717069113</v>
      </c>
      <c r="H17" s="74">
        <v>658369940</v>
      </c>
      <c r="I17" s="74">
        <v>603808527</v>
      </c>
      <c r="J17" s="32">
        <f t="shared" si="0"/>
        <v>0.5264617541174191</v>
      </c>
      <c r="K17" s="32">
        <f t="shared" si="1"/>
        <v>0.12756635148227088</v>
      </c>
      <c r="L17" s="32">
        <f t="shared" si="2"/>
        <v>0.11699448304592133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</row>
    <row r="18" spans="1:32" s="23" customFormat="1" ht="26.25">
      <c r="A18" s="25">
        <v>1</v>
      </c>
      <c r="B18" s="25">
        <v>0</v>
      </c>
      <c r="C18" s="25">
        <v>5</v>
      </c>
      <c r="D18" s="25"/>
      <c r="E18" s="26" t="s">
        <v>21</v>
      </c>
      <c r="F18" s="27">
        <f>SUM(F19:F24)</f>
        <v>2168000000</v>
      </c>
      <c r="G18" s="27">
        <f>SUM(G19:G24)</f>
        <v>137157109</v>
      </c>
      <c r="H18" s="27">
        <f>SUM(H19:H24)</f>
        <v>137157109</v>
      </c>
      <c r="I18" s="27">
        <f>SUM(I19:I24)</f>
        <v>137157109</v>
      </c>
      <c r="J18" s="32">
        <f t="shared" si="0"/>
        <v>0.0632643491697417</v>
      </c>
      <c r="K18" s="32">
        <f t="shared" si="1"/>
        <v>0.0632643491697417</v>
      </c>
      <c r="L18" s="32">
        <f t="shared" si="2"/>
        <v>0.0632643491697417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32" s="34" customFormat="1" ht="15">
      <c r="A19" s="29">
        <v>1</v>
      </c>
      <c r="B19" s="29">
        <v>0</v>
      </c>
      <c r="C19" s="29">
        <v>5</v>
      </c>
      <c r="D19" s="29">
        <v>1</v>
      </c>
      <c r="E19" s="30" t="s">
        <v>22</v>
      </c>
      <c r="F19" s="35">
        <v>949366677</v>
      </c>
      <c r="G19" s="35">
        <v>61123993</v>
      </c>
      <c r="H19" s="35">
        <v>61123993</v>
      </c>
      <c r="I19" s="35">
        <v>61123993</v>
      </c>
      <c r="J19" s="32">
        <f t="shared" si="0"/>
        <v>0.06438396720764615</v>
      </c>
      <c r="K19" s="32">
        <f t="shared" si="1"/>
        <v>0.06438396720764615</v>
      </c>
      <c r="L19" s="32">
        <f t="shared" si="2"/>
        <v>0.06438396720764615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</row>
    <row r="20" spans="1:32" s="34" customFormat="1" ht="15">
      <c r="A20" s="29">
        <v>1</v>
      </c>
      <c r="B20" s="29">
        <v>0</v>
      </c>
      <c r="C20" s="29">
        <v>5</v>
      </c>
      <c r="D20" s="29">
        <v>2</v>
      </c>
      <c r="E20" s="30" t="s">
        <v>23</v>
      </c>
      <c r="F20" s="35">
        <v>918637660</v>
      </c>
      <c r="G20" s="35">
        <v>60101446</v>
      </c>
      <c r="H20" s="35">
        <v>60101446</v>
      </c>
      <c r="I20" s="35">
        <v>60101446</v>
      </c>
      <c r="J20" s="32">
        <f t="shared" si="0"/>
        <v>0.06542453963840324</v>
      </c>
      <c r="K20" s="32">
        <f t="shared" si="1"/>
        <v>0.06542453963840324</v>
      </c>
      <c r="L20" s="32">
        <f t="shared" si="2"/>
        <v>0.06542453963840324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</row>
    <row r="21" spans="1:32" s="34" customFormat="1" ht="15">
      <c r="A21" s="29">
        <v>1</v>
      </c>
      <c r="B21" s="29">
        <v>0</v>
      </c>
      <c r="C21" s="29">
        <v>5</v>
      </c>
      <c r="D21" s="29">
        <v>6</v>
      </c>
      <c r="E21" s="30" t="s">
        <v>24</v>
      </c>
      <c r="F21" s="35">
        <v>177796464</v>
      </c>
      <c r="G21" s="35">
        <v>9559250</v>
      </c>
      <c r="H21" s="35">
        <v>9559250</v>
      </c>
      <c r="I21" s="36">
        <v>9559250</v>
      </c>
      <c r="J21" s="32">
        <f t="shared" si="0"/>
        <v>0.053765129997185995</v>
      </c>
      <c r="K21" s="32">
        <f t="shared" si="1"/>
        <v>0.053765129997185995</v>
      </c>
      <c r="L21" s="32">
        <f t="shared" si="2"/>
        <v>0.053765129997185995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</row>
    <row r="22" spans="1:32" s="34" customFormat="1" ht="15">
      <c r="A22" s="29">
        <v>1</v>
      </c>
      <c r="B22" s="29">
        <v>0</v>
      </c>
      <c r="C22" s="29">
        <v>5</v>
      </c>
      <c r="D22" s="29">
        <v>7</v>
      </c>
      <c r="E22" s="30" t="s">
        <v>25</v>
      </c>
      <c r="F22" s="35">
        <v>31300315</v>
      </c>
      <c r="G22" s="35">
        <v>1593150</v>
      </c>
      <c r="H22" s="35">
        <v>1593150</v>
      </c>
      <c r="I22" s="36">
        <v>1593150</v>
      </c>
      <c r="J22" s="32">
        <f t="shared" si="0"/>
        <v>0.0508988487815538</v>
      </c>
      <c r="K22" s="32">
        <f t="shared" si="1"/>
        <v>0.0508988487815538</v>
      </c>
      <c r="L22" s="32">
        <f t="shared" si="2"/>
        <v>0.0508988487815538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</row>
    <row r="23" spans="1:32" s="34" customFormat="1" ht="15">
      <c r="A23" s="29">
        <v>1</v>
      </c>
      <c r="B23" s="29">
        <v>0</v>
      </c>
      <c r="C23" s="29">
        <v>5</v>
      </c>
      <c r="D23" s="29">
        <v>8</v>
      </c>
      <c r="E23" s="30" t="s">
        <v>26</v>
      </c>
      <c r="F23" s="35">
        <v>31300315</v>
      </c>
      <c r="G23" s="35">
        <v>1593150</v>
      </c>
      <c r="H23" s="35">
        <v>1593150</v>
      </c>
      <c r="I23" s="36">
        <v>1593150</v>
      </c>
      <c r="J23" s="32">
        <f t="shared" si="0"/>
        <v>0.0508988487815538</v>
      </c>
      <c r="K23" s="32">
        <f t="shared" si="1"/>
        <v>0.0508988487815538</v>
      </c>
      <c r="L23" s="32">
        <f t="shared" si="2"/>
        <v>0.0508988487815538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</row>
    <row r="24" spans="1:32" s="34" customFormat="1" ht="26.25">
      <c r="A24" s="29">
        <v>1</v>
      </c>
      <c r="B24" s="29">
        <v>0</v>
      </c>
      <c r="C24" s="29">
        <v>5</v>
      </c>
      <c r="D24" s="29">
        <v>9</v>
      </c>
      <c r="E24" s="30" t="s">
        <v>27</v>
      </c>
      <c r="F24" s="35">
        <v>59598569</v>
      </c>
      <c r="G24" s="35">
        <v>3186120</v>
      </c>
      <c r="H24" s="35">
        <v>3186120</v>
      </c>
      <c r="I24" s="35">
        <v>3186120</v>
      </c>
      <c r="J24" s="32">
        <f t="shared" si="0"/>
        <v>0.05345967283207756</v>
      </c>
      <c r="K24" s="32">
        <f t="shared" si="1"/>
        <v>0.05345967283207756</v>
      </c>
      <c r="L24" s="32">
        <f t="shared" si="2"/>
        <v>0.05345967283207756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32" s="23" customFormat="1" ht="12.75">
      <c r="A25" s="25"/>
      <c r="B25" s="25"/>
      <c r="C25" s="25"/>
      <c r="D25" s="25"/>
      <c r="E25" s="26"/>
      <c r="F25" s="37"/>
      <c r="G25" s="65"/>
      <c r="H25" s="65"/>
      <c r="I25" s="37"/>
      <c r="J25" s="28"/>
      <c r="K25" s="28"/>
      <c r="L25" s="28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</row>
    <row r="26" spans="1:32" s="23" customFormat="1" ht="12.75">
      <c r="A26" s="72">
        <v>2</v>
      </c>
      <c r="B26" s="72"/>
      <c r="C26" s="72"/>
      <c r="D26" s="72"/>
      <c r="E26" s="67" t="s">
        <v>28</v>
      </c>
      <c r="F26" s="69">
        <f>+F27+F28</f>
        <v>2272000000</v>
      </c>
      <c r="G26" s="69">
        <f>+G27+G28</f>
        <v>571085684</v>
      </c>
      <c r="H26" s="69">
        <f>+H27+H28</f>
        <v>184766597</v>
      </c>
      <c r="I26" s="69">
        <f>+I27+I28</f>
        <v>182870597</v>
      </c>
      <c r="J26" s="66">
        <f>+G26/F26</f>
        <v>0.25135813556338027</v>
      </c>
      <c r="K26" s="66">
        <f>+H26/F26</f>
        <v>0.0813233261443662</v>
      </c>
      <c r="L26" s="66">
        <f>+I26/F26</f>
        <v>0.08048881910211268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s="23" customFormat="1" ht="12.75">
      <c r="A27" s="25">
        <v>2</v>
      </c>
      <c r="B27" s="25">
        <v>0</v>
      </c>
      <c r="C27" s="25">
        <v>3</v>
      </c>
      <c r="D27" s="25"/>
      <c r="E27" s="26" t="s">
        <v>29</v>
      </c>
      <c r="F27" s="38">
        <v>33000000</v>
      </c>
      <c r="G27" s="38">
        <v>7806900</v>
      </c>
      <c r="H27" s="38">
        <v>7806900</v>
      </c>
      <c r="I27" s="71">
        <v>7806900</v>
      </c>
      <c r="J27" s="88">
        <f>+G27/F27</f>
        <v>0.23657272727272727</v>
      </c>
      <c r="K27" s="88">
        <f>+H27/F27</f>
        <v>0.23657272727272727</v>
      </c>
      <c r="L27" s="88">
        <f>+I27/F27</f>
        <v>0.23657272727272727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</row>
    <row r="28" spans="1:32" s="23" customFormat="1" ht="12.75">
      <c r="A28" s="25">
        <v>2</v>
      </c>
      <c r="B28" s="25">
        <v>0</v>
      </c>
      <c r="C28" s="25">
        <v>4</v>
      </c>
      <c r="D28" s="25"/>
      <c r="E28" s="26" t="s">
        <v>30</v>
      </c>
      <c r="F28" s="38">
        <f>SUM(F29:F40)</f>
        <v>2239000000</v>
      </c>
      <c r="G28" s="38">
        <f>SUM(G29:G40)</f>
        <v>563278784</v>
      </c>
      <c r="H28" s="38">
        <f>SUM(H29:H40)</f>
        <v>176959697</v>
      </c>
      <c r="I28" s="38">
        <f>SUM(I29:I40)</f>
        <v>175063697</v>
      </c>
      <c r="J28" s="51">
        <f>+G28/F28</f>
        <v>0.25157605359535506</v>
      </c>
      <c r="K28" s="51">
        <f>+H28/F28</f>
        <v>0.07903514828048236</v>
      </c>
      <c r="L28" s="51">
        <f>+I28/F28</f>
        <v>0.07818834167038857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29" spans="1:32" s="34" customFormat="1" ht="15">
      <c r="A29" s="29">
        <v>2</v>
      </c>
      <c r="B29" s="29">
        <v>0</v>
      </c>
      <c r="C29" s="29">
        <v>4</v>
      </c>
      <c r="D29" s="29">
        <v>1</v>
      </c>
      <c r="E29" s="30" t="s">
        <v>31</v>
      </c>
      <c r="F29" s="39">
        <v>150000000</v>
      </c>
      <c r="G29" s="35">
        <v>0</v>
      </c>
      <c r="H29" s="35">
        <v>0</v>
      </c>
      <c r="I29" s="35">
        <v>0</v>
      </c>
      <c r="J29" s="51">
        <f aca="true" t="shared" si="3" ref="J29:J40">+G29/F29</f>
        <v>0</v>
      </c>
      <c r="K29" s="51">
        <f aca="true" t="shared" si="4" ref="K29:K40">+H29/F29</f>
        <v>0</v>
      </c>
      <c r="L29" s="51">
        <f aca="true" t="shared" si="5" ref="L29:L40">+I29/F29</f>
        <v>0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</row>
    <row r="30" spans="1:32" s="34" customFormat="1" ht="15">
      <c r="A30" s="29">
        <v>2</v>
      </c>
      <c r="B30" s="29">
        <v>0</v>
      </c>
      <c r="C30" s="29">
        <v>4</v>
      </c>
      <c r="D30" s="29">
        <v>4</v>
      </c>
      <c r="E30" s="30" t="s">
        <v>33</v>
      </c>
      <c r="F30" s="39">
        <v>150192865</v>
      </c>
      <c r="G30" s="35">
        <v>21253883</v>
      </c>
      <c r="H30" s="35">
        <v>2593361</v>
      </c>
      <c r="I30" s="35">
        <v>2593361</v>
      </c>
      <c r="J30" s="51">
        <f t="shared" si="3"/>
        <v>0.1415106037160953</v>
      </c>
      <c r="K30" s="51">
        <f t="shared" si="4"/>
        <v>0.01726687216466641</v>
      </c>
      <c r="L30" s="51">
        <f t="shared" si="5"/>
        <v>0.01726687216466641</v>
      </c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</row>
    <row r="31" spans="1:32" s="34" customFormat="1" ht="15">
      <c r="A31" s="29">
        <v>2</v>
      </c>
      <c r="B31" s="29">
        <v>0</v>
      </c>
      <c r="C31" s="29">
        <v>4</v>
      </c>
      <c r="D31" s="29">
        <v>5</v>
      </c>
      <c r="E31" s="30" t="s">
        <v>34</v>
      </c>
      <c r="F31" s="41">
        <v>370498415</v>
      </c>
      <c r="G31" s="41">
        <v>143026938</v>
      </c>
      <c r="H31" s="41">
        <v>4365000</v>
      </c>
      <c r="I31" s="41">
        <v>4365000</v>
      </c>
      <c r="J31" s="51">
        <f t="shared" si="3"/>
        <v>0.38603927091024126</v>
      </c>
      <c r="K31" s="51">
        <f t="shared" si="4"/>
        <v>0.011781426919194782</v>
      </c>
      <c r="L31" s="51">
        <f t="shared" si="5"/>
        <v>0.011781426919194782</v>
      </c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</row>
    <row r="32" spans="1:32" s="34" customFormat="1" ht="15">
      <c r="A32" s="29">
        <v>2</v>
      </c>
      <c r="B32" s="29">
        <v>0</v>
      </c>
      <c r="C32" s="29">
        <v>4</v>
      </c>
      <c r="D32" s="29">
        <v>6</v>
      </c>
      <c r="E32" s="30" t="s">
        <v>35</v>
      </c>
      <c r="F32" s="41">
        <v>153105990</v>
      </c>
      <c r="G32" s="41">
        <v>126150000</v>
      </c>
      <c r="H32" s="41">
        <v>28819000</v>
      </c>
      <c r="I32" s="41">
        <v>28819000</v>
      </c>
      <c r="J32" s="51">
        <f t="shared" si="3"/>
        <v>0.8239390242014698</v>
      </c>
      <c r="K32" s="51">
        <f t="shared" si="4"/>
        <v>0.18822908235007657</v>
      </c>
      <c r="L32" s="51">
        <f t="shared" si="5"/>
        <v>0.18822908235007657</v>
      </c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</row>
    <row r="33" spans="1:32" s="34" customFormat="1" ht="15">
      <c r="A33" s="29">
        <v>2</v>
      </c>
      <c r="B33" s="29">
        <v>0</v>
      </c>
      <c r="C33" s="29">
        <v>4</v>
      </c>
      <c r="D33" s="29">
        <v>7</v>
      </c>
      <c r="E33" s="30" t="s">
        <v>36</v>
      </c>
      <c r="F33" s="41">
        <v>28000000</v>
      </c>
      <c r="G33" s="41">
        <v>1300000</v>
      </c>
      <c r="H33" s="41">
        <v>1300000</v>
      </c>
      <c r="I33" s="41">
        <v>1300000</v>
      </c>
      <c r="J33" s="51">
        <f t="shared" si="3"/>
        <v>0.04642857142857143</v>
      </c>
      <c r="K33" s="51">
        <f t="shared" si="4"/>
        <v>0.04642857142857143</v>
      </c>
      <c r="L33" s="51">
        <f t="shared" si="5"/>
        <v>0.04642857142857143</v>
      </c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</row>
    <row r="34" spans="1:32" s="34" customFormat="1" ht="15">
      <c r="A34" s="29">
        <v>2</v>
      </c>
      <c r="B34" s="29">
        <v>0</v>
      </c>
      <c r="C34" s="29">
        <v>4</v>
      </c>
      <c r="D34" s="29">
        <v>8</v>
      </c>
      <c r="E34" s="30" t="s">
        <v>37</v>
      </c>
      <c r="F34" s="41">
        <v>407146152</v>
      </c>
      <c r="G34" s="41">
        <v>60913990</v>
      </c>
      <c r="H34" s="41">
        <v>60913990</v>
      </c>
      <c r="I34" s="41">
        <v>60913990</v>
      </c>
      <c r="J34" s="51">
        <f t="shared" si="3"/>
        <v>0.14961209801634082</v>
      </c>
      <c r="K34" s="51">
        <f t="shared" si="4"/>
        <v>0.14961209801634082</v>
      </c>
      <c r="L34" s="51">
        <f t="shared" si="5"/>
        <v>0.14961209801634082</v>
      </c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</row>
    <row r="35" spans="1:32" s="34" customFormat="1" ht="15">
      <c r="A35" s="29">
        <v>2</v>
      </c>
      <c r="B35" s="29">
        <v>0</v>
      </c>
      <c r="C35" s="29">
        <v>4</v>
      </c>
      <c r="D35" s="29">
        <v>9</v>
      </c>
      <c r="E35" s="30" t="s">
        <v>38</v>
      </c>
      <c r="F35" s="41">
        <v>99532062</v>
      </c>
      <c r="G35" s="41">
        <v>36477478</v>
      </c>
      <c r="H35" s="41">
        <v>36477478</v>
      </c>
      <c r="I35" s="41">
        <v>36477478</v>
      </c>
      <c r="J35" s="51">
        <f t="shared" si="3"/>
        <v>0.36648972468791013</v>
      </c>
      <c r="K35" s="51">
        <f t="shared" si="4"/>
        <v>0.36648972468791013</v>
      </c>
      <c r="L35" s="51">
        <f t="shared" si="5"/>
        <v>0.36648972468791013</v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</row>
    <row r="36" spans="1:32" s="34" customFormat="1" ht="15">
      <c r="A36" s="29">
        <v>2</v>
      </c>
      <c r="B36" s="29">
        <v>0</v>
      </c>
      <c r="C36" s="29">
        <v>4</v>
      </c>
      <c r="D36" s="29">
        <v>10</v>
      </c>
      <c r="E36" s="30" t="s">
        <v>39</v>
      </c>
      <c r="F36" s="41">
        <v>152179485</v>
      </c>
      <c r="G36" s="41">
        <v>130760495</v>
      </c>
      <c r="H36" s="41">
        <v>30910853</v>
      </c>
      <c r="I36" s="41">
        <v>30910853</v>
      </c>
      <c r="J36" s="51">
        <f t="shared" si="3"/>
        <v>0.8592517907390737</v>
      </c>
      <c r="K36" s="51">
        <f t="shared" si="4"/>
        <v>0.20312102515000627</v>
      </c>
      <c r="L36" s="51">
        <f t="shared" si="5"/>
        <v>0.20312102515000627</v>
      </c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</row>
    <row r="37" spans="1:32" s="34" customFormat="1" ht="15">
      <c r="A37" s="29">
        <v>2</v>
      </c>
      <c r="B37" s="29">
        <v>0</v>
      </c>
      <c r="C37" s="29">
        <v>4</v>
      </c>
      <c r="D37" s="29">
        <v>13</v>
      </c>
      <c r="E37" s="30" t="s">
        <v>40</v>
      </c>
      <c r="F37" s="41">
        <v>3000000</v>
      </c>
      <c r="G37" s="35">
        <v>0</v>
      </c>
      <c r="H37" s="35">
        <v>0</v>
      </c>
      <c r="I37" s="36">
        <v>0</v>
      </c>
      <c r="J37" s="51">
        <f t="shared" si="3"/>
        <v>0</v>
      </c>
      <c r="K37" s="51">
        <f t="shared" si="4"/>
        <v>0</v>
      </c>
      <c r="L37" s="51">
        <f t="shared" si="5"/>
        <v>0</v>
      </c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</row>
    <row r="38" spans="1:32" s="34" customFormat="1" ht="26.25">
      <c r="A38" s="29">
        <v>2</v>
      </c>
      <c r="B38" s="29">
        <v>0</v>
      </c>
      <c r="C38" s="29">
        <v>4</v>
      </c>
      <c r="D38" s="29">
        <v>21</v>
      </c>
      <c r="E38" s="30" t="s">
        <v>41</v>
      </c>
      <c r="F38" s="41">
        <v>358321225</v>
      </c>
      <c r="G38" s="35">
        <v>0</v>
      </c>
      <c r="H38" s="35">
        <v>0</v>
      </c>
      <c r="I38" s="36">
        <v>0</v>
      </c>
      <c r="J38" s="51">
        <f t="shared" si="3"/>
        <v>0</v>
      </c>
      <c r="K38" s="51">
        <f t="shared" si="4"/>
        <v>0</v>
      </c>
      <c r="L38" s="51">
        <f t="shared" si="5"/>
        <v>0</v>
      </c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</row>
    <row r="39" spans="1:32" s="34" customFormat="1" ht="15">
      <c r="A39" s="29">
        <v>2</v>
      </c>
      <c r="B39" s="29">
        <v>0</v>
      </c>
      <c r="C39" s="29">
        <v>4</v>
      </c>
      <c r="D39" s="29">
        <v>40</v>
      </c>
      <c r="E39" s="30" t="s">
        <v>42</v>
      </c>
      <c r="F39" s="41">
        <v>70000000</v>
      </c>
      <c r="G39" s="41">
        <v>4896000</v>
      </c>
      <c r="H39" s="41">
        <v>4896000</v>
      </c>
      <c r="I39" s="41">
        <v>3000000</v>
      </c>
      <c r="J39" s="51">
        <f t="shared" si="3"/>
        <v>0.06994285714285714</v>
      </c>
      <c r="K39" s="51">
        <f t="shared" si="4"/>
        <v>0.06994285714285714</v>
      </c>
      <c r="L39" s="51">
        <f t="shared" si="5"/>
        <v>0.04285714285714286</v>
      </c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</row>
    <row r="40" spans="1:32" s="34" customFormat="1" ht="26.25">
      <c r="A40" s="29">
        <v>2</v>
      </c>
      <c r="B40" s="29">
        <v>0</v>
      </c>
      <c r="C40" s="29">
        <v>4</v>
      </c>
      <c r="D40" s="29">
        <v>41</v>
      </c>
      <c r="E40" s="30" t="s">
        <v>43</v>
      </c>
      <c r="F40" s="41">
        <v>297023806</v>
      </c>
      <c r="G40" s="41">
        <v>38500000</v>
      </c>
      <c r="H40" s="41">
        <v>6684015</v>
      </c>
      <c r="I40" s="41">
        <v>6684015</v>
      </c>
      <c r="J40" s="51">
        <f t="shared" si="3"/>
        <v>0.12961924001472125</v>
      </c>
      <c r="K40" s="51">
        <f t="shared" si="4"/>
        <v>0.022503297260960963</v>
      </c>
      <c r="L40" s="51">
        <f t="shared" si="5"/>
        <v>0.022503297260960963</v>
      </c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</row>
    <row r="41" spans="1:32" s="34" customFormat="1" ht="15">
      <c r="A41" s="29"/>
      <c r="B41" s="29"/>
      <c r="C41" s="29"/>
      <c r="D41" s="29"/>
      <c r="E41" s="42"/>
      <c r="F41" s="39"/>
      <c r="G41" s="40"/>
      <c r="H41" s="40"/>
      <c r="I41" s="40"/>
      <c r="J41" s="32"/>
      <c r="K41" s="32"/>
      <c r="L41" s="32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</row>
    <row r="42" spans="1:32" s="23" customFormat="1" ht="12.75">
      <c r="A42" s="72">
        <v>3</v>
      </c>
      <c r="B42" s="72"/>
      <c r="C42" s="72"/>
      <c r="D42" s="72"/>
      <c r="E42" s="67" t="s">
        <v>44</v>
      </c>
      <c r="F42" s="68">
        <f>SUM(F43:F47)</f>
        <v>943000000</v>
      </c>
      <c r="G42" s="68">
        <f>SUM(G43:G46)</f>
        <v>0</v>
      </c>
      <c r="H42" s="68">
        <f>SUM(H43:H46)</f>
        <v>0</v>
      </c>
      <c r="I42" s="68">
        <f>SUM(I43:I46)</f>
        <v>0</v>
      </c>
      <c r="J42" s="66">
        <f aca="true" t="shared" si="6" ref="J42:J47">+G42/F42</f>
        <v>0</v>
      </c>
      <c r="K42" s="66">
        <f aca="true" t="shared" si="7" ref="K42:K47">+H42/F42</f>
        <v>0</v>
      </c>
      <c r="L42" s="66">
        <f aca="true" t="shared" si="8" ref="L42:L47">+I42/F42</f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  <row r="43" spans="1:32" s="34" customFormat="1" ht="15">
      <c r="A43" s="29">
        <v>3</v>
      </c>
      <c r="B43" s="29">
        <v>1</v>
      </c>
      <c r="C43" s="29">
        <v>1</v>
      </c>
      <c r="D43" s="29">
        <v>3</v>
      </c>
      <c r="E43" s="42" t="s">
        <v>45</v>
      </c>
      <c r="F43" s="39">
        <v>65000000</v>
      </c>
      <c r="G43" s="35">
        <v>0</v>
      </c>
      <c r="H43" s="35">
        <v>0</v>
      </c>
      <c r="I43" s="36">
        <v>0</v>
      </c>
      <c r="J43" s="32">
        <f t="shared" si="6"/>
        <v>0</v>
      </c>
      <c r="K43" s="32">
        <f t="shared" si="7"/>
        <v>0</v>
      </c>
      <c r="L43" s="32">
        <f t="shared" si="8"/>
        <v>0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</row>
    <row r="44" spans="1:32" s="34" customFormat="1" ht="30">
      <c r="A44" s="29">
        <v>3</v>
      </c>
      <c r="B44" s="29">
        <v>1</v>
      </c>
      <c r="C44" s="29">
        <v>1</v>
      </c>
      <c r="D44" s="29">
        <v>4</v>
      </c>
      <c r="E44" s="42" t="s">
        <v>46</v>
      </c>
      <c r="F44" s="39">
        <v>73000000</v>
      </c>
      <c r="G44" s="35">
        <v>0</v>
      </c>
      <c r="H44" s="35">
        <v>0</v>
      </c>
      <c r="I44" s="36">
        <v>0</v>
      </c>
      <c r="J44" s="32">
        <f t="shared" si="6"/>
        <v>0</v>
      </c>
      <c r="K44" s="32">
        <f t="shared" si="7"/>
        <v>0</v>
      </c>
      <c r="L44" s="32">
        <f t="shared" si="8"/>
        <v>0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</row>
    <row r="45" spans="1:32" s="34" customFormat="1" ht="15">
      <c r="A45" s="29">
        <v>3</v>
      </c>
      <c r="B45" s="29">
        <v>2</v>
      </c>
      <c r="C45" s="29">
        <v>1</v>
      </c>
      <c r="D45" s="29">
        <v>1</v>
      </c>
      <c r="E45" s="42" t="s">
        <v>47</v>
      </c>
      <c r="F45" s="39">
        <v>404000000</v>
      </c>
      <c r="G45" s="35">
        <v>0</v>
      </c>
      <c r="H45" s="35">
        <v>0</v>
      </c>
      <c r="I45" s="36">
        <v>0</v>
      </c>
      <c r="J45" s="32">
        <f t="shared" si="6"/>
        <v>0</v>
      </c>
      <c r="K45" s="32">
        <f t="shared" si="7"/>
        <v>0</v>
      </c>
      <c r="L45" s="32">
        <f t="shared" si="8"/>
        <v>0</v>
      </c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</row>
    <row r="46" spans="1:32" s="34" customFormat="1" ht="15">
      <c r="A46" s="29">
        <v>3</v>
      </c>
      <c r="B46" s="29">
        <v>6</v>
      </c>
      <c r="C46" s="29">
        <v>1</v>
      </c>
      <c r="D46" s="29">
        <v>1</v>
      </c>
      <c r="E46" s="42" t="s">
        <v>48</v>
      </c>
      <c r="F46" s="44">
        <v>206000000</v>
      </c>
      <c r="G46" s="35">
        <v>0</v>
      </c>
      <c r="H46" s="35">
        <v>0</v>
      </c>
      <c r="I46" s="36">
        <v>0</v>
      </c>
      <c r="J46" s="32">
        <f t="shared" si="6"/>
        <v>0</v>
      </c>
      <c r="K46" s="32">
        <f t="shared" si="7"/>
        <v>0</v>
      </c>
      <c r="L46" s="32">
        <f t="shared" si="8"/>
        <v>0</v>
      </c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</row>
    <row r="47" spans="1:32" s="34" customFormat="1" ht="15">
      <c r="A47" s="29">
        <v>3</v>
      </c>
      <c r="B47" s="29">
        <v>6</v>
      </c>
      <c r="C47" s="29">
        <v>3</v>
      </c>
      <c r="D47" s="29">
        <v>19</v>
      </c>
      <c r="E47" s="42" t="s">
        <v>66</v>
      </c>
      <c r="F47" s="44">
        <v>195000000</v>
      </c>
      <c r="G47" s="35">
        <v>0</v>
      </c>
      <c r="H47" s="35">
        <v>0</v>
      </c>
      <c r="I47" s="36">
        <v>0</v>
      </c>
      <c r="J47" s="32">
        <f t="shared" si="6"/>
        <v>0</v>
      </c>
      <c r="K47" s="32">
        <f t="shared" si="7"/>
        <v>0</v>
      </c>
      <c r="L47" s="32">
        <f t="shared" si="8"/>
        <v>0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</row>
    <row r="48" spans="1:32" s="34" customFormat="1" ht="15">
      <c r="A48" s="29"/>
      <c r="B48" s="29"/>
      <c r="C48" s="29"/>
      <c r="D48" s="29"/>
      <c r="E48" s="42"/>
      <c r="F48" s="39"/>
      <c r="G48" s="40"/>
      <c r="H48" s="40"/>
      <c r="I48" s="40"/>
      <c r="J48" s="32"/>
      <c r="K48" s="32"/>
      <c r="L48" s="32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</row>
    <row r="49" spans="1:32" s="23" customFormat="1" ht="15">
      <c r="A49" s="45"/>
      <c r="B49" s="45"/>
      <c r="C49" s="45"/>
      <c r="D49" s="45"/>
      <c r="E49" s="46" t="s">
        <v>49</v>
      </c>
      <c r="F49" s="47">
        <f>+F42+F26+F11</f>
        <v>17628000000</v>
      </c>
      <c r="G49" s="47">
        <f>+G42+G26+G11</f>
        <v>4209636225</v>
      </c>
      <c r="H49" s="47">
        <f>+H42+H26+H11</f>
        <v>1764617965</v>
      </c>
      <c r="I49" s="47">
        <f>+I42+I26+I11</f>
        <v>1708160552</v>
      </c>
      <c r="J49" s="66">
        <f>+G49/F49</f>
        <v>0.23880396102791016</v>
      </c>
      <c r="K49" s="66">
        <f>+H49/F49</f>
        <v>0.10010312939641479</v>
      </c>
      <c r="L49" s="66">
        <f>+I49/F49</f>
        <v>0.09690041706376219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</row>
    <row r="50" spans="1:32" s="34" customFormat="1" ht="15">
      <c r="A50" s="29"/>
      <c r="B50" s="29"/>
      <c r="C50" s="29"/>
      <c r="D50" s="29"/>
      <c r="E50" s="42"/>
      <c r="F50" s="40"/>
      <c r="G50" s="40"/>
      <c r="H50" s="40"/>
      <c r="I50" s="40"/>
      <c r="J50" s="32"/>
      <c r="K50" s="32"/>
      <c r="L50" s="32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</row>
    <row r="51" spans="1:32" s="23" customFormat="1" ht="12.75">
      <c r="A51" s="19"/>
      <c r="B51" s="19"/>
      <c r="C51" s="19"/>
      <c r="D51" s="19"/>
      <c r="E51" s="20" t="s">
        <v>50</v>
      </c>
      <c r="F51" s="43"/>
      <c r="G51" s="43"/>
      <c r="H51" s="43"/>
      <c r="I51" s="43"/>
      <c r="J51" s="24"/>
      <c r="K51" s="24"/>
      <c r="L51" s="24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</row>
    <row r="52" spans="1:32" s="53" customFormat="1" ht="45">
      <c r="A52" s="49">
        <v>112</v>
      </c>
      <c r="B52" s="49">
        <v>1000</v>
      </c>
      <c r="C52" s="49">
        <v>2</v>
      </c>
      <c r="D52" s="49"/>
      <c r="E52" s="42" t="s">
        <v>65</v>
      </c>
      <c r="F52" s="50">
        <v>7000000000</v>
      </c>
      <c r="G52" s="50">
        <v>7000000000</v>
      </c>
      <c r="H52" s="50">
        <v>0</v>
      </c>
      <c r="I52" s="50">
        <v>0</v>
      </c>
      <c r="J52" s="32">
        <f>+G52/F52</f>
        <v>1</v>
      </c>
      <c r="K52" s="32">
        <f>+H52/F52</f>
        <v>0</v>
      </c>
      <c r="L52" s="32">
        <f>+I52/F52</f>
        <v>0</v>
      </c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</row>
    <row r="53" spans="1:32" s="34" customFormat="1" ht="51">
      <c r="A53" s="29">
        <v>310</v>
      </c>
      <c r="B53" s="29">
        <v>1000</v>
      </c>
      <c r="C53" s="29">
        <v>1</v>
      </c>
      <c r="D53" s="29"/>
      <c r="E53" s="54" t="s">
        <v>55</v>
      </c>
      <c r="F53" s="39">
        <v>4801464000</v>
      </c>
      <c r="G53" s="39">
        <v>0</v>
      </c>
      <c r="H53" s="39">
        <v>0</v>
      </c>
      <c r="I53" s="39"/>
      <c r="J53" s="32">
        <f aca="true" t="shared" si="9" ref="J53:J62">+G53/F53</f>
        <v>0</v>
      </c>
      <c r="K53" s="32">
        <f aca="true" t="shared" si="10" ref="K53:K62">+H53/F53</f>
        <v>0</v>
      </c>
      <c r="L53" s="32">
        <f aca="true" t="shared" si="11" ref="L53:L62">+I53/F53</f>
        <v>0</v>
      </c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</row>
    <row r="54" spans="1:32" s="34" customFormat="1" ht="30">
      <c r="A54" s="29">
        <v>310</v>
      </c>
      <c r="B54" s="29">
        <v>1000</v>
      </c>
      <c r="C54" s="29">
        <v>2</v>
      </c>
      <c r="D54" s="29"/>
      <c r="E54" s="42" t="s">
        <v>54</v>
      </c>
      <c r="F54" s="39">
        <v>220286402890</v>
      </c>
      <c r="G54" s="39">
        <v>200086616469</v>
      </c>
      <c r="H54" s="39">
        <v>0</v>
      </c>
      <c r="I54" s="39">
        <v>0</v>
      </c>
      <c r="J54" s="32">
        <f t="shared" si="9"/>
        <v>0.9083021641100256</v>
      </c>
      <c r="K54" s="32">
        <f t="shared" si="10"/>
        <v>0</v>
      </c>
      <c r="L54" s="32">
        <f t="shared" si="11"/>
        <v>0</v>
      </c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</row>
    <row r="55" spans="1:32" s="34" customFormat="1" ht="45">
      <c r="A55" s="29">
        <v>310</v>
      </c>
      <c r="B55" s="29">
        <v>1000</v>
      </c>
      <c r="C55" s="29">
        <v>4</v>
      </c>
      <c r="D55" s="29"/>
      <c r="E55" s="42" t="s">
        <v>56</v>
      </c>
      <c r="F55" s="39">
        <v>11000000000</v>
      </c>
      <c r="G55" s="39">
        <v>0</v>
      </c>
      <c r="H55" s="39">
        <v>0</v>
      </c>
      <c r="I55" s="39">
        <v>0</v>
      </c>
      <c r="J55" s="32">
        <f t="shared" si="9"/>
        <v>0</v>
      </c>
      <c r="K55" s="32">
        <f t="shared" si="10"/>
        <v>0</v>
      </c>
      <c r="L55" s="32">
        <f t="shared" si="11"/>
        <v>0</v>
      </c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</row>
    <row r="56" spans="1:32" s="34" customFormat="1" ht="51">
      <c r="A56" s="29">
        <v>310</v>
      </c>
      <c r="B56" s="29">
        <v>1000</v>
      </c>
      <c r="C56" s="29">
        <v>12</v>
      </c>
      <c r="D56" s="29"/>
      <c r="E56" s="54" t="s">
        <v>57</v>
      </c>
      <c r="F56" s="39">
        <v>9385785597</v>
      </c>
      <c r="G56" s="39">
        <v>1065450715</v>
      </c>
      <c r="H56" s="39"/>
      <c r="I56" s="39"/>
      <c r="J56" s="32">
        <f t="shared" si="9"/>
        <v>0.11351747853057206</v>
      </c>
      <c r="K56" s="32">
        <f t="shared" si="10"/>
        <v>0</v>
      </c>
      <c r="L56" s="32">
        <f t="shared" si="11"/>
        <v>0</v>
      </c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</row>
    <row r="57" spans="1:32" s="34" customFormat="1" ht="63.75">
      <c r="A57" s="29">
        <v>410</v>
      </c>
      <c r="B57" s="29">
        <v>1000</v>
      </c>
      <c r="C57" s="29">
        <v>108</v>
      </c>
      <c r="D57" s="29"/>
      <c r="E57" s="54" t="s">
        <v>59</v>
      </c>
      <c r="F57" s="39">
        <v>41752004200</v>
      </c>
      <c r="G57" s="39">
        <v>0</v>
      </c>
      <c r="H57" s="39">
        <v>0</v>
      </c>
      <c r="I57" s="39">
        <v>0</v>
      </c>
      <c r="J57" s="32">
        <f t="shared" si="9"/>
        <v>0</v>
      </c>
      <c r="K57" s="32">
        <f t="shared" si="10"/>
        <v>0</v>
      </c>
      <c r="L57" s="32">
        <f t="shared" si="11"/>
        <v>0</v>
      </c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</row>
    <row r="58" spans="1:32" s="34" customFormat="1" ht="25.5">
      <c r="A58" s="29">
        <v>410</v>
      </c>
      <c r="B58" s="29">
        <v>1000</v>
      </c>
      <c r="C58" s="29">
        <v>109</v>
      </c>
      <c r="D58" s="29"/>
      <c r="E58" s="54" t="s">
        <v>60</v>
      </c>
      <c r="F58" s="39">
        <v>34165169352</v>
      </c>
      <c r="G58" s="39">
        <v>723574497</v>
      </c>
      <c r="H58" s="39">
        <v>0</v>
      </c>
      <c r="I58" s="39">
        <v>0</v>
      </c>
      <c r="J58" s="32">
        <f t="shared" si="9"/>
        <v>0.021178718288941908</v>
      </c>
      <c r="K58" s="32">
        <f t="shared" si="10"/>
        <v>0</v>
      </c>
      <c r="L58" s="32">
        <f t="shared" si="11"/>
        <v>0</v>
      </c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</row>
    <row r="59" spans="1:32" s="34" customFormat="1" ht="30">
      <c r="A59" s="29">
        <v>520</v>
      </c>
      <c r="B59" s="29">
        <v>1000</v>
      </c>
      <c r="C59" s="29">
        <v>1</v>
      </c>
      <c r="D59" s="29"/>
      <c r="E59" s="42" t="s">
        <v>51</v>
      </c>
      <c r="F59" s="39">
        <v>12199405361</v>
      </c>
      <c r="G59" s="39">
        <v>433463664</v>
      </c>
      <c r="H59" s="39">
        <v>57500000</v>
      </c>
      <c r="I59" s="39">
        <v>57500000</v>
      </c>
      <c r="J59" s="32">
        <f t="shared" si="9"/>
        <v>0.035531540363904136</v>
      </c>
      <c r="K59" s="32">
        <f t="shared" si="10"/>
        <v>0.004713344486758382</v>
      </c>
      <c r="L59" s="32">
        <f t="shared" si="11"/>
        <v>0.004713344486758382</v>
      </c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</row>
    <row r="60" spans="1:32" s="34" customFormat="1" ht="30">
      <c r="A60" s="29">
        <v>520</v>
      </c>
      <c r="B60" s="29">
        <v>1000</v>
      </c>
      <c r="C60" s="29">
        <v>3</v>
      </c>
      <c r="D60" s="29"/>
      <c r="E60" s="42" t="s">
        <v>58</v>
      </c>
      <c r="F60" s="39">
        <v>4674368600</v>
      </c>
      <c r="G60" s="39">
        <v>696963664</v>
      </c>
      <c r="H60" s="39">
        <v>0</v>
      </c>
      <c r="I60" s="39">
        <v>0</v>
      </c>
      <c r="J60" s="32">
        <f t="shared" si="9"/>
        <v>0.14910327439731647</v>
      </c>
      <c r="K60" s="32">
        <f t="shared" si="10"/>
        <v>0</v>
      </c>
      <c r="L60" s="32">
        <f t="shared" si="11"/>
        <v>0</v>
      </c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</row>
    <row r="61" spans="1:32" s="34" customFormat="1" ht="51">
      <c r="A61" s="29">
        <v>540</v>
      </c>
      <c r="B61" s="29">
        <v>1000</v>
      </c>
      <c r="C61" s="29">
        <v>1</v>
      </c>
      <c r="D61" s="29"/>
      <c r="E61" s="54" t="s">
        <v>52</v>
      </c>
      <c r="F61" s="39">
        <v>50000000</v>
      </c>
      <c r="G61" s="39">
        <v>0</v>
      </c>
      <c r="H61" s="39">
        <v>0</v>
      </c>
      <c r="I61" s="39">
        <v>0</v>
      </c>
      <c r="J61" s="32">
        <f t="shared" si="9"/>
        <v>0</v>
      </c>
      <c r="K61" s="32">
        <f t="shared" si="10"/>
        <v>0</v>
      </c>
      <c r="L61" s="32">
        <f t="shared" si="11"/>
        <v>0</v>
      </c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</row>
    <row r="62" spans="1:32" s="34" customFormat="1" ht="30">
      <c r="A62" s="29">
        <v>630</v>
      </c>
      <c r="B62" s="29">
        <v>300</v>
      </c>
      <c r="C62" s="29">
        <v>1</v>
      </c>
      <c r="D62" s="29"/>
      <c r="E62" s="42" t="s">
        <v>53</v>
      </c>
      <c r="F62" s="39">
        <v>25000000000</v>
      </c>
      <c r="G62" s="39">
        <v>0</v>
      </c>
      <c r="H62" s="39">
        <v>0</v>
      </c>
      <c r="I62" s="39">
        <v>0</v>
      </c>
      <c r="J62" s="32">
        <f t="shared" si="9"/>
        <v>0</v>
      </c>
      <c r="K62" s="32">
        <f t="shared" si="10"/>
        <v>0</v>
      </c>
      <c r="L62" s="32">
        <f t="shared" si="11"/>
        <v>0</v>
      </c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</row>
    <row r="63" spans="1:32" s="57" customFormat="1" ht="15">
      <c r="A63" s="45"/>
      <c r="B63" s="45"/>
      <c r="C63" s="45"/>
      <c r="D63" s="45"/>
      <c r="E63" s="46" t="s">
        <v>61</v>
      </c>
      <c r="F63" s="55">
        <f>SUM(F52:F62)</f>
        <v>370314600000</v>
      </c>
      <c r="G63" s="55">
        <f>SUM(G52:G62)</f>
        <v>210006069009</v>
      </c>
      <c r="H63" s="55">
        <f>SUM(H52:H62)</f>
        <v>57500000</v>
      </c>
      <c r="I63" s="55">
        <f>SUM(I52:I62)</f>
        <v>57500000</v>
      </c>
      <c r="J63" s="66">
        <f>+G63/F63</f>
        <v>0.5671017805104093</v>
      </c>
      <c r="K63" s="66">
        <f>+H63/F63</f>
        <v>0.00015527338106572088</v>
      </c>
      <c r="L63" s="66">
        <f>+I63/F63</f>
        <v>0.00015527338106572088</v>
      </c>
      <c r="M63" s="56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</row>
    <row r="64" spans="1:32" s="34" customFormat="1" ht="15">
      <c r="A64" s="29"/>
      <c r="B64" s="29"/>
      <c r="C64" s="29"/>
      <c r="D64" s="29"/>
      <c r="E64" s="42"/>
      <c r="F64" s="44"/>
      <c r="G64" s="39"/>
      <c r="H64" s="39"/>
      <c r="I64" s="39"/>
      <c r="J64" s="32"/>
      <c r="K64" s="32"/>
      <c r="L64" s="32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</row>
    <row r="65" spans="1:32" s="57" customFormat="1" ht="15">
      <c r="A65" s="45"/>
      <c r="B65" s="45"/>
      <c r="C65" s="45"/>
      <c r="D65" s="45"/>
      <c r="E65" s="46" t="s">
        <v>62</v>
      </c>
      <c r="F65" s="55">
        <f>+F63+F49</f>
        <v>387942600000</v>
      </c>
      <c r="G65" s="55">
        <f>+G63+G49</f>
        <v>214215705234</v>
      </c>
      <c r="H65" s="55">
        <f>+H63+H49</f>
        <v>1822117965</v>
      </c>
      <c r="I65" s="55">
        <f>+I63+I49</f>
        <v>1765660552</v>
      </c>
      <c r="J65" s="66">
        <f>+G65/F65</f>
        <v>0.5521840221568861</v>
      </c>
      <c r="K65" s="66">
        <f>+H65/F65</f>
        <v>0.004696875169161624</v>
      </c>
      <c r="L65" s="66">
        <f>+I65/F65</f>
        <v>0.0045513448432835165</v>
      </c>
      <c r="M65" s="56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s="34" customFormat="1" ht="15">
      <c r="A66" s="58"/>
      <c r="B66" s="58"/>
      <c r="C66" s="58"/>
      <c r="D66" s="58"/>
      <c r="E66" s="59"/>
      <c r="F66" s="64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</row>
    <row r="67" spans="1:32" s="34" customFormat="1" ht="15">
      <c r="A67" s="58"/>
      <c r="B67" s="58"/>
      <c r="C67" s="58"/>
      <c r="D67" s="58"/>
      <c r="E67" s="59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</row>
    <row r="69" spans="6:9" ht="15">
      <c r="F69" s="62"/>
      <c r="G69" s="62"/>
      <c r="H69" s="62"/>
      <c r="I69" s="62"/>
    </row>
    <row r="70" spans="6:8" ht="15">
      <c r="F70" s="63"/>
      <c r="G70" s="63"/>
      <c r="H70" s="63"/>
    </row>
  </sheetData>
  <sheetProtection/>
  <printOptions gridLines="1" horizontalCentered="1" verticalCentered="1"/>
  <pageMargins left="0.31496062992125984" right="0.31496062992125984" top="0.35433070866141736" bottom="0.35433070866141736" header="0.31496062992125984" footer="0.31496062992125984"/>
  <pageSetup fitToHeight="7" fitToWidth="1" horizontalDpi="600" verticalDpi="600" orientation="landscape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8"/>
  <sheetViews>
    <sheetView zoomScalePageLayoutView="0" workbookViewId="0" topLeftCell="F55">
      <selection activeCell="J69" sqref="J69"/>
    </sheetView>
  </sheetViews>
  <sheetFormatPr defaultColWidth="11.421875" defaultRowHeight="15"/>
  <cols>
    <col min="1" max="1" width="8.00390625" style="60" customWidth="1"/>
    <col min="2" max="2" width="7.7109375" style="60" customWidth="1"/>
    <col min="3" max="3" width="6.28125" style="60" customWidth="1"/>
    <col min="4" max="4" width="7.28125" style="60" customWidth="1"/>
    <col min="5" max="5" width="45.140625" style="0" customWidth="1"/>
    <col min="6" max="6" width="23.28125" style="0" customWidth="1"/>
    <col min="7" max="7" width="19.421875" style="0" bestFit="1" customWidth="1"/>
    <col min="8" max="8" width="22.28125" style="0" customWidth="1"/>
    <col min="9" max="9" width="23.140625" style="0" customWidth="1"/>
    <col min="10" max="12" width="7.8515625" style="0" bestFit="1" customWidth="1"/>
    <col min="13" max="32" width="11.421875" style="61" customWidth="1"/>
  </cols>
  <sheetData>
    <row r="1" spans="1:32" s="2" customFormat="1" ht="15">
      <c r="A1" s="1"/>
      <c r="B1" s="1"/>
      <c r="C1" s="1"/>
      <c r="D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2" customFormat="1" ht="15.75">
      <c r="A2" s="4" t="s">
        <v>0</v>
      </c>
      <c r="B2" s="1"/>
      <c r="C2" s="1"/>
      <c r="D2" s="1"/>
      <c r="E2" s="5"/>
      <c r="F2" s="6"/>
      <c r="G2" s="7"/>
      <c r="H2" s="7"/>
      <c r="I2" s="7"/>
      <c r="J2" s="7"/>
      <c r="K2" s="7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s="2" customFormat="1" ht="15.75">
      <c r="A3" s="4" t="s">
        <v>68</v>
      </c>
      <c r="B3" s="1"/>
      <c r="C3" s="1"/>
      <c r="D3" s="1"/>
      <c r="E3" s="5"/>
      <c r="F3" s="7"/>
      <c r="G3" s="7"/>
      <c r="H3" s="7"/>
      <c r="I3" s="7"/>
      <c r="J3" s="7"/>
      <c r="K3" s="7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s="2" customFormat="1" ht="15.75">
      <c r="A4" s="4" t="s">
        <v>70</v>
      </c>
      <c r="B4" s="1"/>
      <c r="C4" s="1"/>
      <c r="D4" s="1"/>
      <c r="E4" s="5"/>
      <c r="F4" s="7"/>
      <c r="G4" s="7"/>
      <c r="H4" s="7"/>
      <c r="I4" s="7"/>
      <c r="J4" s="7"/>
      <c r="K4" s="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s="2" customFormat="1" ht="15.75">
      <c r="A5" s="4" t="s">
        <v>1</v>
      </c>
      <c r="B5" s="1"/>
      <c r="C5" s="1"/>
      <c r="D5" s="1"/>
      <c r="E5" s="5"/>
      <c r="F5" s="7"/>
      <c r="G5" s="7"/>
      <c r="H5" s="7"/>
      <c r="I5" s="7"/>
      <c r="J5" s="7"/>
      <c r="K5" s="7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s="2" customFormat="1" ht="15.75">
      <c r="A6" s="4" t="s">
        <v>2</v>
      </c>
      <c r="B6" s="1"/>
      <c r="C6" s="1"/>
      <c r="D6" s="1"/>
      <c r="E6" s="5"/>
      <c r="F6" s="8"/>
      <c r="G6" s="7"/>
      <c r="H6" s="7"/>
      <c r="I6" s="7"/>
      <c r="J6" s="7"/>
      <c r="K6" s="7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2" customFormat="1" ht="15">
      <c r="A7" s="9"/>
      <c r="B7" s="1"/>
      <c r="C7" s="1"/>
      <c r="D7" s="1"/>
      <c r="E7" s="5"/>
      <c r="F7" s="7"/>
      <c r="G7" s="7"/>
      <c r="H7" s="7"/>
      <c r="I7" s="7"/>
      <c r="J7" s="7"/>
      <c r="K7" s="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s="13" customFormat="1" ht="25.5">
      <c r="A8" s="10" t="s">
        <v>3</v>
      </c>
      <c r="B8" s="10" t="s">
        <v>4</v>
      </c>
      <c r="C8" s="10" t="s">
        <v>5</v>
      </c>
      <c r="D8" s="10" t="s">
        <v>6</v>
      </c>
      <c r="E8" s="10"/>
      <c r="F8" s="11" t="s">
        <v>7</v>
      </c>
      <c r="G8" s="11" t="s">
        <v>8</v>
      </c>
      <c r="H8" s="11" t="s">
        <v>9</v>
      </c>
      <c r="I8" s="11" t="s">
        <v>10</v>
      </c>
      <c r="J8" s="11" t="s">
        <v>11</v>
      </c>
      <c r="K8" s="11" t="s">
        <v>12</v>
      </c>
      <c r="L8" s="11" t="s">
        <v>13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s="18" customFormat="1" ht="15">
      <c r="A9" s="14"/>
      <c r="B9" s="14"/>
      <c r="C9" s="14"/>
      <c r="D9" s="14"/>
      <c r="E9" s="15" t="s">
        <v>14</v>
      </c>
      <c r="F9" s="57"/>
      <c r="G9" s="57"/>
      <c r="H9" s="57"/>
      <c r="I9" s="57"/>
      <c r="J9" s="16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2" s="23" customFormat="1" ht="12.75">
      <c r="A10" s="19">
        <v>1</v>
      </c>
      <c r="B10" s="19"/>
      <c r="C10" s="19"/>
      <c r="D10" s="19"/>
      <c r="E10" s="20" t="s">
        <v>15</v>
      </c>
      <c r="F10" s="75"/>
      <c r="G10" s="75"/>
      <c r="H10" s="75"/>
      <c r="I10" s="75"/>
      <c r="J10" s="21"/>
      <c r="K10" s="21"/>
      <c r="L10" s="21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2" s="23" customFormat="1" ht="12.75">
      <c r="A11" s="19">
        <v>1</v>
      </c>
      <c r="B11" s="19">
        <v>0</v>
      </c>
      <c r="C11" s="19"/>
      <c r="D11" s="19"/>
      <c r="E11" s="20" t="s">
        <v>15</v>
      </c>
      <c r="F11" s="76">
        <f>+F12+F18</f>
        <v>14413000000</v>
      </c>
      <c r="G11" s="76">
        <f>+G12+G18</f>
        <v>5635406894</v>
      </c>
      <c r="H11" s="76">
        <f>+H12+H18</f>
        <v>2764851872</v>
      </c>
      <c r="I11" s="76">
        <f>+I12+I18</f>
        <v>2571932862</v>
      </c>
      <c r="J11" s="24">
        <f aca="true" t="shared" si="0" ref="J11:L12">+G11/F11</f>
        <v>0.3909947196281135</v>
      </c>
      <c r="K11" s="24">
        <f t="shared" si="0"/>
        <v>0.4906215157141056</v>
      </c>
      <c r="L11" s="24">
        <f t="shared" si="0"/>
        <v>0.9302244680976529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s="23" customFormat="1" ht="25.5">
      <c r="A12" s="25">
        <v>1</v>
      </c>
      <c r="B12" s="25">
        <v>0</v>
      </c>
      <c r="C12" s="25">
        <v>1</v>
      </c>
      <c r="D12" s="25"/>
      <c r="E12" s="26" t="s">
        <v>16</v>
      </c>
      <c r="F12" s="27">
        <f>SUM(F13:F17)</f>
        <v>12245000000</v>
      </c>
      <c r="G12" s="27">
        <f>SUM(G13:G17)</f>
        <v>5351388591</v>
      </c>
      <c r="H12" s="27">
        <f>SUM(H13:H17)</f>
        <v>2480833569</v>
      </c>
      <c r="I12" s="27">
        <f>SUM(I13:I17)</f>
        <v>2287914559</v>
      </c>
      <c r="J12" s="51">
        <f t="shared" si="0"/>
        <v>0.4370264263781135</v>
      </c>
      <c r="K12" s="28">
        <f t="shared" si="0"/>
        <v>0.4635868853127732</v>
      </c>
      <c r="L12" s="28">
        <f t="shared" si="0"/>
        <v>0.9222362143068856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s="34" customFormat="1" ht="15">
      <c r="A13" s="29">
        <v>1</v>
      </c>
      <c r="B13" s="29">
        <v>0</v>
      </c>
      <c r="C13" s="29">
        <v>1</v>
      </c>
      <c r="D13" s="29">
        <v>1</v>
      </c>
      <c r="E13" s="30" t="s">
        <v>17</v>
      </c>
      <c r="F13" s="77">
        <v>4166000000</v>
      </c>
      <c r="G13" s="77">
        <v>796790535</v>
      </c>
      <c r="H13" s="77">
        <v>796790535</v>
      </c>
      <c r="I13" s="77">
        <v>674482645</v>
      </c>
      <c r="J13" s="51">
        <f>+G13/F13</f>
        <v>0.19126033005280846</v>
      </c>
      <c r="K13" s="78">
        <f>+H13/F13</f>
        <v>0.19126033005280846</v>
      </c>
      <c r="L13" s="78">
        <f>+I13/F13</f>
        <v>0.16190173907825253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2" s="34" customFormat="1" ht="15">
      <c r="A14" s="29">
        <v>1</v>
      </c>
      <c r="B14" s="29">
        <v>0</v>
      </c>
      <c r="C14" s="29">
        <v>1</v>
      </c>
      <c r="D14" s="29">
        <v>4</v>
      </c>
      <c r="E14" s="30" t="s">
        <v>18</v>
      </c>
      <c r="F14" s="77">
        <v>418000000</v>
      </c>
      <c r="G14" s="77">
        <v>56970411</v>
      </c>
      <c r="H14" s="77">
        <v>56970411</v>
      </c>
      <c r="I14" s="77">
        <v>56970411</v>
      </c>
      <c r="J14" s="51">
        <f aca="true" t="shared" si="1" ref="J14:J24">+G14/F14</f>
        <v>0.13629284928229665</v>
      </c>
      <c r="K14" s="78">
        <f aca="true" t="shared" si="2" ref="K14:K24">+H14/F14</f>
        <v>0.13629284928229665</v>
      </c>
      <c r="L14" s="78">
        <f aca="true" t="shared" si="3" ref="L14:L24">+I14/F14</f>
        <v>0.13629284928229665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</row>
    <row r="15" spans="1:32" s="34" customFormat="1" ht="15">
      <c r="A15" s="29">
        <v>1</v>
      </c>
      <c r="B15" s="29">
        <v>0</v>
      </c>
      <c r="C15" s="29">
        <v>1</v>
      </c>
      <c r="D15" s="29">
        <v>5</v>
      </c>
      <c r="E15" s="30" t="s">
        <v>19</v>
      </c>
      <c r="F15" s="77">
        <v>2430000000</v>
      </c>
      <c r="G15" s="77">
        <v>341321158</v>
      </c>
      <c r="H15" s="77">
        <v>341321158</v>
      </c>
      <c r="I15" s="77">
        <v>341321158</v>
      </c>
      <c r="J15" s="51">
        <f t="shared" si="1"/>
        <v>0.1404613818930041</v>
      </c>
      <c r="K15" s="78">
        <f t="shared" si="2"/>
        <v>0.1404613818930041</v>
      </c>
      <c r="L15" s="78">
        <f t="shared" si="3"/>
        <v>0.1404613818930041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</row>
    <row r="16" spans="1:32" s="34" customFormat="1" ht="26.25">
      <c r="A16" s="29">
        <v>1</v>
      </c>
      <c r="B16" s="29">
        <v>0</v>
      </c>
      <c r="C16" s="29">
        <v>1</v>
      </c>
      <c r="D16" s="29">
        <v>9</v>
      </c>
      <c r="E16" s="30" t="s">
        <v>20</v>
      </c>
      <c r="F16" s="77">
        <v>70000000</v>
      </c>
      <c r="G16" s="77">
        <v>32219999</v>
      </c>
      <c r="H16" s="77">
        <v>32219999</v>
      </c>
      <c r="I16" s="77">
        <v>32219999</v>
      </c>
      <c r="J16" s="51">
        <f t="shared" si="1"/>
        <v>0.4602857</v>
      </c>
      <c r="K16" s="78">
        <f t="shared" si="2"/>
        <v>0.4602857</v>
      </c>
      <c r="L16" s="78">
        <f t="shared" si="3"/>
        <v>0.4602857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</row>
    <row r="17" spans="1:32" s="34" customFormat="1" ht="15">
      <c r="A17" s="29">
        <v>1</v>
      </c>
      <c r="B17" s="29">
        <v>0</v>
      </c>
      <c r="C17" s="29">
        <v>2</v>
      </c>
      <c r="D17" s="29">
        <v>14</v>
      </c>
      <c r="E17" s="30" t="s">
        <v>71</v>
      </c>
      <c r="F17" s="73">
        <v>5161000000</v>
      </c>
      <c r="G17" s="73">
        <v>4124086488</v>
      </c>
      <c r="H17" s="73">
        <v>1253531466</v>
      </c>
      <c r="I17" s="73">
        <v>1182920346</v>
      </c>
      <c r="J17" s="51">
        <f t="shared" si="1"/>
        <v>0.7990867056771943</v>
      </c>
      <c r="K17" s="78">
        <f t="shared" si="2"/>
        <v>0.24288538384034103</v>
      </c>
      <c r="L17" s="78">
        <f t="shared" si="3"/>
        <v>0.2292037097461732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</row>
    <row r="18" spans="1:32" s="23" customFormat="1" ht="26.25">
      <c r="A18" s="25">
        <v>1</v>
      </c>
      <c r="B18" s="25">
        <v>0</v>
      </c>
      <c r="C18" s="25">
        <v>5</v>
      </c>
      <c r="D18" s="25"/>
      <c r="E18" s="26" t="s">
        <v>21</v>
      </c>
      <c r="F18" s="27">
        <f>SUM(F19:F24)</f>
        <v>2168000000</v>
      </c>
      <c r="G18" s="27">
        <f>SUM(G19:G24)</f>
        <v>284018303</v>
      </c>
      <c r="H18" s="27">
        <f>SUM(H19:H24)</f>
        <v>284018303</v>
      </c>
      <c r="I18" s="27">
        <f>SUM(I19:I24)</f>
        <v>284018303</v>
      </c>
      <c r="J18" s="51">
        <f t="shared" si="1"/>
        <v>0.13100475230627306</v>
      </c>
      <c r="K18" s="78">
        <f t="shared" si="2"/>
        <v>0.13100475230627306</v>
      </c>
      <c r="L18" s="78">
        <f t="shared" si="3"/>
        <v>0.13100475230627306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32" s="34" customFormat="1" ht="15">
      <c r="A19" s="29">
        <v>1</v>
      </c>
      <c r="B19" s="29">
        <v>0</v>
      </c>
      <c r="C19" s="29">
        <v>5</v>
      </c>
      <c r="D19" s="29">
        <v>1</v>
      </c>
      <c r="E19" s="30" t="s">
        <v>22</v>
      </c>
      <c r="F19" s="79">
        <v>949366677</v>
      </c>
      <c r="G19" s="79">
        <v>125729853</v>
      </c>
      <c r="H19" s="79">
        <v>125729853</v>
      </c>
      <c r="I19" s="80">
        <v>125729853</v>
      </c>
      <c r="J19" s="51">
        <f t="shared" si="1"/>
        <v>0.13243550257873649</v>
      </c>
      <c r="K19" s="78">
        <f t="shared" si="2"/>
        <v>0.13243550257873649</v>
      </c>
      <c r="L19" s="78">
        <f t="shared" si="3"/>
        <v>0.13243550257873649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</row>
    <row r="20" spans="1:32" s="34" customFormat="1" ht="15">
      <c r="A20" s="29">
        <v>1</v>
      </c>
      <c r="B20" s="29">
        <v>0</v>
      </c>
      <c r="C20" s="29">
        <v>5</v>
      </c>
      <c r="D20" s="29">
        <v>2</v>
      </c>
      <c r="E20" s="30" t="s">
        <v>23</v>
      </c>
      <c r="F20" s="79">
        <v>918637660</v>
      </c>
      <c r="G20" s="79">
        <v>122688580</v>
      </c>
      <c r="H20" s="79">
        <v>122688580</v>
      </c>
      <c r="I20" s="80">
        <v>122688580</v>
      </c>
      <c r="J20" s="51">
        <f t="shared" si="1"/>
        <v>0.13355492088142784</v>
      </c>
      <c r="K20" s="78">
        <f t="shared" si="2"/>
        <v>0.13355492088142784</v>
      </c>
      <c r="L20" s="78">
        <f t="shared" si="3"/>
        <v>0.13355492088142784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</row>
    <row r="21" spans="1:32" s="34" customFormat="1" ht="15">
      <c r="A21" s="29">
        <v>1</v>
      </c>
      <c r="B21" s="29">
        <v>0</v>
      </c>
      <c r="C21" s="29">
        <v>5</v>
      </c>
      <c r="D21" s="29">
        <v>6</v>
      </c>
      <c r="E21" s="30" t="s">
        <v>24</v>
      </c>
      <c r="F21" s="79">
        <v>177796464</v>
      </c>
      <c r="G21" s="79">
        <v>21361250</v>
      </c>
      <c r="H21" s="79">
        <v>21361250</v>
      </c>
      <c r="I21" s="79">
        <v>21361250</v>
      </c>
      <c r="J21" s="51">
        <f t="shared" si="1"/>
        <v>0.12014440287181415</v>
      </c>
      <c r="K21" s="78">
        <f t="shared" si="2"/>
        <v>0.12014440287181415</v>
      </c>
      <c r="L21" s="78">
        <f t="shared" si="3"/>
        <v>0.12014440287181415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</row>
    <row r="22" spans="1:32" s="34" customFormat="1" ht="15">
      <c r="A22" s="29">
        <v>1</v>
      </c>
      <c r="B22" s="29">
        <v>0</v>
      </c>
      <c r="C22" s="29">
        <v>5</v>
      </c>
      <c r="D22" s="29">
        <v>7</v>
      </c>
      <c r="E22" s="30" t="s">
        <v>25</v>
      </c>
      <c r="F22" s="79">
        <v>31300315</v>
      </c>
      <c r="G22" s="79">
        <v>3559550</v>
      </c>
      <c r="H22" s="79">
        <v>3559550</v>
      </c>
      <c r="I22" s="79">
        <v>3559550</v>
      </c>
      <c r="J22" s="51">
        <f t="shared" si="1"/>
        <v>0.11372249768093388</v>
      </c>
      <c r="K22" s="78">
        <f t="shared" si="2"/>
        <v>0.11372249768093388</v>
      </c>
      <c r="L22" s="78">
        <f t="shared" si="3"/>
        <v>0.11372249768093388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</row>
    <row r="23" spans="1:32" s="34" customFormat="1" ht="15">
      <c r="A23" s="29">
        <v>1</v>
      </c>
      <c r="B23" s="29">
        <v>0</v>
      </c>
      <c r="C23" s="29">
        <v>5</v>
      </c>
      <c r="D23" s="29">
        <v>8</v>
      </c>
      <c r="E23" s="30" t="s">
        <v>26</v>
      </c>
      <c r="F23" s="79">
        <v>31300315</v>
      </c>
      <c r="G23" s="79">
        <v>3559550</v>
      </c>
      <c r="H23" s="79">
        <v>3559550</v>
      </c>
      <c r="I23" s="79">
        <v>3559550</v>
      </c>
      <c r="J23" s="51">
        <f t="shared" si="1"/>
        <v>0.11372249768093388</v>
      </c>
      <c r="K23" s="78">
        <f t="shared" si="2"/>
        <v>0.11372249768093388</v>
      </c>
      <c r="L23" s="78">
        <f t="shared" si="3"/>
        <v>0.11372249768093388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</row>
    <row r="24" spans="1:32" s="34" customFormat="1" ht="26.25">
      <c r="A24" s="29">
        <v>1</v>
      </c>
      <c r="B24" s="29">
        <v>0</v>
      </c>
      <c r="C24" s="29">
        <v>5</v>
      </c>
      <c r="D24" s="29">
        <v>9</v>
      </c>
      <c r="E24" s="30" t="s">
        <v>27</v>
      </c>
      <c r="F24" s="79">
        <v>59598569</v>
      </c>
      <c r="G24" s="79">
        <v>7119520</v>
      </c>
      <c r="H24" s="79">
        <v>7119520</v>
      </c>
      <c r="I24" s="79">
        <v>7119520</v>
      </c>
      <c r="J24" s="51">
        <f t="shared" si="1"/>
        <v>0.11945790174928529</v>
      </c>
      <c r="K24" s="78">
        <f t="shared" si="2"/>
        <v>0.11945790174928529</v>
      </c>
      <c r="L24" s="78">
        <f t="shared" si="3"/>
        <v>0.11945790174928529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32" s="23" customFormat="1" ht="12.75">
      <c r="A25" s="25"/>
      <c r="B25" s="25"/>
      <c r="C25" s="25"/>
      <c r="D25" s="25"/>
      <c r="E25" s="26"/>
      <c r="F25" s="37"/>
      <c r="G25" s="37"/>
      <c r="H25" s="37"/>
      <c r="I25" s="37"/>
      <c r="J25" s="28"/>
      <c r="K25" s="28"/>
      <c r="L25" s="28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</row>
    <row r="26" spans="1:32" s="23" customFormat="1" ht="12.75">
      <c r="A26" s="19">
        <v>2</v>
      </c>
      <c r="B26" s="19"/>
      <c r="C26" s="19"/>
      <c r="D26" s="19"/>
      <c r="E26" s="20" t="s">
        <v>28</v>
      </c>
      <c r="F26" s="81">
        <f>+F27+F28</f>
        <v>2272000000</v>
      </c>
      <c r="G26" s="81">
        <f>+G27+G28</f>
        <v>629692783</v>
      </c>
      <c r="H26" s="81">
        <f>+H27+H28</f>
        <v>311909079</v>
      </c>
      <c r="I26" s="81">
        <f>+I27+I28</f>
        <v>284911187</v>
      </c>
      <c r="J26" s="24">
        <f aca="true" t="shared" si="4" ref="J26:L27">+G26/F26</f>
        <v>0.2771535136443662</v>
      </c>
      <c r="K26" s="24">
        <f t="shared" si="4"/>
        <v>0.4953353244958502</v>
      </c>
      <c r="L26" s="24">
        <f t="shared" si="4"/>
        <v>0.9134430710175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s="23" customFormat="1" ht="12.75">
      <c r="A27" s="25">
        <v>2</v>
      </c>
      <c r="B27" s="25">
        <v>0</v>
      </c>
      <c r="C27" s="25">
        <v>3</v>
      </c>
      <c r="D27" s="25"/>
      <c r="E27" s="26" t="s">
        <v>29</v>
      </c>
      <c r="F27" s="38">
        <v>33000000</v>
      </c>
      <c r="G27" s="38">
        <v>13856988</v>
      </c>
      <c r="H27" s="38">
        <v>7806900</v>
      </c>
      <c r="I27" s="38">
        <v>7806900</v>
      </c>
      <c r="J27" s="51">
        <f t="shared" si="4"/>
        <v>0.41990872727272727</v>
      </c>
      <c r="K27" s="51">
        <f t="shared" si="4"/>
        <v>0.563390832120227</v>
      </c>
      <c r="L27" s="51">
        <f t="shared" si="4"/>
        <v>1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</row>
    <row r="28" spans="1:32" s="23" customFormat="1" ht="12.75">
      <c r="A28" s="25">
        <v>2</v>
      </c>
      <c r="B28" s="25">
        <v>0</v>
      </c>
      <c r="C28" s="25">
        <v>4</v>
      </c>
      <c r="D28" s="25"/>
      <c r="E28" s="26" t="s">
        <v>30</v>
      </c>
      <c r="F28" s="38">
        <f>SUM(F29:F40)</f>
        <v>2239000000</v>
      </c>
      <c r="G28" s="38">
        <f>SUM(G29:G40)</f>
        <v>615835795</v>
      </c>
      <c r="H28" s="38">
        <f>SUM(H29:H40)</f>
        <v>304102179</v>
      </c>
      <c r="I28" s="38">
        <f>SUM(I29:I40)</f>
        <v>277104287</v>
      </c>
      <c r="J28" s="51">
        <f>+G28/F28</f>
        <v>0.2750494841447075</v>
      </c>
      <c r="K28" s="51">
        <f>+H28/F28</f>
        <v>0.13582053550692275</v>
      </c>
      <c r="L28" s="51">
        <f>+I28/F28</f>
        <v>0.12376252210808397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29" spans="1:32" s="34" customFormat="1" ht="15">
      <c r="A29" s="29">
        <v>2</v>
      </c>
      <c r="B29" s="29">
        <v>0</v>
      </c>
      <c r="C29" s="29">
        <v>4</v>
      </c>
      <c r="D29" s="29">
        <v>1</v>
      </c>
      <c r="E29" s="30" t="s">
        <v>31</v>
      </c>
      <c r="F29" s="39">
        <v>190000000</v>
      </c>
      <c r="G29" s="39">
        <v>0</v>
      </c>
      <c r="H29" s="39">
        <v>0</v>
      </c>
      <c r="I29" s="39">
        <v>0</v>
      </c>
      <c r="J29" s="51">
        <f aca="true" t="shared" si="5" ref="J29:J40">+G29/F29</f>
        <v>0</v>
      </c>
      <c r="K29" s="51">
        <f aca="true" t="shared" si="6" ref="K29:K40">+H29/F29</f>
        <v>0</v>
      </c>
      <c r="L29" s="51">
        <f aca="true" t="shared" si="7" ref="L29:L40">+I29/F29</f>
        <v>0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</row>
    <row r="30" spans="1:32" s="34" customFormat="1" ht="15">
      <c r="A30" s="29">
        <v>2</v>
      </c>
      <c r="B30" s="29">
        <v>0</v>
      </c>
      <c r="C30" s="29">
        <v>4</v>
      </c>
      <c r="D30" s="29">
        <v>4</v>
      </c>
      <c r="E30" s="30" t="s">
        <v>33</v>
      </c>
      <c r="F30" s="39">
        <v>150192865</v>
      </c>
      <c r="G30" s="39">
        <v>21696483</v>
      </c>
      <c r="H30" s="39">
        <v>9431612</v>
      </c>
      <c r="I30" s="39">
        <v>6549373</v>
      </c>
      <c r="J30" s="51">
        <f t="shared" si="5"/>
        <v>0.14445748138568368</v>
      </c>
      <c r="K30" s="51">
        <f t="shared" si="6"/>
        <v>0.06279667146638424</v>
      </c>
      <c r="L30" s="51">
        <f t="shared" si="7"/>
        <v>0.04360641898668089</v>
      </c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</row>
    <row r="31" spans="1:32" s="34" customFormat="1" ht="15">
      <c r="A31" s="29">
        <v>2</v>
      </c>
      <c r="B31" s="29">
        <v>0</v>
      </c>
      <c r="C31" s="29">
        <v>4</v>
      </c>
      <c r="D31" s="29">
        <v>5</v>
      </c>
      <c r="E31" s="30" t="s">
        <v>34</v>
      </c>
      <c r="F31" s="41">
        <v>370498415</v>
      </c>
      <c r="G31" s="41">
        <v>143026938</v>
      </c>
      <c r="H31" s="41">
        <v>11614764</v>
      </c>
      <c r="I31" s="41">
        <v>4701600</v>
      </c>
      <c r="J31" s="51">
        <f t="shared" si="5"/>
        <v>0.38603927091024126</v>
      </c>
      <c r="K31" s="51">
        <f t="shared" si="6"/>
        <v>0.03134902479947181</v>
      </c>
      <c r="L31" s="51">
        <f t="shared" si="7"/>
        <v>0.012689932830077019</v>
      </c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</row>
    <row r="32" spans="1:32" s="34" customFormat="1" ht="15">
      <c r="A32" s="29">
        <v>2</v>
      </c>
      <c r="B32" s="29">
        <v>0</v>
      </c>
      <c r="C32" s="29">
        <v>4</v>
      </c>
      <c r="D32" s="29">
        <v>6</v>
      </c>
      <c r="E32" s="30" t="s">
        <v>35</v>
      </c>
      <c r="F32" s="41">
        <v>153105990</v>
      </c>
      <c r="G32" s="41">
        <v>126739800</v>
      </c>
      <c r="H32" s="41">
        <v>45748800</v>
      </c>
      <c r="I32" s="41">
        <v>29408800</v>
      </c>
      <c r="J32" s="51">
        <f t="shared" si="5"/>
        <v>0.8277912575464879</v>
      </c>
      <c r="K32" s="51">
        <f t="shared" si="6"/>
        <v>0.29880476916677134</v>
      </c>
      <c r="L32" s="51">
        <f t="shared" si="7"/>
        <v>0.19208131569509462</v>
      </c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</row>
    <row r="33" spans="1:32" s="34" customFormat="1" ht="15">
      <c r="A33" s="29">
        <v>2</v>
      </c>
      <c r="B33" s="29">
        <v>0</v>
      </c>
      <c r="C33" s="29">
        <v>4</v>
      </c>
      <c r="D33" s="29">
        <v>7</v>
      </c>
      <c r="E33" s="30" t="s">
        <v>36</v>
      </c>
      <c r="F33" s="41">
        <v>28000000</v>
      </c>
      <c r="G33" s="41">
        <v>1549000</v>
      </c>
      <c r="H33" s="41">
        <v>1549000</v>
      </c>
      <c r="I33" s="41">
        <v>1549000</v>
      </c>
      <c r="J33" s="51">
        <f t="shared" si="5"/>
        <v>0.05532142857142857</v>
      </c>
      <c r="K33" s="51">
        <f t="shared" si="6"/>
        <v>0.05532142857142857</v>
      </c>
      <c r="L33" s="51">
        <f t="shared" si="7"/>
        <v>0.05532142857142857</v>
      </c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</row>
    <row r="34" spans="1:32" s="34" customFormat="1" ht="15">
      <c r="A34" s="29">
        <v>2</v>
      </c>
      <c r="B34" s="29">
        <v>0</v>
      </c>
      <c r="C34" s="29">
        <v>4</v>
      </c>
      <c r="D34" s="29">
        <v>8</v>
      </c>
      <c r="E34" s="30" t="s">
        <v>37</v>
      </c>
      <c r="F34" s="41">
        <v>407146152</v>
      </c>
      <c r="G34" s="41">
        <v>99574234</v>
      </c>
      <c r="H34" s="41">
        <v>99574234</v>
      </c>
      <c r="I34" s="41">
        <v>99574234</v>
      </c>
      <c r="J34" s="51">
        <f t="shared" si="5"/>
        <v>0.24456631485000502</v>
      </c>
      <c r="K34" s="51">
        <f t="shared" si="6"/>
        <v>0.24456631485000502</v>
      </c>
      <c r="L34" s="51">
        <f t="shared" si="7"/>
        <v>0.24456631485000502</v>
      </c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</row>
    <row r="35" spans="1:32" s="34" customFormat="1" ht="15">
      <c r="A35" s="29">
        <v>2</v>
      </c>
      <c r="B35" s="29">
        <v>0</v>
      </c>
      <c r="C35" s="29">
        <v>4</v>
      </c>
      <c r="D35" s="29">
        <v>9</v>
      </c>
      <c r="E35" s="30" t="s">
        <v>38</v>
      </c>
      <c r="F35" s="41">
        <v>99532062</v>
      </c>
      <c r="G35" s="41">
        <v>36477478</v>
      </c>
      <c r="H35" s="41">
        <v>36477478</v>
      </c>
      <c r="I35" s="41">
        <v>36477478</v>
      </c>
      <c r="J35" s="51">
        <f t="shared" si="5"/>
        <v>0.36648972468791013</v>
      </c>
      <c r="K35" s="51">
        <f t="shared" si="6"/>
        <v>0.36648972468791013</v>
      </c>
      <c r="L35" s="51">
        <f t="shared" si="7"/>
        <v>0.36648972468791013</v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</row>
    <row r="36" spans="1:32" s="34" customFormat="1" ht="15">
      <c r="A36" s="29">
        <v>2</v>
      </c>
      <c r="B36" s="29">
        <v>0</v>
      </c>
      <c r="C36" s="29">
        <v>4</v>
      </c>
      <c r="D36" s="29">
        <v>10</v>
      </c>
      <c r="E36" s="30" t="s">
        <v>39</v>
      </c>
      <c r="F36" s="41">
        <v>152179485</v>
      </c>
      <c r="G36" s="41">
        <v>130760495</v>
      </c>
      <c r="H36" s="41">
        <v>70078686</v>
      </c>
      <c r="I36" s="41">
        <v>70078686</v>
      </c>
      <c r="J36" s="51">
        <f t="shared" si="5"/>
        <v>0.8592517907390737</v>
      </c>
      <c r="K36" s="51">
        <f t="shared" si="6"/>
        <v>0.4605002178841649</v>
      </c>
      <c r="L36" s="51">
        <f t="shared" si="7"/>
        <v>0.4605002178841649</v>
      </c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</row>
    <row r="37" spans="1:32" s="34" customFormat="1" ht="15">
      <c r="A37" s="29">
        <v>2</v>
      </c>
      <c r="B37" s="29">
        <v>0</v>
      </c>
      <c r="C37" s="29">
        <v>4</v>
      </c>
      <c r="D37" s="29">
        <v>13</v>
      </c>
      <c r="E37" s="30" t="s">
        <v>40</v>
      </c>
      <c r="F37" s="41">
        <v>3000000</v>
      </c>
      <c r="G37" s="41">
        <v>0</v>
      </c>
      <c r="H37" s="41">
        <v>0</v>
      </c>
      <c r="I37" s="41">
        <v>0</v>
      </c>
      <c r="J37" s="51">
        <f t="shared" si="5"/>
        <v>0</v>
      </c>
      <c r="K37" s="51">
        <f t="shared" si="6"/>
        <v>0</v>
      </c>
      <c r="L37" s="51">
        <f t="shared" si="7"/>
        <v>0</v>
      </c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</row>
    <row r="38" spans="1:32" s="34" customFormat="1" ht="26.25">
      <c r="A38" s="29">
        <v>2</v>
      </c>
      <c r="B38" s="29">
        <v>0</v>
      </c>
      <c r="C38" s="29">
        <v>4</v>
      </c>
      <c r="D38" s="29">
        <v>21</v>
      </c>
      <c r="E38" s="30" t="s">
        <v>41</v>
      </c>
      <c r="F38" s="41">
        <v>358321225</v>
      </c>
      <c r="G38" s="41">
        <v>7114000</v>
      </c>
      <c r="H38" s="41">
        <v>7114000</v>
      </c>
      <c r="I38" s="41">
        <v>6324000</v>
      </c>
      <c r="J38" s="51">
        <f t="shared" si="5"/>
        <v>0.019853694125989887</v>
      </c>
      <c r="K38" s="51">
        <f t="shared" si="6"/>
        <v>0.019853694125989887</v>
      </c>
      <c r="L38" s="51">
        <f t="shared" si="7"/>
        <v>0.017648968463980886</v>
      </c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</row>
    <row r="39" spans="1:32" s="34" customFormat="1" ht="15">
      <c r="A39" s="29">
        <v>2</v>
      </c>
      <c r="B39" s="29">
        <v>0</v>
      </c>
      <c r="C39" s="29">
        <v>4</v>
      </c>
      <c r="D39" s="29">
        <v>40</v>
      </c>
      <c r="E39" s="30" t="s">
        <v>42</v>
      </c>
      <c r="F39" s="41">
        <v>70000000</v>
      </c>
      <c r="G39" s="41">
        <v>7091056</v>
      </c>
      <c r="H39" s="41">
        <v>5378200</v>
      </c>
      <c r="I39" s="41">
        <v>5378200</v>
      </c>
      <c r="J39" s="51">
        <f t="shared" si="5"/>
        <v>0.1013008</v>
      </c>
      <c r="K39" s="51">
        <f t="shared" si="6"/>
        <v>0.07683142857142858</v>
      </c>
      <c r="L39" s="51">
        <f t="shared" si="7"/>
        <v>0.07683142857142858</v>
      </c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</row>
    <row r="40" spans="1:32" s="34" customFormat="1" ht="26.25">
      <c r="A40" s="29">
        <v>2</v>
      </c>
      <c r="B40" s="29">
        <v>0</v>
      </c>
      <c r="C40" s="29">
        <v>4</v>
      </c>
      <c r="D40" s="29">
        <v>41</v>
      </c>
      <c r="E40" s="30" t="s">
        <v>43</v>
      </c>
      <c r="F40" s="41">
        <v>257023806</v>
      </c>
      <c r="G40" s="41">
        <v>41806311</v>
      </c>
      <c r="H40" s="41">
        <v>17135405</v>
      </c>
      <c r="I40" s="41">
        <v>17062916</v>
      </c>
      <c r="J40" s="51">
        <f t="shared" si="5"/>
        <v>0.162655403990088</v>
      </c>
      <c r="K40" s="51">
        <f t="shared" si="6"/>
        <v>0.0666685520951316</v>
      </c>
      <c r="L40" s="51">
        <f t="shared" si="7"/>
        <v>0.0663865198541181</v>
      </c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</row>
    <row r="41" spans="1:32" s="34" customFormat="1" ht="15">
      <c r="A41" s="29"/>
      <c r="B41" s="29"/>
      <c r="C41" s="29"/>
      <c r="D41" s="29"/>
      <c r="E41" s="42"/>
      <c r="F41" s="40"/>
      <c r="G41" s="40"/>
      <c r="H41" s="40"/>
      <c r="I41" s="40"/>
      <c r="J41" s="28"/>
      <c r="K41" s="78"/>
      <c r="L41" s="78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</row>
    <row r="42" spans="1:32" s="23" customFormat="1" ht="12.75">
      <c r="A42" s="19">
        <v>3</v>
      </c>
      <c r="B42" s="19"/>
      <c r="C42" s="19"/>
      <c r="D42" s="19"/>
      <c r="E42" s="20" t="s">
        <v>44</v>
      </c>
      <c r="F42" s="43">
        <f>SUM(F43:F47)</f>
        <v>943000000</v>
      </c>
      <c r="G42" s="43">
        <f>SUM(G43:G47)</f>
        <v>0</v>
      </c>
      <c r="H42" s="43">
        <f>SUM(H43:H47)</f>
        <v>0</v>
      </c>
      <c r="I42" s="43">
        <f>SUM(I43:I47)</f>
        <v>0</v>
      </c>
      <c r="J42" s="24">
        <f>+G42/F42</f>
        <v>0</v>
      </c>
      <c r="K42" s="24" t="e">
        <f>+H42/G42</f>
        <v>#DIV/0!</v>
      </c>
      <c r="L42" s="24" t="e">
        <f>+I42/H42</f>
        <v>#DIV/0!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  <row r="43" spans="1:32" s="34" customFormat="1" ht="15">
      <c r="A43" s="29">
        <v>3</v>
      </c>
      <c r="B43" s="29">
        <v>1</v>
      </c>
      <c r="C43" s="29">
        <v>1</v>
      </c>
      <c r="D43" s="29">
        <v>3</v>
      </c>
      <c r="E43" s="42" t="s">
        <v>45</v>
      </c>
      <c r="F43" s="39">
        <v>65000000</v>
      </c>
      <c r="G43" s="39">
        <v>0</v>
      </c>
      <c r="H43" s="39">
        <v>0</v>
      </c>
      <c r="I43" s="39">
        <v>0</v>
      </c>
      <c r="J43" s="78">
        <f>+G43/F43</f>
        <v>0</v>
      </c>
      <c r="K43" s="78">
        <f>+G43/F43</f>
        <v>0</v>
      </c>
      <c r="L43" s="78">
        <v>0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</row>
    <row r="44" spans="1:32" s="34" customFormat="1" ht="30">
      <c r="A44" s="29">
        <v>3</v>
      </c>
      <c r="B44" s="29">
        <v>1</v>
      </c>
      <c r="C44" s="29">
        <v>1</v>
      </c>
      <c r="D44" s="29">
        <v>4</v>
      </c>
      <c r="E44" s="42" t="s">
        <v>46</v>
      </c>
      <c r="F44" s="39">
        <v>73000000</v>
      </c>
      <c r="G44" s="39">
        <v>0</v>
      </c>
      <c r="H44" s="39">
        <v>0</v>
      </c>
      <c r="I44" s="39">
        <v>0</v>
      </c>
      <c r="J44" s="78">
        <f>+G44/F44</f>
        <v>0</v>
      </c>
      <c r="K44" s="78">
        <f>+G44/F44</f>
        <v>0</v>
      </c>
      <c r="L44" s="78">
        <v>0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</row>
    <row r="45" spans="1:32" s="34" customFormat="1" ht="15">
      <c r="A45" s="29">
        <v>3</v>
      </c>
      <c r="B45" s="29">
        <v>2</v>
      </c>
      <c r="C45" s="29">
        <v>1</v>
      </c>
      <c r="D45" s="29">
        <v>1</v>
      </c>
      <c r="E45" s="42" t="s">
        <v>47</v>
      </c>
      <c r="F45" s="39">
        <v>404000000</v>
      </c>
      <c r="G45" s="39">
        <v>0</v>
      </c>
      <c r="H45" s="39">
        <v>0</v>
      </c>
      <c r="I45" s="39">
        <v>0</v>
      </c>
      <c r="J45" s="78">
        <f>+G45/F45</f>
        <v>0</v>
      </c>
      <c r="K45" s="78">
        <f>+G45/F45</f>
        <v>0</v>
      </c>
      <c r="L45" s="78">
        <v>0</v>
      </c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</row>
    <row r="46" spans="1:32" s="34" customFormat="1" ht="15">
      <c r="A46" s="29">
        <v>3</v>
      </c>
      <c r="B46" s="29">
        <v>6</v>
      </c>
      <c r="C46" s="29">
        <v>1</v>
      </c>
      <c r="D46" s="29">
        <v>1</v>
      </c>
      <c r="E46" s="42" t="s">
        <v>48</v>
      </c>
      <c r="F46" s="44">
        <v>206000000</v>
      </c>
      <c r="G46" s="44">
        <v>0</v>
      </c>
      <c r="H46" s="44">
        <v>0</v>
      </c>
      <c r="I46" s="44">
        <v>0</v>
      </c>
      <c r="J46" s="78">
        <f>+G46/F46</f>
        <v>0</v>
      </c>
      <c r="K46" s="78">
        <f>+G46/F46</f>
        <v>0</v>
      </c>
      <c r="L46" s="78">
        <v>0</v>
      </c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</row>
    <row r="47" spans="1:32" s="34" customFormat="1" ht="30">
      <c r="A47" s="29">
        <v>3</v>
      </c>
      <c r="B47" s="29">
        <v>6</v>
      </c>
      <c r="C47" s="29">
        <v>3</v>
      </c>
      <c r="D47" s="29">
        <v>19</v>
      </c>
      <c r="E47" s="42" t="s">
        <v>72</v>
      </c>
      <c r="F47" s="44">
        <v>195000000</v>
      </c>
      <c r="G47" s="44">
        <v>0</v>
      </c>
      <c r="H47" s="44">
        <v>0</v>
      </c>
      <c r="I47" s="44">
        <v>0</v>
      </c>
      <c r="J47" s="78"/>
      <c r="K47" s="78">
        <f>+G47/F47</f>
        <v>0</v>
      </c>
      <c r="L47" s="78">
        <v>0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</row>
    <row r="48" spans="1:32" s="34" customFormat="1" ht="15">
      <c r="A48" s="29"/>
      <c r="B48" s="29"/>
      <c r="C48" s="29"/>
      <c r="D48" s="29"/>
      <c r="E48" s="42"/>
      <c r="F48" s="40"/>
      <c r="G48" s="40"/>
      <c r="H48" s="40"/>
      <c r="I48" s="40"/>
      <c r="J48" s="78"/>
      <c r="K48" s="78"/>
      <c r="L48" s="78">
        <v>0</v>
      </c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</row>
    <row r="49" spans="1:32" s="23" customFormat="1" ht="15">
      <c r="A49" s="45"/>
      <c r="B49" s="45"/>
      <c r="C49" s="45"/>
      <c r="D49" s="45"/>
      <c r="E49" s="46" t="s">
        <v>49</v>
      </c>
      <c r="F49" s="47">
        <f>+F42+F26+F11</f>
        <v>17628000000</v>
      </c>
      <c r="G49" s="47">
        <f>+G42+G26+G11</f>
        <v>6265099677</v>
      </c>
      <c r="H49" s="47">
        <f>+H42+H26+H11</f>
        <v>3076760951</v>
      </c>
      <c r="I49" s="47">
        <f>+I42+I26+I11</f>
        <v>2856844049</v>
      </c>
      <c r="J49" s="48">
        <f>+G49/F49</f>
        <v>0.35540615367597006</v>
      </c>
      <c r="K49" s="48">
        <f>+H49/G49</f>
        <v>0.4910952913159852</v>
      </c>
      <c r="L49" s="48">
        <f>+I49/H49</f>
        <v>0.9285232406734351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</row>
    <row r="50" spans="1:32" s="34" customFormat="1" ht="15">
      <c r="A50" s="29"/>
      <c r="B50" s="29"/>
      <c r="C50" s="29"/>
      <c r="D50" s="29"/>
      <c r="E50" s="42"/>
      <c r="F50" s="79"/>
      <c r="G50" s="79"/>
      <c r="H50" s="79"/>
      <c r="I50" s="79"/>
      <c r="J50" s="78"/>
      <c r="K50" s="78"/>
      <c r="L50" s="78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</row>
    <row r="51" spans="1:32" s="23" customFormat="1" ht="12.75">
      <c r="A51" s="19"/>
      <c r="B51" s="19"/>
      <c r="C51" s="19"/>
      <c r="D51" s="19"/>
      <c r="E51" s="20" t="s">
        <v>50</v>
      </c>
      <c r="F51" s="43"/>
      <c r="G51" s="43"/>
      <c r="H51" s="43"/>
      <c r="I51" s="43"/>
      <c r="J51" s="24"/>
      <c r="K51" s="24"/>
      <c r="L51" s="24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</row>
    <row r="52" spans="1:32" s="53" customFormat="1" ht="39">
      <c r="A52" s="49">
        <v>112</v>
      </c>
      <c r="B52" s="49">
        <v>10000</v>
      </c>
      <c r="C52" s="49">
        <v>2</v>
      </c>
      <c r="D52" s="49"/>
      <c r="E52" s="30" t="s">
        <v>65</v>
      </c>
      <c r="F52" s="50">
        <v>7000000000</v>
      </c>
      <c r="G52" s="50">
        <v>7000000000</v>
      </c>
      <c r="H52" s="50">
        <v>0</v>
      </c>
      <c r="I52" s="50">
        <v>0</v>
      </c>
      <c r="J52" s="78">
        <f>+G52/F52</f>
        <v>1</v>
      </c>
      <c r="K52" s="78">
        <f>+H52/F52</f>
        <v>0</v>
      </c>
      <c r="L52" s="78">
        <f>+I52/F52</f>
        <v>0</v>
      </c>
      <c r="M52" s="33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</row>
    <row r="53" spans="1:32" s="34" customFormat="1" ht="30">
      <c r="A53" s="29">
        <v>520</v>
      </c>
      <c r="B53" s="29">
        <v>1000</v>
      </c>
      <c r="C53" s="29">
        <v>1</v>
      </c>
      <c r="D53" s="29"/>
      <c r="E53" s="42" t="s">
        <v>51</v>
      </c>
      <c r="F53" s="39">
        <v>12199405361</v>
      </c>
      <c r="G53" s="39">
        <v>1162899077</v>
      </c>
      <c r="H53" s="39">
        <v>124013522</v>
      </c>
      <c r="I53" s="39">
        <v>93743757</v>
      </c>
      <c r="J53" s="78">
        <f aca="true" t="shared" si="8" ref="J53:J62">+G53/F53</f>
        <v>0.09532424266494541</v>
      </c>
      <c r="K53" s="78">
        <f aca="true" t="shared" si="9" ref="K53:K62">+H53/F53</f>
        <v>0.010165538264385902</v>
      </c>
      <c r="L53" s="78">
        <f aca="true" t="shared" si="10" ref="L53:L62">+I53/F53</f>
        <v>0.007684289047373348</v>
      </c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</row>
    <row r="54" spans="1:32" s="34" customFormat="1" ht="51">
      <c r="A54" s="29">
        <v>540</v>
      </c>
      <c r="B54" s="29">
        <v>1000</v>
      </c>
      <c r="C54" s="29">
        <v>1</v>
      </c>
      <c r="D54" s="29"/>
      <c r="E54" s="82" t="s">
        <v>52</v>
      </c>
      <c r="F54" s="39">
        <v>50000000</v>
      </c>
      <c r="G54" s="39">
        <v>0</v>
      </c>
      <c r="H54" s="39">
        <v>0</v>
      </c>
      <c r="I54" s="39">
        <v>0</v>
      </c>
      <c r="J54" s="78">
        <f t="shared" si="8"/>
        <v>0</v>
      </c>
      <c r="K54" s="78">
        <f t="shared" si="9"/>
        <v>0</v>
      </c>
      <c r="L54" s="78">
        <f t="shared" si="10"/>
        <v>0</v>
      </c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</row>
    <row r="55" spans="1:32" s="34" customFormat="1" ht="30">
      <c r="A55" s="29">
        <v>630</v>
      </c>
      <c r="B55" s="29">
        <v>300</v>
      </c>
      <c r="C55" s="29">
        <v>1</v>
      </c>
      <c r="D55" s="29"/>
      <c r="E55" s="42" t="s">
        <v>53</v>
      </c>
      <c r="F55" s="39">
        <v>25000000000</v>
      </c>
      <c r="G55" s="39">
        <v>0</v>
      </c>
      <c r="H55" s="39">
        <v>0</v>
      </c>
      <c r="I55" s="39">
        <v>0</v>
      </c>
      <c r="J55" s="78">
        <f t="shared" si="8"/>
        <v>0</v>
      </c>
      <c r="K55" s="78">
        <f t="shared" si="9"/>
        <v>0</v>
      </c>
      <c r="L55" s="78">
        <f t="shared" si="10"/>
        <v>0</v>
      </c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</row>
    <row r="56" spans="1:32" s="34" customFormat="1" ht="30">
      <c r="A56" s="29">
        <v>310</v>
      </c>
      <c r="B56" s="29">
        <v>1000</v>
      </c>
      <c r="C56" s="29">
        <v>2</v>
      </c>
      <c r="D56" s="29"/>
      <c r="E56" s="42" t="s">
        <v>54</v>
      </c>
      <c r="F56" s="39">
        <v>220286402890</v>
      </c>
      <c r="G56" s="39">
        <v>200086616469</v>
      </c>
      <c r="H56" s="39">
        <v>0</v>
      </c>
      <c r="I56" s="39">
        <v>0</v>
      </c>
      <c r="J56" s="78">
        <f t="shared" si="8"/>
        <v>0.9083021641100256</v>
      </c>
      <c r="K56" s="78">
        <f t="shared" si="9"/>
        <v>0</v>
      </c>
      <c r="L56" s="78">
        <f t="shared" si="10"/>
        <v>0</v>
      </c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</row>
    <row r="57" spans="1:32" s="34" customFormat="1" ht="51">
      <c r="A57" s="29">
        <v>310</v>
      </c>
      <c r="B57" s="29">
        <v>1000</v>
      </c>
      <c r="C57" s="29">
        <v>1</v>
      </c>
      <c r="D57" s="29"/>
      <c r="E57" s="82" t="s">
        <v>55</v>
      </c>
      <c r="F57" s="39">
        <v>4801464000</v>
      </c>
      <c r="G57" s="39">
        <v>126000000</v>
      </c>
      <c r="H57" s="39">
        <v>0</v>
      </c>
      <c r="I57" s="39">
        <v>0</v>
      </c>
      <c r="J57" s="78">
        <f t="shared" si="8"/>
        <v>0.026241996191161694</v>
      </c>
      <c r="K57" s="78">
        <f t="shared" si="9"/>
        <v>0</v>
      </c>
      <c r="L57" s="78">
        <f t="shared" si="10"/>
        <v>0</v>
      </c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</row>
    <row r="58" spans="1:32" s="34" customFormat="1" ht="45">
      <c r="A58" s="29">
        <v>310</v>
      </c>
      <c r="B58" s="29">
        <v>1000</v>
      </c>
      <c r="C58" s="29">
        <v>4</v>
      </c>
      <c r="D58" s="29"/>
      <c r="E58" s="42" t="s">
        <v>56</v>
      </c>
      <c r="F58" s="39">
        <v>11000000000</v>
      </c>
      <c r="G58" s="39">
        <v>0</v>
      </c>
      <c r="H58" s="39">
        <v>0</v>
      </c>
      <c r="I58" s="39">
        <v>0</v>
      </c>
      <c r="J58" s="78">
        <f t="shared" si="8"/>
        <v>0</v>
      </c>
      <c r="K58" s="78">
        <f t="shared" si="9"/>
        <v>0</v>
      </c>
      <c r="L58" s="78">
        <f t="shared" si="10"/>
        <v>0</v>
      </c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</row>
    <row r="59" spans="1:32" s="34" customFormat="1" ht="51">
      <c r="A59" s="29">
        <v>310</v>
      </c>
      <c r="B59" s="29">
        <v>1000</v>
      </c>
      <c r="C59" s="29">
        <v>12</v>
      </c>
      <c r="D59" s="29"/>
      <c r="E59" s="82" t="s">
        <v>57</v>
      </c>
      <c r="F59" s="39">
        <v>9385785597</v>
      </c>
      <c r="G59" s="39">
        <v>1123784045</v>
      </c>
      <c r="H59" s="39"/>
      <c r="I59" s="39"/>
      <c r="J59" s="78">
        <f t="shared" si="8"/>
        <v>0.11973255018303397</v>
      </c>
      <c r="K59" s="78">
        <f t="shared" si="9"/>
        <v>0</v>
      </c>
      <c r="L59" s="78">
        <f t="shared" si="10"/>
        <v>0</v>
      </c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</row>
    <row r="60" spans="1:32" s="34" customFormat="1" ht="30">
      <c r="A60" s="29">
        <v>520</v>
      </c>
      <c r="B60" s="29">
        <v>1000</v>
      </c>
      <c r="C60" s="29">
        <v>3</v>
      </c>
      <c r="D60" s="29"/>
      <c r="E60" s="42" t="s">
        <v>58</v>
      </c>
      <c r="F60" s="39">
        <v>4674368600</v>
      </c>
      <c r="G60" s="39">
        <v>837365000</v>
      </c>
      <c r="H60" s="39">
        <v>0</v>
      </c>
      <c r="I60" s="39">
        <v>0</v>
      </c>
      <c r="J60" s="78">
        <f t="shared" si="8"/>
        <v>0.17913970241884647</v>
      </c>
      <c r="K60" s="78">
        <f t="shared" si="9"/>
        <v>0</v>
      </c>
      <c r="L60" s="78">
        <f t="shared" si="10"/>
        <v>0</v>
      </c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</row>
    <row r="61" spans="1:32" s="34" customFormat="1" ht="48.75" customHeight="1">
      <c r="A61" s="29">
        <v>410</v>
      </c>
      <c r="B61" s="29">
        <v>1000</v>
      </c>
      <c r="C61" s="29">
        <v>108</v>
      </c>
      <c r="D61" s="29"/>
      <c r="E61" s="82" t="s">
        <v>59</v>
      </c>
      <c r="F61" s="39">
        <v>41752004200</v>
      </c>
      <c r="G61" s="39"/>
      <c r="H61" s="39"/>
      <c r="I61" s="39"/>
      <c r="J61" s="78">
        <f t="shared" si="8"/>
        <v>0</v>
      </c>
      <c r="K61" s="78">
        <f t="shared" si="9"/>
        <v>0</v>
      </c>
      <c r="L61" s="78">
        <f t="shared" si="10"/>
        <v>0</v>
      </c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</row>
    <row r="62" spans="1:32" s="34" customFormat="1" ht="25.5">
      <c r="A62" s="29">
        <v>410</v>
      </c>
      <c r="B62" s="29">
        <v>1000</v>
      </c>
      <c r="C62" s="29">
        <v>109</v>
      </c>
      <c r="D62" s="29"/>
      <c r="E62" s="82" t="s">
        <v>60</v>
      </c>
      <c r="F62" s="39">
        <v>34165169352</v>
      </c>
      <c r="G62" s="39">
        <v>723574497</v>
      </c>
      <c r="H62" s="39">
        <v>0</v>
      </c>
      <c r="I62" s="39">
        <v>0</v>
      </c>
      <c r="J62" s="78">
        <f t="shared" si="8"/>
        <v>0.021178718288941908</v>
      </c>
      <c r="K62" s="78">
        <f t="shared" si="9"/>
        <v>0</v>
      </c>
      <c r="L62" s="78">
        <f t="shared" si="10"/>
        <v>0</v>
      </c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</row>
    <row r="63" spans="1:32" s="57" customFormat="1" ht="15">
      <c r="A63" s="45"/>
      <c r="B63" s="45"/>
      <c r="C63" s="45"/>
      <c r="D63" s="45"/>
      <c r="E63" s="46" t="s">
        <v>61</v>
      </c>
      <c r="F63" s="55">
        <f>SUM(F52:F62)</f>
        <v>370314600000</v>
      </c>
      <c r="G63" s="55">
        <f>SUM(G52:G62)</f>
        <v>211060239088</v>
      </c>
      <c r="H63" s="55">
        <f>SUM(H52:H62)</f>
        <v>124013522</v>
      </c>
      <c r="I63" s="55">
        <f>SUM(I52:I62)</f>
        <v>93743757</v>
      </c>
      <c r="J63" s="48">
        <f>+G63/F63</f>
        <v>0.5699484683779683</v>
      </c>
      <c r="K63" s="48">
        <f>+H63/G63</f>
        <v>0.0005875740619638618</v>
      </c>
      <c r="L63" s="48">
        <f>+I63/H63</f>
        <v>0.7559156089446439</v>
      </c>
      <c r="M63" s="56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</row>
    <row r="64" spans="1:32" s="34" customFormat="1" ht="15">
      <c r="A64" s="29"/>
      <c r="B64" s="29"/>
      <c r="C64" s="29"/>
      <c r="D64" s="29"/>
      <c r="E64" s="42"/>
      <c r="F64" s="44"/>
      <c r="G64" s="39"/>
      <c r="H64" s="39"/>
      <c r="I64" s="39"/>
      <c r="J64" s="78"/>
      <c r="K64" s="78"/>
      <c r="L64" s="78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</row>
    <row r="65" spans="1:32" s="57" customFormat="1" ht="15">
      <c r="A65" s="45"/>
      <c r="B65" s="45"/>
      <c r="C65" s="45"/>
      <c r="D65" s="45"/>
      <c r="E65" s="46" t="s">
        <v>62</v>
      </c>
      <c r="F65" s="55">
        <f>+F63+F49</f>
        <v>387942600000</v>
      </c>
      <c r="G65" s="55">
        <f>+G63+G49</f>
        <v>217325338765</v>
      </c>
      <c r="H65" s="55">
        <f>+H63+H49</f>
        <v>3200774473</v>
      </c>
      <c r="I65" s="55">
        <f>+I63+I49</f>
        <v>2950587806</v>
      </c>
      <c r="J65" s="48">
        <f>+G65/F65</f>
        <v>0.5601997273952384</v>
      </c>
      <c r="K65" s="48">
        <f>+H65/G65</f>
        <v>0.014728031674489129</v>
      </c>
      <c r="L65" s="48">
        <f>+I65/H65</f>
        <v>0.9218355841342653</v>
      </c>
      <c r="M65" s="56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s="34" customFormat="1" ht="15">
      <c r="A66" s="58"/>
      <c r="B66" s="58"/>
      <c r="C66" s="58"/>
      <c r="D66" s="58"/>
      <c r="E66" s="59"/>
      <c r="G66" s="64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</row>
    <row r="67" spans="6:9" ht="15">
      <c r="F67" s="62"/>
      <c r="G67" s="62"/>
      <c r="H67" s="62"/>
      <c r="I67" s="62"/>
    </row>
    <row r="68" spans="6:8" ht="15">
      <c r="F68" s="63"/>
      <c r="G68" s="63"/>
      <c r="H68" s="63"/>
    </row>
  </sheetData>
  <sheetProtection/>
  <printOptions gridLines="1" horizontalCentered="1" verticalCentered="1"/>
  <pageMargins left="0.31496062992125984" right="0.31496062992125984" top="0.35433070866141736" bottom="0.35433070866141736" header="0.31496062992125984" footer="0.31496062992125984"/>
  <pageSetup fitToHeight="8" fitToWidth="1" horizontalDpi="600" verticalDpi="600" orientation="landscape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1"/>
  <sheetViews>
    <sheetView zoomScalePageLayoutView="0" workbookViewId="0" topLeftCell="A61">
      <selection activeCell="F70" sqref="F70:I70"/>
    </sheetView>
  </sheetViews>
  <sheetFormatPr defaultColWidth="11.421875" defaultRowHeight="15"/>
  <cols>
    <col min="1" max="1" width="8.00390625" style="60" customWidth="1"/>
    <col min="2" max="2" width="7.7109375" style="60" customWidth="1"/>
    <col min="3" max="3" width="6.28125" style="60" customWidth="1"/>
    <col min="4" max="4" width="7.28125" style="60" customWidth="1"/>
    <col min="5" max="5" width="45.140625" style="0" customWidth="1"/>
    <col min="6" max="6" width="23.28125" style="0" customWidth="1"/>
    <col min="7" max="7" width="19.421875" style="0" bestFit="1" customWidth="1"/>
    <col min="8" max="8" width="22.28125" style="0" customWidth="1"/>
    <col min="9" max="9" width="23.140625" style="0" customWidth="1"/>
    <col min="10" max="12" width="7.8515625" style="0" bestFit="1" customWidth="1"/>
    <col min="13" max="32" width="11.421875" style="61" customWidth="1"/>
  </cols>
  <sheetData>
    <row r="1" spans="1:32" s="2" customFormat="1" ht="15">
      <c r="A1" s="1"/>
      <c r="B1" s="1"/>
      <c r="C1" s="1"/>
      <c r="D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2" customFormat="1" ht="15.75">
      <c r="A2" s="4" t="s">
        <v>0</v>
      </c>
      <c r="B2" s="1"/>
      <c r="C2" s="1"/>
      <c r="D2" s="1"/>
      <c r="E2" s="5"/>
      <c r="F2" s="6"/>
      <c r="G2" s="7"/>
      <c r="H2" s="7"/>
      <c r="I2" s="7"/>
      <c r="J2" s="7"/>
      <c r="K2" s="7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s="2" customFormat="1" ht="15.75">
      <c r="A3" s="4" t="s">
        <v>69</v>
      </c>
      <c r="B3" s="1"/>
      <c r="C3" s="1"/>
      <c r="D3" s="1"/>
      <c r="E3" s="5"/>
      <c r="F3" s="7"/>
      <c r="G3" s="7"/>
      <c r="H3" s="7"/>
      <c r="I3" s="7"/>
      <c r="J3" s="7"/>
      <c r="K3" s="7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s="2" customFormat="1" ht="15.75">
      <c r="A4" s="4" t="s">
        <v>70</v>
      </c>
      <c r="B4" s="1"/>
      <c r="C4" s="1"/>
      <c r="D4" s="1"/>
      <c r="E4" s="5"/>
      <c r="F4" s="7"/>
      <c r="G4" s="7"/>
      <c r="H4" s="7"/>
      <c r="I4" s="7"/>
      <c r="J4" s="7"/>
      <c r="K4" s="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s="2" customFormat="1" ht="15.75">
      <c r="A5" s="4" t="s">
        <v>1</v>
      </c>
      <c r="B5" s="1"/>
      <c r="C5" s="1"/>
      <c r="D5" s="1"/>
      <c r="E5" s="5"/>
      <c r="F5" s="7"/>
      <c r="G5" s="7"/>
      <c r="H5" s="7"/>
      <c r="I5" s="7"/>
      <c r="J5" s="7"/>
      <c r="K5" s="7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s="2" customFormat="1" ht="15.75">
      <c r="A6" s="4" t="s">
        <v>2</v>
      </c>
      <c r="B6" s="1"/>
      <c r="C6" s="1"/>
      <c r="D6" s="1"/>
      <c r="E6" s="5"/>
      <c r="F6" s="8"/>
      <c r="G6" s="7"/>
      <c r="H6" s="7"/>
      <c r="I6" s="7"/>
      <c r="J6" s="7"/>
      <c r="K6" s="7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2" customFormat="1" ht="15">
      <c r="A7" s="9"/>
      <c r="B7" s="1"/>
      <c r="C7" s="1"/>
      <c r="D7" s="1"/>
      <c r="E7" s="5"/>
      <c r="F7" s="7"/>
      <c r="G7" s="7"/>
      <c r="H7" s="7"/>
      <c r="I7" s="7"/>
      <c r="J7" s="7"/>
      <c r="K7" s="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s="13" customFormat="1" ht="25.5">
      <c r="A8" s="10" t="s">
        <v>3</v>
      </c>
      <c r="B8" s="10" t="s">
        <v>4</v>
      </c>
      <c r="C8" s="10" t="s">
        <v>5</v>
      </c>
      <c r="D8" s="10" t="s">
        <v>6</v>
      </c>
      <c r="E8" s="10"/>
      <c r="F8" s="11" t="s">
        <v>7</v>
      </c>
      <c r="G8" s="11" t="s">
        <v>8</v>
      </c>
      <c r="H8" s="11" t="s">
        <v>9</v>
      </c>
      <c r="I8" s="11" t="s">
        <v>10</v>
      </c>
      <c r="J8" s="11" t="s">
        <v>11</v>
      </c>
      <c r="K8" s="11" t="s">
        <v>12</v>
      </c>
      <c r="L8" s="11" t="s">
        <v>13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s="18" customFormat="1" ht="15">
      <c r="A9" s="14"/>
      <c r="B9" s="14"/>
      <c r="C9" s="14"/>
      <c r="D9" s="14"/>
      <c r="E9" s="15" t="s">
        <v>14</v>
      </c>
      <c r="F9" s="57"/>
      <c r="G9" s="57"/>
      <c r="H9" s="57"/>
      <c r="I9" s="57"/>
      <c r="J9" s="16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2" s="23" customFormat="1" ht="12.75">
      <c r="A10" s="19">
        <v>1</v>
      </c>
      <c r="B10" s="19"/>
      <c r="C10" s="19"/>
      <c r="D10" s="19"/>
      <c r="E10" s="20" t="s">
        <v>15</v>
      </c>
      <c r="F10" s="75"/>
      <c r="G10" s="75"/>
      <c r="H10" s="75"/>
      <c r="I10" s="75"/>
      <c r="J10" s="21"/>
      <c r="K10" s="21"/>
      <c r="L10" s="21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2" s="23" customFormat="1" ht="12.75">
      <c r="A11" s="19">
        <v>1</v>
      </c>
      <c r="B11" s="19">
        <v>0</v>
      </c>
      <c r="C11" s="19"/>
      <c r="D11" s="19"/>
      <c r="E11" s="20" t="s">
        <v>15</v>
      </c>
      <c r="F11" s="76">
        <f>+F12+F19</f>
        <v>14413000000</v>
      </c>
      <c r="G11" s="76">
        <f>+G12+G19</f>
        <v>6932614405</v>
      </c>
      <c r="H11" s="76">
        <f>+H12+H19</f>
        <v>3984432697</v>
      </c>
      <c r="I11" s="76">
        <f>+I12+I19</f>
        <v>3953699697</v>
      </c>
      <c r="J11" s="24">
        <f>+G11/F11</f>
        <v>0.4809973222091168</v>
      </c>
      <c r="K11" s="24">
        <f>+H11/G11</f>
        <v>0.574737388268171</v>
      </c>
      <c r="L11" s="24">
        <f>+I11/H11</f>
        <v>0.9922867313022655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s="23" customFormat="1" ht="25.5">
      <c r="A12" s="25">
        <v>1</v>
      </c>
      <c r="B12" s="25">
        <v>0</v>
      </c>
      <c r="C12" s="25">
        <v>1</v>
      </c>
      <c r="D12" s="25"/>
      <c r="E12" s="26" t="s">
        <v>16</v>
      </c>
      <c r="F12" s="27">
        <f>SUM(F13:F18)</f>
        <v>12245000000</v>
      </c>
      <c r="G12" s="27">
        <f>SUM(G13:G18)</f>
        <v>6501831979</v>
      </c>
      <c r="H12" s="27">
        <f>SUM(H13:H18)</f>
        <v>3553650271</v>
      </c>
      <c r="I12" s="27">
        <f>SUM(I13:I18)</f>
        <v>3522917271</v>
      </c>
      <c r="J12" s="28">
        <f aca="true" t="shared" si="0" ref="J12:L66">+G12/F12</f>
        <v>0.5309785201306656</v>
      </c>
      <c r="K12" s="28">
        <f t="shared" si="0"/>
        <v>0.5465613818501907</v>
      </c>
      <c r="L12" s="28">
        <f t="shared" si="0"/>
        <v>0.9913517094659539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s="34" customFormat="1" ht="15">
      <c r="A13" s="29">
        <v>1</v>
      </c>
      <c r="B13" s="29">
        <v>0</v>
      </c>
      <c r="C13" s="29">
        <v>1</v>
      </c>
      <c r="D13" s="29">
        <v>1</v>
      </c>
      <c r="E13" s="30" t="s">
        <v>17</v>
      </c>
      <c r="F13" s="77">
        <v>4166000000</v>
      </c>
      <c r="G13" s="77">
        <v>1066795272</v>
      </c>
      <c r="H13" s="77">
        <v>1066795272</v>
      </c>
      <c r="I13" s="77">
        <v>1066795272</v>
      </c>
      <c r="J13" s="78">
        <f t="shared" si="0"/>
        <v>0.25607183677388384</v>
      </c>
      <c r="K13" s="78">
        <f t="shared" si="0"/>
        <v>1</v>
      </c>
      <c r="L13" s="78">
        <f t="shared" si="0"/>
        <v>1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2" s="34" customFormat="1" ht="15">
      <c r="A14" s="29">
        <v>1</v>
      </c>
      <c r="B14" s="29">
        <v>0</v>
      </c>
      <c r="C14" s="29">
        <v>1</v>
      </c>
      <c r="D14" s="29">
        <v>4</v>
      </c>
      <c r="E14" s="30" t="s">
        <v>18</v>
      </c>
      <c r="F14" s="77">
        <v>418000000</v>
      </c>
      <c r="G14" s="77">
        <v>78582725</v>
      </c>
      <c r="H14" s="77">
        <v>78582725</v>
      </c>
      <c r="I14" s="77">
        <v>78582725</v>
      </c>
      <c r="J14" s="78">
        <f t="shared" si="0"/>
        <v>0.18799694976076556</v>
      </c>
      <c r="K14" s="78">
        <f t="shared" si="0"/>
        <v>1</v>
      </c>
      <c r="L14" s="78">
        <f t="shared" si="0"/>
        <v>1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</row>
    <row r="15" spans="1:32" s="34" customFormat="1" ht="15">
      <c r="A15" s="29">
        <v>1</v>
      </c>
      <c r="B15" s="29">
        <v>0</v>
      </c>
      <c r="C15" s="29">
        <v>1</v>
      </c>
      <c r="D15" s="29">
        <v>5</v>
      </c>
      <c r="E15" s="30" t="s">
        <v>19</v>
      </c>
      <c r="F15" s="77">
        <v>2430000000</v>
      </c>
      <c r="G15" s="77">
        <v>454039093</v>
      </c>
      <c r="H15" s="77">
        <v>454039093</v>
      </c>
      <c r="I15" s="77">
        <v>454039093</v>
      </c>
      <c r="J15" s="78">
        <f t="shared" si="0"/>
        <v>0.1868473633744856</v>
      </c>
      <c r="K15" s="78">
        <f t="shared" si="0"/>
        <v>1</v>
      </c>
      <c r="L15" s="78">
        <f t="shared" si="0"/>
        <v>1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</row>
    <row r="16" spans="1:32" s="34" customFormat="1" ht="26.25">
      <c r="A16" s="29">
        <v>1</v>
      </c>
      <c r="B16" s="29">
        <v>0</v>
      </c>
      <c r="C16" s="29">
        <v>1</v>
      </c>
      <c r="D16" s="29">
        <v>9</v>
      </c>
      <c r="E16" s="30" t="s">
        <v>20</v>
      </c>
      <c r="F16" s="77">
        <v>70000000</v>
      </c>
      <c r="G16" s="77">
        <v>49390505</v>
      </c>
      <c r="H16" s="77">
        <v>49390505</v>
      </c>
      <c r="I16" s="77">
        <v>49390505</v>
      </c>
      <c r="J16" s="78">
        <f t="shared" si="0"/>
        <v>0.7055786428571429</v>
      </c>
      <c r="K16" s="78">
        <f t="shared" si="0"/>
        <v>1</v>
      </c>
      <c r="L16" s="78">
        <f t="shared" si="0"/>
        <v>1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</row>
    <row r="17" spans="1:32" s="34" customFormat="1" ht="15">
      <c r="A17" s="29">
        <v>1</v>
      </c>
      <c r="B17" s="29">
        <v>0</v>
      </c>
      <c r="C17" s="29">
        <v>2</v>
      </c>
      <c r="D17" s="29">
        <v>14</v>
      </c>
      <c r="E17" s="30" t="s">
        <v>71</v>
      </c>
      <c r="F17" s="77">
        <v>5159873400</v>
      </c>
      <c r="G17" s="77">
        <v>4851897784</v>
      </c>
      <c r="H17" s="77">
        <v>1903716076</v>
      </c>
      <c r="I17" s="77">
        <v>1872983076</v>
      </c>
      <c r="J17" s="78">
        <v>0.8377296147809461</v>
      </c>
      <c r="K17" s="78">
        <v>1</v>
      </c>
      <c r="L17" s="78">
        <v>1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</row>
    <row r="18" spans="1:32" s="34" customFormat="1" ht="26.25">
      <c r="A18" s="29">
        <v>1</v>
      </c>
      <c r="B18" s="29">
        <v>0</v>
      </c>
      <c r="C18" s="29">
        <v>2</v>
      </c>
      <c r="D18" s="29">
        <v>999</v>
      </c>
      <c r="E18" s="30" t="s">
        <v>73</v>
      </c>
      <c r="F18" s="77">
        <v>1126600</v>
      </c>
      <c r="G18" s="77">
        <v>1126600</v>
      </c>
      <c r="H18" s="77">
        <v>1126600</v>
      </c>
      <c r="I18" s="77">
        <v>1126600</v>
      </c>
      <c r="J18" s="78"/>
      <c r="K18" s="78"/>
      <c r="L18" s="78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</row>
    <row r="19" spans="1:32" s="23" customFormat="1" ht="25.5">
      <c r="A19" s="25">
        <v>1</v>
      </c>
      <c r="B19" s="25">
        <v>0</v>
      </c>
      <c r="C19" s="25">
        <v>5</v>
      </c>
      <c r="D19" s="25"/>
      <c r="E19" s="26" t="s">
        <v>21</v>
      </c>
      <c r="F19" s="27">
        <f>SUM(F20:F25)</f>
        <v>2168000000</v>
      </c>
      <c r="G19" s="27">
        <f>SUM(G20:G25)</f>
        <v>430782426</v>
      </c>
      <c r="H19" s="27">
        <f>SUM(H20:H25)</f>
        <v>430782426</v>
      </c>
      <c r="I19" s="27">
        <f>SUM(I20:I25)</f>
        <v>430782426</v>
      </c>
      <c r="J19" s="28">
        <f t="shared" si="0"/>
        <v>0.19870038099630996</v>
      </c>
      <c r="K19" s="28">
        <f t="shared" si="0"/>
        <v>1</v>
      </c>
      <c r="L19" s="28">
        <f t="shared" si="0"/>
        <v>1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</row>
    <row r="20" spans="1:32" s="34" customFormat="1" ht="15">
      <c r="A20" s="29">
        <v>1</v>
      </c>
      <c r="B20" s="29">
        <v>0</v>
      </c>
      <c r="C20" s="29">
        <v>5</v>
      </c>
      <c r="D20" s="29">
        <v>1</v>
      </c>
      <c r="E20" s="30" t="s">
        <v>22</v>
      </c>
      <c r="F20" s="79">
        <v>949366677</v>
      </c>
      <c r="G20" s="79">
        <v>190020714</v>
      </c>
      <c r="H20" s="79">
        <v>190020714</v>
      </c>
      <c r="I20" s="80">
        <v>190020714</v>
      </c>
      <c r="J20" s="78">
        <f t="shared" si="0"/>
        <v>0.20015523885930536</v>
      </c>
      <c r="K20" s="78">
        <f t="shared" si="0"/>
        <v>1</v>
      </c>
      <c r="L20" s="78">
        <f t="shared" si="0"/>
        <v>1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</row>
    <row r="21" spans="1:32" s="34" customFormat="1" ht="15">
      <c r="A21" s="29">
        <v>1</v>
      </c>
      <c r="B21" s="29">
        <v>0</v>
      </c>
      <c r="C21" s="29">
        <v>5</v>
      </c>
      <c r="D21" s="29">
        <v>2</v>
      </c>
      <c r="E21" s="30" t="s">
        <v>23</v>
      </c>
      <c r="F21" s="79">
        <v>918637660</v>
      </c>
      <c r="G21" s="79">
        <v>185327242</v>
      </c>
      <c r="H21" s="79">
        <v>185327242</v>
      </c>
      <c r="I21" s="80">
        <v>185327242</v>
      </c>
      <c r="J21" s="78">
        <f t="shared" si="0"/>
        <v>0.2017413938810216</v>
      </c>
      <c r="K21" s="78">
        <f t="shared" si="0"/>
        <v>1</v>
      </c>
      <c r="L21" s="78">
        <f t="shared" si="0"/>
        <v>1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</row>
    <row r="22" spans="1:32" s="34" customFormat="1" ht="15">
      <c r="A22" s="29">
        <v>1</v>
      </c>
      <c r="B22" s="29">
        <v>0</v>
      </c>
      <c r="C22" s="29">
        <v>5</v>
      </c>
      <c r="D22" s="29">
        <v>6</v>
      </c>
      <c r="E22" s="30" t="s">
        <v>24</v>
      </c>
      <c r="F22" s="79">
        <v>177796464</v>
      </c>
      <c r="G22" s="79">
        <v>33263150</v>
      </c>
      <c r="H22" s="79">
        <v>33263150</v>
      </c>
      <c r="I22" s="79">
        <v>33263150</v>
      </c>
      <c r="J22" s="78">
        <f t="shared" si="0"/>
        <v>0.18708555418739936</v>
      </c>
      <c r="K22" s="78">
        <f t="shared" si="0"/>
        <v>1</v>
      </c>
      <c r="L22" s="78">
        <f t="shared" si="0"/>
        <v>1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</row>
    <row r="23" spans="1:32" s="34" customFormat="1" ht="15">
      <c r="A23" s="29">
        <v>1</v>
      </c>
      <c r="B23" s="29">
        <v>0</v>
      </c>
      <c r="C23" s="29">
        <v>5</v>
      </c>
      <c r="D23" s="29">
        <v>7</v>
      </c>
      <c r="E23" s="30" t="s">
        <v>25</v>
      </c>
      <c r="F23" s="79">
        <v>31300315</v>
      </c>
      <c r="G23" s="79">
        <v>5542550</v>
      </c>
      <c r="H23" s="79">
        <v>5542550</v>
      </c>
      <c r="I23" s="79">
        <v>5542550</v>
      </c>
      <c r="J23" s="78">
        <f t="shared" si="0"/>
        <v>0.17707649268066472</v>
      </c>
      <c r="K23" s="78">
        <f t="shared" si="0"/>
        <v>1</v>
      </c>
      <c r="L23" s="78">
        <f t="shared" si="0"/>
        <v>1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</row>
    <row r="24" spans="1:32" s="34" customFormat="1" ht="15">
      <c r="A24" s="29">
        <v>1</v>
      </c>
      <c r="B24" s="29">
        <v>0</v>
      </c>
      <c r="C24" s="29">
        <v>5</v>
      </c>
      <c r="D24" s="29">
        <v>8</v>
      </c>
      <c r="E24" s="30" t="s">
        <v>26</v>
      </c>
      <c r="F24" s="79">
        <v>31300315</v>
      </c>
      <c r="G24" s="79">
        <v>5542550</v>
      </c>
      <c r="H24" s="79">
        <v>5542550</v>
      </c>
      <c r="I24" s="79">
        <v>5542550</v>
      </c>
      <c r="J24" s="78">
        <f t="shared" si="0"/>
        <v>0.17707649268066472</v>
      </c>
      <c r="K24" s="78">
        <f t="shared" si="0"/>
        <v>1</v>
      </c>
      <c r="L24" s="78">
        <f t="shared" si="0"/>
        <v>1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32" s="34" customFormat="1" ht="26.25">
      <c r="A25" s="29">
        <v>1</v>
      </c>
      <c r="B25" s="29">
        <v>0</v>
      </c>
      <c r="C25" s="29">
        <v>5</v>
      </c>
      <c r="D25" s="29">
        <v>9</v>
      </c>
      <c r="E25" s="30" t="s">
        <v>27</v>
      </c>
      <c r="F25" s="79">
        <v>59598569</v>
      </c>
      <c r="G25" s="79">
        <v>11086220</v>
      </c>
      <c r="H25" s="79">
        <v>11086220</v>
      </c>
      <c r="I25" s="79">
        <v>11086220</v>
      </c>
      <c r="J25" s="78">
        <f t="shared" si="0"/>
        <v>0.1860148689140506</v>
      </c>
      <c r="K25" s="78">
        <f t="shared" si="0"/>
        <v>1</v>
      </c>
      <c r="L25" s="78">
        <f t="shared" si="0"/>
        <v>1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</row>
    <row r="26" spans="1:32" s="23" customFormat="1" ht="12.75">
      <c r="A26" s="25"/>
      <c r="B26" s="25"/>
      <c r="C26" s="25"/>
      <c r="D26" s="25"/>
      <c r="E26" s="26"/>
      <c r="F26" s="37"/>
      <c r="G26" s="37"/>
      <c r="H26" s="37"/>
      <c r="I26" s="37"/>
      <c r="J26" s="28"/>
      <c r="K26" s="28"/>
      <c r="L26" s="28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s="23" customFormat="1" ht="12.75">
      <c r="A27" s="19">
        <v>2</v>
      </c>
      <c r="B27" s="19"/>
      <c r="C27" s="19"/>
      <c r="D27" s="19"/>
      <c r="E27" s="20" t="s">
        <v>28</v>
      </c>
      <c r="F27" s="81">
        <f>+F28+F29</f>
        <v>2272000000</v>
      </c>
      <c r="G27" s="81">
        <f>+G28+G29</f>
        <v>927737742</v>
      </c>
      <c r="H27" s="81">
        <f>+H28+H29</f>
        <v>502949336</v>
      </c>
      <c r="I27" s="81">
        <f>+I28+I29</f>
        <v>483689336</v>
      </c>
      <c r="J27" s="24">
        <f t="shared" si="0"/>
        <v>0.40833527376760564</v>
      </c>
      <c r="K27" s="24">
        <f t="shared" si="0"/>
        <v>0.5421244746556835</v>
      </c>
      <c r="L27" s="24">
        <f t="shared" si="0"/>
        <v>0.9617058844272934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</row>
    <row r="28" spans="1:32" s="23" customFormat="1" ht="12.75">
      <c r="A28" s="25">
        <v>2</v>
      </c>
      <c r="B28" s="25">
        <v>0</v>
      </c>
      <c r="C28" s="25">
        <v>3</v>
      </c>
      <c r="D28" s="25"/>
      <c r="E28" s="26" t="s">
        <v>29</v>
      </c>
      <c r="F28" s="38">
        <v>33000000</v>
      </c>
      <c r="G28" s="38">
        <v>15959988</v>
      </c>
      <c r="H28" s="38">
        <v>13803763</v>
      </c>
      <c r="I28" s="38">
        <v>11700763</v>
      </c>
      <c r="J28" s="28">
        <f t="shared" si="0"/>
        <v>0.483636</v>
      </c>
      <c r="K28" s="28">
        <f t="shared" si="0"/>
        <v>0.8648980813770035</v>
      </c>
      <c r="L28" s="28">
        <f t="shared" si="0"/>
        <v>0.8476502385617602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29" spans="1:32" s="23" customFormat="1" ht="12.75">
      <c r="A29" s="25">
        <v>2</v>
      </c>
      <c r="B29" s="25">
        <v>0</v>
      </c>
      <c r="C29" s="25">
        <v>4</v>
      </c>
      <c r="D29" s="25"/>
      <c r="E29" s="26" t="s">
        <v>30</v>
      </c>
      <c r="F29" s="38">
        <f>SUM(F30:F42)</f>
        <v>2239000000</v>
      </c>
      <c r="G29" s="38">
        <f>SUM(G30:G42)</f>
        <v>911777754</v>
      </c>
      <c r="H29" s="38">
        <f>SUM(H30:H42)</f>
        <v>489145573</v>
      </c>
      <c r="I29" s="38">
        <f>SUM(I30:I42)</f>
        <v>471988573</v>
      </c>
      <c r="J29" s="28">
        <f t="shared" si="0"/>
        <v>0.40722543724877175</v>
      </c>
      <c r="K29" s="28">
        <f t="shared" si="0"/>
        <v>0.5364745639538822</v>
      </c>
      <c r="L29" s="28">
        <f t="shared" si="0"/>
        <v>0.9649245522252738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0" spans="1:32" s="34" customFormat="1" ht="15">
      <c r="A30" s="29">
        <v>2</v>
      </c>
      <c r="B30" s="29">
        <v>0</v>
      </c>
      <c r="C30" s="29">
        <v>4</v>
      </c>
      <c r="D30" s="29">
        <v>1</v>
      </c>
      <c r="E30" s="30" t="s">
        <v>31</v>
      </c>
      <c r="F30" s="39">
        <v>190000000</v>
      </c>
      <c r="G30" s="39">
        <v>0</v>
      </c>
      <c r="H30" s="39">
        <v>0</v>
      </c>
      <c r="I30" s="39">
        <v>0</v>
      </c>
      <c r="J30" s="78">
        <f t="shared" si="0"/>
        <v>0</v>
      </c>
      <c r="K30" s="78"/>
      <c r="L30" s="78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</row>
    <row r="31" spans="1:32" s="34" customFormat="1" ht="15">
      <c r="A31" s="29">
        <v>2</v>
      </c>
      <c r="B31" s="29">
        <v>0</v>
      </c>
      <c r="C31" s="29">
        <v>4</v>
      </c>
      <c r="D31" s="29">
        <v>2</v>
      </c>
      <c r="E31" s="30" t="s">
        <v>32</v>
      </c>
      <c r="F31" s="40">
        <v>0</v>
      </c>
      <c r="G31" s="40">
        <v>0</v>
      </c>
      <c r="H31" s="40">
        <v>0</v>
      </c>
      <c r="I31" s="40">
        <v>0</v>
      </c>
      <c r="J31" s="78"/>
      <c r="K31" s="78"/>
      <c r="L31" s="78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</row>
    <row r="32" spans="1:32" s="34" customFormat="1" ht="15">
      <c r="A32" s="29">
        <v>2</v>
      </c>
      <c r="B32" s="29">
        <v>0</v>
      </c>
      <c r="C32" s="29">
        <v>4</v>
      </c>
      <c r="D32" s="29">
        <v>4</v>
      </c>
      <c r="E32" s="30" t="s">
        <v>33</v>
      </c>
      <c r="F32" s="39">
        <v>152542865</v>
      </c>
      <c r="G32" s="39">
        <v>61722041</v>
      </c>
      <c r="H32" s="39">
        <v>14421115</v>
      </c>
      <c r="I32" s="39">
        <v>14421115</v>
      </c>
      <c r="J32" s="78">
        <f t="shared" si="0"/>
        <v>0.4046209634255919</v>
      </c>
      <c r="K32" s="78">
        <f t="shared" si="0"/>
        <v>0.23364611354961512</v>
      </c>
      <c r="L32" s="78">
        <f t="shared" si="0"/>
        <v>1</v>
      </c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</row>
    <row r="33" spans="1:32" s="34" customFormat="1" ht="15">
      <c r="A33" s="29">
        <v>2</v>
      </c>
      <c r="B33" s="29">
        <v>0</v>
      </c>
      <c r="C33" s="29">
        <v>4</v>
      </c>
      <c r="D33" s="29">
        <v>5</v>
      </c>
      <c r="E33" s="30" t="s">
        <v>34</v>
      </c>
      <c r="F33" s="41">
        <v>369898415</v>
      </c>
      <c r="G33" s="41">
        <v>230812432</v>
      </c>
      <c r="H33" s="41">
        <v>77805943</v>
      </c>
      <c r="I33" s="41">
        <v>77805943</v>
      </c>
      <c r="J33" s="78">
        <f t="shared" si="0"/>
        <v>0.6239887024117149</v>
      </c>
      <c r="K33" s="78">
        <f t="shared" si="0"/>
        <v>0.33709598016800063</v>
      </c>
      <c r="L33" s="78">
        <f t="shared" si="0"/>
        <v>1</v>
      </c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</row>
    <row r="34" spans="1:32" s="34" customFormat="1" ht="15">
      <c r="A34" s="29">
        <v>2</v>
      </c>
      <c r="B34" s="29">
        <v>0</v>
      </c>
      <c r="C34" s="29">
        <v>4</v>
      </c>
      <c r="D34" s="29">
        <v>6</v>
      </c>
      <c r="E34" s="30" t="s">
        <v>35</v>
      </c>
      <c r="F34" s="41">
        <v>153105990</v>
      </c>
      <c r="G34" s="41">
        <v>126981103</v>
      </c>
      <c r="H34" s="41">
        <v>63147103</v>
      </c>
      <c r="I34" s="41">
        <v>45990103</v>
      </c>
      <c r="J34" s="78">
        <f t="shared" si="0"/>
        <v>0.8293673095350482</v>
      </c>
      <c r="K34" s="78">
        <f t="shared" si="0"/>
        <v>0.4972952786526039</v>
      </c>
      <c r="L34" s="78">
        <f t="shared" si="0"/>
        <v>0.7283010750311063</v>
      </c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</row>
    <row r="35" spans="1:32" s="34" customFormat="1" ht="15">
      <c r="A35" s="29">
        <v>2</v>
      </c>
      <c r="B35" s="29">
        <v>0</v>
      </c>
      <c r="C35" s="29">
        <v>4</v>
      </c>
      <c r="D35" s="29">
        <v>7</v>
      </c>
      <c r="E35" s="30" t="s">
        <v>36</v>
      </c>
      <c r="F35" s="41">
        <v>123145806</v>
      </c>
      <c r="G35" s="41">
        <v>95257809</v>
      </c>
      <c r="H35" s="41">
        <v>1959000</v>
      </c>
      <c r="I35" s="41">
        <v>1959000</v>
      </c>
      <c r="J35" s="78">
        <f t="shared" si="0"/>
        <v>0.773536769900227</v>
      </c>
      <c r="K35" s="78">
        <f t="shared" si="0"/>
        <v>0.020565243107785524</v>
      </c>
      <c r="L35" s="78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</row>
    <row r="36" spans="1:32" s="34" customFormat="1" ht="15">
      <c r="A36" s="29">
        <v>2</v>
      </c>
      <c r="B36" s="29">
        <v>0</v>
      </c>
      <c r="C36" s="29">
        <v>4</v>
      </c>
      <c r="D36" s="29">
        <v>8</v>
      </c>
      <c r="E36" s="30" t="s">
        <v>37</v>
      </c>
      <c r="F36" s="41">
        <v>407146152</v>
      </c>
      <c r="G36" s="41">
        <v>137940144</v>
      </c>
      <c r="H36" s="41">
        <v>137940144</v>
      </c>
      <c r="I36" s="41">
        <v>137940144</v>
      </c>
      <c r="J36" s="78">
        <f t="shared" si="0"/>
        <v>0.33879761191995744</v>
      </c>
      <c r="K36" s="78">
        <f t="shared" si="0"/>
        <v>1</v>
      </c>
      <c r="L36" s="78">
        <f t="shared" si="0"/>
        <v>1</v>
      </c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</row>
    <row r="37" spans="1:32" s="34" customFormat="1" ht="15">
      <c r="A37" s="29">
        <v>2</v>
      </c>
      <c r="B37" s="29">
        <v>0</v>
      </c>
      <c r="C37" s="29">
        <v>4</v>
      </c>
      <c r="D37" s="29">
        <v>9</v>
      </c>
      <c r="E37" s="30" t="s">
        <v>38</v>
      </c>
      <c r="F37" s="41">
        <v>99532062</v>
      </c>
      <c r="G37" s="41">
        <v>36477478</v>
      </c>
      <c r="H37" s="41">
        <v>36477478</v>
      </c>
      <c r="I37" s="41">
        <v>36477478</v>
      </c>
      <c r="J37" s="78">
        <f t="shared" si="0"/>
        <v>0.36648972468791013</v>
      </c>
      <c r="K37" s="78">
        <f t="shared" si="0"/>
        <v>1</v>
      </c>
      <c r="L37" s="78">
        <f t="shared" si="0"/>
        <v>1</v>
      </c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</row>
    <row r="38" spans="1:32" s="34" customFormat="1" ht="15">
      <c r="A38" s="29">
        <v>2</v>
      </c>
      <c r="B38" s="29">
        <v>0</v>
      </c>
      <c r="C38" s="29">
        <v>4</v>
      </c>
      <c r="D38" s="29">
        <v>10</v>
      </c>
      <c r="E38" s="30" t="s">
        <v>39</v>
      </c>
      <c r="F38" s="41">
        <v>152179485</v>
      </c>
      <c r="G38" s="41">
        <v>130760495</v>
      </c>
      <c r="H38" s="41">
        <v>114753499</v>
      </c>
      <c r="I38" s="41">
        <v>114753499</v>
      </c>
      <c r="J38" s="78">
        <f t="shared" si="0"/>
        <v>0.8592517907390737</v>
      </c>
      <c r="K38" s="78">
        <f t="shared" si="0"/>
        <v>0.8775853823434976</v>
      </c>
      <c r="L38" s="78">
        <f t="shared" si="0"/>
        <v>1</v>
      </c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</row>
    <row r="39" spans="1:32" s="34" customFormat="1" ht="15">
      <c r="A39" s="29">
        <v>2</v>
      </c>
      <c r="B39" s="29">
        <v>0</v>
      </c>
      <c r="C39" s="29">
        <v>4</v>
      </c>
      <c r="D39" s="29">
        <v>13</v>
      </c>
      <c r="E39" s="30" t="s">
        <v>40</v>
      </c>
      <c r="F39" s="41">
        <v>3000000</v>
      </c>
      <c r="G39" s="41">
        <v>0</v>
      </c>
      <c r="H39" s="41">
        <v>0</v>
      </c>
      <c r="I39" s="41">
        <v>0</v>
      </c>
      <c r="J39" s="78">
        <f>+G39/F39</f>
        <v>0</v>
      </c>
      <c r="K39" s="78">
        <f>+G39/F39</f>
        <v>0</v>
      </c>
      <c r="L39" s="78">
        <f>+I39/F39</f>
        <v>0</v>
      </c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</row>
    <row r="40" spans="1:32" s="34" customFormat="1" ht="26.25">
      <c r="A40" s="29">
        <v>2</v>
      </c>
      <c r="B40" s="29">
        <v>0</v>
      </c>
      <c r="C40" s="29">
        <v>4</v>
      </c>
      <c r="D40" s="29">
        <v>21</v>
      </c>
      <c r="E40" s="30" t="s">
        <v>41</v>
      </c>
      <c r="F40" s="41">
        <v>358321225</v>
      </c>
      <c r="G40" s="41">
        <v>13966000</v>
      </c>
      <c r="H40" s="41">
        <v>7866000</v>
      </c>
      <c r="I40" s="41">
        <v>7866000</v>
      </c>
      <c r="J40" s="78">
        <f t="shared" si="0"/>
        <v>0.03897620075394641</v>
      </c>
      <c r="K40" s="78"/>
      <c r="L40" s="78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</row>
    <row r="41" spans="1:32" s="34" customFormat="1" ht="15">
      <c r="A41" s="29">
        <v>2</v>
      </c>
      <c r="B41" s="29">
        <v>0</v>
      </c>
      <c r="C41" s="29">
        <v>4</v>
      </c>
      <c r="D41" s="29">
        <v>40</v>
      </c>
      <c r="E41" s="30" t="s">
        <v>42</v>
      </c>
      <c r="F41" s="41">
        <v>70000000</v>
      </c>
      <c r="G41" s="41">
        <v>14707056</v>
      </c>
      <c r="H41" s="41">
        <v>7091056</v>
      </c>
      <c r="I41" s="41">
        <v>7091056</v>
      </c>
      <c r="J41" s="78">
        <f t="shared" si="0"/>
        <v>0.2101008</v>
      </c>
      <c r="K41" s="78">
        <f t="shared" si="0"/>
        <v>0.48215332830717444</v>
      </c>
      <c r="L41" s="78">
        <f t="shared" si="0"/>
        <v>1</v>
      </c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</row>
    <row r="42" spans="1:32" s="34" customFormat="1" ht="26.25">
      <c r="A42" s="29">
        <v>2</v>
      </c>
      <c r="B42" s="29">
        <v>0</v>
      </c>
      <c r="C42" s="29">
        <v>4</v>
      </c>
      <c r="D42" s="29">
        <v>41</v>
      </c>
      <c r="E42" s="30" t="s">
        <v>43</v>
      </c>
      <c r="F42" s="41">
        <v>160128000</v>
      </c>
      <c r="G42" s="41">
        <v>63153196</v>
      </c>
      <c r="H42" s="41">
        <v>27684235</v>
      </c>
      <c r="I42" s="41">
        <v>27684235</v>
      </c>
      <c r="J42" s="78">
        <f t="shared" si="0"/>
        <v>0.3943919614308553</v>
      </c>
      <c r="K42" s="78">
        <f t="shared" si="0"/>
        <v>0.43836633382734896</v>
      </c>
      <c r="L42" s="78">
        <f t="shared" si="0"/>
        <v>1</v>
      </c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</row>
    <row r="43" spans="1:32" s="34" customFormat="1" ht="15">
      <c r="A43" s="29"/>
      <c r="B43" s="29"/>
      <c r="C43" s="29"/>
      <c r="D43" s="29"/>
      <c r="E43" s="42"/>
      <c r="F43" s="40"/>
      <c r="G43" s="40"/>
      <c r="H43" s="40"/>
      <c r="I43" s="40"/>
      <c r="J43" s="78"/>
      <c r="K43" s="78"/>
      <c r="L43" s="78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</row>
    <row r="44" spans="1:32" s="23" customFormat="1" ht="12.75">
      <c r="A44" s="19">
        <v>3</v>
      </c>
      <c r="B44" s="19"/>
      <c r="C44" s="19"/>
      <c r="D44" s="19"/>
      <c r="E44" s="20" t="s">
        <v>44</v>
      </c>
      <c r="F44" s="43">
        <f>SUM(F45:F49)</f>
        <v>943000000</v>
      </c>
      <c r="G44" s="43">
        <f>SUM(G45:G49)</f>
        <v>0</v>
      </c>
      <c r="H44" s="43">
        <f>SUM(H45:H49)</f>
        <v>0</v>
      </c>
      <c r="I44" s="43">
        <f>SUM(I45:I49)</f>
        <v>0</v>
      </c>
      <c r="J44" s="24">
        <f t="shared" si="0"/>
        <v>0</v>
      </c>
      <c r="K44" s="24" t="e">
        <f t="shared" si="0"/>
        <v>#DIV/0!</v>
      </c>
      <c r="L44" s="24" t="e">
        <f t="shared" si="0"/>
        <v>#DIV/0!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</row>
    <row r="45" spans="1:32" s="34" customFormat="1" ht="15">
      <c r="A45" s="29">
        <v>3</v>
      </c>
      <c r="B45" s="29">
        <v>1</v>
      </c>
      <c r="C45" s="29">
        <v>1</v>
      </c>
      <c r="D45" s="29">
        <v>3</v>
      </c>
      <c r="E45" s="42" t="s">
        <v>45</v>
      </c>
      <c r="F45" s="39">
        <v>65000000</v>
      </c>
      <c r="G45" s="39">
        <v>0</v>
      </c>
      <c r="H45" s="39">
        <v>0</v>
      </c>
      <c r="I45" s="39">
        <v>0</v>
      </c>
      <c r="J45" s="78">
        <f t="shared" si="0"/>
        <v>0</v>
      </c>
      <c r="K45" s="78">
        <f>+G45/F45</f>
        <v>0</v>
      </c>
      <c r="L45" s="78">
        <f>+I45/F45</f>
        <v>0</v>
      </c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</row>
    <row r="46" spans="1:32" s="34" customFormat="1" ht="30">
      <c r="A46" s="29">
        <v>3</v>
      </c>
      <c r="B46" s="29">
        <v>1</v>
      </c>
      <c r="C46" s="29">
        <v>1</v>
      </c>
      <c r="D46" s="29">
        <v>4</v>
      </c>
      <c r="E46" s="42" t="s">
        <v>46</v>
      </c>
      <c r="F46" s="39">
        <v>73000000</v>
      </c>
      <c r="G46" s="39">
        <v>0</v>
      </c>
      <c r="H46" s="39">
        <v>0</v>
      </c>
      <c r="I46" s="39">
        <v>0</v>
      </c>
      <c r="J46" s="78">
        <f>+G46/F46</f>
        <v>0</v>
      </c>
      <c r="K46" s="78">
        <f>+H46/F46</f>
        <v>0</v>
      </c>
      <c r="L46" s="78">
        <f>+I46/F46</f>
        <v>0</v>
      </c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</row>
    <row r="47" spans="1:32" s="34" customFormat="1" ht="15">
      <c r="A47" s="29">
        <v>3</v>
      </c>
      <c r="B47" s="29">
        <v>2</v>
      </c>
      <c r="C47" s="29">
        <v>1</v>
      </c>
      <c r="D47" s="29">
        <v>1</v>
      </c>
      <c r="E47" s="42" t="s">
        <v>47</v>
      </c>
      <c r="F47" s="39">
        <v>404000000</v>
      </c>
      <c r="G47" s="39">
        <v>0</v>
      </c>
      <c r="H47" s="39">
        <v>0</v>
      </c>
      <c r="I47" s="39">
        <v>0</v>
      </c>
      <c r="J47" s="78">
        <f>+G47/F47</f>
        <v>0</v>
      </c>
      <c r="K47" s="78">
        <f>+H47/F47</f>
        <v>0</v>
      </c>
      <c r="L47" s="78">
        <f>+I47/F47</f>
        <v>0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</row>
    <row r="48" spans="1:32" s="34" customFormat="1" ht="15">
      <c r="A48" s="29">
        <v>3</v>
      </c>
      <c r="B48" s="29">
        <v>6</v>
      </c>
      <c r="C48" s="29">
        <v>1</v>
      </c>
      <c r="D48" s="29">
        <v>1</v>
      </c>
      <c r="E48" s="42" t="s">
        <v>48</v>
      </c>
      <c r="F48" s="44">
        <v>206000000</v>
      </c>
      <c r="G48" s="44">
        <v>0</v>
      </c>
      <c r="H48" s="44">
        <v>0</v>
      </c>
      <c r="I48" s="44">
        <v>0</v>
      </c>
      <c r="J48" s="78">
        <f>+G48/F48</f>
        <v>0</v>
      </c>
      <c r="K48" s="78">
        <f>+H48/F48</f>
        <v>0</v>
      </c>
      <c r="L48" s="78">
        <f>+I48/F48</f>
        <v>0</v>
      </c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</row>
    <row r="49" spans="1:32" s="34" customFormat="1" ht="30">
      <c r="A49" s="29">
        <v>3</v>
      </c>
      <c r="B49" s="29">
        <v>6</v>
      </c>
      <c r="C49" s="29">
        <v>3</v>
      </c>
      <c r="D49" s="29">
        <v>19</v>
      </c>
      <c r="E49" s="42" t="s">
        <v>72</v>
      </c>
      <c r="F49" s="44">
        <v>195000000</v>
      </c>
      <c r="G49" s="44">
        <v>0</v>
      </c>
      <c r="H49" s="44">
        <v>0</v>
      </c>
      <c r="I49" s="44">
        <v>0</v>
      </c>
      <c r="J49" s="78">
        <f>+G49/F49</f>
        <v>0</v>
      </c>
      <c r="K49" s="78">
        <f>+H49/F49</f>
        <v>0</v>
      </c>
      <c r="L49" s="78">
        <f>+I49/F49</f>
        <v>0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</row>
    <row r="50" spans="1:32" s="34" customFormat="1" ht="15">
      <c r="A50" s="29"/>
      <c r="B50" s="29"/>
      <c r="C50" s="29"/>
      <c r="D50" s="29"/>
      <c r="E50" s="42"/>
      <c r="F50" s="40"/>
      <c r="G50" s="40"/>
      <c r="H50" s="40"/>
      <c r="I50" s="40"/>
      <c r="J50" s="78"/>
      <c r="K50" s="78"/>
      <c r="L50" s="78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</row>
    <row r="51" spans="1:32" s="23" customFormat="1" ht="15">
      <c r="A51" s="45"/>
      <c r="B51" s="45"/>
      <c r="C51" s="45"/>
      <c r="D51" s="45"/>
      <c r="E51" s="46" t="s">
        <v>49</v>
      </c>
      <c r="F51" s="47">
        <f>+F44+F27+F11</f>
        <v>17628000000</v>
      </c>
      <c r="G51" s="47">
        <f>+G44+G27+G11</f>
        <v>7860352147</v>
      </c>
      <c r="H51" s="47">
        <f>+H44+H27+H11</f>
        <v>4487382033</v>
      </c>
      <c r="I51" s="47">
        <f>+I44+I27+I11</f>
        <v>4437389033</v>
      </c>
      <c r="J51" s="48">
        <f t="shared" si="0"/>
        <v>0.44590152864760607</v>
      </c>
      <c r="K51" s="48">
        <f t="shared" si="0"/>
        <v>0.5708881674865756</v>
      </c>
      <c r="L51" s="48">
        <f t="shared" si="0"/>
        <v>0.9888592057390359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</row>
    <row r="52" spans="1:32" s="34" customFormat="1" ht="15">
      <c r="A52" s="29"/>
      <c r="B52" s="29"/>
      <c r="C52" s="29"/>
      <c r="D52" s="29"/>
      <c r="E52" s="42"/>
      <c r="F52" s="79"/>
      <c r="G52" s="79"/>
      <c r="H52" s="79"/>
      <c r="I52" s="79"/>
      <c r="J52" s="78"/>
      <c r="K52" s="78"/>
      <c r="L52" s="78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</row>
    <row r="53" spans="1:32" s="23" customFormat="1" ht="12.75">
      <c r="A53" s="19"/>
      <c r="B53" s="19"/>
      <c r="C53" s="19"/>
      <c r="D53" s="19"/>
      <c r="E53" s="20" t="s">
        <v>50</v>
      </c>
      <c r="F53" s="43"/>
      <c r="G53" s="43"/>
      <c r="H53" s="43"/>
      <c r="I53" s="43"/>
      <c r="J53" s="24"/>
      <c r="K53" s="24"/>
      <c r="L53" s="24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</row>
    <row r="54" spans="1:32" s="53" customFormat="1" ht="39">
      <c r="A54" s="49">
        <v>112</v>
      </c>
      <c r="B54" s="49">
        <v>10000</v>
      </c>
      <c r="C54" s="49">
        <v>2</v>
      </c>
      <c r="D54" s="49"/>
      <c r="E54" s="30" t="s">
        <v>65</v>
      </c>
      <c r="F54" s="50">
        <v>7000000000</v>
      </c>
      <c r="G54" s="50">
        <v>7000000000</v>
      </c>
      <c r="H54" s="50">
        <v>0</v>
      </c>
      <c r="I54" s="50">
        <v>0</v>
      </c>
      <c r="J54" s="78">
        <f>+G54/F54</f>
        <v>1</v>
      </c>
      <c r="K54" s="78">
        <f>+H54/G54</f>
        <v>0</v>
      </c>
      <c r="L54" s="78">
        <v>0</v>
      </c>
      <c r="M54" s="33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</row>
    <row r="55" spans="1:32" s="34" customFormat="1" ht="30">
      <c r="A55" s="29">
        <v>520</v>
      </c>
      <c r="B55" s="29">
        <v>1000</v>
      </c>
      <c r="C55" s="29">
        <v>1</v>
      </c>
      <c r="D55" s="29"/>
      <c r="E55" s="42" t="s">
        <v>51</v>
      </c>
      <c r="F55" s="39">
        <v>12199405361</v>
      </c>
      <c r="G55" s="39">
        <v>2224610588</v>
      </c>
      <c r="H55" s="39">
        <v>250490405</v>
      </c>
      <c r="I55" s="39">
        <v>245429373</v>
      </c>
      <c r="J55" s="78">
        <f t="shared" si="0"/>
        <v>0.18235401826320213</v>
      </c>
      <c r="K55" s="78">
        <f t="shared" si="0"/>
        <v>0.11259966411703512</v>
      </c>
      <c r="L55" s="78">
        <f t="shared" si="0"/>
        <v>0.9797955055404218</v>
      </c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</row>
    <row r="56" spans="1:32" s="34" customFormat="1" ht="51">
      <c r="A56" s="29">
        <v>540</v>
      </c>
      <c r="B56" s="29">
        <v>1000</v>
      </c>
      <c r="C56" s="29">
        <v>1</v>
      </c>
      <c r="D56" s="29"/>
      <c r="E56" s="82" t="s">
        <v>52</v>
      </c>
      <c r="F56" s="39">
        <v>50000000</v>
      </c>
      <c r="G56" s="39">
        <v>0</v>
      </c>
      <c r="H56" s="39">
        <v>0</v>
      </c>
      <c r="I56" s="39">
        <v>0</v>
      </c>
      <c r="J56" s="78">
        <f t="shared" si="0"/>
        <v>0</v>
      </c>
      <c r="K56" s="78">
        <f aca="true" t="shared" si="1" ref="K56:K61">+H56/F56</f>
        <v>0</v>
      </c>
      <c r="L56" s="78">
        <f aca="true" t="shared" si="2" ref="L56:L61">+I56/F56</f>
        <v>0</v>
      </c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</row>
    <row r="57" spans="1:32" s="34" customFormat="1" ht="30">
      <c r="A57" s="29">
        <v>630</v>
      </c>
      <c r="B57" s="29">
        <v>300</v>
      </c>
      <c r="C57" s="29">
        <v>1</v>
      </c>
      <c r="D57" s="29"/>
      <c r="E57" s="42" t="s">
        <v>53</v>
      </c>
      <c r="F57" s="39">
        <v>25000000000</v>
      </c>
      <c r="G57" s="39">
        <v>0</v>
      </c>
      <c r="H57" s="39">
        <v>0</v>
      </c>
      <c r="I57" s="39">
        <v>0</v>
      </c>
      <c r="J57" s="78">
        <f>+G57/F57</f>
        <v>0</v>
      </c>
      <c r="K57" s="78">
        <f t="shared" si="1"/>
        <v>0</v>
      </c>
      <c r="L57" s="78">
        <f t="shared" si="2"/>
        <v>0</v>
      </c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</row>
    <row r="58" spans="1:32" s="34" customFormat="1" ht="30">
      <c r="A58" s="29">
        <v>310</v>
      </c>
      <c r="B58" s="29">
        <v>1000</v>
      </c>
      <c r="C58" s="29">
        <v>2</v>
      </c>
      <c r="D58" s="29"/>
      <c r="E58" s="42" t="s">
        <v>54</v>
      </c>
      <c r="F58" s="39">
        <v>220286402890</v>
      </c>
      <c r="G58" s="39">
        <v>194854742604</v>
      </c>
      <c r="H58" s="39">
        <v>102244713477</v>
      </c>
      <c r="I58" s="39">
        <v>14000000000</v>
      </c>
      <c r="J58" s="78">
        <f>+G58/F58</f>
        <v>0.8845518381872198</v>
      </c>
      <c r="K58" s="78">
        <f t="shared" si="1"/>
        <v>0.4641444598287616</v>
      </c>
      <c r="L58" s="78">
        <f t="shared" si="2"/>
        <v>0.06355362753365626</v>
      </c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</row>
    <row r="59" spans="1:32" s="34" customFormat="1" ht="51">
      <c r="A59" s="29">
        <v>310</v>
      </c>
      <c r="B59" s="29">
        <v>1000</v>
      </c>
      <c r="C59" s="29">
        <v>1</v>
      </c>
      <c r="D59" s="29"/>
      <c r="E59" s="82" t="s">
        <v>55</v>
      </c>
      <c r="F59" s="39">
        <v>4801464000</v>
      </c>
      <c r="G59" s="39">
        <v>126000000</v>
      </c>
      <c r="H59" s="39">
        <v>6000000</v>
      </c>
      <c r="I59" s="39">
        <v>6000000</v>
      </c>
      <c r="J59" s="78">
        <f>+G59/F59</f>
        <v>0.026241996191161694</v>
      </c>
      <c r="K59" s="78">
        <f t="shared" si="1"/>
        <v>0.001249618866245795</v>
      </c>
      <c r="L59" s="78">
        <f t="shared" si="2"/>
        <v>0.001249618866245795</v>
      </c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</row>
    <row r="60" spans="1:32" s="34" customFormat="1" ht="45">
      <c r="A60" s="29">
        <v>310</v>
      </c>
      <c r="B60" s="29">
        <v>1000</v>
      </c>
      <c r="C60" s="29">
        <v>4</v>
      </c>
      <c r="D60" s="29"/>
      <c r="E60" s="42" t="s">
        <v>56</v>
      </c>
      <c r="F60" s="39">
        <v>11000000000</v>
      </c>
      <c r="G60" s="39">
        <v>0</v>
      </c>
      <c r="H60" s="39">
        <v>0</v>
      </c>
      <c r="I60" s="39">
        <v>0</v>
      </c>
      <c r="J60" s="78">
        <f>+G60/F60</f>
        <v>0</v>
      </c>
      <c r="K60" s="78">
        <f t="shared" si="1"/>
        <v>0</v>
      </c>
      <c r="L60" s="78">
        <f t="shared" si="2"/>
        <v>0</v>
      </c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</row>
    <row r="61" spans="1:32" s="34" customFormat="1" ht="51">
      <c r="A61" s="29">
        <v>310</v>
      </c>
      <c r="B61" s="29">
        <v>1000</v>
      </c>
      <c r="C61" s="29">
        <v>12</v>
      </c>
      <c r="D61" s="29"/>
      <c r="E61" s="82" t="s">
        <v>57</v>
      </c>
      <c r="F61" s="39">
        <v>9385785597</v>
      </c>
      <c r="G61" s="39">
        <v>2945784045</v>
      </c>
      <c r="H61" s="39">
        <v>6000000</v>
      </c>
      <c r="I61" s="39">
        <v>6000000</v>
      </c>
      <c r="J61" s="78">
        <f>+G61/F61</f>
        <v>0.31385588500354916</v>
      </c>
      <c r="K61" s="78">
        <f t="shared" si="1"/>
        <v>0.0006392645493540566</v>
      </c>
      <c r="L61" s="78">
        <f t="shared" si="2"/>
        <v>0.0006392645493540566</v>
      </c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</row>
    <row r="62" spans="1:32" s="34" customFormat="1" ht="30">
      <c r="A62" s="29">
        <v>520</v>
      </c>
      <c r="B62" s="29">
        <v>1000</v>
      </c>
      <c r="C62" s="29">
        <v>3</v>
      </c>
      <c r="D62" s="29"/>
      <c r="E62" s="42" t="s">
        <v>58</v>
      </c>
      <c r="F62" s="39">
        <v>4559300243</v>
      </c>
      <c r="G62" s="39">
        <v>837365000</v>
      </c>
      <c r="H62" s="39">
        <v>368282500</v>
      </c>
      <c r="I62" s="39">
        <v>368282500</v>
      </c>
      <c r="J62" s="78">
        <f t="shared" si="0"/>
        <v>0.18366085920435402</v>
      </c>
      <c r="K62" s="78">
        <f t="shared" si="0"/>
        <v>0.43981119344610775</v>
      </c>
      <c r="L62" s="78">
        <f t="shared" si="0"/>
        <v>1</v>
      </c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</row>
    <row r="63" spans="1:32" s="34" customFormat="1" ht="45">
      <c r="A63" s="29">
        <v>520</v>
      </c>
      <c r="B63" s="29">
        <v>1000</v>
      </c>
      <c r="C63" s="29">
        <v>5</v>
      </c>
      <c r="D63" s="29"/>
      <c r="E63" s="42" t="s">
        <v>74</v>
      </c>
      <c r="F63" s="39">
        <v>115068357</v>
      </c>
      <c r="G63" s="39">
        <v>0</v>
      </c>
      <c r="H63" s="39">
        <v>0</v>
      </c>
      <c r="I63" s="39">
        <v>0</v>
      </c>
      <c r="J63" s="78">
        <v>0.18366085920435402</v>
      </c>
      <c r="K63" s="78">
        <v>0.43981119344610775</v>
      </c>
      <c r="L63" s="78">
        <v>1</v>
      </c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  <row r="64" spans="1:32" s="34" customFormat="1" ht="48.75" customHeight="1">
      <c r="A64" s="29">
        <v>410</v>
      </c>
      <c r="B64" s="29">
        <v>1000</v>
      </c>
      <c r="C64" s="29">
        <v>108</v>
      </c>
      <c r="D64" s="29"/>
      <c r="E64" s="82" t="s">
        <v>59</v>
      </c>
      <c r="F64" s="39">
        <v>41752004200</v>
      </c>
      <c r="G64" s="39">
        <v>31500000000</v>
      </c>
      <c r="H64" s="39">
        <v>18500000000</v>
      </c>
      <c r="I64" s="39">
        <v>0</v>
      </c>
      <c r="J64" s="78">
        <f t="shared" si="0"/>
        <v>0.7544548005194922</v>
      </c>
      <c r="K64" s="78">
        <f t="shared" si="0"/>
        <v>0.5873015873015873</v>
      </c>
      <c r="L64" s="78">
        <f t="shared" si="0"/>
        <v>0</v>
      </c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</row>
    <row r="65" spans="1:32" s="34" customFormat="1" ht="25.5">
      <c r="A65" s="29">
        <v>410</v>
      </c>
      <c r="B65" s="29">
        <v>1000</v>
      </c>
      <c r="C65" s="29">
        <v>109</v>
      </c>
      <c r="D65" s="29"/>
      <c r="E65" s="82" t="s">
        <v>60</v>
      </c>
      <c r="F65" s="39">
        <v>34165169352</v>
      </c>
      <c r="G65" s="39">
        <v>777574497</v>
      </c>
      <c r="H65" s="39">
        <v>0</v>
      </c>
      <c r="I65" s="39">
        <v>0</v>
      </c>
      <c r="J65" s="78">
        <f t="shared" si="0"/>
        <v>0.022759275359906316</v>
      </c>
      <c r="K65" s="78">
        <f t="shared" si="0"/>
        <v>0</v>
      </c>
      <c r="L65" s="78">
        <f>+I65/F65</f>
        <v>0</v>
      </c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</row>
    <row r="66" spans="1:32" s="57" customFormat="1" ht="15">
      <c r="A66" s="45"/>
      <c r="B66" s="45"/>
      <c r="C66" s="45"/>
      <c r="D66" s="45"/>
      <c r="E66" s="46" t="s">
        <v>61</v>
      </c>
      <c r="F66" s="55">
        <f>SUM(F54:F65)</f>
        <v>370314600000</v>
      </c>
      <c r="G66" s="55">
        <f>SUM(G54:G65)</f>
        <v>240266076734</v>
      </c>
      <c r="H66" s="55">
        <f>SUM(H54:H65)</f>
        <v>121375486382</v>
      </c>
      <c r="I66" s="55">
        <f>SUM(I54:I65)</f>
        <v>14625711873</v>
      </c>
      <c r="J66" s="48">
        <f t="shared" si="0"/>
        <v>0.6488161059110281</v>
      </c>
      <c r="K66" s="48">
        <f t="shared" si="0"/>
        <v>0.5051711337359353</v>
      </c>
      <c r="L66" s="48">
        <f t="shared" si="0"/>
        <v>0.12049971793290375</v>
      </c>
      <c r="M66" s="56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s="34" customFormat="1" ht="15">
      <c r="A67" s="29"/>
      <c r="B67" s="29"/>
      <c r="C67" s="29"/>
      <c r="D67" s="29"/>
      <c r="E67" s="42"/>
      <c r="F67" s="44"/>
      <c r="G67" s="39"/>
      <c r="H67" s="39"/>
      <c r="I67" s="39"/>
      <c r="J67" s="78"/>
      <c r="K67" s="78"/>
      <c r="L67" s="78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</row>
    <row r="68" spans="1:32" s="57" customFormat="1" ht="15">
      <c r="A68" s="45"/>
      <c r="B68" s="45"/>
      <c r="C68" s="45"/>
      <c r="D68" s="45"/>
      <c r="E68" s="46" t="s">
        <v>62</v>
      </c>
      <c r="F68" s="55">
        <f>+F66+F51</f>
        <v>387942600000</v>
      </c>
      <c r="G68" s="55">
        <f>+G66+G51</f>
        <v>248126428881</v>
      </c>
      <c r="H68" s="55">
        <f>+H66+H51</f>
        <v>125862868415</v>
      </c>
      <c r="I68" s="55">
        <f>+I66+I51</f>
        <v>19063100906</v>
      </c>
      <c r="J68" s="48">
        <f>+G68/F68</f>
        <v>0.6395957259682231</v>
      </c>
      <c r="K68" s="48">
        <f>+H68/G68</f>
        <v>0.5072529717314519</v>
      </c>
      <c r="L68" s="48">
        <f>+I68/H68</f>
        <v>0.15145929173602174</v>
      </c>
      <c r="M68" s="56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</row>
    <row r="69" spans="1:32" s="34" customFormat="1" ht="15">
      <c r="A69" s="58"/>
      <c r="B69" s="58"/>
      <c r="C69" s="58"/>
      <c r="D69" s="58"/>
      <c r="E69" s="59"/>
      <c r="F69" s="85"/>
      <c r="G69" s="85"/>
      <c r="H69" s="85"/>
      <c r="I69" s="85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</row>
    <row r="70" spans="6:9" ht="15">
      <c r="F70" s="83"/>
      <c r="G70" s="83"/>
      <c r="H70" s="83"/>
      <c r="I70" s="83"/>
    </row>
    <row r="71" spans="6:8" ht="15">
      <c r="F71" s="63"/>
      <c r="G71" s="63"/>
      <c r="H71" s="63"/>
    </row>
  </sheetData>
  <sheetProtection/>
  <printOptions gridLines="1" horizontalCentered="1" verticalCentered="1"/>
  <pageMargins left="0.31496062992125984" right="0.31496062992125984" top="0.35433070866141736" bottom="0.35433070866141736" header="0.31496062992125984" footer="0.31496062992125984"/>
  <pageSetup fitToHeight="7" fitToWidth="1" horizontalDpi="600" verticalDpi="600" orientation="landscape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2"/>
  <sheetViews>
    <sheetView zoomScalePageLayoutView="0" workbookViewId="0" topLeftCell="A25">
      <selection activeCell="E70" sqref="E70"/>
    </sheetView>
  </sheetViews>
  <sheetFormatPr defaultColWidth="11.421875" defaultRowHeight="15"/>
  <cols>
    <col min="1" max="1" width="8.00390625" style="60" customWidth="1"/>
    <col min="2" max="2" width="7.7109375" style="60" customWidth="1"/>
    <col min="3" max="3" width="6.28125" style="60" customWidth="1"/>
    <col min="4" max="4" width="7.28125" style="60" customWidth="1"/>
    <col min="5" max="5" width="45.140625" style="0" customWidth="1"/>
    <col min="6" max="6" width="23.28125" style="0" customWidth="1"/>
    <col min="7" max="7" width="19.421875" style="0" bestFit="1" customWidth="1"/>
    <col min="8" max="8" width="22.28125" style="0" customWidth="1"/>
    <col min="9" max="9" width="23.140625" style="0" customWidth="1"/>
    <col min="10" max="12" width="7.8515625" style="0" bestFit="1" customWidth="1"/>
    <col min="13" max="32" width="11.421875" style="61" customWidth="1"/>
  </cols>
  <sheetData>
    <row r="1" spans="1:32" s="2" customFormat="1" ht="15">
      <c r="A1" s="1"/>
      <c r="B1" s="1"/>
      <c r="C1" s="1"/>
      <c r="D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2" customFormat="1" ht="15.75">
      <c r="A2" s="4" t="s">
        <v>0</v>
      </c>
      <c r="B2" s="1"/>
      <c r="C2" s="1"/>
      <c r="D2" s="1"/>
      <c r="E2" s="5"/>
      <c r="F2" s="6"/>
      <c r="G2" s="7"/>
      <c r="H2" s="7"/>
      <c r="I2" s="7"/>
      <c r="J2" s="7"/>
      <c r="K2" s="7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s="2" customFormat="1" ht="15.75">
      <c r="A3" s="4" t="s">
        <v>77</v>
      </c>
      <c r="B3" s="1"/>
      <c r="C3" s="1"/>
      <c r="D3" s="1"/>
      <c r="E3" s="5"/>
      <c r="F3" s="7"/>
      <c r="G3" s="7"/>
      <c r="H3" s="7"/>
      <c r="I3" s="7"/>
      <c r="J3" s="7"/>
      <c r="K3" s="7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s="2" customFormat="1" ht="15.75">
      <c r="A4" s="4" t="s">
        <v>70</v>
      </c>
      <c r="B4" s="1"/>
      <c r="C4" s="1"/>
      <c r="D4" s="1"/>
      <c r="E4" s="5"/>
      <c r="F4" s="7"/>
      <c r="G4" s="7"/>
      <c r="H4" s="7"/>
      <c r="I4" s="7"/>
      <c r="J4" s="7"/>
      <c r="K4" s="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s="2" customFormat="1" ht="15.75">
      <c r="A5" s="4" t="s">
        <v>1</v>
      </c>
      <c r="B5" s="1"/>
      <c r="C5" s="1"/>
      <c r="D5" s="1"/>
      <c r="E5" s="5"/>
      <c r="F5" s="7"/>
      <c r="G5" s="7"/>
      <c r="H5" s="7"/>
      <c r="I5" s="7"/>
      <c r="J5" s="7"/>
      <c r="K5" s="7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s="2" customFormat="1" ht="15.75">
      <c r="A6" s="4" t="s">
        <v>2</v>
      </c>
      <c r="B6" s="1"/>
      <c r="C6" s="1"/>
      <c r="D6" s="1"/>
      <c r="E6" s="5"/>
      <c r="F6" s="8"/>
      <c r="G6" s="89"/>
      <c r="H6" s="7"/>
      <c r="I6" s="7"/>
      <c r="J6" s="7"/>
      <c r="K6" s="7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2" customFormat="1" ht="15">
      <c r="A7" s="9"/>
      <c r="B7" s="1"/>
      <c r="C7" s="1"/>
      <c r="D7" s="1"/>
      <c r="E7" s="5"/>
      <c r="F7" s="7"/>
      <c r="G7" s="7"/>
      <c r="H7" s="7"/>
      <c r="I7" s="7"/>
      <c r="J7" s="7"/>
      <c r="K7" s="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s="13" customFormat="1" ht="25.5">
      <c r="A8" s="10" t="s">
        <v>3</v>
      </c>
      <c r="B8" s="10" t="s">
        <v>4</v>
      </c>
      <c r="C8" s="10" t="s">
        <v>5</v>
      </c>
      <c r="D8" s="10" t="s">
        <v>6</v>
      </c>
      <c r="E8" s="10"/>
      <c r="F8" s="11" t="s">
        <v>7</v>
      </c>
      <c r="G8" s="11" t="s">
        <v>8</v>
      </c>
      <c r="H8" s="11" t="s">
        <v>9</v>
      </c>
      <c r="I8" s="11" t="s">
        <v>10</v>
      </c>
      <c r="J8" s="11" t="s">
        <v>11</v>
      </c>
      <c r="K8" s="11" t="s">
        <v>12</v>
      </c>
      <c r="L8" s="11" t="s">
        <v>13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s="18" customFormat="1" ht="15">
      <c r="A9" s="14"/>
      <c r="B9" s="14"/>
      <c r="C9" s="14"/>
      <c r="D9" s="14"/>
      <c r="E9" s="15" t="s">
        <v>14</v>
      </c>
      <c r="F9" s="92"/>
      <c r="G9" s="57"/>
      <c r="H9" s="57"/>
      <c r="I9" s="90"/>
      <c r="J9" s="16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2" s="23" customFormat="1" ht="12.75">
      <c r="A10" s="19">
        <v>1</v>
      </c>
      <c r="B10" s="19"/>
      <c r="C10" s="19"/>
      <c r="D10" s="19"/>
      <c r="E10" s="20" t="s">
        <v>15</v>
      </c>
      <c r="F10" s="83"/>
      <c r="G10" s="83"/>
      <c r="H10" s="83"/>
      <c r="I10" s="83"/>
      <c r="J10" s="21">
        <v>5055038403</v>
      </c>
      <c r="K10" s="21"/>
      <c r="L10" s="21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2" s="23" customFormat="1" ht="12.75">
      <c r="A11" s="19">
        <v>1</v>
      </c>
      <c r="B11" s="19">
        <v>0</v>
      </c>
      <c r="C11" s="19"/>
      <c r="D11" s="19"/>
      <c r="E11" s="20" t="s">
        <v>15</v>
      </c>
      <c r="F11" s="76">
        <f>+F12+F19</f>
        <v>14413000000</v>
      </c>
      <c r="G11" s="76">
        <f>+G12+G19</f>
        <v>7720980540</v>
      </c>
      <c r="H11" s="76">
        <f>+H12+H19</f>
        <v>5235209771</v>
      </c>
      <c r="I11" s="76">
        <f>+I12+I19</f>
        <v>5055038403</v>
      </c>
      <c r="J11" s="24">
        <f>+G11/F11</f>
        <v>0.5356955900922779</v>
      </c>
      <c r="K11" s="24">
        <f>+H11/G11</f>
        <v>0.6780498595842854</v>
      </c>
      <c r="L11" s="24">
        <f>+I11/H11</f>
        <v>0.9655846898441311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s="23" customFormat="1" ht="25.5">
      <c r="A12" s="25">
        <v>1</v>
      </c>
      <c r="B12" s="25">
        <v>0</v>
      </c>
      <c r="C12" s="25">
        <v>1</v>
      </c>
      <c r="D12" s="25"/>
      <c r="E12" s="26" t="s">
        <v>16</v>
      </c>
      <c r="F12" s="27">
        <f>SUM(F13:F18)</f>
        <v>12245000000</v>
      </c>
      <c r="G12" s="27">
        <f>SUM(G13:G18)</f>
        <v>7002524323</v>
      </c>
      <c r="H12" s="27">
        <f>SUM(H13:H18)</f>
        <v>4516753554</v>
      </c>
      <c r="I12" s="27">
        <f>SUM(I13:I18)</f>
        <v>4480045554</v>
      </c>
      <c r="J12" s="28">
        <f aca="true" t="shared" si="0" ref="J12:L66">+G12/F12</f>
        <v>0.5718680541445488</v>
      </c>
      <c r="K12" s="28">
        <f t="shared" si="0"/>
        <v>0.6450179029246051</v>
      </c>
      <c r="L12" s="28">
        <f t="shared" si="0"/>
        <v>0.9918729238686287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s="34" customFormat="1" ht="15">
      <c r="A13" s="29">
        <v>1</v>
      </c>
      <c r="B13" s="29">
        <v>0</v>
      </c>
      <c r="C13" s="29">
        <v>1</v>
      </c>
      <c r="D13" s="29">
        <v>1</v>
      </c>
      <c r="E13" s="30" t="s">
        <v>17</v>
      </c>
      <c r="F13" s="77">
        <v>4166000000</v>
      </c>
      <c r="G13" s="77">
        <v>1351688819</v>
      </c>
      <c r="H13" s="77">
        <v>1351688819</v>
      </c>
      <c r="I13" s="77">
        <v>1351688819</v>
      </c>
      <c r="J13" s="78">
        <f t="shared" si="0"/>
        <v>0.32445722971675467</v>
      </c>
      <c r="K13" s="78">
        <f t="shared" si="0"/>
        <v>1</v>
      </c>
      <c r="L13" s="78">
        <f t="shared" si="0"/>
        <v>1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2" s="34" customFormat="1" ht="15">
      <c r="A14" s="29">
        <v>1</v>
      </c>
      <c r="B14" s="29">
        <v>0</v>
      </c>
      <c r="C14" s="29">
        <v>1</v>
      </c>
      <c r="D14" s="29">
        <v>4</v>
      </c>
      <c r="E14" s="30" t="s">
        <v>18</v>
      </c>
      <c r="F14" s="77">
        <v>418000000</v>
      </c>
      <c r="G14" s="77">
        <v>100641668</v>
      </c>
      <c r="H14" s="77">
        <v>100641668</v>
      </c>
      <c r="I14" s="77">
        <v>100641668</v>
      </c>
      <c r="J14" s="78">
        <f t="shared" si="0"/>
        <v>0.24076954066985645</v>
      </c>
      <c r="K14" s="78">
        <f t="shared" si="0"/>
        <v>1</v>
      </c>
      <c r="L14" s="78">
        <f t="shared" si="0"/>
        <v>1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</row>
    <row r="15" spans="1:32" s="34" customFormat="1" ht="15">
      <c r="A15" s="29">
        <v>1</v>
      </c>
      <c r="B15" s="29">
        <v>0</v>
      </c>
      <c r="C15" s="29">
        <v>1</v>
      </c>
      <c r="D15" s="29">
        <v>5</v>
      </c>
      <c r="E15" s="30" t="s">
        <v>19</v>
      </c>
      <c r="F15" s="77">
        <v>2430000000</v>
      </c>
      <c r="G15" s="77">
        <v>561468335</v>
      </c>
      <c r="H15" s="77">
        <v>561468335</v>
      </c>
      <c r="I15" s="77">
        <v>561468335</v>
      </c>
      <c r="J15" s="78">
        <f t="shared" si="0"/>
        <v>0.2310569279835391</v>
      </c>
      <c r="K15" s="78">
        <f t="shared" si="0"/>
        <v>1</v>
      </c>
      <c r="L15" s="78">
        <f t="shared" si="0"/>
        <v>1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</row>
    <row r="16" spans="1:32" s="34" customFormat="1" ht="26.25">
      <c r="A16" s="29">
        <v>1</v>
      </c>
      <c r="B16" s="29">
        <v>0</v>
      </c>
      <c r="C16" s="29">
        <v>1</v>
      </c>
      <c r="D16" s="29">
        <v>9</v>
      </c>
      <c r="E16" s="30" t="s">
        <v>20</v>
      </c>
      <c r="F16" s="77">
        <v>70000000</v>
      </c>
      <c r="G16" s="77">
        <v>54037437</v>
      </c>
      <c r="H16" s="77">
        <v>54037437</v>
      </c>
      <c r="I16" s="77">
        <v>54037437</v>
      </c>
      <c r="J16" s="78">
        <f t="shared" si="0"/>
        <v>0.7719633857142857</v>
      </c>
      <c r="K16" s="78">
        <f t="shared" si="0"/>
        <v>1</v>
      </c>
      <c r="L16" s="78">
        <f t="shared" si="0"/>
        <v>1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</row>
    <row r="17" spans="1:32" s="34" customFormat="1" ht="15">
      <c r="A17" s="29">
        <v>1</v>
      </c>
      <c r="B17" s="29">
        <v>0</v>
      </c>
      <c r="C17" s="29">
        <v>2</v>
      </c>
      <c r="D17" s="29">
        <v>14</v>
      </c>
      <c r="E17" s="30" t="s">
        <v>71</v>
      </c>
      <c r="F17" s="77">
        <v>5159873400</v>
      </c>
      <c r="G17" s="77">
        <v>4933561464</v>
      </c>
      <c r="H17" s="77">
        <v>2447790695</v>
      </c>
      <c r="I17" s="77">
        <v>2411082695</v>
      </c>
      <c r="J17" s="78">
        <v>0.8377296147809461</v>
      </c>
      <c r="K17" s="78">
        <v>1</v>
      </c>
      <c r="L17" s="78">
        <v>1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</row>
    <row r="18" spans="1:32" s="34" customFormat="1" ht="26.25">
      <c r="A18" s="29">
        <v>1</v>
      </c>
      <c r="B18" s="29">
        <v>0</v>
      </c>
      <c r="C18" s="29">
        <v>2</v>
      </c>
      <c r="D18" s="29">
        <v>999</v>
      </c>
      <c r="E18" s="30" t="s">
        <v>73</v>
      </c>
      <c r="F18" s="77">
        <v>1126600</v>
      </c>
      <c r="G18" s="77">
        <v>1126600</v>
      </c>
      <c r="H18" s="77">
        <v>1126600</v>
      </c>
      <c r="I18" s="77">
        <v>1126600</v>
      </c>
      <c r="J18" s="78"/>
      <c r="K18" s="78"/>
      <c r="L18" s="78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</row>
    <row r="19" spans="1:32" s="23" customFormat="1" ht="25.5">
      <c r="A19" s="25">
        <v>1</v>
      </c>
      <c r="B19" s="25">
        <v>0</v>
      </c>
      <c r="C19" s="25">
        <v>5</v>
      </c>
      <c r="D19" s="25"/>
      <c r="E19" s="26" t="s">
        <v>21</v>
      </c>
      <c r="F19" s="27">
        <f>SUM(F20:F25)</f>
        <v>2168000000</v>
      </c>
      <c r="G19" s="27">
        <f>SUM(G20:G25)</f>
        <v>718456217</v>
      </c>
      <c r="H19" s="27">
        <f>SUM(H20:H25)</f>
        <v>718456217</v>
      </c>
      <c r="I19" s="27">
        <f>SUM(I20:I25)</f>
        <v>574992849</v>
      </c>
      <c r="J19" s="28">
        <f t="shared" si="0"/>
        <v>0.33139124400369</v>
      </c>
      <c r="K19" s="28">
        <f t="shared" si="0"/>
        <v>1</v>
      </c>
      <c r="L19" s="28">
        <f t="shared" si="0"/>
        <v>0.8003171736768477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</row>
    <row r="20" spans="1:32" s="34" customFormat="1" ht="15">
      <c r="A20" s="29">
        <v>1</v>
      </c>
      <c r="B20" s="29">
        <v>0</v>
      </c>
      <c r="C20" s="29">
        <v>5</v>
      </c>
      <c r="D20" s="29">
        <v>1</v>
      </c>
      <c r="E20" s="30" t="s">
        <v>22</v>
      </c>
      <c r="F20" s="79">
        <v>949366677</v>
      </c>
      <c r="G20" s="79">
        <v>310847129</v>
      </c>
      <c r="H20" s="79">
        <v>310847129</v>
      </c>
      <c r="I20" s="80">
        <v>250766544</v>
      </c>
      <c r="J20" s="78">
        <f t="shared" si="0"/>
        <v>0.3274257845053898</v>
      </c>
      <c r="K20" s="78">
        <f t="shared" si="0"/>
        <v>1</v>
      </c>
      <c r="L20" s="78">
        <f t="shared" si="0"/>
        <v>0.8067198330147678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</row>
    <row r="21" spans="1:32" s="34" customFormat="1" ht="15">
      <c r="A21" s="29">
        <v>1</v>
      </c>
      <c r="B21" s="29">
        <v>0</v>
      </c>
      <c r="C21" s="29">
        <v>5</v>
      </c>
      <c r="D21" s="29">
        <v>2</v>
      </c>
      <c r="E21" s="30" t="s">
        <v>23</v>
      </c>
      <c r="F21" s="79">
        <v>918637660</v>
      </c>
      <c r="G21" s="79">
        <v>314827868</v>
      </c>
      <c r="H21" s="79">
        <v>314827868</v>
      </c>
      <c r="I21" s="80">
        <v>249778285</v>
      </c>
      <c r="J21" s="78">
        <f t="shared" si="0"/>
        <v>0.34271169331333534</v>
      </c>
      <c r="K21" s="78">
        <f t="shared" si="0"/>
        <v>1</v>
      </c>
      <c r="L21" s="78">
        <f t="shared" si="0"/>
        <v>0.7933804799008454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</row>
    <row r="22" spans="1:32" s="34" customFormat="1" ht="15">
      <c r="A22" s="29">
        <v>1</v>
      </c>
      <c r="B22" s="29">
        <v>0</v>
      </c>
      <c r="C22" s="29">
        <v>5</v>
      </c>
      <c r="D22" s="29">
        <v>6</v>
      </c>
      <c r="E22" s="30" t="s">
        <v>24</v>
      </c>
      <c r="F22" s="79">
        <v>177796464</v>
      </c>
      <c r="G22" s="79">
        <v>55674100</v>
      </c>
      <c r="H22" s="79">
        <v>55674100</v>
      </c>
      <c r="I22" s="79">
        <v>44672600</v>
      </c>
      <c r="J22" s="78">
        <f>+G22/F22</f>
        <v>0.31313389899587657</v>
      </c>
      <c r="K22" s="78">
        <f>+H22/G22</f>
        <v>1</v>
      </c>
      <c r="L22" s="78">
        <f>+I22/H22</f>
        <v>0.8023946502952001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</row>
    <row r="23" spans="1:32" s="34" customFormat="1" ht="15">
      <c r="A23" s="29">
        <v>1</v>
      </c>
      <c r="B23" s="29">
        <v>0</v>
      </c>
      <c r="C23" s="29">
        <v>5</v>
      </c>
      <c r="D23" s="29">
        <v>7</v>
      </c>
      <c r="E23" s="30" t="s">
        <v>25</v>
      </c>
      <c r="F23" s="79">
        <v>31300315</v>
      </c>
      <c r="G23" s="79">
        <v>9275875</v>
      </c>
      <c r="H23" s="79">
        <v>9275875</v>
      </c>
      <c r="I23" s="79">
        <v>7443475</v>
      </c>
      <c r="J23" s="78">
        <f t="shared" si="0"/>
        <v>0.29635085142114387</v>
      </c>
      <c r="K23" s="78">
        <f t="shared" si="0"/>
        <v>1</v>
      </c>
      <c r="L23" s="78">
        <f t="shared" si="0"/>
        <v>0.802455293974962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</row>
    <row r="24" spans="1:32" s="34" customFormat="1" ht="15">
      <c r="A24" s="29">
        <v>1</v>
      </c>
      <c r="B24" s="29">
        <v>0</v>
      </c>
      <c r="C24" s="29">
        <v>5</v>
      </c>
      <c r="D24" s="29">
        <v>8</v>
      </c>
      <c r="E24" s="30" t="s">
        <v>26</v>
      </c>
      <c r="F24" s="79">
        <v>31300315</v>
      </c>
      <c r="G24" s="79">
        <v>9275875</v>
      </c>
      <c r="H24" s="79">
        <v>9275875</v>
      </c>
      <c r="I24" s="79">
        <v>7443475</v>
      </c>
      <c r="J24" s="78">
        <f t="shared" si="0"/>
        <v>0.29635085142114387</v>
      </c>
      <c r="K24" s="78">
        <f t="shared" si="0"/>
        <v>1</v>
      </c>
      <c r="L24" s="78">
        <f t="shared" si="0"/>
        <v>0.802455293974962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32" s="34" customFormat="1" ht="26.25">
      <c r="A25" s="29">
        <v>1</v>
      </c>
      <c r="B25" s="29">
        <v>0</v>
      </c>
      <c r="C25" s="29">
        <v>5</v>
      </c>
      <c r="D25" s="29">
        <v>9</v>
      </c>
      <c r="E25" s="30" t="s">
        <v>27</v>
      </c>
      <c r="F25" s="79">
        <v>59598569</v>
      </c>
      <c r="G25" s="79">
        <v>18555370</v>
      </c>
      <c r="H25" s="79">
        <v>18555370</v>
      </c>
      <c r="I25" s="79">
        <v>14888470</v>
      </c>
      <c r="J25" s="78">
        <f t="shared" si="0"/>
        <v>0.3113391866841635</v>
      </c>
      <c r="K25" s="78">
        <f t="shared" si="0"/>
        <v>1</v>
      </c>
      <c r="L25" s="78">
        <f t="shared" si="0"/>
        <v>0.8023806585371243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</row>
    <row r="26" spans="1:32" s="23" customFormat="1" ht="12.75">
      <c r="A26" s="25"/>
      <c r="B26" s="25"/>
      <c r="C26" s="25"/>
      <c r="D26" s="25"/>
      <c r="E26" s="26"/>
      <c r="F26" s="91"/>
      <c r="G26" s="91"/>
      <c r="H26" s="91"/>
      <c r="I26" s="91"/>
      <c r="J26" s="28"/>
      <c r="K26" s="28"/>
      <c r="L26" s="28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s="23" customFormat="1" ht="12.75">
      <c r="A27" s="19">
        <v>2</v>
      </c>
      <c r="B27" s="19"/>
      <c r="C27" s="19"/>
      <c r="D27" s="19"/>
      <c r="E27" s="20" t="s">
        <v>28</v>
      </c>
      <c r="F27" s="81">
        <f>+F28+F29</f>
        <v>2272000000</v>
      </c>
      <c r="G27" s="81">
        <f>+G28+G29</f>
        <v>1061162278</v>
      </c>
      <c r="H27" s="81">
        <f>+H28+H29</f>
        <v>621138185</v>
      </c>
      <c r="I27" s="81">
        <f>+I28+I29</f>
        <v>620524235</v>
      </c>
      <c r="J27" s="24">
        <f t="shared" si="0"/>
        <v>0.46706086179577466</v>
      </c>
      <c r="K27" s="24">
        <f t="shared" si="0"/>
        <v>0.5853376037552666</v>
      </c>
      <c r="L27" s="24">
        <f t="shared" si="0"/>
        <v>0.9990115726019968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</row>
    <row r="28" spans="1:32" s="23" customFormat="1" ht="12.75">
      <c r="A28" s="25">
        <v>2</v>
      </c>
      <c r="B28" s="25">
        <v>0</v>
      </c>
      <c r="C28" s="25">
        <v>3</v>
      </c>
      <c r="D28" s="25"/>
      <c r="E28" s="26" t="s">
        <v>29</v>
      </c>
      <c r="F28" s="38">
        <v>33000000</v>
      </c>
      <c r="G28" s="38">
        <v>15959988</v>
      </c>
      <c r="H28" s="38">
        <v>13803763</v>
      </c>
      <c r="I28" s="38">
        <v>13803763</v>
      </c>
      <c r="J28" s="28">
        <f t="shared" si="0"/>
        <v>0.483636</v>
      </c>
      <c r="K28" s="28">
        <f t="shared" si="0"/>
        <v>0.8648980813770035</v>
      </c>
      <c r="L28" s="28">
        <f t="shared" si="0"/>
        <v>1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29" spans="1:32" s="23" customFormat="1" ht="12.75">
      <c r="A29" s="25">
        <v>2</v>
      </c>
      <c r="B29" s="25">
        <v>0</v>
      </c>
      <c r="C29" s="25">
        <v>4</v>
      </c>
      <c r="D29" s="25"/>
      <c r="E29" s="26" t="s">
        <v>30</v>
      </c>
      <c r="F29" s="38">
        <f>SUM(F30:F42)</f>
        <v>2239000000</v>
      </c>
      <c r="G29" s="38">
        <f>SUM(G30:G42)</f>
        <v>1045202290</v>
      </c>
      <c r="H29" s="38">
        <f>SUM(H30:H42)</f>
        <v>607334422</v>
      </c>
      <c r="I29" s="38">
        <f>SUM(I30:I42)</f>
        <v>606720472</v>
      </c>
      <c r="J29" s="28">
        <f t="shared" si="0"/>
        <v>0.466816565430996</v>
      </c>
      <c r="K29" s="28">
        <f t="shared" si="0"/>
        <v>0.5810687823885269</v>
      </c>
      <c r="L29" s="28">
        <f t="shared" si="0"/>
        <v>0.9989891071907662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0" spans="1:32" s="34" customFormat="1" ht="15">
      <c r="A30" s="29">
        <v>2</v>
      </c>
      <c r="B30" s="29">
        <v>0</v>
      </c>
      <c r="C30" s="29">
        <v>4</v>
      </c>
      <c r="D30" s="29">
        <v>1</v>
      </c>
      <c r="E30" s="30" t="s">
        <v>31</v>
      </c>
      <c r="F30" s="39">
        <v>2789513</v>
      </c>
      <c r="G30" s="39">
        <v>0</v>
      </c>
      <c r="H30" s="39">
        <v>0</v>
      </c>
      <c r="I30" s="39">
        <v>0</v>
      </c>
      <c r="J30" s="78">
        <f t="shared" si="0"/>
        <v>0</v>
      </c>
      <c r="K30" s="78"/>
      <c r="L30" s="78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</row>
    <row r="31" spans="1:32" s="34" customFormat="1" ht="15">
      <c r="A31" s="29">
        <v>2</v>
      </c>
      <c r="B31" s="29">
        <v>0</v>
      </c>
      <c r="C31" s="29">
        <v>4</v>
      </c>
      <c r="D31" s="29">
        <v>2</v>
      </c>
      <c r="E31" s="30" t="s">
        <v>32</v>
      </c>
      <c r="F31" s="40">
        <v>0</v>
      </c>
      <c r="G31" s="40">
        <v>0</v>
      </c>
      <c r="H31" s="40">
        <v>0</v>
      </c>
      <c r="I31" s="40">
        <v>0</v>
      </c>
      <c r="J31" s="78"/>
      <c r="K31" s="78"/>
      <c r="L31" s="78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</row>
    <row r="32" spans="1:32" s="34" customFormat="1" ht="15">
      <c r="A32" s="29">
        <v>2</v>
      </c>
      <c r="B32" s="29">
        <v>0</v>
      </c>
      <c r="C32" s="29">
        <v>4</v>
      </c>
      <c r="D32" s="29">
        <v>4</v>
      </c>
      <c r="E32" s="30" t="s">
        <v>33</v>
      </c>
      <c r="F32" s="39">
        <v>184496566</v>
      </c>
      <c r="G32" s="39">
        <v>128502466</v>
      </c>
      <c r="H32" s="39">
        <v>20030030</v>
      </c>
      <c r="I32" s="39">
        <v>20030030</v>
      </c>
      <c r="J32" s="78">
        <f t="shared" si="0"/>
        <v>0.6965032942672765</v>
      </c>
      <c r="K32" s="78">
        <f t="shared" si="0"/>
        <v>0.15587272854359074</v>
      </c>
      <c r="L32" s="78">
        <f t="shared" si="0"/>
        <v>1</v>
      </c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</row>
    <row r="33" spans="1:32" s="34" customFormat="1" ht="15">
      <c r="A33" s="29">
        <v>2</v>
      </c>
      <c r="B33" s="29">
        <v>0</v>
      </c>
      <c r="C33" s="29">
        <v>4</v>
      </c>
      <c r="D33" s="29">
        <v>5</v>
      </c>
      <c r="E33" s="30" t="s">
        <v>34</v>
      </c>
      <c r="F33" s="41">
        <v>475184714</v>
      </c>
      <c r="G33" s="41">
        <v>228699864</v>
      </c>
      <c r="H33" s="41">
        <v>99947863</v>
      </c>
      <c r="I33" s="41">
        <v>99947863</v>
      </c>
      <c r="J33" s="78">
        <f t="shared" si="0"/>
        <v>0.48128623935491327</v>
      </c>
      <c r="K33" s="78">
        <f t="shared" si="0"/>
        <v>0.4370263333431628</v>
      </c>
      <c r="L33" s="78">
        <f t="shared" si="0"/>
        <v>1</v>
      </c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</row>
    <row r="34" spans="1:32" s="34" customFormat="1" ht="15">
      <c r="A34" s="29">
        <v>2</v>
      </c>
      <c r="B34" s="29">
        <v>0</v>
      </c>
      <c r="C34" s="29">
        <v>4</v>
      </c>
      <c r="D34" s="29">
        <v>6</v>
      </c>
      <c r="E34" s="30" t="s">
        <v>35</v>
      </c>
      <c r="F34" s="41">
        <v>208255990</v>
      </c>
      <c r="G34" s="41">
        <v>127327503</v>
      </c>
      <c r="H34" s="41">
        <v>79993503</v>
      </c>
      <c r="I34" s="41">
        <v>79993503</v>
      </c>
      <c r="J34" s="78">
        <f t="shared" si="0"/>
        <v>0.6113989950541159</v>
      </c>
      <c r="K34" s="78">
        <f t="shared" si="0"/>
        <v>0.6282499940331038</v>
      </c>
      <c r="L34" s="78">
        <f t="shared" si="0"/>
        <v>1</v>
      </c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</row>
    <row r="35" spans="1:32" s="34" customFormat="1" ht="15">
      <c r="A35" s="29">
        <v>2</v>
      </c>
      <c r="B35" s="29">
        <v>0</v>
      </c>
      <c r="C35" s="29">
        <v>4</v>
      </c>
      <c r="D35" s="29">
        <v>7</v>
      </c>
      <c r="E35" s="30" t="s">
        <v>36</v>
      </c>
      <c r="F35" s="41">
        <v>116700806</v>
      </c>
      <c r="G35" s="41">
        <v>96408200</v>
      </c>
      <c r="H35" s="41">
        <v>14704760</v>
      </c>
      <c r="I35" s="41">
        <v>14704760</v>
      </c>
      <c r="J35" s="78">
        <f t="shared" si="0"/>
        <v>0.8261142600848875</v>
      </c>
      <c r="K35" s="78">
        <f t="shared" si="0"/>
        <v>0.15252602994351103</v>
      </c>
      <c r="L35" s="78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</row>
    <row r="36" spans="1:32" s="34" customFormat="1" ht="15">
      <c r="A36" s="29">
        <v>2</v>
      </c>
      <c r="B36" s="29">
        <v>0</v>
      </c>
      <c r="C36" s="29">
        <v>4</v>
      </c>
      <c r="D36" s="29">
        <v>8</v>
      </c>
      <c r="E36" s="30" t="s">
        <v>37</v>
      </c>
      <c r="F36" s="41">
        <v>332146152</v>
      </c>
      <c r="G36" s="41">
        <v>178797992</v>
      </c>
      <c r="H36" s="41">
        <v>178797992</v>
      </c>
      <c r="I36" s="41">
        <v>178184042</v>
      </c>
      <c r="J36" s="78">
        <f t="shared" si="0"/>
        <v>0.538311195006709</v>
      </c>
      <c r="K36" s="78">
        <f t="shared" si="0"/>
        <v>1</v>
      </c>
      <c r="L36" s="78">
        <f t="shared" si="0"/>
        <v>0.9965662366051627</v>
      </c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</row>
    <row r="37" spans="1:32" s="34" customFormat="1" ht="15">
      <c r="A37" s="29">
        <v>2</v>
      </c>
      <c r="B37" s="29">
        <v>0</v>
      </c>
      <c r="C37" s="29">
        <v>4</v>
      </c>
      <c r="D37" s="29">
        <v>9</v>
      </c>
      <c r="E37" s="30" t="s">
        <v>38</v>
      </c>
      <c r="F37" s="41">
        <v>120532062</v>
      </c>
      <c r="G37" s="41">
        <v>36477478</v>
      </c>
      <c r="H37" s="41">
        <v>36477478</v>
      </c>
      <c r="I37" s="41">
        <v>36477478</v>
      </c>
      <c r="J37" s="78">
        <f t="shared" si="0"/>
        <v>0.3026371356693458</v>
      </c>
      <c r="K37" s="78">
        <f t="shared" si="0"/>
        <v>1</v>
      </c>
      <c r="L37" s="78">
        <f t="shared" si="0"/>
        <v>1</v>
      </c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</row>
    <row r="38" spans="1:32" s="34" customFormat="1" ht="15">
      <c r="A38" s="29">
        <v>2</v>
      </c>
      <c r="B38" s="29">
        <v>0</v>
      </c>
      <c r="C38" s="29">
        <v>4</v>
      </c>
      <c r="D38" s="29">
        <v>10</v>
      </c>
      <c r="E38" s="30" t="s">
        <v>39</v>
      </c>
      <c r="F38" s="41">
        <v>150179485</v>
      </c>
      <c r="G38" s="41">
        <v>131885495</v>
      </c>
      <c r="H38" s="41">
        <v>119753499</v>
      </c>
      <c r="I38" s="41">
        <v>119753499</v>
      </c>
      <c r="J38" s="78">
        <f t="shared" si="0"/>
        <v>0.8781858254474637</v>
      </c>
      <c r="K38" s="78">
        <f t="shared" si="0"/>
        <v>0.9080111425445232</v>
      </c>
      <c r="L38" s="78">
        <f t="shared" si="0"/>
        <v>1</v>
      </c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</row>
    <row r="39" spans="1:32" s="34" customFormat="1" ht="15">
      <c r="A39" s="29">
        <v>2</v>
      </c>
      <c r="B39" s="29">
        <v>0</v>
      </c>
      <c r="C39" s="29">
        <v>4</v>
      </c>
      <c r="D39" s="29">
        <v>13</v>
      </c>
      <c r="E39" s="30" t="s">
        <v>40</v>
      </c>
      <c r="F39" s="41">
        <v>3000000</v>
      </c>
      <c r="G39" s="41">
        <v>3000000</v>
      </c>
      <c r="H39" s="41">
        <v>0</v>
      </c>
      <c r="I39" s="41">
        <v>0</v>
      </c>
      <c r="J39" s="78">
        <f>+G39/F39</f>
        <v>1</v>
      </c>
      <c r="K39" s="78">
        <f>+G39/F39</f>
        <v>1</v>
      </c>
      <c r="L39" s="78">
        <f>+I39/F39</f>
        <v>0</v>
      </c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</row>
    <row r="40" spans="1:32" s="34" customFormat="1" ht="26.25">
      <c r="A40" s="29">
        <v>2</v>
      </c>
      <c r="B40" s="29">
        <v>0</v>
      </c>
      <c r="C40" s="29">
        <v>4</v>
      </c>
      <c r="D40" s="29">
        <v>21</v>
      </c>
      <c r="E40" s="30" t="s">
        <v>41</v>
      </c>
      <c r="F40" s="41">
        <v>358321225</v>
      </c>
      <c r="G40" s="41">
        <v>13966000</v>
      </c>
      <c r="H40" s="41">
        <v>7866000</v>
      </c>
      <c r="I40" s="41">
        <v>7866000</v>
      </c>
      <c r="J40" s="78">
        <f t="shared" si="0"/>
        <v>0.03897620075394641</v>
      </c>
      <c r="K40" s="78"/>
      <c r="L40" s="78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</row>
    <row r="41" spans="1:32" s="34" customFormat="1" ht="15">
      <c r="A41" s="29">
        <v>2</v>
      </c>
      <c r="B41" s="29">
        <v>0</v>
      </c>
      <c r="C41" s="29">
        <v>4</v>
      </c>
      <c r="D41" s="29">
        <v>40</v>
      </c>
      <c r="E41" s="30" t="s">
        <v>42</v>
      </c>
      <c r="F41" s="41">
        <v>94255000</v>
      </c>
      <c r="G41" s="41">
        <v>15976140</v>
      </c>
      <c r="H41" s="41">
        <v>8360140</v>
      </c>
      <c r="I41" s="41">
        <v>8360140</v>
      </c>
      <c r="J41" s="78">
        <f t="shared" si="0"/>
        <v>0.16949912471486925</v>
      </c>
      <c r="K41" s="78">
        <f t="shared" si="0"/>
        <v>0.5232891048776488</v>
      </c>
      <c r="L41" s="78">
        <f t="shared" si="0"/>
        <v>1</v>
      </c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</row>
    <row r="42" spans="1:32" s="34" customFormat="1" ht="26.25">
      <c r="A42" s="29">
        <v>2</v>
      </c>
      <c r="B42" s="29">
        <v>0</v>
      </c>
      <c r="C42" s="29">
        <v>4</v>
      </c>
      <c r="D42" s="29">
        <v>41</v>
      </c>
      <c r="E42" s="30" t="s">
        <v>43</v>
      </c>
      <c r="F42" s="41">
        <v>193138487</v>
      </c>
      <c r="G42" s="41">
        <v>84161152</v>
      </c>
      <c r="H42" s="41">
        <v>41403157</v>
      </c>
      <c r="I42" s="41">
        <v>41403157</v>
      </c>
      <c r="J42" s="78">
        <f t="shared" si="0"/>
        <v>0.4357554690795522</v>
      </c>
      <c r="K42" s="78">
        <f t="shared" si="0"/>
        <v>0.49195093004430357</v>
      </c>
      <c r="L42" s="78">
        <f t="shared" si="0"/>
        <v>1</v>
      </c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</row>
    <row r="43" spans="1:32" s="34" customFormat="1" ht="15">
      <c r="A43" s="29"/>
      <c r="B43" s="29"/>
      <c r="C43" s="29"/>
      <c r="D43" s="29"/>
      <c r="E43" s="42"/>
      <c r="F43" s="40"/>
      <c r="G43" s="40"/>
      <c r="H43" s="40"/>
      <c r="I43" s="40"/>
      <c r="J43" s="78"/>
      <c r="K43" s="78"/>
      <c r="L43" s="78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</row>
    <row r="44" spans="1:32" s="23" customFormat="1" ht="12.75">
      <c r="A44" s="19">
        <v>3</v>
      </c>
      <c r="B44" s="19"/>
      <c r="C44" s="19"/>
      <c r="D44" s="19"/>
      <c r="E44" s="20" t="s">
        <v>44</v>
      </c>
      <c r="F44" s="43">
        <f>SUM(F45:F49)</f>
        <v>943000000</v>
      </c>
      <c r="G44" s="43">
        <f>SUM(G45:G49)</f>
        <v>65000000</v>
      </c>
      <c r="H44" s="43">
        <f>SUM(H45:H49)</f>
        <v>65000000</v>
      </c>
      <c r="I44" s="43">
        <f>SUM(I45:I49)</f>
        <v>0</v>
      </c>
      <c r="J44" s="24">
        <f t="shared" si="0"/>
        <v>0.0689289501590668</v>
      </c>
      <c r="K44" s="24">
        <f t="shared" si="0"/>
        <v>1</v>
      </c>
      <c r="L44" s="24">
        <f t="shared" si="0"/>
        <v>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</row>
    <row r="45" spans="1:32" s="34" customFormat="1" ht="15">
      <c r="A45" s="29">
        <v>3</v>
      </c>
      <c r="B45" s="29">
        <v>1</v>
      </c>
      <c r="C45" s="29">
        <v>1</v>
      </c>
      <c r="D45" s="29">
        <v>3</v>
      </c>
      <c r="E45" s="42" t="s">
        <v>45</v>
      </c>
      <c r="F45" s="39">
        <v>65000000</v>
      </c>
      <c r="G45" s="39">
        <v>65000000</v>
      </c>
      <c r="H45" s="39">
        <v>65000000</v>
      </c>
      <c r="I45" s="39">
        <v>0</v>
      </c>
      <c r="J45" s="78">
        <f t="shared" si="0"/>
        <v>1</v>
      </c>
      <c r="K45" s="78">
        <f>+G45/F45</f>
        <v>1</v>
      </c>
      <c r="L45" s="78">
        <f>+I45/F45</f>
        <v>0</v>
      </c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</row>
    <row r="46" spans="1:32" s="34" customFormat="1" ht="30">
      <c r="A46" s="29">
        <v>3</v>
      </c>
      <c r="B46" s="29">
        <v>1</v>
      </c>
      <c r="C46" s="29">
        <v>1</v>
      </c>
      <c r="D46" s="29">
        <v>4</v>
      </c>
      <c r="E46" s="42" t="s">
        <v>46</v>
      </c>
      <c r="F46" s="39">
        <v>73000000</v>
      </c>
      <c r="G46" s="39">
        <v>0</v>
      </c>
      <c r="H46" s="39">
        <v>0</v>
      </c>
      <c r="I46" s="39">
        <v>0</v>
      </c>
      <c r="J46" s="78">
        <f>+G46/F46</f>
        <v>0</v>
      </c>
      <c r="K46" s="78">
        <f>+H46/F46</f>
        <v>0</v>
      </c>
      <c r="L46" s="78">
        <f>+I46/F46</f>
        <v>0</v>
      </c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</row>
    <row r="47" spans="1:32" s="34" customFormat="1" ht="15">
      <c r="A47" s="29">
        <v>3</v>
      </c>
      <c r="B47" s="29">
        <v>2</v>
      </c>
      <c r="C47" s="29">
        <v>1</v>
      </c>
      <c r="D47" s="29">
        <v>1</v>
      </c>
      <c r="E47" s="42" t="s">
        <v>47</v>
      </c>
      <c r="F47" s="39">
        <v>404000000</v>
      </c>
      <c r="G47" s="39">
        <v>0</v>
      </c>
      <c r="H47" s="39">
        <v>0</v>
      </c>
      <c r="I47" s="39">
        <v>0</v>
      </c>
      <c r="J47" s="78">
        <f>+G47/F47</f>
        <v>0</v>
      </c>
      <c r="K47" s="78">
        <f>+H47/F47</f>
        <v>0</v>
      </c>
      <c r="L47" s="78">
        <f>+I47/F47</f>
        <v>0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</row>
    <row r="48" spans="1:32" s="34" customFormat="1" ht="15">
      <c r="A48" s="29">
        <v>3</v>
      </c>
      <c r="B48" s="29">
        <v>6</v>
      </c>
      <c r="C48" s="29">
        <v>1</v>
      </c>
      <c r="D48" s="29">
        <v>1</v>
      </c>
      <c r="E48" s="42" t="s">
        <v>48</v>
      </c>
      <c r="F48" s="44">
        <v>206000000</v>
      </c>
      <c r="G48" s="44">
        <v>0</v>
      </c>
      <c r="H48" s="44">
        <v>0</v>
      </c>
      <c r="I48" s="44">
        <v>0</v>
      </c>
      <c r="J48" s="78">
        <f>+G48/F48</f>
        <v>0</v>
      </c>
      <c r="K48" s="78">
        <f>+H48/F48</f>
        <v>0</v>
      </c>
      <c r="L48" s="78">
        <f>+I48/F48</f>
        <v>0</v>
      </c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</row>
    <row r="49" spans="1:32" s="34" customFormat="1" ht="30">
      <c r="A49" s="29">
        <v>3</v>
      </c>
      <c r="B49" s="29">
        <v>6</v>
      </c>
      <c r="C49" s="29">
        <v>3</v>
      </c>
      <c r="D49" s="29">
        <v>19</v>
      </c>
      <c r="E49" s="42" t="s">
        <v>72</v>
      </c>
      <c r="F49" s="44">
        <v>195000000</v>
      </c>
      <c r="G49" s="44">
        <v>0</v>
      </c>
      <c r="H49" s="44">
        <v>0</v>
      </c>
      <c r="I49" s="44">
        <v>0</v>
      </c>
      <c r="J49" s="78">
        <f>+G49/F49</f>
        <v>0</v>
      </c>
      <c r="K49" s="78">
        <f>+H49/F49</f>
        <v>0</v>
      </c>
      <c r="L49" s="78">
        <f>+I49/F49</f>
        <v>0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</row>
    <row r="50" spans="1:32" s="34" customFormat="1" ht="15">
      <c r="A50" s="29"/>
      <c r="B50" s="29"/>
      <c r="C50" s="29"/>
      <c r="D50" s="29"/>
      <c r="E50" s="42"/>
      <c r="F50" s="40"/>
      <c r="G50" s="40"/>
      <c r="H50" s="40"/>
      <c r="I50" s="40"/>
      <c r="J50" s="78"/>
      <c r="K50" s="78"/>
      <c r="L50" s="78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</row>
    <row r="51" spans="1:32" s="23" customFormat="1" ht="15">
      <c r="A51" s="45"/>
      <c r="B51" s="45"/>
      <c r="C51" s="45"/>
      <c r="D51" s="45"/>
      <c r="E51" s="46" t="s">
        <v>49</v>
      </c>
      <c r="F51" s="47">
        <f>+F44+F27+F11</f>
        <v>17628000000</v>
      </c>
      <c r="G51" s="47">
        <f>+G44+G27+G11</f>
        <v>8847142818</v>
      </c>
      <c r="H51" s="47">
        <f>+H44+H27+H11</f>
        <v>5921347956</v>
      </c>
      <c r="I51" s="47">
        <f>+I44+I27+I11</f>
        <v>5675562638</v>
      </c>
      <c r="J51" s="48">
        <f t="shared" si="0"/>
        <v>0.5018801235534377</v>
      </c>
      <c r="K51" s="48">
        <f t="shared" si="0"/>
        <v>0.6692949438945069</v>
      </c>
      <c r="L51" s="48">
        <f t="shared" si="0"/>
        <v>0.958491661049753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</row>
    <row r="52" spans="1:32" s="34" customFormat="1" ht="15">
      <c r="A52" s="29"/>
      <c r="B52" s="29"/>
      <c r="C52" s="29"/>
      <c r="D52" s="29"/>
      <c r="E52" s="42"/>
      <c r="F52" s="79"/>
      <c r="G52" s="79"/>
      <c r="H52" s="79"/>
      <c r="I52" s="79"/>
      <c r="J52" s="78"/>
      <c r="K52" s="78"/>
      <c r="L52" s="78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</row>
    <row r="53" spans="1:32" s="23" customFormat="1" ht="12.75">
      <c r="A53" s="19"/>
      <c r="B53" s="19"/>
      <c r="C53" s="19"/>
      <c r="D53" s="19"/>
      <c r="E53" s="20" t="s">
        <v>50</v>
      </c>
      <c r="F53" s="43"/>
      <c r="G53" s="43"/>
      <c r="H53" s="43"/>
      <c r="I53" s="43"/>
      <c r="J53" s="24"/>
      <c r="K53" s="24"/>
      <c r="L53" s="24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</row>
    <row r="54" spans="1:32" s="53" customFormat="1" ht="39">
      <c r="A54" s="49">
        <v>112</v>
      </c>
      <c r="B54" s="49">
        <v>10000</v>
      </c>
      <c r="C54" s="49">
        <v>2</v>
      </c>
      <c r="D54" s="49"/>
      <c r="E54" s="30" t="s">
        <v>65</v>
      </c>
      <c r="F54" s="50">
        <v>7000000000</v>
      </c>
      <c r="G54" s="50">
        <v>7000000000</v>
      </c>
      <c r="H54" s="50">
        <v>1516566000</v>
      </c>
      <c r="I54" s="50">
        <v>1516566000</v>
      </c>
      <c r="J54" s="78">
        <f>+G54/F54</f>
        <v>1</v>
      </c>
      <c r="K54" s="78">
        <f>+H54/G54</f>
        <v>0.21665228571428571</v>
      </c>
      <c r="L54" s="78">
        <v>0</v>
      </c>
      <c r="M54" s="33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</row>
    <row r="55" spans="1:32" s="34" customFormat="1" ht="30">
      <c r="A55" s="29">
        <v>520</v>
      </c>
      <c r="B55" s="29">
        <v>1000</v>
      </c>
      <c r="C55" s="29">
        <v>1</v>
      </c>
      <c r="D55" s="29"/>
      <c r="E55" s="42" t="s">
        <v>51</v>
      </c>
      <c r="F55" s="39">
        <v>12199405361</v>
      </c>
      <c r="G55" s="39">
        <v>2437656027</v>
      </c>
      <c r="H55" s="39">
        <v>658683157</v>
      </c>
      <c r="I55" s="39">
        <v>549827301</v>
      </c>
      <c r="J55" s="78">
        <f t="shared" si="0"/>
        <v>0.19981761035606593</v>
      </c>
      <c r="K55" s="78">
        <f t="shared" si="0"/>
        <v>0.27021169094584485</v>
      </c>
      <c r="L55" s="78">
        <f t="shared" si="0"/>
        <v>0.8347371496550958</v>
      </c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</row>
    <row r="56" spans="1:32" s="34" customFormat="1" ht="51">
      <c r="A56" s="29">
        <v>540</v>
      </c>
      <c r="B56" s="29">
        <v>1000</v>
      </c>
      <c r="C56" s="29">
        <v>1</v>
      </c>
      <c r="D56" s="29"/>
      <c r="E56" s="82" t="s">
        <v>52</v>
      </c>
      <c r="F56" s="39">
        <v>50000000</v>
      </c>
      <c r="G56" s="39">
        <v>0</v>
      </c>
      <c r="H56" s="39">
        <v>0</v>
      </c>
      <c r="I56" s="39">
        <v>0</v>
      </c>
      <c r="J56" s="78">
        <f t="shared" si="0"/>
        <v>0</v>
      </c>
      <c r="K56" s="78">
        <f aca="true" t="shared" si="1" ref="K56:K61">+H56/F56</f>
        <v>0</v>
      </c>
      <c r="L56" s="78">
        <f aca="true" t="shared" si="2" ref="L56:L61">+I56/F56</f>
        <v>0</v>
      </c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</row>
    <row r="57" spans="1:32" s="34" customFormat="1" ht="30">
      <c r="A57" s="29">
        <v>630</v>
      </c>
      <c r="B57" s="29">
        <v>300</v>
      </c>
      <c r="C57" s="29">
        <v>1</v>
      </c>
      <c r="D57" s="29"/>
      <c r="E57" s="42" t="s">
        <v>53</v>
      </c>
      <c r="F57" s="39">
        <v>25000000000</v>
      </c>
      <c r="G57" s="39">
        <v>0</v>
      </c>
      <c r="H57" s="39">
        <v>0</v>
      </c>
      <c r="I57" s="39">
        <v>0</v>
      </c>
      <c r="J57" s="78">
        <f>+G57/F57</f>
        <v>0</v>
      </c>
      <c r="K57" s="78">
        <f t="shared" si="1"/>
        <v>0</v>
      </c>
      <c r="L57" s="78">
        <f t="shared" si="2"/>
        <v>0</v>
      </c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</row>
    <row r="58" spans="1:32" s="34" customFormat="1" ht="30">
      <c r="A58" s="29">
        <v>310</v>
      </c>
      <c r="B58" s="29">
        <v>1000</v>
      </c>
      <c r="C58" s="29">
        <v>2</v>
      </c>
      <c r="D58" s="29"/>
      <c r="E58" s="42" t="s">
        <v>54</v>
      </c>
      <c r="F58" s="39">
        <v>220286402890</v>
      </c>
      <c r="G58" s="39">
        <v>194854742604</v>
      </c>
      <c r="H58" s="39">
        <v>194854742604</v>
      </c>
      <c r="I58" s="39">
        <v>69452600000</v>
      </c>
      <c r="J58" s="78">
        <f>+G58/F58</f>
        <v>0.8845518381872198</v>
      </c>
      <c r="K58" s="78">
        <f t="shared" si="1"/>
        <v>0.8845518381872198</v>
      </c>
      <c r="L58" s="78">
        <f t="shared" si="2"/>
        <v>0.31528319083171535</v>
      </c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</row>
    <row r="59" spans="1:32" s="34" customFormat="1" ht="51">
      <c r="A59" s="29">
        <v>310</v>
      </c>
      <c r="B59" s="29">
        <v>1000</v>
      </c>
      <c r="C59" s="29">
        <v>1</v>
      </c>
      <c r="D59" s="29"/>
      <c r="E59" s="82" t="s">
        <v>55</v>
      </c>
      <c r="F59" s="39">
        <v>4801464000</v>
      </c>
      <c r="G59" s="39">
        <v>126000000</v>
      </c>
      <c r="H59" s="39">
        <v>18600000</v>
      </c>
      <c r="I59" s="39">
        <v>18600000</v>
      </c>
      <c r="J59" s="78">
        <f>+G59/F59</f>
        <v>0.026241996191161694</v>
      </c>
      <c r="K59" s="78">
        <f t="shared" si="1"/>
        <v>0.0038738184853619644</v>
      </c>
      <c r="L59" s="78">
        <f t="shared" si="2"/>
        <v>0.0038738184853619644</v>
      </c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</row>
    <row r="60" spans="1:32" s="34" customFormat="1" ht="45">
      <c r="A60" s="29">
        <v>310</v>
      </c>
      <c r="B60" s="29">
        <v>1000</v>
      </c>
      <c r="C60" s="29">
        <v>4</v>
      </c>
      <c r="D60" s="29"/>
      <c r="E60" s="42" t="s">
        <v>56</v>
      </c>
      <c r="F60" s="39">
        <v>11000000000</v>
      </c>
      <c r="G60" s="39">
        <v>0</v>
      </c>
      <c r="H60" s="39">
        <v>0</v>
      </c>
      <c r="I60" s="39">
        <v>0</v>
      </c>
      <c r="J60" s="78">
        <f>+G60/F60</f>
        <v>0</v>
      </c>
      <c r="K60" s="78">
        <f t="shared" si="1"/>
        <v>0</v>
      </c>
      <c r="L60" s="78">
        <f t="shared" si="2"/>
        <v>0</v>
      </c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</row>
    <row r="61" spans="1:32" s="34" customFormat="1" ht="51">
      <c r="A61" s="29">
        <v>310</v>
      </c>
      <c r="B61" s="29">
        <v>1000</v>
      </c>
      <c r="C61" s="29">
        <v>12</v>
      </c>
      <c r="D61" s="29"/>
      <c r="E61" s="82" t="s">
        <v>57</v>
      </c>
      <c r="F61" s="39">
        <v>9385785597</v>
      </c>
      <c r="G61" s="39">
        <v>2952784045</v>
      </c>
      <c r="H61" s="39">
        <v>38833333</v>
      </c>
      <c r="I61" s="39">
        <v>38833333</v>
      </c>
      <c r="J61" s="78">
        <f>+G61/F61</f>
        <v>0.3146016936444622</v>
      </c>
      <c r="K61" s="78">
        <f t="shared" si="1"/>
        <v>0.004137462186693502</v>
      </c>
      <c r="L61" s="78">
        <f t="shared" si="2"/>
        <v>0.004137462186693502</v>
      </c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</row>
    <row r="62" spans="1:32" s="34" customFormat="1" ht="30">
      <c r="A62" s="29">
        <v>520</v>
      </c>
      <c r="B62" s="29">
        <v>1000</v>
      </c>
      <c r="C62" s="29">
        <v>3</v>
      </c>
      <c r="D62" s="29"/>
      <c r="E62" s="42" t="s">
        <v>58</v>
      </c>
      <c r="F62" s="39">
        <v>4559300243</v>
      </c>
      <c r="G62" s="39">
        <v>871365000</v>
      </c>
      <c r="H62" s="39">
        <v>728165000</v>
      </c>
      <c r="I62" s="39">
        <v>531500000</v>
      </c>
      <c r="J62" s="78">
        <f t="shared" si="0"/>
        <v>0.1911181439164545</v>
      </c>
      <c r="K62" s="78">
        <f t="shared" si="0"/>
        <v>0.8356601424202258</v>
      </c>
      <c r="L62" s="78">
        <f t="shared" si="0"/>
        <v>0.7299169831013576</v>
      </c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</row>
    <row r="63" spans="1:32" s="34" customFormat="1" ht="45">
      <c r="A63" s="29">
        <v>520</v>
      </c>
      <c r="B63" s="29">
        <v>1000</v>
      </c>
      <c r="C63" s="29">
        <v>5</v>
      </c>
      <c r="D63" s="29"/>
      <c r="E63" s="42" t="s">
        <v>74</v>
      </c>
      <c r="F63" s="39">
        <v>115068357</v>
      </c>
      <c r="G63" s="39">
        <v>115068356.96</v>
      </c>
      <c r="H63" s="39">
        <v>115068356.96</v>
      </c>
      <c r="I63" s="39">
        <v>115068356.96</v>
      </c>
      <c r="J63" s="78">
        <v>0.18366085920435402</v>
      </c>
      <c r="K63" s="78">
        <v>0.43981119344610775</v>
      </c>
      <c r="L63" s="78">
        <v>1</v>
      </c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  <row r="64" spans="1:32" s="34" customFormat="1" ht="48.75" customHeight="1">
      <c r="A64" s="29">
        <v>410</v>
      </c>
      <c r="B64" s="29">
        <v>1000</v>
      </c>
      <c r="C64" s="29">
        <v>108</v>
      </c>
      <c r="D64" s="29"/>
      <c r="E64" s="82" t="s">
        <v>59</v>
      </c>
      <c r="F64" s="39">
        <v>41752004200</v>
      </c>
      <c r="G64" s="39">
        <v>32500000000</v>
      </c>
      <c r="H64" s="39">
        <v>18500000000</v>
      </c>
      <c r="I64" s="39">
        <v>18500000000</v>
      </c>
      <c r="J64" s="78">
        <f t="shared" si="0"/>
        <v>0.77840574656773</v>
      </c>
      <c r="K64" s="78">
        <f t="shared" si="0"/>
        <v>0.5692307692307692</v>
      </c>
      <c r="L64" s="78">
        <f t="shared" si="0"/>
        <v>1</v>
      </c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</row>
    <row r="65" spans="1:32" s="34" customFormat="1" ht="25.5">
      <c r="A65" s="29">
        <v>410</v>
      </c>
      <c r="B65" s="29">
        <v>1000</v>
      </c>
      <c r="C65" s="29">
        <v>109</v>
      </c>
      <c r="D65" s="29"/>
      <c r="E65" s="82" t="s">
        <v>60</v>
      </c>
      <c r="F65" s="39">
        <v>34165169352</v>
      </c>
      <c r="G65" s="39">
        <v>777574497</v>
      </c>
      <c r="H65" s="39">
        <v>6000000</v>
      </c>
      <c r="I65" s="39">
        <v>6000000</v>
      </c>
      <c r="J65" s="78">
        <f t="shared" si="0"/>
        <v>0.022759275359906316</v>
      </c>
      <c r="K65" s="78">
        <f t="shared" si="0"/>
        <v>0.007716302454811606</v>
      </c>
      <c r="L65" s="78">
        <f>+I65/F65</f>
        <v>0.0001756174523293784</v>
      </c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</row>
    <row r="66" spans="1:32" s="57" customFormat="1" ht="15">
      <c r="A66" s="45"/>
      <c r="B66" s="45"/>
      <c r="C66" s="45"/>
      <c r="D66" s="45"/>
      <c r="E66" s="46" t="s">
        <v>61</v>
      </c>
      <c r="F66" s="55">
        <f>SUM(F54:F65)</f>
        <v>370314600000</v>
      </c>
      <c r="G66" s="55">
        <f>SUM(G54:G65)</f>
        <v>241635190529.96</v>
      </c>
      <c r="H66" s="55">
        <f>SUM(H54:H65)</f>
        <v>216436658450.96</v>
      </c>
      <c r="I66" s="55">
        <f>SUM(I54:I65)</f>
        <v>90728994990.96</v>
      </c>
      <c r="J66" s="48">
        <f t="shared" si="0"/>
        <v>0.6525132698790703</v>
      </c>
      <c r="K66" s="48">
        <f t="shared" si="0"/>
        <v>0.8957166295863861</v>
      </c>
      <c r="L66" s="48">
        <f t="shared" si="0"/>
        <v>0.4191942143272245</v>
      </c>
      <c r="M66" s="56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s="34" customFormat="1" ht="15">
      <c r="A67" s="29"/>
      <c r="B67" s="29"/>
      <c r="C67" s="29"/>
      <c r="D67" s="29"/>
      <c r="E67" s="42"/>
      <c r="F67" s="44"/>
      <c r="G67" s="39"/>
      <c r="H67" s="39"/>
      <c r="I67" s="39"/>
      <c r="J67" s="78"/>
      <c r="K67" s="78"/>
      <c r="L67" s="78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</row>
    <row r="68" spans="1:32" s="57" customFormat="1" ht="15">
      <c r="A68" s="45"/>
      <c r="B68" s="45"/>
      <c r="C68" s="45"/>
      <c r="D68" s="45"/>
      <c r="E68" s="46" t="s">
        <v>62</v>
      </c>
      <c r="F68" s="55">
        <f>+F66+F51</f>
        <v>387942600000</v>
      </c>
      <c r="G68" s="55">
        <f>+G66+G51</f>
        <v>250482333347.96</v>
      </c>
      <c r="H68" s="55">
        <f>+H66+H51</f>
        <v>222358006406.96</v>
      </c>
      <c r="I68" s="55">
        <f>+I66+I51</f>
        <v>96404557628.96</v>
      </c>
      <c r="J68" s="48">
        <f>+G68/F68</f>
        <v>0.6456685430987986</v>
      </c>
      <c r="K68" s="48">
        <f>+H68/G68</f>
        <v>0.8877193191029132</v>
      </c>
      <c r="L68" s="48">
        <f>+I68/H68</f>
        <v>0.43355559436218466</v>
      </c>
      <c r="M68" s="56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</row>
    <row r="69" spans="1:32" s="34" customFormat="1" ht="15">
      <c r="A69" s="58"/>
      <c r="B69" s="58"/>
      <c r="C69" s="58"/>
      <c r="D69" s="58"/>
      <c r="E69" s="59"/>
      <c r="F69" s="85"/>
      <c r="G69" s="85"/>
      <c r="H69" s="85"/>
      <c r="I69" s="85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</row>
    <row r="70" spans="6:9" ht="15">
      <c r="F70" s="83"/>
      <c r="G70" s="83"/>
      <c r="H70" s="83"/>
      <c r="I70" s="83"/>
    </row>
    <row r="71" spans="6:8" ht="15">
      <c r="F71" s="63"/>
      <c r="G71" s="63"/>
      <c r="H71" s="63"/>
    </row>
    <row r="72" ht="15">
      <c r="F72" s="6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75"/>
  <sheetViews>
    <sheetView tabSelected="1" zoomScalePageLayoutView="0" workbookViewId="0" topLeftCell="A1">
      <selection activeCell="E88" sqref="E88"/>
    </sheetView>
  </sheetViews>
  <sheetFormatPr defaultColWidth="11.421875" defaultRowHeight="15"/>
  <cols>
    <col min="1" max="1" width="8.00390625" style="60" customWidth="1"/>
    <col min="2" max="2" width="7.7109375" style="60" customWidth="1"/>
    <col min="3" max="3" width="6.28125" style="60" customWidth="1"/>
    <col min="4" max="4" width="7.28125" style="60" customWidth="1"/>
    <col min="5" max="5" width="45.140625" style="0" customWidth="1"/>
    <col min="6" max="6" width="23.28125" style="0" customWidth="1"/>
    <col min="7" max="7" width="19.421875" style="0" bestFit="1" customWidth="1"/>
    <col min="8" max="8" width="22.28125" style="0" customWidth="1"/>
    <col min="9" max="9" width="20.7109375" style="0" customWidth="1"/>
    <col min="10" max="12" width="7.8515625" style="0" bestFit="1" customWidth="1"/>
    <col min="13" max="32" width="11.421875" style="61" customWidth="1"/>
  </cols>
  <sheetData>
    <row r="1" spans="1:32" s="2" customFormat="1" ht="15">
      <c r="A1" s="1"/>
      <c r="B1" s="1"/>
      <c r="C1" s="1"/>
      <c r="D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2" customFormat="1" ht="15.75">
      <c r="A2" s="4" t="s">
        <v>0</v>
      </c>
      <c r="B2" s="1"/>
      <c r="C2" s="1"/>
      <c r="D2" s="1"/>
      <c r="E2" s="5"/>
      <c r="F2" s="6"/>
      <c r="G2" s="7"/>
      <c r="H2" s="7"/>
      <c r="I2" s="7"/>
      <c r="J2" s="7"/>
      <c r="K2" s="7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s="2" customFormat="1" ht="15.75">
      <c r="A3" s="4" t="s">
        <v>78</v>
      </c>
      <c r="B3" s="1"/>
      <c r="C3" s="1"/>
      <c r="D3" s="1"/>
      <c r="E3" s="5"/>
      <c r="F3" s="7"/>
      <c r="G3" s="7"/>
      <c r="H3" s="7"/>
      <c r="I3" s="7"/>
      <c r="J3" s="7"/>
      <c r="K3" s="7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s="2" customFormat="1" ht="15.75">
      <c r="A4" s="4" t="s">
        <v>70</v>
      </c>
      <c r="B4" s="1"/>
      <c r="C4" s="1"/>
      <c r="D4" s="1"/>
      <c r="E4" s="5"/>
      <c r="F4" s="7"/>
      <c r="G4" s="7"/>
      <c r="H4" s="7"/>
      <c r="I4" s="7"/>
      <c r="J4" s="7"/>
      <c r="K4" s="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s="2" customFormat="1" ht="15.75">
      <c r="A5" s="4" t="s">
        <v>1</v>
      </c>
      <c r="B5" s="1"/>
      <c r="C5" s="1"/>
      <c r="D5" s="1"/>
      <c r="E5" s="5"/>
      <c r="F5" s="7"/>
      <c r="G5" s="7"/>
      <c r="H5" s="7"/>
      <c r="I5" s="7"/>
      <c r="J5" s="7"/>
      <c r="K5" s="7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s="2" customFormat="1" ht="15.75">
      <c r="A6" s="4" t="s">
        <v>2</v>
      </c>
      <c r="B6" s="1"/>
      <c r="C6" s="1"/>
      <c r="D6" s="1"/>
      <c r="E6" s="5"/>
      <c r="F6" s="8"/>
      <c r="G6" s="7"/>
      <c r="H6" s="7"/>
      <c r="I6" s="7"/>
      <c r="J6" s="7"/>
      <c r="K6" s="7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2" customFormat="1" ht="15">
      <c r="A7" s="9"/>
      <c r="B7" s="1"/>
      <c r="C7" s="1"/>
      <c r="D7" s="1"/>
      <c r="E7" s="5"/>
      <c r="F7" s="7"/>
      <c r="G7" s="7"/>
      <c r="H7" s="7"/>
      <c r="I7" s="7"/>
      <c r="J7" s="7"/>
      <c r="K7" s="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s="13" customFormat="1" ht="25.5">
      <c r="A8" s="10" t="s">
        <v>3</v>
      </c>
      <c r="B8" s="10" t="s">
        <v>4</v>
      </c>
      <c r="C8" s="10" t="s">
        <v>5</v>
      </c>
      <c r="D8" s="10" t="s">
        <v>6</v>
      </c>
      <c r="E8" s="10"/>
      <c r="F8" s="11" t="s">
        <v>7</v>
      </c>
      <c r="G8" s="11" t="s">
        <v>8</v>
      </c>
      <c r="H8" s="11" t="s">
        <v>9</v>
      </c>
      <c r="I8" s="11" t="s">
        <v>10</v>
      </c>
      <c r="J8" s="11" t="s">
        <v>11</v>
      </c>
      <c r="K8" s="11" t="s">
        <v>12</v>
      </c>
      <c r="L8" s="11" t="s">
        <v>13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s="18" customFormat="1" ht="15">
      <c r="A9" s="14"/>
      <c r="B9" s="14"/>
      <c r="C9" s="14"/>
      <c r="D9" s="14"/>
      <c r="E9" s="15" t="s">
        <v>14</v>
      </c>
      <c r="F9" s="57"/>
      <c r="G9" s="92"/>
      <c r="H9" s="92"/>
      <c r="I9" s="92"/>
      <c r="J9" s="16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2" s="23" customFormat="1" ht="12.75">
      <c r="A10" s="19">
        <v>1</v>
      </c>
      <c r="B10" s="19"/>
      <c r="C10" s="19"/>
      <c r="D10" s="19"/>
      <c r="E10" s="20" t="s">
        <v>15</v>
      </c>
      <c r="F10" s="75"/>
      <c r="G10" s="75"/>
      <c r="H10" s="75"/>
      <c r="I10" s="75"/>
      <c r="J10" s="21"/>
      <c r="K10" s="21"/>
      <c r="L10" s="21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2" s="23" customFormat="1" ht="12.75">
      <c r="A11" s="19">
        <v>1</v>
      </c>
      <c r="B11" s="19">
        <v>0</v>
      </c>
      <c r="C11" s="19"/>
      <c r="D11" s="19"/>
      <c r="E11" s="20" t="s">
        <v>15</v>
      </c>
      <c r="F11" s="76">
        <f>+F12+F19</f>
        <v>14413000000</v>
      </c>
      <c r="G11" s="76">
        <f>+G12+G19</f>
        <v>8631347454</v>
      </c>
      <c r="H11" s="76">
        <f>+H12+H19</f>
        <v>6288218502</v>
      </c>
      <c r="I11" s="76">
        <f>+I12+I19</f>
        <v>6277943502</v>
      </c>
      <c r="J11" s="24">
        <f>+G11/F11</f>
        <v>0.5988584926108375</v>
      </c>
      <c r="K11" s="24">
        <f>+H11/G11</f>
        <v>0.7285326579091506</v>
      </c>
      <c r="L11" s="24">
        <f>+I11/H11</f>
        <v>0.9983659918947263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s="23" customFormat="1" ht="25.5">
      <c r="A12" s="25">
        <v>1</v>
      </c>
      <c r="B12" s="25">
        <v>0</v>
      </c>
      <c r="C12" s="25">
        <v>1</v>
      </c>
      <c r="D12" s="25"/>
      <c r="E12" s="26" t="s">
        <v>16</v>
      </c>
      <c r="F12" s="27">
        <f>SUM(F13:F18)</f>
        <v>12245000000</v>
      </c>
      <c r="G12" s="27">
        <f>SUM(G13:G18)</f>
        <v>7912891237</v>
      </c>
      <c r="H12" s="27">
        <f>SUM(H13:H18)</f>
        <v>5569762285</v>
      </c>
      <c r="I12" s="27">
        <f>SUM(I13:I18)</f>
        <v>5559487285</v>
      </c>
      <c r="J12" s="28">
        <f aca="true" t="shared" si="0" ref="J12:L68">+G12/F12</f>
        <v>0.6462140659044509</v>
      </c>
      <c r="K12" s="28">
        <f t="shared" si="0"/>
        <v>0.7038846002275717</v>
      </c>
      <c r="L12" s="28">
        <f t="shared" si="0"/>
        <v>0.9981552174986584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s="34" customFormat="1" ht="15">
      <c r="A13" s="29">
        <v>1</v>
      </c>
      <c r="B13" s="29">
        <v>0</v>
      </c>
      <c r="C13" s="29">
        <v>1</v>
      </c>
      <c r="D13" s="29">
        <v>1</v>
      </c>
      <c r="E13" s="30" t="s">
        <v>17</v>
      </c>
      <c r="F13" s="77">
        <v>4166000000</v>
      </c>
      <c r="G13" s="77">
        <v>1675090746</v>
      </c>
      <c r="H13" s="77">
        <v>1675090746</v>
      </c>
      <c r="I13" s="77">
        <v>1675090746</v>
      </c>
      <c r="J13" s="78">
        <f t="shared" si="0"/>
        <v>0.4020861128180509</v>
      </c>
      <c r="K13" s="78">
        <f t="shared" si="0"/>
        <v>1</v>
      </c>
      <c r="L13" s="78">
        <f t="shared" si="0"/>
        <v>1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2" s="34" customFormat="1" ht="15">
      <c r="A14" s="29">
        <v>1</v>
      </c>
      <c r="B14" s="29">
        <v>0</v>
      </c>
      <c r="C14" s="29">
        <v>1</v>
      </c>
      <c r="D14" s="29">
        <v>4</v>
      </c>
      <c r="E14" s="30" t="s">
        <v>18</v>
      </c>
      <c r="F14" s="77">
        <v>418000000</v>
      </c>
      <c r="G14" s="77">
        <v>126336005</v>
      </c>
      <c r="H14" s="77">
        <v>126336005</v>
      </c>
      <c r="I14" s="77">
        <v>126336005</v>
      </c>
      <c r="J14" s="78">
        <f t="shared" si="0"/>
        <v>0.30223924641148325</v>
      </c>
      <c r="K14" s="78">
        <f t="shared" si="0"/>
        <v>1</v>
      </c>
      <c r="L14" s="78">
        <f t="shared" si="0"/>
        <v>1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</row>
    <row r="15" spans="1:32" s="34" customFormat="1" ht="15">
      <c r="A15" s="29">
        <v>1</v>
      </c>
      <c r="B15" s="29">
        <v>0</v>
      </c>
      <c r="C15" s="29">
        <v>1</v>
      </c>
      <c r="D15" s="29">
        <v>5</v>
      </c>
      <c r="E15" s="30" t="s">
        <v>19</v>
      </c>
      <c r="F15" s="77">
        <v>2430000000</v>
      </c>
      <c r="G15" s="77">
        <v>913749594</v>
      </c>
      <c r="H15" s="77">
        <v>783838184</v>
      </c>
      <c r="I15" s="77">
        <v>783838184</v>
      </c>
      <c r="J15" s="78">
        <f t="shared" si="0"/>
        <v>0.3760286395061728</v>
      </c>
      <c r="K15" s="78">
        <f t="shared" si="0"/>
        <v>0.8578260271161335</v>
      </c>
      <c r="L15" s="78">
        <f t="shared" si="0"/>
        <v>1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</row>
    <row r="16" spans="1:32" s="34" customFormat="1" ht="26.25">
      <c r="A16" s="29">
        <v>1</v>
      </c>
      <c r="B16" s="29">
        <v>0</v>
      </c>
      <c r="C16" s="29">
        <v>1</v>
      </c>
      <c r="D16" s="29">
        <v>9</v>
      </c>
      <c r="E16" s="30" t="s">
        <v>20</v>
      </c>
      <c r="F16" s="77">
        <v>70000000</v>
      </c>
      <c r="G16" s="77">
        <v>60578828</v>
      </c>
      <c r="H16" s="77">
        <v>60578828</v>
      </c>
      <c r="I16" s="77">
        <v>60578828</v>
      </c>
      <c r="J16" s="78">
        <f t="shared" si="0"/>
        <v>0.8654118285714286</v>
      </c>
      <c r="K16" s="78">
        <f t="shared" si="0"/>
        <v>1</v>
      </c>
      <c r="L16" s="78">
        <f t="shared" si="0"/>
        <v>1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</row>
    <row r="17" spans="1:32" s="34" customFormat="1" ht="15">
      <c r="A17" s="29">
        <v>1</v>
      </c>
      <c r="B17" s="29">
        <v>0</v>
      </c>
      <c r="C17" s="29">
        <v>2</v>
      </c>
      <c r="D17" s="29">
        <v>14</v>
      </c>
      <c r="E17" s="30" t="s">
        <v>71</v>
      </c>
      <c r="F17" s="77">
        <v>5159873400</v>
      </c>
      <c r="G17" s="77">
        <v>5136009464</v>
      </c>
      <c r="H17" s="77">
        <v>2922791922</v>
      </c>
      <c r="I17" s="77">
        <v>2912516922</v>
      </c>
      <c r="J17" s="78">
        <v>0.8377296147809461</v>
      </c>
      <c r="K17" s="78">
        <v>1</v>
      </c>
      <c r="L17" s="78">
        <v>1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</row>
    <row r="18" spans="1:32" s="34" customFormat="1" ht="26.25">
      <c r="A18" s="29">
        <v>2</v>
      </c>
      <c r="B18" s="29">
        <v>0</v>
      </c>
      <c r="C18" s="29">
        <v>2</v>
      </c>
      <c r="D18" s="29">
        <v>999</v>
      </c>
      <c r="E18" s="30" t="s">
        <v>73</v>
      </c>
      <c r="F18" s="77">
        <v>1126600</v>
      </c>
      <c r="G18" s="77">
        <v>1126600</v>
      </c>
      <c r="H18" s="77">
        <v>1126600</v>
      </c>
      <c r="I18" s="77">
        <v>1126600</v>
      </c>
      <c r="J18" s="78"/>
      <c r="K18" s="78"/>
      <c r="L18" s="78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</row>
    <row r="19" spans="1:32" s="23" customFormat="1" ht="25.5">
      <c r="A19" s="25">
        <v>1</v>
      </c>
      <c r="B19" s="25">
        <v>0</v>
      </c>
      <c r="C19" s="25">
        <v>5</v>
      </c>
      <c r="D19" s="25"/>
      <c r="E19" s="26" t="s">
        <v>21</v>
      </c>
      <c r="F19" s="27">
        <f>SUM(F20:F25)</f>
        <v>2168000000</v>
      </c>
      <c r="G19" s="27">
        <f>SUM(G20:G25)</f>
        <v>718456217</v>
      </c>
      <c r="H19" s="27">
        <f>SUM(H20:H25)</f>
        <v>718456217</v>
      </c>
      <c r="I19" s="27">
        <f>SUM(I20:I25)</f>
        <v>718456217</v>
      </c>
      <c r="J19" s="28">
        <f t="shared" si="0"/>
        <v>0.33139124400369</v>
      </c>
      <c r="K19" s="28">
        <f t="shared" si="0"/>
        <v>1</v>
      </c>
      <c r="L19" s="28">
        <f t="shared" si="0"/>
        <v>1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</row>
    <row r="20" spans="1:32" s="34" customFormat="1" ht="15">
      <c r="A20" s="29">
        <v>1</v>
      </c>
      <c r="B20" s="29">
        <v>0</v>
      </c>
      <c r="C20" s="29">
        <v>5</v>
      </c>
      <c r="D20" s="29">
        <v>1</v>
      </c>
      <c r="E20" s="30" t="s">
        <v>22</v>
      </c>
      <c r="F20" s="79">
        <v>949366677</v>
      </c>
      <c r="G20" s="79">
        <v>310847129</v>
      </c>
      <c r="H20" s="79">
        <v>310847129</v>
      </c>
      <c r="I20" s="80">
        <v>310847129</v>
      </c>
      <c r="J20" s="78">
        <f t="shared" si="0"/>
        <v>0.3274257845053898</v>
      </c>
      <c r="K20" s="78">
        <f t="shared" si="0"/>
        <v>1</v>
      </c>
      <c r="L20" s="78">
        <f t="shared" si="0"/>
        <v>1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</row>
    <row r="21" spans="1:32" s="34" customFormat="1" ht="15">
      <c r="A21" s="29">
        <v>1</v>
      </c>
      <c r="B21" s="29">
        <v>0</v>
      </c>
      <c r="C21" s="29">
        <v>5</v>
      </c>
      <c r="D21" s="29">
        <v>2</v>
      </c>
      <c r="E21" s="30" t="s">
        <v>23</v>
      </c>
      <c r="F21" s="79">
        <v>918637660</v>
      </c>
      <c r="G21" s="79">
        <v>314827868</v>
      </c>
      <c r="H21" s="79">
        <v>314827868</v>
      </c>
      <c r="I21" s="80">
        <v>314827868</v>
      </c>
      <c r="J21" s="78">
        <f t="shared" si="0"/>
        <v>0.34271169331333534</v>
      </c>
      <c r="K21" s="78">
        <f t="shared" si="0"/>
        <v>1</v>
      </c>
      <c r="L21" s="78">
        <f t="shared" si="0"/>
        <v>1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</row>
    <row r="22" spans="1:32" s="34" customFormat="1" ht="15">
      <c r="A22" s="29">
        <v>1</v>
      </c>
      <c r="B22" s="29">
        <v>0</v>
      </c>
      <c r="C22" s="29">
        <v>5</v>
      </c>
      <c r="D22" s="29">
        <v>6</v>
      </c>
      <c r="E22" s="30" t="s">
        <v>24</v>
      </c>
      <c r="F22" s="79">
        <v>177796464</v>
      </c>
      <c r="G22" s="79">
        <v>55674100</v>
      </c>
      <c r="H22" s="79">
        <v>55674100</v>
      </c>
      <c r="I22" s="79">
        <v>55674100</v>
      </c>
      <c r="J22" s="78">
        <f t="shared" si="0"/>
        <v>0.31313389899587657</v>
      </c>
      <c r="K22" s="78">
        <f t="shared" si="0"/>
        <v>1</v>
      </c>
      <c r="L22" s="78">
        <f t="shared" si="0"/>
        <v>1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</row>
    <row r="23" spans="1:32" s="34" customFormat="1" ht="15">
      <c r="A23" s="29">
        <v>1</v>
      </c>
      <c r="B23" s="29">
        <v>0</v>
      </c>
      <c r="C23" s="29">
        <v>5</v>
      </c>
      <c r="D23" s="29">
        <v>7</v>
      </c>
      <c r="E23" s="30" t="s">
        <v>25</v>
      </c>
      <c r="F23" s="79">
        <v>31300315</v>
      </c>
      <c r="G23" s="79">
        <v>9275875</v>
      </c>
      <c r="H23" s="79">
        <v>9275875</v>
      </c>
      <c r="I23" s="79">
        <v>9275875</v>
      </c>
      <c r="J23" s="78">
        <f t="shared" si="0"/>
        <v>0.29635085142114387</v>
      </c>
      <c r="K23" s="78">
        <f t="shared" si="0"/>
        <v>1</v>
      </c>
      <c r="L23" s="78">
        <f t="shared" si="0"/>
        <v>1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</row>
    <row r="24" spans="1:32" s="34" customFormat="1" ht="15">
      <c r="A24" s="29">
        <v>1</v>
      </c>
      <c r="B24" s="29">
        <v>0</v>
      </c>
      <c r="C24" s="29">
        <v>5</v>
      </c>
      <c r="D24" s="29">
        <v>8</v>
      </c>
      <c r="E24" s="30" t="s">
        <v>26</v>
      </c>
      <c r="F24" s="79">
        <v>31300315</v>
      </c>
      <c r="G24" s="79">
        <v>9275875</v>
      </c>
      <c r="H24" s="79">
        <v>9275875</v>
      </c>
      <c r="I24" s="79">
        <v>9275875</v>
      </c>
      <c r="J24" s="78">
        <f t="shared" si="0"/>
        <v>0.29635085142114387</v>
      </c>
      <c r="K24" s="78">
        <f t="shared" si="0"/>
        <v>1</v>
      </c>
      <c r="L24" s="78">
        <f t="shared" si="0"/>
        <v>1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32" s="34" customFormat="1" ht="26.25">
      <c r="A25" s="29">
        <v>1</v>
      </c>
      <c r="B25" s="29">
        <v>0</v>
      </c>
      <c r="C25" s="29">
        <v>5</v>
      </c>
      <c r="D25" s="29">
        <v>9</v>
      </c>
      <c r="E25" s="30" t="s">
        <v>27</v>
      </c>
      <c r="F25" s="79">
        <v>59598569</v>
      </c>
      <c r="G25" s="79">
        <v>18555370</v>
      </c>
      <c r="H25" s="79">
        <v>18555370</v>
      </c>
      <c r="I25" s="79">
        <v>18555370</v>
      </c>
      <c r="J25" s="78">
        <f t="shared" si="0"/>
        <v>0.3113391866841635</v>
      </c>
      <c r="K25" s="78">
        <f t="shared" si="0"/>
        <v>1</v>
      </c>
      <c r="L25" s="78">
        <f t="shared" si="0"/>
        <v>1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</row>
    <row r="26" spans="1:32" s="23" customFormat="1" ht="12.75">
      <c r="A26" s="25"/>
      <c r="B26" s="25"/>
      <c r="C26" s="25"/>
      <c r="D26" s="25"/>
      <c r="E26" s="26"/>
      <c r="F26" s="65"/>
      <c r="G26" s="37"/>
      <c r="H26" s="37"/>
      <c r="I26" s="37"/>
      <c r="J26" s="28"/>
      <c r="K26" s="28"/>
      <c r="L26" s="28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s="23" customFormat="1" ht="12.75">
      <c r="A27" s="19">
        <v>2</v>
      </c>
      <c r="B27" s="19"/>
      <c r="C27" s="19"/>
      <c r="D27" s="19"/>
      <c r="E27" s="20" t="s">
        <v>28</v>
      </c>
      <c r="F27" s="81">
        <f>+F28+F29</f>
        <v>2272000000</v>
      </c>
      <c r="G27" s="81">
        <f>+G28+G29</f>
        <v>1233059772</v>
      </c>
      <c r="H27" s="81">
        <f>+H28+H29</f>
        <v>771412674</v>
      </c>
      <c r="I27" s="81">
        <f>+I28+I29</f>
        <v>771412674</v>
      </c>
      <c r="J27" s="24">
        <f t="shared" si="0"/>
        <v>0.5427199700704225</v>
      </c>
      <c r="K27" s="24">
        <f t="shared" si="0"/>
        <v>0.62560849969891</v>
      </c>
      <c r="L27" s="24">
        <f t="shared" si="0"/>
        <v>1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</row>
    <row r="28" spans="1:32" s="23" customFormat="1" ht="12.75">
      <c r="A28" s="25">
        <v>2</v>
      </c>
      <c r="B28" s="25">
        <v>0</v>
      </c>
      <c r="C28" s="25">
        <v>3</v>
      </c>
      <c r="D28" s="25"/>
      <c r="E28" s="26" t="s">
        <v>29</v>
      </c>
      <c r="F28" s="38">
        <v>33000000</v>
      </c>
      <c r="G28" s="38">
        <v>15959988</v>
      </c>
      <c r="H28" s="38">
        <v>13803763</v>
      </c>
      <c r="I28" s="38">
        <v>13803763</v>
      </c>
      <c r="J28" s="28">
        <f t="shared" si="0"/>
        <v>0.483636</v>
      </c>
      <c r="K28" s="28">
        <f t="shared" si="0"/>
        <v>0.8648980813770035</v>
      </c>
      <c r="L28" s="28">
        <f t="shared" si="0"/>
        <v>1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29" spans="1:32" s="23" customFormat="1" ht="12.75">
      <c r="A29" s="25">
        <v>2</v>
      </c>
      <c r="B29" s="25">
        <v>0</v>
      </c>
      <c r="C29" s="25">
        <v>4</v>
      </c>
      <c r="D29" s="25"/>
      <c r="E29" s="26" t="s">
        <v>30</v>
      </c>
      <c r="F29" s="38">
        <f>SUM(F30:F43)</f>
        <v>2239000000</v>
      </c>
      <c r="G29" s="38">
        <f>SUM(G30:G43)</f>
        <v>1217099784</v>
      </c>
      <c r="H29" s="38">
        <f>SUM(H30:H43)</f>
        <v>757608911</v>
      </c>
      <c r="I29" s="38">
        <f>SUM(I30:I43)</f>
        <v>757608911</v>
      </c>
      <c r="J29" s="28">
        <f t="shared" si="0"/>
        <v>0.5435907923179991</v>
      </c>
      <c r="K29" s="28">
        <f t="shared" si="0"/>
        <v>0.6224706642458824</v>
      </c>
      <c r="L29" s="28">
        <f t="shared" si="0"/>
        <v>1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0" spans="1:32" s="34" customFormat="1" ht="15">
      <c r="A30" s="29">
        <v>2</v>
      </c>
      <c r="B30" s="29">
        <v>0</v>
      </c>
      <c r="C30" s="29">
        <v>4</v>
      </c>
      <c r="D30" s="29">
        <v>1</v>
      </c>
      <c r="E30" s="30" t="s">
        <v>31</v>
      </c>
      <c r="F30" s="39">
        <v>2789513</v>
      </c>
      <c r="G30" s="39">
        <v>0</v>
      </c>
      <c r="H30" s="39">
        <v>0</v>
      </c>
      <c r="I30" s="39">
        <v>0</v>
      </c>
      <c r="J30" s="78">
        <f t="shared" si="0"/>
        <v>0</v>
      </c>
      <c r="K30" s="78"/>
      <c r="L30" s="78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</row>
    <row r="31" spans="1:32" s="34" customFormat="1" ht="15">
      <c r="A31" s="29">
        <v>2</v>
      </c>
      <c r="B31" s="29">
        <v>0</v>
      </c>
      <c r="C31" s="29">
        <v>4</v>
      </c>
      <c r="D31" s="29">
        <v>2</v>
      </c>
      <c r="E31" s="30" t="s">
        <v>32</v>
      </c>
      <c r="F31" s="40">
        <v>0</v>
      </c>
      <c r="G31" s="40">
        <v>0</v>
      </c>
      <c r="H31" s="40">
        <v>0</v>
      </c>
      <c r="I31" s="40">
        <v>0</v>
      </c>
      <c r="J31" s="78"/>
      <c r="K31" s="78"/>
      <c r="L31" s="78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</row>
    <row r="32" spans="1:32" s="34" customFormat="1" ht="15">
      <c r="A32" s="29">
        <v>2</v>
      </c>
      <c r="B32" s="29">
        <v>0</v>
      </c>
      <c r="C32" s="29">
        <v>4</v>
      </c>
      <c r="D32" s="29">
        <v>4</v>
      </c>
      <c r="E32" s="30" t="s">
        <v>33</v>
      </c>
      <c r="F32" s="39">
        <v>178996566</v>
      </c>
      <c r="G32" s="39">
        <v>129060816</v>
      </c>
      <c r="H32" s="39">
        <v>22599632</v>
      </c>
      <c r="I32" s="39">
        <v>22599632</v>
      </c>
      <c r="J32" s="78">
        <f t="shared" si="0"/>
        <v>0.7210239776331798</v>
      </c>
      <c r="K32" s="78">
        <f t="shared" si="0"/>
        <v>0.17510839231018036</v>
      </c>
      <c r="L32" s="78">
        <f t="shared" si="0"/>
        <v>1</v>
      </c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</row>
    <row r="33" spans="1:32" s="34" customFormat="1" ht="15">
      <c r="A33" s="29">
        <v>2</v>
      </c>
      <c r="B33" s="29">
        <v>0</v>
      </c>
      <c r="C33" s="29">
        <v>4</v>
      </c>
      <c r="D33" s="29">
        <v>5</v>
      </c>
      <c r="E33" s="30" t="s">
        <v>34</v>
      </c>
      <c r="F33" s="41">
        <v>438184714</v>
      </c>
      <c r="G33" s="41">
        <v>229689714</v>
      </c>
      <c r="H33" s="41">
        <v>115667012</v>
      </c>
      <c r="I33" s="41">
        <v>115667012</v>
      </c>
      <c r="J33" s="78">
        <f t="shared" si="0"/>
        <v>0.5241846797969315</v>
      </c>
      <c r="K33" s="78">
        <f t="shared" si="0"/>
        <v>0.5035794158374893</v>
      </c>
      <c r="L33" s="78">
        <f t="shared" si="0"/>
        <v>1</v>
      </c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</row>
    <row r="34" spans="1:32" s="34" customFormat="1" ht="15">
      <c r="A34" s="29">
        <v>2</v>
      </c>
      <c r="B34" s="29">
        <v>0</v>
      </c>
      <c r="C34" s="29">
        <v>4</v>
      </c>
      <c r="D34" s="29">
        <v>6</v>
      </c>
      <c r="E34" s="30" t="s">
        <v>35</v>
      </c>
      <c r="F34" s="41">
        <v>245255990</v>
      </c>
      <c r="G34" s="41">
        <v>127495053</v>
      </c>
      <c r="H34" s="41">
        <v>80161053</v>
      </c>
      <c r="I34" s="41">
        <v>80161053</v>
      </c>
      <c r="J34" s="78">
        <f t="shared" si="0"/>
        <v>0.5198448078678934</v>
      </c>
      <c r="K34" s="78">
        <f t="shared" si="0"/>
        <v>0.6287385362316764</v>
      </c>
      <c r="L34" s="78">
        <f t="shared" si="0"/>
        <v>1</v>
      </c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</row>
    <row r="35" spans="1:32" s="34" customFormat="1" ht="15">
      <c r="A35" s="29">
        <v>2</v>
      </c>
      <c r="B35" s="29">
        <v>0</v>
      </c>
      <c r="C35" s="29">
        <v>4</v>
      </c>
      <c r="D35" s="29">
        <v>7</v>
      </c>
      <c r="E35" s="30" t="s">
        <v>36</v>
      </c>
      <c r="F35" s="41">
        <v>116700806</v>
      </c>
      <c r="G35" s="41">
        <v>96466200</v>
      </c>
      <c r="H35" s="41">
        <v>95696376</v>
      </c>
      <c r="I35" s="41">
        <v>95696376</v>
      </c>
      <c r="J35" s="78">
        <f t="shared" si="0"/>
        <v>0.826611257509224</v>
      </c>
      <c r="K35" s="78">
        <f t="shared" si="0"/>
        <v>0.992019754069301</v>
      </c>
      <c r="L35" s="78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</row>
    <row r="36" spans="1:32" s="34" customFormat="1" ht="15">
      <c r="A36" s="29">
        <v>2</v>
      </c>
      <c r="B36" s="29">
        <v>0</v>
      </c>
      <c r="C36" s="29">
        <v>4</v>
      </c>
      <c r="D36" s="29">
        <v>8</v>
      </c>
      <c r="E36" s="30" t="s">
        <v>37</v>
      </c>
      <c r="F36" s="41">
        <v>332146152</v>
      </c>
      <c r="G36" s="41">
        <v>205600877</v>
      </c>
      <c r="H36" s="41">
        <v>204918897</v>
      </c>
      <c r="I36" s="41">
        <v>204918897</v>
      </c>
      <c r="J36" s="78">
        <f t="shared" si="0"/>
        <v>0.6190072525663342</v>
      </c>
      <c r="K36" s="78">
        <f t="shared" si="0"/>
        <v>0.9966829908026121</v>
      </c>
      <c r="L36" s="78">
        <f t="shared" si="0"/>
        <v>1</v>
      </c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</row>
    <row r="37" spans="1:32" s="34" customFormat="1" ht="15">
      <c r="A37" s="29">
        <v>2</v>
      </c>
      <c r="B37" s="29">
        <v>0</v>
      </c>
      <c r="C37" s="29">
        <v>4</v>
      </c>
      <c r="D37" s="29">
        <v>9</v>
      </c>
      <c r="E37" s="30" t="s">
        <v>38</v>
      </c>
      <c r="F37" s="41">
        <v>120532062</v>
      </c>
      <c r="G37" s="41">
        <v>70593926</v>
      </c>
      <c r="H37" s="41">
        <v>36477478</v>
      </c>
      <c r="I37" s="41">
        <v>36477478</v>
      </c>
      <c r="J37" s="78">
        <f t="shared" si="0"/>
        <v>0.5856858733570823</v>
      </c>
      <c r="K37" s="78">
        <f t="shared" si="0"/>
        <v>0.5167226143507021</v>
      </c>
      <c r="L37" s="78">
        <f t="shared" si="0"/>
        <v>1</v>
      </c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</row>
    <row r="38" spans="1:32" s="34" customFormat="1" ht="15">
      <c r="A38" s="29">
        <v>2</v>
      </c>
      <c r="B38" s="29">
        <v>0</v>
      </c>
      <c r="C38" s="29">
        <v>4</v>
      </c>
      <c r="D38" s="29">
        <v>10</v>
      </c>
      <c r="E38" s="30" t="s">
        <v>39</v>
      </c>
      <c r="F38" s="41">
        <v>139679485</v>
      </c>
      <c r="G38" s="41">
        <v>133535495</v>
      </c>
      <c r="H38" s="41">
        <v>123253499</v>
      </c>
      <c r="I38" s="41">
        <v>123253499</v>
      </c>
      <c r="J38" s="78">
        <f t="shared" si="0"/>
        <v>0.9560136551190749</v>
      </c>
      <c r="K38" s="78">
        <f t="shared" si="0"/>
        <v>0.9230017756702067</v>
      </c>
      <c r="L38" s="78">
        <f t="shared" si="0"/>
        <v>1</v>
      </c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</row>
    <row r="39" spans="1:32" s="34" customFormat="1" ht="15">
      <c r="A39" s="29">
        <v>2</v>
      </c>
      <c r="B39" s="29">
        <v>0</v>
      </c>
      <c r="C39" s="29">
        <v>4</v>
      </c>
      <c r="D39" s="29">
        <v>13</v>
      </c>
      <c r="E39" s="30" t="s">
        <v>40</v>
      </c>
      <c r="F39" s="41">
        <v>3000000</v>
      </c>
      <c r="G39" s="41">
        <v>3000000</v>
      </c>
      <c r="H39" s="41">
        <v>0</v>
      </c>
      <c r="I39" s="41">
        <v>0</v>
      </c>
      <c r="J39" s="78">
        <f>+G39/F39</f>
        <v>1</v>
      </c>
      <c r="K39" s="78">
        <f>+G39/F39</f>
        <v>1</v>
      </c>
      <c r="L39" s="78">
        <f>+I39/F39</f>
        <v>0</v>
      </c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</row>
    <row r="40" spans="1:32" s="34" customFormat="1" ht="15">
      <c r="A40" s="29">
        <v>2</v>
      </c>
      <c r="B40" s="29">
        <v>0</v>
      </c>
      <c r="C40" s="29">
        <v>4</v>
      </c>
      <c r="D40" s="29">
        <v>15</v>
      </c>
      <c r="E40" s="30" t="s">
        <v>75</v>
      </c>
      <c r="F40" s="41">
        <v>16000000</v>
      </c>
      <c r="G40" s="41">
        <v>0</v>
      </c>
      <c r="H40" s="41">
        <v>0</v>
      </c>
      <c r="I40" s="41">
        <v>0</v>
      </c>
      <c r="J40" s="78">
        <f>+G40/F40</f>
        <v>0</v>
      </c>
      <c r="K40" s="78">
        <f>+G40/F40</f>
        <v>0</v>
      </c>
      <c r="L40" s="78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</row>
    <row r="41" spans="1:32" s="34" customFormat="1" ht="26.25">
      <c r="A41" s="29">
        <v>2</v>
      </c>
      <c r="B41" s="29">
        <v>0</v>
      </c>
      <c r="C41" s="29">
        <v>4</v>
      </c>
      <c r="D41" s="29">
        <v>21</v>
      </c>
      <c r="E41" s="30" t="s">
        <v>41</v>
      </c>
      <c r="F41" s="41">
        <v>358321225</v>
      </c>
      <c r="G41" s="41">
        <v>69615899</v>
      </c>
      <c r="H41" s="41">
        <v>12603900</v>
      </c>
      <c r="I41" s="41">
        <v>12603900</v>
      </c>
      <c r="J41" s="78">
        <f t="shared" si="0"/>
        <v>0.19428349241661586</v>
      </c>
      <c r="K41" s="78"/>
      <c r="L41" s="78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</row>
    <row r="42" spans="1:32" s="34" customFormat="1" ht="15">
      <c r="A42" s="29">
        <v>2</v>
      </c>
      <c r="B42" s="29">
        <v>0</v>
      </c>
      <c r="C42" s="29">
        <v>4</v>
      </c>
      <c r="D42" s="29">
        <v>40</v>
      </c>
      <c r="E42" s="30" t="s">
        <v>42</v>
      </c>
      <c r="F42" s="41">
        <v>94255000</v>
      </c>
      <c r="G42" s="41">
        <v>34668940</v>
      </c>
      <c r="H42" s="41">
        <v>8800940</v>
      </c>
      <c r="I42" s="41">
        <v>8800940</v>
      </c>
      <c r="J42" s="78">
        <f t="shared" si="0"/>
        <v>0.36782069916715293</v>
      </c>
      <c r="K42" s="78">
        <f t="shared" si="0"/>
        <v>0.2538566220945896</v>
      </c>
      <c r="L42" s="78">
        <f t="shared" si="0"/>
        <v>1</v>
      </c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</row>
    <row r="43" spans="1:32" s="34" customFormat="1" ht="26.25">
      <c r="A43" s="29">
        <v>2</v>
      </c>
      <c r="B43" s="29">
        <v>0</v>
      </c>
      <c r="C43" s="29">
        <v>4</v>
      </c>
      <c r="D43" s="29">
        <v>41</v>
      </c>
      <c r="E43" s="30" t="s">
        <v>43</v>
      </c>
      <c r="F43" s="41">
        <v>193138487</v>
      </c>
      <c r="G43" s="41">
        <v>117372864</v>
      </c>
      <c r="H43" s="41">
        <v>57430124</v>
      </c>
      <c r="I43" s="41">
        <v>57430124</v>
      </c>
      <c r="J43" s="78">
        <f t="shared" si="0"/>
        <v>0.6077134900616675</v>
      </c>
      <c r="K43" s="78">
        <f t="shared" si="0"/>
        <v>0.4892964356735812</v>
      </c>
      <c r="L43" s="78">
        <f t="shared" si="0"/>
        <v>1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</row>
    <row r="44" spans="1:32" s="34" customFormat="1" ht="15">
      <c r="A44" s="29"/>
      <c r="B44" s="29"/>
      <c r="C44" s="29"/>
      <c r="D44" s="29"/>
      <c r="E44" s="42"/>
      <c r="F44" s="39"/>
      <c r="G44" s="40"/>
      <c r="H44" s="39"/>
      <c r="I44" s="40"/>
      <c r="J44" s="78"/>
      <c r="K44" s="78"/>
      <c r="L44" s="78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</row>
    <row r="45" spans="1:32" s="23" customFormat="1" ht="12.75">
      <c r="A45" s="19">
        <v>3</v>
      </c>
      <c r="B45" s="19"/>
      <c r="C45" s="19"/>
      <c r="D45" s="19"/>
      <c r="E45" s="20" t="s">
        <v>44</v>
      </c>
      <c r="F45" s="43">
        <f>SUM(F46:F50)</f>
        <v>943000000</v>
      </c>
      <c r="G45" s="43">
        <f>SUM(G46:G50)</f>
        <v>65000000</v>
      </c>
      <c r="H45" s="43">
        <f>SUM(H46:H50)</f>
        <v>65000000</v>
      </c>
      <c r="I45" s="43">
        <f>SUM(I46:I50)</f>
        <v>65000000</v>
      </c>
      <c r="J45" s="24">
        <f t="shared" si="0"/>
        <v>0.0689289501590668</v>
      </c>
      <c r="K45" s="24">
        <f t="shared" si="0"/>
        <v>1</v>
      </c>
      <c r="L45" s="24">
        <f t="shared" si="0"/>
        <v>1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</row>
    <row r="46" spans="1:32" s="34" customFormat="1" ht="15">
      <c r="A46" s="29">
        <v>3</v>
      </c>
      <c r="B46" s="29">
        <v>1</v>
      </c>
      <c r="C46" s="29">
        <v>1</v>
      </c>
      <c r="D46" s="29">
        <v>3</v>
      </c>
      <c r="E46" s="42" t="s">
        <v>45</v>
      </c>
      <c r="F46" s="39">
        <v>65000000</v>
      </c>
      <c r="G46" s="39">
        <v>65000000</v>
      </c>
      <c r="H46" s="39">
        <v>65000000</v>
      </c>
      <c r="I46" s="39">
        <v>65000000</v>
      </c>
      <c r="J46" s="78">
        <f t="shared" si="0"/>
        <v>1</v>
      </c>
      <c r="K46" s="78">
        <f>+G46/F46</f>
        <v>1</v>
      </c>
      <c r="L46" s="78">
        <f>+I46/F46</f>
        <v>1</v>
      </c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</row>
    <row r="47" spans="1:32" s="34" customFormat="1" ht="30">
      <c r="A47" s="29">
        <v>3</v>
      </c>
      <c r="B47" s="29">
        <v>1</v>
      </c>
      <c r="C47" s="29">
        <v>1</v>
      </c>
      <c r="D47" s="29">
        <v>4</v>
      </c>
      <c r="E47" s="42" t="s">
        <v>46</v>
      </c>
      <c r="F47" s="39">
        <v>73000000</v>
      </c>
      <c r="G47" s="39">
        <v>0</v>
      </c>
      <c r="H47" s="39">
        <v>0</v>
      </c>
      <c r="I47" s="39">
        <v>0</v>
      </c>
      <c r="J47" s="78">
        <f>+G47/F47</f>
        <v>0</v>
      </c>
      <c r="K47" s="78">
        <f>+H47/F47</f>
        <v>0</v>
      </c>
      <c r="L47" s="78">
        <f>+I47/F47</f>
        <v>0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</row>
    <row r="48" spans="1:32" s="34" customFormat="1" ht="15">
      <c r="A48" s="29">
        <v>3</v>
      </c>
      <c r="B48" s="29">
        <v>2</v>
      </c>
      <c r="C48" s="29">
        <v>1</v>
      </c>
      <c r="D48" s="29">
        <v>1</v>
      </c>
      <c r="E48" s="42" t="s">
        <v>47</v>
      </c>
      <c r="F48" s="39">
        <v>404000000</v>
      </c>
      <c r="G48" s="39">
        <v>0</v>
      </c>
      <c r="H48" s="39">
        <v>0</v>
      </c>
      <c r="I48" s="39">
        <v>0</v>
      </c>
      <c r="J48" s="78">
        <f>+G48/F48</f>
        <v>0</v>
      </c>
      <c r="K48" s="78">
        <f>+H48/F48</f>
        <v>0</v>
      </c>
      <c r="L48" s="78">
        <f>+I48/F48</f>
        <v>0</v>
      </c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</row>
    <row r="49" spans="1:32" s="34" customFormat="1" ht="15">
      <c r="A49" s="29">
        <v>3</v>
      </c>
      <c r="B49" s="29">
        <v>6</v>
      </c>
      <c r="C49" s="29">
        <v>1</v>
      </c>
      <c r="D49" s="29">
        <v>1</v>
      </c>
      <c r="E49" s="42" t="s">
        <v>48</v>
      </c>
      <c r="F49" s="44">
        <v>206000000</v>
      </c>
      <c r="G49" s="44">
        <v>0</v>
      </c>
      <c r="H49" s="44">
        <v>0</v>
      </c>
      <c r="I49" s="44">
        <v>0</v>
      </c>
      <c r="J49" s="78">
        <f>+G49/F49</f>
        <v>0</v>
      </c>
      <c r="K49" s="78">
        <f>+H49/F49</f>
        <v>0</v>
      </c>
      <c r="L49" s="78">
        <f>+I49/F49</f>
        <v>0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</row>
    <row r="50" spans="1:32" s="34" customFormat="1" ht="30">
      <c r="A50" s="29">
        <v>3</v>
      </c>
      <c r="B50" s="29">
        <v>6</v>
      </c>
      <c r="C50" s="29">
        <v>3</v>
      </c>
      <c r="D50" s="29">
        <v>19</v>
      </c>
      <c r="E50" s="42" t="s">
        <v>72</v>
      </c>
      <c r="F50" s="44">
        <v>195000000</v>
      </c>
      <c r="G50" s="44">
        <v>0</v>
      </c>
      <c r="H50" s="44">
        <v>0</v>
      </c>
      <c r="I50" s="44">
        <v>0</v>
      </c>
      <c r="J50" s="78">
        <f>+G50/F50</f>
        <v>0</v>
      </c>
      <c r="K50" s="78">
        <f>+H50/F50</f>
        <v>0</v>
      </c>
      <c r="L50" s="78">
        <f>+I50/F50</f>
        <v>0</v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</row>
    <row r="51" spans="1:32" s="34" customFormat="1" ht="15">
      <c r="A51" s="29"/>
      <c r="B51" s="29"/>
      <c r="C51" s="29"/>
      <c r="D51" s="29"/>
      <c r="E51" s="42"/>
      <c r="F51" s="40"/>
      <c r="G51" s="40"/>
      <c r="H51" s="40"/>
      <c r="I51" s="40"/>
      <c r="J51" s="78"/>
      <c r="K51" s="78"/>
      <c r="L51" s="78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</row>
    <row r="52" spans="1:32" s="23" customFormat="1" ht="15">
      <c r="A52" s="45"/>
      <c r="B52" s="45"/>
      <c r="C52" s="45"/>
      <c r="D52" s="45"/>
      <c r="E52" s="46" t="s">
        <v>49</v>
      </c>
      <c r="F52" s="47">
        <f>+F45+F27+F11</f>
        <v>17628000000</v>
      </c>
      <c r="G52" s="47">
        <f>+G45+G27+G11</f>
        <v>9929407226</v>
      </c>
      <c r="H52" s="47">
        <f>+H45+H27+H11</f>
        <v>7124631176</v>
      </c>
      <c r="I52" s="47">
        <f>+I45+I27+I11</f>
        <v>7114356176</v>
      </c>
      <c r="J52" s="48">
        <f t="shared" si="0"/>
        <v>0.5632747461992285</v>
      </c>
      <c r="K52" s="48">
        <f t="shared" si="0"/>
        <v>0.7175283492597889</v>
      </c>
      <c r="L52" s="48">
        <f t="shared" si="0"/>
        <v>0.9985578200827276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</row>
    <row r="53" spans="1:32" s="34" customFormat="1" ht="15">
      <c r="A53" s="29"/>
      <c r="B53" s="29"/>
      <c r="C53" s="29"/>
      <c r="D53" s="29"/>
      <c r="E53" s="42"/>
      <c r="F53" s="79"/>
      <c r="G53" s="79"/>
      <c r="H53" s="79"/>
      <c r="I53" s="79"/>
      <c r="J53" s="78"/>
      <c r="K53" s="78"/>
      <c r="L53" s="78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</row>
    <row r="54" spans="1:32" s="23" customFormat="1" ht="12.75">
      <c r="A54" s="19"/>
      <c r="B54" s="19"/>
      <c r="C54" s="19"/>
      <c r="D54" s="19"/>
      <c r="E54" s="20" t="s">
        <v>50</v>
      </c>
      <c r="F54" s="43"/>
      <c r="G54" s="43"/>
      <c r="H54" s="43"/>
      <c r="I54" s="43"/>
      <c r="J54" s="24"/>
      <c r="K54" s="24"/>
      <c r="L54" s="24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</row>
    <row r="55" spans="1:32" s="53" customFormat="1" ht="39">
      <c r="A55" s="49">
        <v>112</v>
      </c>
      <c r="B55" s="49">
        <v>10000</v>
      </c>
      <c r="C55" s="49">
        <v>2</v>
      </c>
      <c r="D55" s="49"/>
      <c r="E55" s="30" t="s">
        <v>65</v>
      </c>
      <c r="F55" s="50">
        <v>7000000000</v>
      </c>
      <c r="G55" s="50">
        <v>7000000000</v>
      </c>
      <c r="H55" s="50">
        <v>2022088000</v>
      </c>
      <c r="I55" s="50">
        <v>2022088000</v>
      </c>
      <c r="J55" s="78">
        <f>+G55/F55</f>
        <v>1</v>
      </c>
      <c r="K55" s="78">
        <f>+H55/G55</f>
        <v>0.2888697142857143</v>
      </c>
      <c r="L55" s="78">
        <v>0</v>
      </c>
      <c r="M55" s="33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</row>
    <row r="56" spans="1:32" s="34" customFormat="1" ht="30">
      <c r="A56" s="29">
        <v>520</v>
      </c>
      <c r="B56" s="29">
        <v>1000</v>
      </c>
      <c r="C56" s="29">
        <v>1</v>
      </c>
      <c r="D56" s="29"/>
      <c r="E56" s="42" t="s">
        <v>51</v>
      </c>
      <c r="F56" s="39">
        <v>12199405361</v>
      </c>
      <c r="G56" s="39">
        <v>3311598841</v>
      </c>
      <c r="H56" s="39">
        <v>1051016681</v>
      </c>
      <c r="I56" s="39">
        <v>1001425825</v>
      </c>
      <c r="J56" s="78">
        <f t="shared" si="0"/>
        <v>0.27145575894926605</v>
      </c>
      <c r="K56" s="78">
        <f t="shared" si="0"/>
        <v>0.31737439571111387</v>
      </c>
      <c r="L56" s="78">
        <f t="shared" si="0"/>
        <v>0.9528162997824009</v>
      </c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</row>
    <row r="57" spans="1:32" s="34" customFormat="1" ht="51">
      <c r="A57" s="29">
        <v>540</v>
      </c>
      <c r="B57" s="29">
        <v>1000</v>
      </c>
      <c r="C57" s="29">
        <v>1</v>
      </c>
      <c r="D57" s="29"/>
      <c r="E57" s="82" t="s">
        <v>52</v>
      </c>
      <c r="F57" s="39">
        <v>50000000</v>
      </c>
      <c r="G57" s="39">
        <v>0</v>
      </c>
      <c r="H57" s="39">
        <v>0</v>
      </c>
      <c r="I57" s="39">
        <v>0</v>
      </c>
      <c r="J57" s="78">
        <f t="shared" si="0"/>
        <v>0</v>
      </c>
      <c r="K57" s="78">
        <f aca="true" t="shared" si="1" ref="K57:K62">+H57/F57</f>
        <v>0</v>
      </c>
      <c r="L57" s="78">
        <f aca="true" t="shared" si="2" ref="L57:L62">+I57/F57</f>
        <v>0</v>
      </c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</row>
    <row r="58" spans="1:32" s="34" customFormat="1" ht="30">
      <c r="A58" s="29">
        <v>630</v>
      </c>
      <c r="B58" s="29">
        <v>300</v>
      </c>
      <c r="C58" s="29">
        <v>1</v>
      </c>
      <c r="D58" s="29"/>
      <c r="E58" s="42" t="s">
        <v>53</v>
      </c>
      <c r="F58" s="39">
        <v>25000000000</v>
      </c>
      <c r="G58" s="39">
        <v>0</v>
      </c>
      <c r="H58" s="39">
        <v>0</v>
      </c>
      <c r="I58" s="39">
        <v>0</v>
      </c>
      <c r="J58" s="78">
        <f>+G58/F58</f>
        <v>0</v>
      </c>
      <c r="K58" s="78">
        <f t="shared" si="1"/>
        <v>0</v>
      </c>
      <c r="L58" s="78">
        <f t="shared" si="2"/>
        <v>0</v>
      </c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</row>
    <row r="59" spans="1:32" s="34" customFormat="1" ht="30">
      <c r="A59" s="29">
        <v>310</v>
      </c>
      <c r="B59" s="29">
        <v>1000</v>
      </c>
      <c r="C59" s="29">
        <v>2</v>
      </c>
      <c r="D59" s="29"/>
      <c r="E59" s="42" t="s">
        <v>54</v>
      </c>
      <c r="F59" s="39">
        <v>220286402890</v>
      </c>
      <c r="G59" s="39">
        <v>194854742604</v>
      </c>
      <c r="H59" s="39">
        <v>194854742604</v>
      </c>
      <c r="I59" s="39">
        <v>71170764000</v>
      </c>
      <c r="J59" s="78">
        <f>+G59/F59</f>
        <v>0.8845518381872198</v>
      </c>
      <c r="K59" s="78">
        <f t="shared" si="1"/>
        <v>0.8845518381872198</v>
      </c>
      <c r="L59" s="78">
        <f t="shared" si="2"/>
        <v>0.3230828733244108</v>
      </c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</row>
    <row r="60" spans="1:32" s="34" customFormat="1" ht="51">
      <c r="A60" s="29">
        <v>310</v>
      </c>
      <c r="B60" s="29">
        <v>1000</v>
      </c>
      <c r="C60" s="29">
        <v>1</v>
      </c>
      <c r="D60" s="29"/>
      <c r="E60" s="82" t="s">
        <v>55</v>
      </c>
      <c r="F60" s="39">
        <v>4801464000</v>
      </c>
      <c r="G60" s="39">
        <v>1970808000</v>
      </c>
      <c r="H60" s="39">
        <v>31200000</v>
      </c>
      <c r="I60" s="39">
        <v>31200000</v>
      </c>
      <c r="J60" s="78">
        <f>+G60/F60</f>
        <v>0.4104598097580238</v>
      </c>
      <c r="K60" s="78">
        <f t="shared" si="1"/>
        <v>0.006498018104478134</v>
      </c>
      <c r="L60" s="78">
        <f t="shared" si="2"/>
        <v>0.006498018104478134</v>
      </c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</row>
    <row r="61" spans="1:32" s="34" customFormat="1" ht="45">
      <c r="A61" s="29">
        <v>310</v>
      </c>
      <c r="B61" s="29">
        <v>1000</v>
      </c>
      <c r="C61" s="29">
        <v>4</v>
      </c>
      <c r="D61" s="29"/>
      <c r="E61" s="42" t="s">
        <v>56</v>
      </c>
      <c r="F61" s="39">
        <v>11000000000</v>
      </c>
      <c r="G61" s="39">
        <v>0</v>
      </c>
      <c r="H61" s="39">
        <v>0</v>
      </c>
      <c r="I61" s="39">
        <v>0</v>
      </c>
      <c r="J61" s="78">
        <f>+G61/F61</f>
        <v>0</v>
      </c>
      <c r="K61" s="78">
        <f t="shared" si="1"/>
        <v>0</v>
      </c>
      <c r="L61" s="78">
        <f t="shared" si="2"/>
        <v>0</v>
      </c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</row>
    <row r="62" spans="1:32" s="34" customFormat="1" ht="51">
      <c r="A62" s="29">
        <v>310</v>
      </c>
      <c r="B62" s="29">
        <v>1000</v>
      </c>
      <c r="C62" s="29">
        <v>12</v>
      </c>
      <c r="D62" s="29"/>
      <c r="E62" s="82" t="s">
        <v>57</v>
      </c>
      <c r="F62" s="39">
        <v>9385785597</v>
      </c>
      <c r="G62" s="39">
        <v>6166971561</v>
      </c>
      <c r="H62" s="39">
        <v>96666666</v>
      </c>
      <c r="I62" s="39">
        <v>96666666</v>
      </c>
      <c r="J62" s="78">
        <f>+G62/F62</f>
        <v>0.6570543826369913</v>
      </c>
      <c r="K62" s="78">
        <f t="shared" si="1"/>
        <v>0.010299262113008184</v>
      </c>
      <c r="L62" s="78">
        <f t="shared" si="2"/>
        <v>0.010299262113008184</v>
      </c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</row>
    <row r="63" spans="1:32" s="34" customFormat="1" ht="30">
      <c r="A63" s="29">
        <v>520</v>
      </c>
      <c r="B63" s="29">
        <v>1000</v>
      </c>
      <c r="C63" s="29">
        <v>3</v>
      </c>
      <c r="D63" s="29"/>
      <c r="E63" s="42" t="s">
        <v>58</v>
      </c>
      <c r="F63" s="39">
        <v>4559300243</v>
      </c>
      <c r="G63" s="39">
        <v>871365000</v>
      </c>
      <c r="H63" s="39">
        <v>741815000</v>
      </c>
      <c r="I63" s="39">
        <v>545150000</v>
      </c>
      <c r="J63" s="78">
        <f t="shared" si="0"/>
        <v>0.1911181439164545</v>
      </c>
      <c r="K63" s="78">
        <f t="shared" si="0"/>
        <v>0.8513252196266777</v>
      </c>
      <c r="L63" s="78">
        <f t="shared" si="0"/>
        <v>0.7348867305190647</v>
      </c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  <row r="64" spans="1:32" s="34" customFormat="1" ht="45">
      <c r="A64" s="29">
        <v>520</v>
      </c>
      <c r="B64" s="29">
        <v>1000</v>
      </c>
      <c r="C64" s="29">
        <v>5</v>
      </c>
      <c r="D64" s="29"/>
      <c r="E64" s="42" t="s">
        <v>74</v>
      </c>
      <c r="F64" s="39">
        <v>115068357</v>
      </c>
      <c r="G64" s="39">
        <v>115068356.96</v>
      </c>
      <c r="H64" s="39">
        <v>115068356.96</v>
      </c>
      <c r="I64" s="39">
        <v>115068356.96</v>
      </c>
      <c r="J64" s="78">
        <v>0.18366085920435402</v>
      </c>
      <c r="K64" s="78">
        <v>0.43981119344610775</v>
      </c>
      <c r="L64" s="78">
        <v>1</v>
      </c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</row>
    <row r="65" spans="1:32" s="34" customFormat="1" ht="45">
      <c r="A65" s="29">
        <v>410</v>
      </c>
      <c r="B65" s="29">
        <v>1000</v>
      </c>
      <c r="C65" s="29">
        <v>110</v>
      </c>
      <c r="D65" s="29"/>
      <c r="E65" s="42" t="s">
        <v>76</v>
      </c>
      <c r="F65" s="39">
        <v>7521986</v>
      </c>
      <c r="G65" s="39"/>
      <c r="H65" s="39"/>
      <c r="I65" s="39"/>
      <c r="J65" s="78"/>
      <c r="K65" s="78"/>
      <c r="L65" s="78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</row>
    <row r="66" spans="1:32" s="34" customFormat="1" ht="48.75" customHeight="1">
      <c r="A66" s="29">
        <v>410</v>
      </c>
      <c r="B66" s="29">
        <v>1000</v>
      </c>
      <c r="C66" s="29">
        <v>108</v>
      </c>
      <c r="D66" s="29"/>
      <c r="E66" s="82" t="s">
        <v>59</v>
      </c>
      <c r="F66" s="39">
        <v>41752004200</v>
      </c>
      <c r="G66" s="39">
        <v>34059960903</v>
      </c>
      <c r="H66" s="39">
        <v>31500000000</v>
      </c>
      <c r="I66" s="39">
        <v>31500000000</v>
      </c>
      <c r="J66" s="78">
        <f t="shared" si="0"/>
        <v>0.8157682859928435</v>
      </c>
      <c r="K66" s="78">
        <f t="shared" si="0"/>
        <v>0.924839581868853</v>
      </c>
      <c r="L66" s="78">
        <f t="shared" si="0"/>
        <v>1</v>
      </c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</row>
    <row r="67" spans="1:32" s="34" customFormat="1" ht="25.5">
      <c r="A67" s="29">
        <v>410</v>
      </c>
      <c r="B67" s="29">
        <v>1000</v>
      </c>
      <c r="C67" s="29">
        <v>109</v>
      </c>
      <c r="D67" s="29"/>
      <c r="E67" s="82" t="s">
        <v>60</v>
      </c>
      <c r="F67" s="39">
        <v>34157647366</v>
      </c>
      <c r="G67" s="39">
        <v>5991390461</v>
      </c>
      <c r="H67" s="39">
        <v>12000000</v>
      </c>
      <c r="I67" s="39">
        <v>12000000</v>
      </c>
      <c r="J67" s="78">
        <f t="shared" si="0"/>
        <v>0.17540407267520827</v>
      </c>
      <c r="K67" s="78">
        <f t="shared" si="0"/>
        <v>0.0020028739702598396</v>
      </c>
      <c r="L67" s="78">
        <f>+I67/F67</f>
        <v>0.0003513122514387398</v>
      </c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</row>
    <row r="68" spans="1:32" s="57" customFormat="1" ht="15">
      <c r="A68" s="45"/>
      <c r="B68" s="45"/>
      <c r="C68" s="45"/>
      <c r="D68" s="45"/>
      <c r="E68" s="46" t="s">
        <v>61</v>
      </c>
      <c r="F68" s="55">
        <f>SUM(F55:F67)</f>
        <v>370314600000</v>
      </c>
      <c r="G68" s="55">
        <f>SUM(G55:G67)</f>
        <v>254341905726.96</v>
      </c>
      <c r="H68" s="55">
        <f>SUM(H55:H67)</f>
        <v>230424597307.96</v>
      </c>
      <c r="I68" s="55">
        <f>SUM(I55:I67)</f>
        <v>106494362847.96</v>
      </c>
      <c r="J68" s="48">
        <f t="shared" si="0"/>
        <v>0.6868265678073724</v>
      </c>
      <c r="K68" s="48">
        <f t="shared" si="0"/>
        <v>0.905963948997553</v>
      </c>
      <c r="L68" s="48">
        <f t="shared" si="0"/>
        <v>0.4621657761025896</v>
      </c>
      <c r="M68" s="56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</row>
    <row r="69" spans="1:32" s="34" customFormat="1" ht="15">
      <c r="A69" s="29"/>
      <c r="B69" s="29"/>
      <c r="C69" s="29"/>
      <c r="D69" s="29"/>
      <c r="E69" s="42"/>
      <c r="F69" s="44"/>
      <c r="G69" s="39"/>
      <c r="H69" s="39"/>
      <c r="I69" s="39"/>
      <c r="J69" s="78"/>
      <c r="K69" s="78"/>
      <c r="L69" s="78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</row>
    <row r="70" spans="1:32" s="57" customFormat="1" ht="15">
      <c r="A70" s="45"/>
      <c r="B70" s="45"/>
      <c r="C70" s="45"/>
      <c r="D70" s="45"/>
      <c r="E70" s="46" t="s">
        <v>62</v>
      </c>
      <c r="F70" s="55">
        <f>+F68+F52</f>
        <v>387942600000</v>
      </c>
      <c r="G70" s="55">
        <f>+G68+G52</f>
        <v>264271312952.96</v>
      </c>
      <c r="H70" s="55">
        <f>+H68+H52</f>
        <v>237549228483.96</v>
      </c>
      <c r="I70" s="55">
        <f>+I68+I52</f>
        <v>113608719023.96</v>
      </c>
      <c r="J70" s="48">
        <f>+G70/F70</f>
        <v>0.6812124086216879</v>
      </c>
      <c r="K70" s="48">
        <f>+H70/G70</f>
        <v>0.8988839001463753</v>
      </c>
      <c r="L70" s="48">
        <f>+I70/H70</f>
        <v>0.47825336983416555</v>
      </c>
      <c r="M70" s="56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1:32" s="34" customFormat="1" ht="15">
      <c r="A71" s="58"/>
      <c r="B71" s="58"/>
      <c r="C71" s="58"/>
      <c r="D71" s="58"/>
      <c r="E71" s="59"/>
      <c r="F71" s="85"/>
      <c r="G71" s="85"/>
      <c r="H71" s="85"/>
      <c r="I71" s="85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</row>
    <row r="72" spans="6:9" ht="15">
      <c r="F72" s="62"/>
      <c r="G72" s="62"/>
      <c r="H72" s="62"/>
      <c r="I72" s="62"/>
    </row>
    <row r="73" spans="6:9" ht="15">
      <c r="F73" s="62"/>
      <c r="G73" s="62"/>
      <c r="H73" s="62"/>
      <c r="I73" s="62"/>
    </row>
    <row r="74" spans="6:9" ht="15">
      <c r="F74" s="62"/>
      <c r="G74" s="62"/>
      <c r="H74" s="62"/>
      <c r="I74" s="62"/>
    </row>
    <row r="75" spans="6:9" ht="15">
      <c r="F75" s="62"/>
      <c r="G75" s="62"/>
      <c r="H75" s="62"/>
      <c r="I75" s="6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cprodriguez</dc:creator>
  <cp:keywords/>
  <dc:description/>
  <cp:lastModifiedBy>DIANA CAROLINA GUAMAN MONTERO</cp:lastModifiedBy>
  <cp:lastPrinted>2013-02-09T14:04:56Z</cp:lastPrinted>
  <dcterms:created xsi:type="dcterms:W3CDTF">2012-07-17T14:06:54Z</dcterms:created>
  <dcterms:modified xsi:type="dcterms:W3CDTF">2015-11-26T20:39:09Z</dcterms:modified>
  <cp:category/>
  <cp:version/>
  <cp:contentType/>
  <cp:contentStatus/>
</cp:coreProperties>
</file>