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3\"/>
    </mc:Choice>
  </mc:AlternateContent>
  <bookViews>
    <workbookView xWindow="0" yWindow="0" windowWidth="28800" windowHeight="12435"/>
  </bookViews>
  <sheets>
    <sheet name="JULIO" sheetId="1" r:id="rId1"/>
  </sheets>
  <calcPr calcId="152511"/>
</workbook>
</file>

<file path=xl/calcChain.xml><?xml version="1.0" encoding="utf-8"?>
<calcChain xmlns="http://schemas.openxmlformats.org/spreadsheetml/2006/main">
  <c r="I67" i="1" l="1"/>
  <c r="H67" i="1"/>
  <c r="G67" i="1"/>
  <c r="K67" i="1" s="1"/>
  <c r="F67" i="1"/>
  <c r="L66" i="1"/>
  <c r="K66" i="1"/>
  <c r="J66" i="1"/>
  <c r="L65" i="1"/>
  <c r="K65" i="1"/>
  <c r="J65" i="1"/>
  <c r="L64" i="1"/>
  <c r="K64" i="1"/>
  <c r="J64" i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4" i="1"/>
  <c r="K54" i="1"/>
  <c r="J54" i="1"/>
  <c r="K53" i="1"/>
  <c r="J53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I43" i="1"/>
  <c r="H43" i="1"/>
  <c r="G43" i="1"/>
  <c r="J43" i="1" s="1"/>
  <c r="F43" i="1"/>
  <c r="L41" i="1"/>
  <c r="K41" i="1"/>
  <c r="J41" i="1"/>
  <c r="L40" i="1"/>
  <c r="K40" i="1"/>
  <c r="J40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K34" i="1"/>
  <c r="J34" i="1"/>
  <c r="L33" i="1"/>
  <c r="K33" i="1"/>
  <c r="J33" i="1"/>
  <c r="L32" i="1"/>
  <c r="K32" i="1"/>
  <c r="J32" i="1"/>
  <c r="L31" i="1"/>
  <c r="K31" i="1"/>
  <c r="J31" i="1"/>
  <c r="J30" i="1"/>
  <c r="I29" i="1"/>
  <c r="H29" i="1"/>
  <c r="H27" i="1" s="1"/>
  <c r="G29" i="1"/>
  <c r="F29" i="1"/>
  <c r="F27" i="1" s="1"/>
  <c r="L28" i="1"/>
  <c r="K28" i="1"/>
  <c r="J28" i="1"/>
  <c r="I27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I19" i="1"/>
  <c r="H19" i="1"/>
  <c r="K19" i="1" s="1"/>
  <c r="G19" i="1"/>
  <c r="F19" i="1"/>
  <c r="J19" i="1" s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I12" i="1"/>
  <c r="L12" i="1" s="1"/>
  <c r="H12" i="1"/>
  <c r="G12" i="1"/>
  <c r="K12" i="1" s="1"/>
  <c r="F12" i="1"/>
  <c r="F11" i="1" s="1"/>
  <c r="L29" i="1" l="1"/>
  <c r="L27" i="1"/>
  <c r="H11" i="1"/>
  <c r="K43" i="1"/>
  <c r="I11" i="1"/>
  <c r="L11" i="1" s="1"/>
  <c r="L43" i="1"/>
  <c r="L19" i="1"/>
  <c r="F50" i="1"/>
  <c r="F69" i="1" s="1"/>
  <c r="K29" i="1"/>
  <c r="G11" i="1"/>
  <c r="J11" i="1" s="1"/>
  <c r="H50" i="1"/>
  <c r="L67" i="1"/>
  <c r="G27" i="1"/>
  <c r="I50" i="1"/>
  <c r="I69" i="1" s="1"/>
  <c r="J12" i="1"/>
  <c r="J29" i="1"/>
  <c r="J67" i="1"/>
  <c r="G50" i="1" l="1"/>
  <c r="J27" i="1"/>
  <c r="H69" i="1"/>
  <c r="K27" i="1"/>
  <c r="L50" i="1"/>
  <c r="K11" i="1"/>
  <c r="J50" i="1" l="1"/>
  <c r="G69" i="1"/>
  <c r="J69" i="1" s="1"/>
  <c r="K50" i="1"/>
  <c r="L69" i="1"/>
  <c r="K69" i="1" l="1"/>
</calcChain>
</file>

<file path=xl/sharedStrings.xml><?xml version="1.0" encoding="utf-8"?>
<sst xmlns="http://schemas.openxmlformats.org/spreadsheetml/2006/main" count="72" uniqueCount="71">
  <si>
    <t>COLCIENCIAS</t>
  </si>
  <si>
    <t>EJECUCION PRESUPUESTAL  ACUMULADA A JULIO</t>
  </si>
  <si>
    <t>VIGENCIA: 2013</t>
  </si>
  <si>
    <t>SECCION:  390101</t>
  </si>
  <si>
    <t>CIFRAS EN PESOS</t>
  </si>
  <si>
    <t>PROG.</t>
  </si>
  <si>
    <t>SUBP</t>
  </si>
  <si>
    <t>PROY</t>
  </si>
  <si>
    <t>SPRY</t>
  </si>
  <si>
    <t>APROPIACIÓN</t>
  </si>
  <si>
    <t>COMPROMISOS</t>
  </si>
  <si>
    <t>OBLIGACIONES</t>
  </si>
  <si>
    <t>PAGOS</t>
  </si>
  <si>
    <t>%EJEC. COMP</t>
  </si>
  <si>
    <t>%EJEC. OBLIG.</t>
  </si>
  <si>
    <t>%EJEC. PAGOS</t>
  </si>
  <si>
    <t>FUNCIONAMIENTO</t>
  </si>
  <si>
    <t>GASTOS DE PERSONAL</t>
  </si>
  <si>
    <t>SERVICIOS PERSONALES ASOCIADOS A LA NOMINA</t>
  </si>
  <si>
    <t>SUELDOS DE PERSONAL DE NOMIINA</t>
  </si>
  <si>
    <t>PRIMA TECNICA</t>
  </si>
  <si>
    <t>OTROS</t>
  </si>
  <si>
    <t>HORAS EXTRAS, DIAS FESTIVOS E INDEMNIZACIÓN POR VACACIONES</t>
  </si>
  <si>
    <t>REMUNERACION SERVICIOS TECNICOS</t>
  </si>
  <si>
    <t xml:space="preserve">PAGO PASIVOS EXIGIBLES VIGENCIAS EXPIRADAS </t>
  </si>
  <si>
    <t>CONTRIBUCIONES INHERENTES A LA NOMINA SECTOR PRIVADO Y PUBLICO</t>
  </si>
  <si>
    <t>ADMINISTRADAS POR EL SECTOR PRIVADO</t>
  </si>
  <si>
    <t>ADMINISTRADAS POR EL SECTOR PÚBLICO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</si>
  <si>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</si>
  <si>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</si>
  <si>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</si>
  <si>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</si>
  <si>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</si>
  <si>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</si>
  <si>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ADQUISICIÓN DE BIENES Y SERVICIOS</t>
  </si>
  <si>
    <t>COMPRA DE EQUIPO</t>
  </si>
  <si>
    <t>MATERIALES Y SUMINISTROS</t>
  </si>
  <si>
    <t>MANTENIMIENTO</t>
  </si>
  <si>
    <t>COMUNICACIONES Y TRANSPORTES</t>
  </si>
  <si>
    <t>IMPRESOS Y PUBLICACIONES</t>
  </si>
  <si>
    <t>SERVICIOS PÚBLICOS</t>
  </si>
  <si>
    <t>SEGUROS</t>
  </si>
  <si>
    <t>ARRENDAMIENTOS</t>
  </si>
  <si>
    <t>DEFENSA DE LA HACIENDA PÚBLICA</t>
  </si>
  <si>
    <t>CAPACITACIÓN, BIENESTAR SOCIAL Y ESTIMULOS</t>
  </si>
  <si>
    <t>OTROS GASTOS POR ADQUISICIÓN DE BIENES</t>
  </si>
  <si>
    <t>OTROS GASTOS POR ADQUISICIÓN DE SERVICIOS</t>
  </si>
  <si>
    <t>TRANSFERENCIAS</t>
  </si>
  <si>
    <t>CENTRO INTERNACIONAL DE FISICA (DEC.267/84)</t>
  </si>
  <si>
    <t>CENTRO INTERNACIONAL DE INVESTIGACIONES MEDICAS.CIDEIM (DEC.578/90)</t>
  </si>
  <si>
    <t>CUOTA DE AUDITAJE CONTRANAL</t>
  </si>
  <si>
    <t>SENTENCIAS Y CONCILIACIONES</t>
  </si>
  <si>
    <t>OTRAS TRANSFERENCIAS - DISTRIBUCION PREVIO CONCEPTO DGPPN</t>
  </si>
  <si>
    <t>TOTAL GASTOS DE FUNCIONAMIENTO</t>
  </si>
  <si>
    <t>INVERSIÓN</t>
  </si>
  <si>
    <t>ADQUISICION SEDE DEPARTAMENTO ADMINISTRATIVO DE CIENCIA TECNOLOGIA E INNOVACION</t>
  </si>
  <si>
    <t>ADMINISTRACION SISTEMA NACIONAL DE CIENCIA Y TECNOLOGIA</t>
  </si>
  <si>
    <t>ADMINISTRACION SISTEMA NACIONAL DE CIENCIA Y TECNOLOGIA - PAGOS PASIVOS EXIGIBLES VIGENCIA EXPIRADA</t>
  </si>
  <si>
    <t>ADMINISTRACION DE RECURSOS DE COOPERACION TECNICA Y/O FINANCIERA NO REEMBOLSABLE DE COLCIENCIAS EN EL MARCO DEL SNCTI NIVEL NACIONAL</t>
  </si>
  <si>
    <t>APORTES AL FONDO DE INVESTIG. EN SALUD ART.42.LITERAL B.LEY 643 DE 2001</t>
  </si>
  <si>
    <t>CAPACITACION DE RECURSOS HUMANOS PARA LA INVESTIGACION.</t>
  </si>
  <si>
    <t>APOYO AL FORTALECICMIENTO DE LA TRANSFERENCIA INTERNACIONAL DE CONOCIMIENTO A LOS ACTORES DEL SNCTI NIVEL NACIONAL</t>
  </si>
  <si>
    <t>IMPLANTACION DE UNA ESTRATEGIA PARA EL APROVECHAMIENTO DE JOVENES TALENTOS PARA LA INVESTIGACION</t>
  </si>
  <si>
    <t>APOYO AL FOMENTO Y DESARROLLO DE LA APROPIACION SOCIAL DE LA CIENCIA, LA TECNOLOGIA Y LA INNOVACION - ASCTI- NIVEL NACIONAL</t>
  </si>
  <si>
    <t>IMPLANTACION Y DESARROLLO DEL SISTEMA DE INFORMACION NACIONAL Y TERRITORIAL SNCT.</t>
  </si>
  <si>
    <t>IMPLANTACION Y DESARROLLO DEL SISTEMA DE INFORMACION NACIONAL Y TERRITORIAL. SNCT - PAGOS PASIVOS EXIGIBLES VIGENCIA EXPRADA</t>
  </si>
  <si>
    <t>APOYO A LA INNOVACION Y EL DESARROLLO PRODUCTIVO DE COLOMBIA - PAGOS PASIVOS EXIGIBLES VIGENCIA EXPIRADA</t>
  </si>
  <si>
    <t xml:space="preserve">APOYO FINANCIERO Y TECNICO AL FORTALECIMIENTO DE LAS CAPACIDADES INSTITUCIONALES DEL SISTEMA NACIONAL DE CIENCIA TECNOLOGIA E INNOVACION NACIONAL  </t>
  </si>
  <si>
    <t xml:space="preserve">APOYO A LA INNOVACION Y EL DESARROLLO PRODUCTIVO DE COLOMBIA  </t>
  </si>
  <si>
    <t>TOTAL GASTOS DE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</si>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</sst>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1240A]&quot;$&quot;\ #,##0.00;\(&quot;$&quot;\ #,##0.00\)"/>
    <numFmt numFmtId="166" formatCode="_ * #,##0_ ;_ * \-#,##0_ ;_ * &quot;-&quot;??_ ;_ @_ "/>
    <numFmt numFmtId="167" formatCode="0.0%"/>
    <numFmt numFmtId="168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/>
    <xf numFmtId="165" fontId="5" fillId="0" borderId="1" xfId="0" applyNumberFormat="1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5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166" fontId="4" fillId="0" borderId="1" xfId="1" applyNumberFormat="1" applyFont="1" applyFill="1" applyBorder="1"/>
    <xf numFmtId="167" fontId="4" fillId="0" borderId="1" xfId="2" applyNumberFormat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166" fontId="4" fillId="0" borderId="3" xfId="1" applyNumberFormat="1" applyFont="1" applyFill="1" applyBorder="1"/>
    <xf numFmtId="167" fontId="4" fillId="0" borderId="3" xfId="2" applyNumberFormat="1" applyFont="1" applyFill="1" applyBorder="1"/>
    <xf numFmtId="0" fontId="0" fillId="0" borderId="3" xfId="0" applyFill="1" applyBorder="1" applyAlignment="1">
      <alignment horizontal="center"/>
    </xf>
    <xf numFmtId="0" fontId="7" fillId="0" borderId="3" xfId="0" applyFont="1" applyFill="1" applyBorder="1" applyAlignment="1">
      <alignment wrapText="1"/>
    </xf>
    <xf numFmtId="166" fontId="1" fillId="0" borderId="3" xfId="1" applyNumberFormat="1" applyFont="1" applyFill="1" applyBorder="1"/>
    <xf numFmtId="167" fontId="1" fillId="0" borderId="3" xfId="2" applyNumberFormat="1" applyFont="1" applyFill="1" applyBorder="1"/>
    <xf numFmtId="0" fontId="0" fillId="0" borderId="0" xfId="0" applyFill="1" applyBorder="1"/>
    <xf numFmtId="0" fontId="0" fillId="0" borderId="0" xfId="0" applyFill="1"/>
    <xf numFmtId="164" fontId="1" fillId="0" borderId="3" xfId="1" applyFont="1" applyFill="1" applyBorder="1"/>
    <xf numFmtId="164" fontId="8" fillId="0" borderId="3" xfId="1" applyFont="1" applyBorder="1" applyAlignment="1">
      <alignment horizontal="right" vertical="center"/>
    </xf>
    <xf numFmtId="164" fontId="4" fillId="0" borderId="3" xfId="1" applyFont="1" applyFill="1" applyBorder="1"/>
    <xf numFmtId="168" fontId="4" fillId="0" borderId="1" xfId="1" applyNumberFormat="1" applyFont="1" applyFill="1" applyBorder="1"/>
    <xf numFmtId="4" fontId="4" fillId="0" borderId="3" xfId="0" applyNumberFormat="1" applyFont="1" applyFill="1" applyBorder="1"/>
    <xf numFmtId="4" fontId="0" fillId="0" borderId="3" xfId="0" applyNumberFormat="1" applyFill="1" applyBorder="1"/>
    <xf numFmtId="3" fontId="8" fillId="0" borderId="3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wrapText="1"/>
    </xf>
    <xf numFmtId="0" fontId="0" fillId="0" borderId="3" xfId="0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7" fontId="5" fillId="3" borderId="1" xfId="2" applyNumberFormat="1" applyFont="1" applyFill="1" applyBorder="1"/>
    <xf numFmtId="3" fontId="0" fillId="0" borderId="3" xfId="0" applyNumberFormat="1" applyFill="1" applyBorder="1"/>
    <xf numFmtId="4" fontId="4" fillId="0" borderId="1" xfId="0" applyNumberFormat="1" applyFont="1" applyFill="1" applyBorder="1"/>
    <xf numFmtId="0" fontId="7" fillId="0" borderId="3" xfId="0" applyFont="1" applyFill="1" applyBorder="1" applyAlignment="1">
      <alignment horizontal="center"/>
    </xf>
    <xf numFmtId="4" fontId="7" fillId="0" borderId="3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8" fillId="0" borderId="3" xfId="0" applyFont="1" applyFill="1" applyBorder="1" applyAlignment="1">
      <alignment vertical="center" wrapText="1"/>
    </xf>
    <xf numFmtId="4" fontId="5" fillId="3" borderId="1" xfId="0" applyNumberFormat="1" applyFont="1" applyFill="1" applyBorder="1"/>
    <xf numFmtId="0" fontId="5" fillId="0" borderId="4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164" fontId="1" fillId="0" borderId="0" xfId="1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190487</xdr:colOff>
      <xdr:row>1</xdr:row>
      <xdr:rowOff>123825</xdr:rowOff>
    </xdr:from>
    <xdr:to>
      <xdr:col>4</xdr:col>
      <xdr:colOff>1851198</xdr:colOff>
      <xdr:row>4</xdr:row>
      <xdr:rowOff>161925</xdr:rowOff>
    </xdr:to>
    <xdr:pic>
      <xdr:nvPicPr>
        <xdr:cNvPr id="2" name="Imagen 12" descr="C:\Users\dcavila\Downloads\Colciencias+prosperidad-1 Mayo 20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87" y="314325"/>
          <a:ext cx="3613336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abSelected="1" zoomScale="85" zoomScaleNormal="85" workbookViewId="0">
      <selection activeCell="A6" sqref="A6:L6"/>
    </sheetView>
  </sheetViews>
  <sheetFormatPr baseColWidth="10" defaultRowHeight="15" x14ac:dyDescent="0.25"/>
  <cols>
    <col min="1" max="1" width="8" style="58" customWidth="1"/>
    <col min="2" max="2" width="7.7109375" style="58" customWidth="1"/>
    <col min="3" max="3" width="6.28515625" style="58" customWidth="1"/>
    <col min="4" max="4" width="7.28515625" style="58" customWidth="1"/>
    <col min="5" max="5" width="45.140625" customWidth="1"/>
    <col min="6" max="6" width="23.28515625" customWidth="1"/>
    <col min="7" max="7" width="19.42578125" bestFit="1" customWidth="1"/>
    <col min="8" max="8" width="22.28515625" customWidth="1"/>
    <col min="9" max="9" width="20.7109375" customWidth="1"/>
    <col min="10" max="12" width="7.85546875" bestFit="1" customWidth="1"/>
    <col min="13" max="32" width="11.42578125" style="60"/>
  </cols>
  <sheetData>
    <row r="1" spans="1:32" s="2" customFormat="1" x14ac:dyDescent="0.25">
      <c r="A1" s="1"/>
      <c r="B1" s="1"/>
      <c r="C1" s="1"/>
      <c r="D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x14ac:dyDescent="0.25">
      <c r="A2" s="1"/>
      <c r="B2" s="1"/>
      <c r="C2" s="1"/>
      <c r="D2" s="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20.25" x14ac:dyDescent="0.3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2" customFormat="1" ht="15.75" x14ac:dyDescent="0.25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2" customFormat="1" ht="15.75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2" customFormat="1" ht="15.75" x14ac:dyDescent="0.25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" customFormat="1" ht="15.75" x14ac:dyDescent="0.25">
      <c r="A7" s="62" t="s">
        <v>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7" customFormat="1" ht="25.5" x14ac:dyDescent="0.2">
      <c r="A8" s="4" t="s">
        <v>5</v>
      </c>
      <c r="B8" s="4" t="s">
        <v>6</v>
      </c>
      <c r="C8" s="4" t="s">
        <v>7</v>
      </c>
      <c r="D8" s="4" t="s">
        <v>8</v>
      </c>
      <c r="E8" s="4"/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14" customFormat="1" x14ac:dyDescent="0.25">
      <c r="A9" s="8"/>
      <c r="B9" s="8"/>
      <c r="C9" s="8"/>
      <c r="D9" s="8"/>
      <c r="E9" s="9" t="s">
        <v>16</v>
      </c>
      <c r="F9" s="10"/>
      <c r="G9" s="11"/>
      <c r="H9" s="11"/>
      <c r="I9" s="11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20" customFormat="1" ht="12.75" x14ac:dyDescent="0.2">
      <c r="A10" s="15">
        <v>1</v>
      </c>
      <c r="B10" s="15"/>
      <c r="C10" s="15"/>
      <c r="D10" s="15"/>
      <c r="E10" s="16" t="s">
        <v>17</v>
      </c>
      <c r="F10" s="17"/>
      <c r="G10" s="17"/>
      <c r="H10" s="17"/>
      <c r="I10" s="17"/>
      <c r="J10" s="18"/>
      <c r="K10" s="18"/>
      <c r="L10" s="18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s="20" customFormat="1" ht="12.75" x14ac:dyDescent="0.2">
      <c r="A11" s="15">
        <v>1</v>
      </c>
      <c r="B11" s="15">
        <v>0</v>
      </c>
      <c r="C11" s="15"/>
      <c r="D11" s="15"/>
      <c r="E11" s="16" t="s">
        <v>17</v>
      </c>
      <c r="F11" s="21">
        <f>+F12+F19</f>
        <v>14413000000</v>
      </c>
      <c r="G11" s="21">
        <f>+G12+G19</f>
        <v>9212905170</v>
      </c>
      <c r="H11" s="21">
        <f>+H12+H19</f>
        <v>7548399560</v>
      </c>
      <c r="I11" s="21">
        <f>+I12+I19</f>
        <v>7507114651</v>
      </c>
      <c r="J11" s="22">
        <f>+G11/F11</f>
        <v>0.63920801845556097</v>
      </c>
      <c r="K11" s="22">
        <f>+H11/G11</f>
        <v>0.81932891099105931</v>
      </c>
      <c r="L11" s="22">
        <f>+I11/H11</f>
        <v>0.99453064074419506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2" s="20" customFormat="1" ht="25.5" x14ac:dyDescent="0.2">
      <c r="A12" s="23">
        <v>1</v>
      </c>
      <c r="B12" s="23">
        <v>0</v>
      </c>
      <c r="C12" s="23">
        <v>1</v>
      </c>
      <c r="D12" s="23"/>
      <c r="E12" s="24" t="s">
        <v>18</v>
      </c>
      <c r="F12" s="25">
        <f>SUM(F13:F18)</f>
        <v>12245000000</v>
      </c>
      <c r="G12" s="25">
        <f>SUM(G13:G18)</f>
        <v>8342872958</v>
      </c>
      <c r="H12" s="25">
        <f>SUM(H13:H18)</f>
        <v>6678367348</v>
      </c>
      <c r="I12" s="25">
        <f>SUM(I13:I18)</f>
        <v>6637273239</v>
      </c>
      <c r="J12" s="26">
        <f t="shared" ref="J12:L67" si="0">+G12/F12</f>
        <v>0.68132894716210701</v>
      </c>
      <c r="K12" s="26">
        <f t="shared" si="0"/>
        <v>0.80048771947271458</v>
      </c>
      <c r="L12" s="26">
        <f t="shared" si="0"/>
        <v>0.99384668334959048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2" s="32" customFormat="1" x14ac:dyDescent="0.25">
      <c r="A13" s="27">
        <v>1</v>
      </c>
      <c r="B13" s="27">
        <v>0</v>
      </c>
      <c r="C13" s="27">
        <v>1</v>
      </c>
      <c r="D13" s="27">
        <v>1</v>
      </c>
      <c r="E13" s="28" t="s">
        <v>19</v>
      </c>
      <c r="F13" s="29">
        <v>4066000000</v>
      </c>
      <c r="G13" s="29">
        <v>1958463761</v>
      </c>
      <c r="H13" s="29">
        <v>1958463761</v>
      </c>
      <c r="I13" s="29">
        <v>1958298138</v>
      </c>
      <c r="J13" s="30">
        <f t="shared" si="0"/>
        <v>0.48166841146089523</v>
      </c>
      <c r="K13" s="30">
        <f t="shared" si="0"/>
        <v>1</v>
      </c>
      <c r="L13" s="30">
        <f t="shared" si="0"/>
        <v>0.99991543218552303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 s="32" customFormat="1" x14ac:dyDescent="0.25">
      <c r="A14" s="27">
        <v>1</v>
      </c>
      <c r="B14" s="27">
        <v>0</v>
      </c>
      <c r="C14" s="27">
        <v>1</v>
      </c>
      <c r="D14" s="27">
        <v>4</v>
      </c>
      <c r="E14" s="28" t="s">
        <v>20</v>
      </c>
      <c r="F14" s="29">
        <v>418000000</v>
      </c>
      <c r="G14" s="29">
        <v>149239962</v>
      </c>
      <c r="H14" s="29">
        <v>149239962</v>
      </c>
      <c r="I14" s="29">
        <v>149032934</v>
      </c>
      <c r="J14" s="30">
        <f t="shared" si="0"/>
        <v>0.35703340191387561</v>
      </c>
      <c r="K14" s="30">
        <f t="shared" si="0"/>
        <v>1</v>
      </c>
      <c r="L14" s="30">
        <f t="shared" si="0"/>
        <v>0.99861278442298185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2" s="32" customFormat="1" x14ac:dyDescent="0.25">
      <c r="A15" s="27">
        <v>1</v>
      </c>
      <c r="B15" s="27">
        <v>0</v>
      </c>
      <c r="C15" s="27">
        <v>1</v>
      </c>
      <c r="D15" s="27">
        <v>5</v>
      </c>
      <c r="E15" s="28" t="s">
        <v>21</v>
      </c>
      <c r="F15" s="29">
        <v>2430000000</v>
      </c>
      <c r="G15" s="29">
        <v>1033478960</v>
      </c>
      <c r="H15" s="29">
        <v>1033478960</v>
      </c>
      <c r="I15" s="29">
        <v>1019110128</v>
      </c>
      <c r="J15" s="30">
        <f t="shared" si="0"/>
        <v>0.42529998353909465</v>
      </c>
      <c r="K15" s="30">
        <f t="shared" si="0"/>
        <v>1</v>
      </c>
      <c r="L15" s="30">
        <f t="shared" si="0"/>
        <v>0.98609663809701553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spans="1:32" s="32" customFormat="1" ht="26.25" x14ac:dyDescent="0.25">
      <c r="A16" s="27">
        <v>1</v>
      </c>
      <c r="B16" s="27">
        <v>0</v>
      </c>
      <c r="C16" s="27">
        <v>1</v>
      </c>
      <c r="D16" s="27">
        <v>9</v>
      </c>
      <c r="E16" s="28" t="s">
        <v>22</v>
      </c>
      <c r="F16" s="29">
        <v>170000000</v>
      </c>
      <c r="G16" s="29">
        <v>75381653</v>
      </c>
      <c r="H16" s="29">
        <v>75381653</v>
      </c>
      <c r="I16" s="29">
        <v>69787427</v>
      </c>
      <c r="J16" s="30">
        <f t="shared" si="0"/>
        <v>0.44342148823529409</v>
      </c>
      <c r="K16" s="30">
        <f t="shared" si="0"/>
        <v>1</v>
      </c>
      <c r="L16" s="30">
        <f t="shared" si="0"/>
        <v>0.92578796328597357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2" s="32" customFormat="1" x14ac:dyDescent="0.25">
      <c r="A17" s="27">
        <v>1</v>
      </c>
      <c r="B17" s="27">
        <v>0</v>
      </c>
      <c r="C17" s="27">
        <v>2</v>
      </c>
      <c r="D17" s="27">
        <v>14</v>
      </c>
      <c r="E17" s="28" t="s">
        <v>23</v>
      </c>
      <c r="F17" s="29">
        <v>5159873400</v>
      </c>
      <c r="G17" s="29">
        <v>5125182022</v>
      </c>
      <c r="H17" s="29">
        <v>3460676412</v>
      </c>
      <c r="I17" s="29">
        <v>3439918012</v>
      </c>
      <c r="J17" s="30">
        <f t="shared" si="0"/>
        <v>0.99327669977329291</v>
      </c>
      <c r="K17" s="30">
        <f t="shared" si="0"/>
        <v>0.67522995225241578</v>
      </c>
      <c r="L17" s="30">
        <f t="shared" si="0"/>
        <v>0.99400163507688277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s="32" customFormat="1" ht="26.25" x14ac:dyDescent="0.25">
      <c r="A18" s="27">
        <v>1</v>
      </c>
      <c r="B18" s="27">
        <v>0</v>
      </c>
      <c r="C18" s="27">
        <v>2</v>
      </c>
      <c r="D18" s="27">
        <v>999</v>
      </c>
      <c r="E18" s="28" t="s">
        <v>24</v>
      </c>
      <c r="F18" s="29">
        <v>1126600</v>
      </c>
      <c r="G18" s="29">
        <v>1126600</v>
      </c>
      <c r="H18" s="29">
        <v>1126600</v>
      </c>
      <c r="I18" s="29">
        <v>1126600</v>
      </c>
      <c r="J18" s="30">
        <f t="shared" si="0"/>
        <v>1</v>
      </c>
      <c r="K18" s="30">
        <f t="shared" si="0"/>
        <v>1</v>
      </c>
      <c r="L18" s="30">
        <f t="shared" si="0"/>
        <v>1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spans="1:32" s="20" customFormat="1" ht="25.5" x14ac:dyDescent="0.2">
      <c r="A19" s="23">
        <v>1</v>
      </c>
      <c r="B19" s="23">
        <v>0</v>
      </c>
      <c r="C19" s="23">
        <v>5</v>
      </c>
      <c r="D19" s="23"/>
      <c r="E19" s="24" t="s">
        <v>25</v>
      </c>
      <c r="F19" s="25">
        <f>SUM(F20:F25)</f>
        <v>2168000000</v>
      </c>
      <c r="G19" s="25">
        <f>SUM(G20:G25)</f>
        <v>870032212</v>
      </c>
      <c r="H19" s="25">
        <f>SUM(H20:H25)</f>
        <v>870032212</v>
      </c>
      <c r="I19" s="25">
        <f>SUM(I20:I25)</f>
        <v>869841412</v>
      </c>
      <c r="J19" s="26">
        <f t="shared" si="0"/>
        <v>0.40130637084870846</v>
      </c>
      <c r="K19" s="26">
        <f t="shared" si="0"/>
        <v>1</v>
      </c>
      <c r="L19" s="26">
        <f t="shared" si="0"/>
        <v>0.99978069777490031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1:32" s="32" customFormat="1" x14ac:dyDescent="0.25">
      <c r="A20" s="27">
        <v>1</v>
      </c>
      <c r="B20" s="27">
        <v>0</v>
      </c>
      <c r="C20" s="27">
        <v>5</v>
      </c>
      <c r="D20" s="27">
        <v>1</v>
      </c>
      <c r="E20" s="28" t="s">
        <v>26</v>
      </c>
      <c r="F20" s="33">
        <v>949366677</v>
      </c>
      <c r="G20" s="33">
        <v>372646625</v>
      </c>
      <c r="H20" s="33">
        <v>372646625</v>
      </c>
      <c r="I20" s="34">
        <v>372455825</v>
      </c>
      <c r="J20" s="30">
        <f t="shared" si="0"/>
        <v>0.39252128184819363</v>
      </c>
      <c r="K20" s="30">
        <f t="shared" si="0"/>
        <v>1</v>
      </c>
      <c r="L20" s="30">
        <f t="shared" si="0"/>
        <v>0.99948798677567519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spans="1:32" s="32" customFormat="1" x14ac:dyDescent="0.25">
      <c r="A21" s="27">
        <v>1</v>
      </c>
      <c r="B21" s="27">
        <v>0</v>
      </c>
      <c r="C21" s="27">
        <v>5</v>
      </c>
      <c r="D21" s="27">
        <v>2</v>
      </c>
      <c r="E21" s="28" t="s">
        <v>27</v>
      </c>
      <c r="F21" s="33">
        <v>918637660</v>
      </c>
      <c r="G21" s="33">
        <v>385912567</v>
      </c>
      <c r="H21" s="33">
        <v>385912567</v>
      </c>
      <c r="I21" s="34">
        <v>385912567</v>
      </c>
      <c r="J21" s="30">
        <f t="shared" si="0"/>
        <v>0.42009225596085403</v>
      </c>
      <c r="K21" s="30">
        <f t="shared" si="0"/>
        <v>1</v>
      </c>
      <c r="L21" s="30">
        <f t="shared" si="0"/>
        <v>1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pans="1:32" s="32" customFormat="1" x14ac:dyDescent="0.25">
      <c r="A22" s="27">
        <v>1</v>
      </c>
      <c r="B22" s="27">
        <v>0</v>
      </c>
      <c r="C22" s="27">
        <v>5</v>
      </c>
      <c r="D22" s="27">
        <v>6</v>
      </c>
      <c r="E22" s="28" t="s">
        <v>28</v>
      </c>
      <c r="F22" s="33">
        <v>177796464</v>
      </c>
      <c r="G22" s="33">
        <v>66890020</v>
      </c>
      <c r="H22" s="33">
        <v>66890020</v>
      </c>
      <c r="I22" s="33">
        <v>66890020</v>
      </c>
      <c r="J22" s="30">
        <f t="shared" si="0"/>
        <v>0.37621681835022319</v>
      </c>
      <c r="K22" s="30">
        <f t="shared" si="0"/>
        <v>1</v>
      </c>
      <c r="L22" s="30">
        <f t="shared" si="0"/>
        <v>1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spans="1:32" s="32" customFormat="1" x14ac:dyDescent="0.25">
      <c r="A23" s="27">
        <v>1</v>
      </c>
      <c r="B23" s="27">
        <v>0</v>
      </c>
      <c r="C23" s="27">
        <v>5</v>
      </c>
      <c r="D23" s="27">
        <v>7</v>
      </c>
      <c r="E23" s="28" t="s">
        <v>29</v>
      </c>
      <c r="F23" s="33">
        <v>31300315</v>
      </c>
      <c r="G23" s="33">
        <v>11144595</v>
      </c>
      <c r="H23" s="33">
        <v>11144595</v>
      </c>
      <c r="I23" s="33">
        <v>11144595</v>
      </c>
      <c r="J23" s="30">
        <f t="shared" si="0"/>
        <v>0.35605376495412266</v>
      </c>
      <c r="K23" s="30">
        <f t="shared" si="0"/>
        <v>1</v>
      </c>
      <c r="L23" s="30">
        <f t="shared" si="0"/>
        <v>1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spans="1:32" s="32" customFormat="1" x14ac:dyDescent="0.25">
      <c r="A24" s="27">
        <v>1</v>
      </c>
      <c r="B24" s="27">
        <v>0</v>
      </c>
      <c r="C24" s="27">
        <v>5</v>
      </c>
      <c r="D24" s="27">
        <v>8</v>
      </c>
      <c r="E24" s="28" t="s">
        <v>30</v>
      </c>
      <c r="F24" s="33">
        <v>31300315</v>
      </c>
      <c r="G24" s="33">
        <v>11144595</v>
      </c>
      <c r="H24" s="33">
        <v>11144595</v>
      </c>
      <c r="I24" s="33">
        <v>11144595</v>
      </c>
      <c r="J24" s="30">
        <f t="shared" si="0"/>
        <v>0.35605376495412266</v>
      </c>
      <c r="K24" s="30">
        <f t="shared" si="0"/>
        <v>1</v>
      </c>
      <c r="L24" s="30">
        <f t="shared" si="0"/>
        <v>1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pans="1:32" s="32" customFormat="1" ht="26.25" x14ac:dyDescent="0.25">
      <c r="A25" s="27">
        <v>1</v>
      </c>
      <c r="B25" s="27">
        <v>0</v>
      </c>
      <c r="C25" s="27">
        <v>5</v>
      </c>
      <c r="D25" s="27">
        <v>9</v>
      </c>
      <c r="E25" s="28" t="s">
        <v>31</v>
      </c>
      <c r="F25" s="33">
        <v>59598569</v>
      </c>
      <c r="G25" s="33">
        <v>22293810</v>
      </c>
      <c r="H25" s="33">
        <v>22293810</v>
      </c>
      <c r="I25" s="33">
        <v>22293810</v>
      </c>
      <c r="J25" s="30">
        <f t="shared" si="0"/>
        <v>0.37406619611957459</v>
      </c>
      <c r="K25" s="30">
        <f t="shared" si="0"/>
        <v>1</v>
      </c>
      <c r="L25" s="30">
        <f t="shared" si="0"/>
        <v>1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pans="1:32" s="20" customFormat="1" ht="12.75" x14ac:dyDescent="0.2">
      <c r="A26" s="23"/>
      <c r="B26" s="23"/>
      <c r="C26" s="23"/>
      <c r="D26" s="23"/>
      <c r="E26" s="24"/>
      <c r="F26" s="35"/>
      <c r="G26" s="35"/>
      <c r="H26" s="35"/>
      <c r="I26" s="35"/>
      <c r="J26" s="26"/>
      <c r="K26" s="26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2" s="20" customFormat="1" ht="12.75" x14ac:dyDescent="0.2">
      <c r="A27" s="15">
        <v>2</v>
      </c>
      <c r="B27" s="15"/>
      <c r="C27" s="15"/>
      <c r="D27" s="15"/>
      <c r="E27" s="16" t="s">
        <v>32</v>
      </c>
      <c r="F27" s="36">
        <f>+F28+F29</f>
        <v>2272000000</v>
      </c>
      <c r="G27" s="36">
        <f>+G28+G29</f>
        <v>1402196089</v>
      </c>
      <c r="H27" s="36">
        <f>+H28+H29</f>
        <v>957332935</v>
      </c>
      <c r="I27" s="36">
        <f>+I28+I29</f>
        <v>905433287</v>
      </c>
      <c r="J27" s="22">
        <f t="shared" si="0"/>
        <v>0.61716377156690139</v>
      </c>
      <c r="K27" s="22">
        <f t="shared" si="0"/>
        <v>0.68273827213620186</v>
      </c>
      <c r="L27" s="22">
        <f t="shared" si="0"/>
        <v>0.94578725320883272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2" s="20" customFormat="1" ht="12.75" x14ac:dyDescent="0.2">
      <c r="A28" s="23">
        <v>2</v>
      </c>
      <c r="B28" s="23">
        <v>0</v>
      </c>
      <c r="C28" s="23">
        <v>3</v>
      </c>
      <c r="D28" s="23"/>
      <c r="E28" s="24" t="s">
        <v>33</v>
      </c>
      <c r="F28" s="37">
        <v>49000000</v>
      </c>
      <c r="G28" s="37">
        <v>47852988</v>
      </c>
      <c r="H28" s="37">
        <v>47696763</v>
      </c>
      <c r="I28" s="37">
        <v>47696763</v>
      </c>
      <c r="J28" s="26">
        <f t="shared" si="0"/>
        <v>0.97659159183673472</v>
      </c>
      <c r="K28" s="26">
        <f t="shared" si="0"/>
        <v>0.99673531358167222</v>
      </c>
      <c r="L28" s="26">
        <f t="shared" si="0"/>
        <v>1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s="20" customFormat="1" ht="12.75" x14ac:dyDescent="0.2">
      <c r="A29" s="23">
        <v>2</v>
      </c>
      <c r="B29" s="23">
        <v>0</v>
      </c>
      <c r="C29" s="23">
        <v>4</v>
      </c>
      <c r="D29" s="23"/>
      <c r="E29" s="24" t="s">
        <v>34</v>
      </c>
      <c r="F29" s="37">
        <f>SUM(F30:F41)</f>
        <v>2223000000</v>
      </c>
      <c r="G29" s="37">
        <f>SUM(G30:G41)</f>
        <v>1354343101</v>
      </c>
      <c r="H29" s="37">
        <f>SUM(H30:H41)</f>
        <v>909636172</v>
      </c>
      <c r="I29" s="37">
        <f>SUM(I30:I41)</f>
        <v>857736524</v>
      </c>
      <c r="J29" s="26">
        <f t="shared" si="0"/>
        <v>0.60924116104363468</v>
      </c>
      <c r="K29" s="26">
        <f t="shared" si="0"/>
        <v>0.67164381856292998</v>
      </c>
      <c r="L29" s="26">
        <f t="shared" si="0"/>
        <v>0.9429446084076788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1:32" s="32" customFormat="1" x14ac:dyDescent="0.25">
      <c r="A30" s="27">
        <v>2</v>
      </c>
      <c r="B30" s="27">
        <v>0</v>
      </c>
      <c r="C30" s="27">
        <v>4</v>
      </c>
      <c r="D30" s="27">
        <v>1</v>
      </c>
      <c r="E30" s="28" t="s">
        <v>35</v>
      </c>
      <c r="F30" s="38">
        <v>2789513</v>
      </c>
      <c r="G30" s="38">
        <v>0</v>
      </c>
      <c r="H30" s="38">
        <v>0</v>
      </c>
      <c r="I30" s="38">
        <v>0</v>
      </c>
      <c r="J30" s="30">
        <f t="shared" si="0"/>
        <v>0</v>
      </c>
      <c r="K30" s="30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s="32" customFormat="1" x14ac:dyDescent="0.25">
      <c r="A31" s="27">
        <v>2</v>
      </c>
      <c r="B31" s="27">
        <v>0</v>
      </c>
      <c r="C31" s="27">
        <v>4</v>
      </c>
      <c r="D31" s="27">
        <v>4</v>
      </c>
      <c r="E31" s="28" t="s">
        <v>36</v>
      </c>
      <c r="F31" s="38">
        <v>178996566</v>
      </c>
      <c r="G31" s="38">
        <v>129890446</v>
      </c>
      <c r="H31" s="38">
        <v>44936276</v>
      </c>
      <c r="I31" s="38">
        <v>28933462</v>
      </c>
      <c r="J31" s="30">
        <f t="shared" si="0"/>
        <v>0.72565887101990545</v>
      </c>
      <c r="K31" s="30">
        <f t="shared" si="0"/>
        <v>0.34595520597411761</v>
      </c>
      <c r="L31" s="30">
        <f t="shared" si="0"/>
        <v>0.64387761015176248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2" s="32" customFormat="1" x14ac:dyDescent="0.25">
      <c r="A32" s="27">
        <v>2</v>
      </c>
      <c r="B32" s="27">
        <v>0</v>
      </c>
      <c r="C32" s="27">
        <v>4</v>
      </c>
      <c r="D32" s="27">
        <v>5</v>
      </c>
      <c r="E32" s="28" t="s">
        <v>37</v>
      </c>
      <c r="F32" s="39">
        <v>423284714</v>
      </c>
      <c r="G32" s="39">
        <v>260930071</v>
      </c>
      <c r="H32" s="39">
        <v>160211829</v>
      </c>
      <c r="I32" s="39">
        <v>131779305</v>
      </c>
      <c r="J32" s="30">
        <f t="shared" si="0"/>
        <v>0.61644104398251431</v>
      </c>
      <c r="K32" s="30">
        <f t="shared" si="0"/>
        <v>0.61400293337596956</v>
      </c>
      <c r="L32" s="30">
        <f t="shared" si="0"/>
        <v>0.82253168085360284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spans="1:32" s="32" customFormat="1" x14ac:dyDescent="0.25">
      <c r="A33" s="27">
        <v>2</v>
      </c>
      <c r="B33" s="27">
        <v>0</v>
      </c>
      <c r="C33" s="27">
        <v>4</v>
      </c>
      <c r="D33" s="27">
        <v>6</v>
      </c>
      <c r="E33" s="28" t="s">
        <v>38</v>
      </c>
      <c r="F33" s="39">
        <v>245255990</v>
      </c>
      <c r="G33" s="39">
        <v>127829272</v>
      </c>
      <c r="H33" s="39">
        <v>99378272</v>
      </c>
      <c r="I33" s="39">
        <v>99378272</v>
      </c>
      <c r="J33" s="30">
        <f t="shared" si="0"/>
        <v>0.52120754318783402</v>
      </c>
      <c r="K33" s="30">
        <f t="shared" si="0"/>
        <v>0.77742969544565665</v>
      </c>
      <c r="L33" s="30">
        <f t="shared" si="0"/>
        <v>1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s="32" customFormat="1" x14ac:dyDescent="0.25">
      <c r="A34" s="27">
        <v>2</v>
      </c>
      <c r="B34" s="27">
        <v>0</v>
      </c>
      <c r="C34" s="27">
        <v>4</v>
      </c>
      <c r="D34" s="27">
        <v>7</v>
      </c>
      <c r="E34" s="28" t="s">
        <v>39</v>
      </c>
      <c r="F34" s="39">
        <v>123700806</v>
      </c>
      <c r="G34" s="39">
        <v>96466200</v>
      </c>
      <c r="H34" s="39">
        <v>95696376</v>
      </c>
      <c r="I34" s="39">
        <v>95696376</v>
      </c>
      <c r="J34" s="30">
        <f t="shared" si="0"/>
        <v>0.77983485410757958</v>
      </c>
      <c r="K34" s="30">
        <f t="shared" si="0"/>
        <v>0.99201975406930099</v>
      </c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spans="1:32" s="32" customFormat="1" x14ac:dyDescent="0.25">
      <c r="A35" s="27">
        <v>2</v>
      </c>
      <c r="B35" s="27">
        <v>0</v>
      </c>
      <c r="C35" s="27">
        <v>4</v>
      </c>
      <c r="D35" s="27">
        <v>8</v>
      </c>
      <c r="E35" s="28" t="s">
        <v>40</v>
      </c>
      <c r="F35" s="39">
        <v>347046152</v>
      </c>
      <c r="G35" s="39">
        <v>253278614</v>
      </c>
      <c r="H35" s="39">
        <v>236436040</v>
      </c>
      <c r="I35" s="39">
        <v>235295730</v>
      </c>
      <c r="J35" s="30">
        <f t="shared" si="0"/>
        <v>0.72981248326879589</v>
      </c>
      <c r="K35" s="30">
        <f t="shared" si="0"/>
        <v>0.93350179182518744</v>
      </c>
      <c r="L35" s="30">
        <f t="shared" si="0"/>
        <v>0.99517708890742718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spans="1:32" s="32" customFormat="1" x14ac:dyDescent="0.25">
      <c r="A36" s="27">
        <v>2</v>
      </c>
      <c r="B36" s="27">
        <v>0</v>
      </c>
      <c r="C36" s="27">
        <v>4</v>
      </c>
      <c r="D36" s="27">
        <v>9</v>
      </c>
      <c r="E36" s="28" t="s">
        <v>41</v>
      </c>
      <c r="F36" s="39">
        <v>120532062</v>
      </c>
      <c r="G36" s="39">
        <v>112496842</v>
      </c>
      <c r="H36" s="39">
        <v>36477478</v>
      </c>
      <c r="I36" s="39">
        <v>36477478</v>
      </c>
      <c r="J36" s="30">
        <f t="shared" si="0"/>
        <v>0.93333541410749288</v>
      </c>
      <c r="K36" s="30">
        <f t="shared" si="0"/>
        <v>0.32425335104073411</v>
      </c>
      <c r="L36" s="30">
        <f t="shared" si="0"/>
        <v>1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32" s="32" customFormat="1" x14ac:dyDescent="0.25">
      <c r="A37" s="27">
        <v>2</v>
      </c>
      <c r="B37" s="27">
        <v>0</v>
      </c>
      <c r="C37" s="27">
        <v>4</v>
      </c>
      <c r="D37" s="27">
        <v>10</v>
      </c>
      <c r="E37" s="28" t="s">
        <v>42</v>
      </c>
      <c r="F37" s="39">
        <v>139679485</v>
      </c>
      <c r="G37" s="39">
        <v>139035495</v>
      </c>
      <c r="H37" s="39">
        <v>126378499</v>
      </c>
      <c r="I37" s="39">
        <v>126378499</v>
      </c>
      <c r="J37" s="30">
        <f t="shared" si="0"/>
        <v>0.99538951621993743</v>
      </c>
      <c r="K37" s="30">
        <f t="shared" si="0"/>
        <v>0.90896572130735387</v>
      </c>
      <c r="L37" s="30">
        <f t="shared" si="0"/>
        <v>1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32" s="32" customFormat="1" x14ac:dyDescent="0.25">
      <c r="A38" s="27">
        <v>2</v>
      </c>
      <c r="B38" s="27">
        <v>0</v>
      </c>
      <c r="C38" s="27">
        <v>4</v>
      </c>
      <c r="D38" s="27">
        <v>13</v>
      </c>
      <c r="E38" s="28" t="s">
        <v>43</v>
      </c>
      <c r="F38" s="39">
        <v>3000000</v>
      </c>
      <c r="G38" s="39">
        <v>3000000</v>
      </c>
      <c r="H38" s="39">
        <v>0</v>
      </c>
      <c r="I38" s="39">
        <v>0</v>
      </c>
      <c r="J38" s="30">
        <f>+G38/F38</f>
        <v>1</v>
      </c>
      <c r="K38" s="30">
        <f>+G38/F38</f>
        <v>1</v>
      </c>
      <c r="L38" s="30">
        <f>+I38/F38</f>
        <v>0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32" s="32" customFormat="1" ht="26.25" x14ac:dyDescent="0.25">
      <c r="A39" s="27">
        <v>2</v>
      </c>
      <c r="B39" s="27">
        <v>0</v>
      </c>
      <c r="C39" s="27">
        <v>4</v>
      </c>
      <c r="D39" s="27">
        <v>21</v>
      </c>
      <c r="E39" s="28" t="s">
        <v>44</v>
      </c>
      <c r="F39" s="39">
        <v>358321225</v>
      </c>
      <c r="G39" s="39">
        <v>77839899</v>
      </c>
      <c r="H39" s="39">
        <v>25027900</v>
      </c>
      <c r="I39" s="39">
        <v>18703900</v>
      </c>
      <c r="J39" s="30">
        <f t="shared" si="0"/>
        <v>0.21723496563732722</v>
      </c>
      <c r="K39" s="30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32" s="32" customFormat="1" x14ac:dyDescent="0.25">
      <c r="A40" s="27">
        <v>2</v>
      </c>
      <c r="B40" s="27">
        <v>0</v>
      </c>
      <c r="C40" s="27">
        <v>4</v>
      </c>
      <c r="D40" s="27">
        <v>40</v>
      </c>
      <c r="E40" s="28" t="s">
        <v>45</v>
      </c>
      <c r="F40" s="39">
        <v>94255000</v>
      </c>
      <c r="G40" s="39">
        <v>34861440</v>
      </c>
      <c r="H40" s="39">
        <v>16609440</v>
      </c>
      <c r="I40" s="39">
        <v>16609440</v>
      </c>
      <c r="J40" s="30">
        <f t="shared" si="0"/>
        <v>0.3698630311389316</v>
      </c>
      <c r="K40" s="30">
        <f t="shared" si="0"/>
        <v>0.47644159277413672</v>
      </c>
      <c r="L40" s="30">
        <f t="shared" si="0"/>
        <v>1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32" s="32" customFormat="1" ht="26.25" x14ac:dyDescent="0.25">
      <c r="A41" s="27">
        <v>2</v>
      </c>
      <c r="B41" s="27">
        <v>0</v>
      </c>
      <c r="C41" s="27">
        <v>4</v>
      </c>
      <c r="D41" s="27">
        <v>41</v>
      </c>
      <c r="E41" s="28" t="s">
        <v>46</v>
      </c>
      <c r="F41" s="39">
        <v>186138487</v>
      </c>
      <c r="G41" s="39">
        <v>118714822</v>
      </c>
      <c r="H41" s="39">
        <v>68484062</v>
      </c>
      <c r="I41" s="39">
        <v>68484062</v>
      </c>
      <c r="J41" s="30">
        <f t="shared" si="0"/>
        <v>0.63777687201250322</v>
      </c>
      <c r="K41" s="30">
        <f t="shared" si="0"/>
        <v>0.57687878266793002</v>
      </c>
      <c r="L41" s="30">
        <f t="shared" si="0"/>
        <v>1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2" s="32" customFormat="1" x14ac:dyDescent="0.25">
      <c r="A42" s="27"/>
      <c r="B42" s="27"/>
      <c r="C42" s="27"/>
      <c r="D42" s="27"/>
      <c r="E42" s="40"/>
      <c r="F42" s="38"/>
      <c r="G42" s="41"/>
      <c r="H42" s="38"/>
      <c r="I42" s="41"/>
      <c r="J42" s="30"/>
      <c r="K42" s="30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32" s="20" customFormat="1" x14ac:dyDescent="0.25">
      <c r="A43" s="42">
        <v>3</v>
      </c>
      <c r="B43" s="42"/>
      <c r="C43" s="42"/>
      <c r="D43" s="42"/>
      <c r="E43" s="43" t="s">
        <v>47</v>
      </c>
      <c r="F43" s="44">
        <f>SUM(F44:F48)</f>
        <v>943000000</v>
      </c>
      <c r="G43" s="44">
        <f>SUM(G44:G48)</f>
        <v>65000000</v>
      </c>
      <c r="H43" s="44">
        <f>SUM(H44:H48)</f>
        <v>65000000</v>
      </c>
      <c r="I43" s="44">
        <f>SUM(I44:I48)</f>
        <v>65000000</v>
      </c>
      <c r="J43" s="45">
        <f t="shared" si="0"/>
        <v>6.8928950159066804E-2</v>
      </c>
      <c r="K43" s="45">
        <f t="shared" si="0"/>
        <v>1</v>
      </c>
      <c r="L43" s="45">
        <f t="shared" si="0"/>
        <v>1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 s="32" customFormat="1" x14ac:dyDescent="0.25">
      <c r="A44" s="27">
        <v>3</v>
      </c>
      <c r="B44" s="27">
        <v>1</v>
      </c>
      <c r="C44" s="27">
        <v>1</v>
      </c>
      <c r="D44" s="27">
        <v>3</v>
      </c>
      <c r="E44" s="40" t="s">
        <v>48</v>
      </c>
      <c r="F44" s="38">
        <v>65000000</v>
      </c>
      <c r="G44" s="38">
        <v>65000000</v>
      </c>
      <c r="H44" s="38">
        <v>65000000</v>
      </c>
      <c r="I44" s="38">
        <v>65000000</v>
      </c>
      <c r="J44" s="30">
        <f t="shared" si="0"/>
        <v>1</v>
      </c>
      <c r="K44" s="30">
        <f>+G44/F44</f>
        <v>1</v>
      </c>
      <c r="L44" s="30">
        <f>+I44/F44</f>
        <v>1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32" s="32" customFormat="1" ht="30" x14ac:dyDescent="0.25">
      <c r="A45" s="27">
        <v>3</v>
      </c>
      <c r="B45" s="27">
        <v>1</v>
      </c>
      <c r="C45" s="27">
        <v>1</v>
      </c>
      <c r="D45" s="27">
        <v>4</v>
      </c>
      <c r="E45" s="40" t="s">
        <v>49</v>
      </c>
      <c r="F45" s="38">
        <v>73000000</v>
      </c>
      <c r="G45" s="38">
        <v>0</v>
      </c>
      <c r="H45" s="38">
        <v>0</v>
      </c>
      <c r="I45" s="38">
        <v>0</v>
      </c>
      <c r="J45" s="30">
        <f>+G45/F45</f>
        <v>0</v>
      </c>
      <c r="K45" s="30">
        <f>+H45/F45</f>
        <v>0</v>
      </c>
      <c r="L45" s="30">
        <f>+I45/F45</f>
        <v>0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32" s="32" customFormat="1" x14ac:dyDescent="0.25">
      <c r="A46" s="27">
        <v>3</v>
      </c>
      <c r="B46" s="27">
        <v>2</v>
      </c>
      <c r="C46" s="27">
        <v>1</v>
      </c>
      <c r="D46" s="27">
        <v>1</v>
      </c>
      <c r="E46" s="40" t="s">
        <v>50</v>
      </c>
      <c r="F46" s="38">
        <v>404000000</v>
      </c>
      <c r="G46" s="38">
        <v>0</v>
      </c>
      <c r="H46" s="38">
        <v>0</v>
      </c>
      <c r="I46" s="38">
        <v>0</v>
      </c>
      <c r="J46" s="30">
        <f>+G46/F46</f>
        <v>0</v>
      </c>
      <c r="K46" s="30">
        <f>+H46/F46</f>
        <v>0</v>
      </c>
      <c r="L46" s="30">
        <f>+I46/F46</f>
        <v>0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32" s="32" customFormat="1" x14ac:dyDescent="0.25">
      <c r="A47" s="27">
        <v>3</v>
      </c>
      <c r="B47" s="27">
        <v>6</v>
      </c>
      <c r="C47" s="27">
        <v>1</v>
      </c>
      <c r="D47" s="27">
        <v>1</v>
      </c>
      <c r="E47" s="40" t="s">
        <v>51</v>
      </c>
      <c r="F47" s="46">
        <v>206000000</v>
      </c>
      <c r="G47" s="46">
        <v>0</v>
      </c>
      <c r="H47" s="46">
        <v>0</v>
      </c>
      <c r="I47" s="46">
        <v>0</v>
      </c>
      <c r="J47" s="30">
        <f>+G47/F47</f>
        <v>0</v>
      </c>
      <c r="K47" s="30">
        <f>+H47/F47</f>
        <v>0</v>
      </c>
      <c r="L47" s="30">
        <f>+I47/F47</f>
        <v>0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32" s="32" customFormat="1" ht="30" x14ac:dyDescent="0.25">
      <c r="A48" s="27">
        <v>3</v>
      </c>
      <c r="B48" s="27">
        <v>6</v>
      </c>
      <c r="C48" s="27">
        <v>3</v>
      </c>
      <c r="D48" s="27">
        <v>19</v>
      </c>
      <c r="E48" s="40" t="s">
        <v>52</v>
      </c>
      <c r="F48" s="46">
        <v>195000000</v>
      </c>
      <c r="G48" s="46">
        <v>0</v>
      </c>
      <c r="H48" s="46">
        <v>0</v>
      </c>
      <c r="I48" s="46">
        <v>0</v>
      </c>
      <c r="J48" s="30">
        <f>+G48/F48</f>
        <v>0</v>
      </c>
      <c r="K48" s="30">
        <f>+H48/F48</f>
        <v>0</v>
      </c>
      <c r="L48" s="30">
        <f>+I48/F48</f>
        <v>0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s="32" customFormat="1" x14ac:dyDescent="0.25">
      <c r="A49" s="27"/>
      <c r="B49" s="27"/>
      <c r="C49" s="27"/>
      <c r="D49" s="27"/>
      <c r="E49" s="40"/>
      <c r="F49" s="41"/>
      <c r="G49" s="41"/>
      <c r="H49" s="41"/>
      <c r="I49" s="41"/>
      <c r="J49" s="30"/>
      <c r="K49" s="30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s="20" customFormat="1" x14ac:dyDescent="0.25">
      <c r="A50" s="42"/>
      <c r="B50" s="42"/>
      <c r="C50" s="42"/>
      <c r="D50" s="42"/>
      <c r="E50" s="43" t="s">
        <v>53</v>
      </c>
      <c r="F50" s="44">
        <f>+F43+F27+F11</f>
        <v>17628000000</v>
      </c>
      <c r="G50" s="44">
        <f>+G43+G27+G11</f>
        <v>10680101259</v>
      </c>
      <c r="H50" s="44">
        <f>+H43+H27+H11</f>
        <v>8570732495</v>
      </c>
      <c r="I50" s="44">
        <f>+I43+I27+I11</f>
        <v>8477547938</v>
      </c>
      <c r="J50" s="45">
        <f t="shared" si="0"/>
        <v>0.60586006688223282</v>
      </c>
      <c r="K50" s="45">
        <f t="shared" si="0"/>
        <v>0.80249543399951762</v>
      </c>
      <c r="L50" s="45">
        <f t="shared" si="0"/>
        <v>0.98912758541298984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2" s="32" customFormat="1" x14ac:dyDescent="0.25">
      <c r="A51" s="27"/>
      <c r="B51" s="27"/>
      <c r="C51" s="27"/>
      <c r="D51" s="27"/>
      <c r="E51" s="40"/>
      <c r="F51" s="33"/>
      <c r="G51" s="33"/>
      <c r="H51" s="33"/>
      <c r="I51" s="33"/>
      <c r="J51" s="30"/>
      <c r="K51" s="30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s="20" customFormat="1" ht="12.75" x14ac:dyDescent="0.2">
      <c r="A52" s="15"/>
      <c r="B52" s="15"/>
      <c r="C52" s="15"/>
      <c r="D52" s="15"/>
      <c r="E52" s="16" t="s">
        <v>54</v>
      </c>
      <c r="F52" s="47"/>
      <c r="G52" s="47"/>
      <c r="H52" s="47"/>
      <c r="I52" s="47"/>
      <c r="J52" s="22"/>
      <c r="K52" s="22"/>
      <c r="L52" s="22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s="51" customFormat="1" ht="39" x14ac:dyDescent="0.25">
      <c r="A53" s="48">
        <v>112</v>
      </c>
      <c r="B53" s="48">
        <v>10000</v>
      </c>
      <c r="C53" s="48">
        <v>2</v>
      </c>
      <c r="D53" s="48"/>
      <c r="E53" s="28" t="s">
        <v>55</v>
      </c>
      <c r="F53" s="49">
        <v>7000000000</v>
      </c>
      <c r="G53" s="49">
        <v>7000000000</v>
      </c>
      <c r="H53" s="49">
        <v>2527610000</v>
      </c>
      <c r="I53" s="49">
        <v>2527610000</v>
      </c>
      <c r="J53" s="30">
        <f>+G53/F53</f>
        <v>1</v>
      </c>
      <c r="K53" s="30">
        <f>+H53/G53</f>
        <v>0.36108714285714288</v>
      </c>
      <c r="L53" s="30">
        <v>0</v>
      </c>
      <c r="M53" s="31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 s="32" customFormat="1" ht="30" x14ac:dyDescent="0.25">
      <c r="A54" s="27">
        <v>520</v>
      </c>
      <c r="B54" s="27">
        <v>1000</v>
      </c>
      <c r="C54" s="27">
        <v>1</v>
      </c>
      <c r="D54" s="27"/>
      <c r="E54" s="40" t="s">
        <v>56</v>
      </c>
      <c r="F54" s="38">
        <v>11689335545</v>
      </c>
      <c r="G54" s="38">
        <v>4886842066</v>
      </c>
      <c r="H54" s="38">
        <v>1482891825</v>
      </c>
      <c r="I54" s="38">
        <v>1373919122</v>
      </c>
      <c r="J54" s="30">
        <f t="shared" si="0"/>
        <v>0.41805986723430993</v>
      </c>
      <c r="K54" s="30">
        <f t="shared" si="0"/>
        <v>0.30344582553980171</v>
      </c>
      <c r="L54" s="30">
        <f t="shared" si="0"/>
        <v>0.92651338340205636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s="32" customFormat="1" ht="45" x14ac:dyDescent="0.25">
      <c r="A55" s="27">
        <v>520</v>
      </c>
      <c r="B55" s="27">
        <v>1000</v>
      </c>
      <c r="C55" s="27">
        <v>6</v>
      </c>
      <c r="D55" s="27"/>
      <c r="E55" s="40" t="s">
        <v>57</v>
      </c>
      <c r="F55" s="38">
        <v>2523778</v>
      </c>
      <c r="G55" s="38">
        <v>450933</v>
      </c>
      <c r="H55" s="38">
        <v>450933</v>
      </c>
      <c r="I55" s="38">
        <v>450933</v>
      </c>
      <c r="J55" s="30">
        <f>+G55/F55</f>
        <v>0.17867379777460615</v>
      </c>
      <c r="K55" s="30">
        <f>+H55/G55</f>
        <v>1</v>
      </c>
      <c r="L55" s="30">
        <f>+I55/H55</f>
        <v>1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s="32" customFormat="1" ht="51" x14ac:dyDescent="0.25">
      <c r="A56" s="27">
        <v>540</v>
      </c>
      <c r="B56" s="27">
        <v>1000</v>
      </c>
      <c r="C56" s="27">
        <v>1</v>
      </c>
      <c r="D56" s="27"/>
      <c r="E56" s="52" t="s">
        <v>58</v>
      </c>
      <c r="F56" s="38">
        <v>50000000</v>
      </c>
      <c r="G56" s="38">
        <v>45200000</v>
      </c>
      <c r="H56" s="38">
        <v>0</v>
      </c>
      <c r="I56" s="38">
        <v>0</v>
      </c>
      <c r="J56" s="30">
        <f t="shared" si="0"/>
        <v>0.90400000000000003</v>
      </c>
      <c r="K56" s="30">
        <f t="shared" ref="K56:K61" si="1">+H56/F56</f>
        <v>0</v>
      </c>
      <c r="L56" s="30">
        <f t="shared" ref="L56:L61" si="2">+I56/F56</f>
        <v>0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spans="1:32" s="32" customFormat="1" ht="30" x14ac:dyDescent="0.25">
      <c r="A57" s="27">
        <v>630</v>
      </c>
      <c r="B57" s="27">
        <v>300</v>
      </c>
      <c r="C57" s="27">
        <v>1</v>
      </c>
      <c r="D57" s="27"/>
      <c r="E57" s="40" t="s">
        <v>59</v>
      </c>
      <c r="F57" s="38">
        <v>65000000000</v>
      </c>
      <c r="G57" s="38">
        <v>0</v>
      </c>
      <c r="H57" s="38">
        <v>0</v>
      </c>
      <c r="I57" s="38">
        <v>0</v>
      </c>
      <c r="J57" s="30">
        <f>+G57/F57</f>
        <v>0</v>
      </c>
      <c r="K57" s="30">
        <f t="shared" si="1"/>
        <v>0</v>
      </c>
      <c r="L57" s="30">
        <f t="shared" si="2"/>
        <v>0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spans="1:32" s="32" customFormat="1" ht="30" x14ac:dyDescent="0.25">
      <c r="A58" s="27">
        <v>310</v>
      </c>
      <c r="B58" s="27">
        <v>1000</v>
      </c>
      <c r="C58" s="27">
        <v>2</v>
      </c>
      <c r="D58" s="27"/>
      <c r="E58" s="40" t="s">
        <v>60</v>
      </c>
      <c r="F58" s="38">
        <v>220286402890</v>
      </c>
      <c r="G58" s="38">
        <v>198854742604</v>
      </c>
      <c r="H58" s="38">
        <v>194854742604</v>
      </c>
      <c r="I58" s="38">
        <v>158617877861</v>
      </c>
      <c r="J58" s="30">
        <f>+G58/F58</f>
        <v>0.9027100174825502</v>
      </c>
      <c r="K58" s="30">
        <f t="shared" si="1"/>
        <v>0.88455183818721983</v>
      </c>
      <c r="L58" s="30">
        <f t="shared" si="2"/>
        <v>0.72005296641121252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spans="1:32" s="32" customFormat="1" ht="51" x14ac:dyDescent="0.25">
      <c r="A59" s="27">
        <v>310</v>
      </c>
      <c r="B59" s="27">
        <v>1000</v>
      </c>
      <c r="C59" s="27">
        <v>1</v>
      </c>
      <c r="D59" s="27"/>
      <c r="E59" s="52" t="s">
        <v>61</v>
      </c>
      <c r="F59" s="38">
        <v>5251464000</v>
      </c>
      <c r="G59" s="38">
        <v>2163778000</v>
      </c>
      <c r="H59" s="38">
        <v>236770000</v>
      </c>
      <c r="I59" s="38">
        <v>184877483</v>
      </c>
      <c r="J59" s="30">
        <f>+G59/F59</f>
        <v>0.41203329204960748</v>
      </c>
      <c r="K59" s="30">
        <f t="shared" si="1"/>
        <v>4.5086474933466174E-2</v>
      </c>
      <c r="L59" s="30">
        <f t="shared" si="2"/>
        <v>3.520494151726071E-2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spans="1:32" s="32" customFormat="1" ht="45" x14ac:dyDescent="0.25">
      <c r="A60" s="27">
        <v>310</v>
      </c>
      <c r="B60" s="27">
        <v>1000</v>
      </c>
      <c r="C60" s="27">
        <v>4</v>
      </c>
      <c r="D60" s="27"/>
      <c r="E60" s="40" t="s">
        <v>62</v>
      </c>
      <c r="F60" s="38">
        <v>14000000000</v>
      </c>
      <c r="G60" s="38">
        <v>0</v>
      </c>
      <c r="H60" s="38">
        <v>0</v>
      </c>
      <c r="I60" s="38">
        <v>0</v>
      </c>
      <c r="J60" s="30">
        <f>+G60/F60</f>
        <v>0</v>
      </c>
      <c r="K60" s="30">
        <f t="shared" si="1"/>
        <v>0</v>
      </c>
      <c r="L60" s="30">
        <f t="shared" si="2"/>
        <v>0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spans="1:32" s="32" customFormat="1" ht="51" x14ac:dyDescent="0.25">
      <c r="A61" s="27">
        <v>310</v>
      </c>
      <c r="B61" s="27">
        <v>1000</v>
      </c>
      <c r="C61" s="27">
        <v>12</v>
      </c>
      <c r="D61" s="27"/>
      <c r="E61" s="52" t="s">
        <v>63</v>
      </c>
      <c r="F61" s="38">
        <v>10585785597</v>
      </c>
      <c r="G61" s="38">
        <v>6770631561</v>
      </c>
      <c r="H61" s="38">
        <v>394773332</v>
      </c>
      <c r="I61" s="38">
        <v>394773332</v>
      </c>
      <c r="J61" s="30">
        <f>+G61/F61</f>
        <v>0.63959651354725999</v>
      </c>
      <c r="K61" s="30">
        <f t="shared" si="1"/>
        <v>3.7292776089464567E-2</v>
      </c>
      <c r="L61" s="30">
        <f t="shared" si="2"/>
        <v>3.7292776089464567E-2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spans="1:32" s="32" customFormat="1" ht="30" x14ac:dyDescent="0.25">
      <c r="A62" s="27">
        <v>520</v>
      </c>
      <c r="B62" s="27">
        <v>1000</v>
      </c>
      <c r="C62" s="27">
        <v>3</v>
      </c>
      <c r="D62" s="27"/>
      <c r="E62" s="40" t="s">
        <v>64</v>
      </c>
      <c r="F62" s="38">
        <v>5132597825</v>
      </c>
      <c r="G62" s="38">
        <v>3391864927</v>
      </c>
      <c r="H62" s="38">
        <v>775203296</v>
      </c>
      <c r="I62" s="38">
        <v>775203296</v>
      </c>
      <c r="J62" s="30">
        <f t="shared" si="0"/>
        <v>0.66084759465836385</v>
      </c>
      <c r="K62" s="30">
        <f t="shared" si="0"/>
        <v>0.22854780856077409</v>
      </c>
      <c r="L62" s="30">
        <f t="shared" si="0"/>
        <v>1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spans="1:32" s="32" customFormat="1" ht="45" x14ac:dyDescent="0.25">
      <c r="A63" s="27">
        <v>520</v>
      </c>
      <c r="B63" s="27">
        <v>1000</v>
      </c>
      <c r="C63" s="27">
        <v>5</v>
      </c>
      <c r="D63" s="27"/>
      <c r="E63" s="40" t="s">
        <v>65</v>
      </c>
      <c r="F63" s="38">
        <v>115068357</v>
      </c>
      <c r="G63" s="38">
        <v>115068356.95999999</v>
      </c>
      <c r="H63" s="38">
        <v>115068356.95999999</v>
      </c>
      <c r="I63" s="38">
        <v>115068356.95999999</v>
      </c>
      <c r="J63" s="30">
        <f t="shared" si="0"/>
        <v>0.99999999965238051</v>
      </c>
      <c r="K63" s="30">
        <f t="shared" si="0"/>
        <v>1</v>
      </c>
      <c r="L63" s="30">
        <f t="shared" si="0"/>
        <v>1</v>
      </c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pans="1:32" s="32" customFormat="1" ht="45" x14ac:dyDescent="0.25">
      <c r="A64" s="27">
        <v>410</v>
      </c>
      <c r="B64" s="27">
        <v>1000</v>
      </c>
      <c r="C64" s="27">
        <v>110</v>
      </c>
      <c r="D64" s="27"/>
      <c r="E64" s="40" t="s">
        <v>66</v>
      </c>
      <c r="F64" s="38">
        <v>7521986</v>
      </c>
      <c r="G64" s="38">
        <v>7521986</v>
      </c>
      <c r="H64" s="38">
        <v>7521986</v>
      </c>
      <c r="I64" s="38">
        <v>7521986</v>
      </c>
      <c r="J64" s="30">
        <f t="shared" si="0"/>
        <v>1</v>
      </c>
      <c r="K64" s="30">
        <f t="shared" si="0"/>
        <v>1</v>
      </c>
      <c r="L64" s="30">
        <f t="shared" si="0"/>
        <v>1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pans="1:32" s="32" customFormat="1" ht="48.75" customHeight="1" x14ac:dyDescent="0.25">
      <c r="A65" s="27">
        <v>410</v>
      </c>
      <c r="B65" s="27">
        <v>1000</v>
      </c>
      <c r="C65" s="27">
        <v>108</v>
      </c>
      <c r="D65" s="27"/>
      <c r="E65" s="52" t="s">
        <v>67</v>
      </c>
      <c r="F65" s="38">
        <v>39499417960</v>
      </c>
      <c r="G65" s="38">
        <v>35015858218</v>
      </c>
      <c r="H65" s="38">
        <v>31500000000</v>
      </c>
      <c r="I65" s="38">
        <v>31500000000</v>
      </c>
      <c r="J65" s="30">
        <f t="shared" si="0"/>
        <v>0.88649048584613621</v>
      </c>
      <c r="K65" s="30">
        <f t="shared" si="0"/>
        <v>0.89959240193082968</v>
      </c>
      <c r="L65" s="30">
        <f t="shared" si="0"/>
        <v>1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spans="1:32" s="32" customFormat="1" ht="25.5" x14ac:dyDescent="0.25">
      <c r="A66" s="27">
        <v>410</v>
      </c>
      <c r="B66" s="27">
        <v>1000</v>
      </c>
      <c r="C66" s="27">
        <v>109</v>
      </c>
      <c r="D66" s="27"/>
      <c r="E66" s="52" t="s">
        <v>68</v>
      </c>
      <c r="F66" s="38">
        <v>33694482062</v>
      </c>
      <c r="G66" s="38">
        <v>29649006024</v>
      </c>
      <c r="H66" s="38">
        <v>18000000</v>
      </c>
      <c r="I66" s="38">
        <v>18000000</v>
      </c>
      <c r="J66" s="30">
        <f t="shared" si="0"/>
        <v>0.87993654181844772</v>
      </c>
      <c r="K66" s="30">
        <f t="shared" si="0"/>
        <v>6.0710298299475969E-4</v>
      </c>
      <c r="L66" s="30">
        <f>+I66/F66</f>
        <v>5.3421209938407275E-4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pans="1:32" s="10" customFormat="1" x14ac:dyDescent="0.25">
      <c r="A67" s="42"/>
      <c r="B67" s="42"/>
      <c r="C67" s="42"/>
      <c r="D67" s="42"/>
      <c r="E67" s="43" t="s">
        <v>69</v>
      </c>
      <c r="F67" s="53">
        <f>SUM(F53:F66)</f>
        <v>412314600000</v>
      </c>
      <c r="G67" s="53">
        <f>SUM(G53:G66)</f>
        <v>287900964675.95996</v>
      </c>
      <c r="H67" s="53">
        <f>SUM(H53:H66)</f>
        <v>231913032332.95999</v>
      </c>
      <c r="I67" s="53">
        <f>SUM(I53:I66)</f>
        <v>195515302369.95999</v>
      </c>
      <c r="J67" s="45">
        <f t="shared" si="0"/>
        <v>0.69825556668611777</v>
      </c>
      <c r="K67" s="45">
        <f t="shared" si="0"/>
        <v>0.80553058442851744</v>
      </c>
      <c r="L67" s="45">
        <f t="shared" si="0"/>
        <v>0.84305440019108802</v>
      </c>
      <c r="M67" s="54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s="32" customFormat="1" x14ac:dyDescent="0.25">
      <c r="A68" s="27"/>
      <c r="B68" s="27"/>
      <c r="C68" s="27"/>
      <c r="D68" s="27"/>
      <c r="E68" s="40"/>
      <c r="F68" s="46"/>
      <c r="G68" s="38"/>
      <c r="H68" s="38"/>
      <c r="I68" s="38"/>
      <c r="J68" s="30"/>
      <c r="K68" s="30"/>
      <c r="L68" s="30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s="10" customFormat="1" x14ac:dyDescent="0.25">
      <c r="A69" s="42"/>
      <c r="B69" s="42"/>
      <c r="C69" s="42"/>
      <c r="D69" s="42"/>
      <c r="E69" s="43" t="s">
        <v>70</v>
      </c>
      <c r="F69" s="53">
        <f>+F67+F50</f>
        <v>429942600000</v>
      </c>
      <c r="G69" s="53">
        <f>+G67+G50</f>
        <v>298581065934.95996</v>
      </c>
      <c r="H69" s="53">
        <f>+H67+H50</f>
        <v>240483764827.95999</v>
      </c>
      <c r="I69" s="53">
        <f>+I67+I50</f>
        <v>203992850307.95999</v>
      </c>
      <c r="J69" s="45">
        <f>+G69/F69</f>
        <v>0.69446727524781204</v>
      </c>
      <c r="K69" s="45">
        <f>+H69/G69</f>
        <v>0.80542201855607509</v>
      </c>
      <c r="L69" s="45">
        <f>+I69/H69</f>
        <v>0.84826038237506263</v>
      </c>
      <c r="M69" s="54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s="32" customFormat="1" x14ac:dyDescent="0.25">
      <c r="A70" s="55"/>
      <c r="B70" s="55"/>
      <c r="C70" s="55"/>
      <c r="D70" s="55"/>
      <c r="E70" s="56"/>
      <c r="F70" s="57"/>
      <c r="G70" s="57"/>
      <c r="H70" s="57"/>
      <c r="I70" s="57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spans="1:32" x14ac:dyDescent="0.25">
      <c r="F71" s="59"/>
      <c r="G71" s="59"/>
      <c r="H71" s="59"/>
      <c r="I71" s="59"/>
    </row>
    <row r="72" spans="1:32" x14ac:dyDescent="0.25">
      <c r="F72" s="59"/>
      <c r="G72" s="59"/>
      <c r="H72" s="59"/>
      <c r="I72" s="59"/>
    </row>
    <row r="73" spans="1:32" x14ac:dyDescent="0.25">
      <c r="F73" s="59"/>
      <c r="G73" s="59"/>
      <c r="H73" s="59"/>
      <c r="I73" s="59"/>
    </row>
    <row r="74" spans="1:32" x14ac:dyDescent="0.25">
      <c r="F74" s="59"/>
      <c r="G74" s="59"/>
      <c r="H74" s="59"/>
      <c r="I74" s="59"/>
    </row>
  </sheetData>
  <mergeCells count="5">
    <mergeCell ref="A3:L3"/>
    <mergeCell ref="A4:L4"/>
    <mergeCell ref="A5:L5"/>
    <mergeCell ref="A6:L6"/>
    <mergeCell ref="A7:L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NELSY ROCIO JIMENEZ VILLALOBOS</dc:creator>
  <cp:lastModifiedBy>DIANA CAROLINA GUAMAN MONTERO</cp:lastModifiedBy>
  <dcterms:created xsi:type="dcterms:W3CDTF">2013-09-16T20:50:58Z</dcterms:created>
  <dcterms:modified xsi:type="dcterms:W3CDTF">2015-11-26T20:38:13Z</dcterms:modified>
</cp:coreProperties>
</file>