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ENERO 2016" sheetId="2" r:id="rId1"/>
  </sheets>
  <calcPr calcId="145621"/>
</workbook>
</file>

<file path=xl/calcChain.xml><?xml version="1.0" encoding="utf-8"?>
<calcChain xmlns="http://schemas.openxmlformats.org/spreadsheetml/2006/main">
  <c r="M26" i="2" l="1"/>
  <c r="N26" i="2"/>
  <c r="O26" i="2"/>
  <c r="M27" i="2"/>
  <c r="N27" i="2"/>
  <c r="O27" i="2"/>
  <c r="M32" i="2" l="1"/>
  <c r="N32" i="2"/>
  <c r="O32" i="2"/>
  <c r="M33" i="2"/>
  <c r="N33" i="2"/>
  <c r="O33" i="2"/>
  <c r="M34" i="2"/>
  <c r="N34" i="2"/>
  <c r="O34" i="2"/>
  <c r="M35" i="2"/>
  <c r="N35" i="2"/>
  <c r="O35" i="2"/>
  <c r="G31" i="2"/>
  <c r="H31" i="2"/>
  <c r="I31" i="2"/>
  <c r="J31" i="2"/>
  <c r="K31" i="2"/>
  <c r="O16" i="2"/>
  <c r="N16" i="2"/>
  <c r="M16" i="2"/>
  <c r="O41" i="2"/>
  <c r="N41" i="2"/>
  <c r="M41" i="2"/>
  <c r="O39" i="2"/>
  <c r="N39" i="2"/>
  <c r="M39" i="2"/>
  <c r="O38" i="2"/>
  <c r="N38" i="2"/>
  <c r="M38" i="2"/>
  <c r="O37" i="2"/>
  <c r="N37" i="2"/>
  <c r="M37" i="2"/>
  <c r="O30" i="2"/>
  <c r="N30" i="2"/>
  <c r="M30" i="2"/>
  <c r="O29" i="2"/>
  <c r="N29" i="2"/>
  <c r="M29" i="2"/>
  <c r="O28" i="2"/>
  <c r="N28" i="2"/>
  <c r="M28" i="2"/>
  <c r="O25" i="2"/>
  <c r="N25" i="2"/>
  <c r="M25" i="2"/>
  <c r="O23" i="2"/>
  <c r="N23" i="2"/>
  <c r="M23" i="2"/>
  <c r="O21" i="2"/>
  <c r="N21" i="2"/>
  <c r="M21" i="2"/>
  <c r="O20" i="2"/>
  <c r="N20" i="2"/>
  <c r="M20" i="2"/>
  <c r="O19" i="2"/>
  <c r="N19" i="2"/>
  <c r="M19" i="2"/>
  <c r="O18" i="2"/>
  <c r="N18" i="2"/>
  <c r="M18" i="2"/>
  <c r="O15" i="2"/>
  <c r="N15" i="2"/>
  <c r="M15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L44" i="2" l="1"/>
  <c r="G36" i="2" l="1"/>
  <c r="G22" i="2"/>
  <c r="G24" i="2"/>
  <c r="H36" i="2" l="1"/>
  <c r="H42" i="2" l="1"/>
  <c r="H40" i="2"/>
  <c r="H24" i="2"/>
  <c r="H22" i="2"/>
  <c r="H17" i="2"/>
  <c r="H14" i="2"/>
  <c r="H43" i="2" l="1"/>
  <c r="H44" i="2" s="1"/>
  <c r="K40" i="2"/>
  <c r="K22" i="2"/>
  <c r="O22" i="2" s="1"/>
  <c r="K17" i="2"/>
  <c r="K14" i="2"/>
  <c r="O14" i="2" s="1"/>
  <c r="I36" i="2"/>
  <c r="J36" i="2"/>
  <c r="N36" i="2" s="1"/>
  <c r="K36" i="2"/>
  <c r="O36" i="2" s="1"/>
  <c r="L36" i="2"/>
  <c r="I40" i="2"/>
  <c r="J40" i="2"/>
  <c r="G40" i="2"/>
  <c r="N31" i="2"/>
  <c r="O31" i="2"/>
  <c r="I24" i="2"/>
  <c r="J24" i="2"/>
  <c r="N24" i="2" s="1"/>
  <c r="K24" i="2"/>
  <c r="O24" i="2" s="1"/>
  <c r="I22" i="2"/>
  <c r="J22" i="2"/>
  <c r="N22" i="2" s="1"/>
  <c r="I17" i="2"/>
  <c r="J17" i="2"/>
  <c r="G17" i="2"/>
  <c r="I14" i="2"/>
  <c r="J14" i="2"/>
  <c r="G14" i="2"/>
  <c r="O17" i="2" l="1"/>
  <c r="N17" i="2"/>
  <c r="N40" i="2"/>
  <c r="O40" i="2"/>
  <c r="N14" i="2"/>
  <c r="M36" i="2"/>
  <c r="L24" i="2"/>
  <c r="M24" i="2"/>
  <c r="K42" i="2"/>
  <c r="J42" i="2"/>
  <c r="I42" i="2"/>
  <c r="G42" i="2"/>
  <c r="G43" i="2" s="1"/>
  <c r="G44" i="2" s="1"/>
  <c r="N42" i="2" l="1"/>
  <c r="O42" i="2"/>
  <c r="M40" i="2"/>
  <c r="I43" i="2"/>
  <c r="I44" i="2" s="1"/>
  <c r="M42" i="2"/>
  <c r="M31" i="2"/>
  <c r="M17" i="2"/>
  <c r="M14" i="2"/>
  <c r="J43" i="2"/>
  <c r="K43" i="2"/>
  <c r="M22" i="2"/>
  <c r="K44" i="2" l="1"/>
  <c r="O44" i="2" s="1"/>
  <c r="O43" i="2"/>
  <c r="J44" i="2"/>
  <c r="N44" i="2" s="1"/>
  <c r="N43" i="2"/>
  <c r="M44" i="2"/>
  <c r="M43" i="2"/>
</calcChain>
</file>

<file path=xl/sharedStrings.xml><?xml version="1.0" encoding="utf-8"?>
<sst xmlns="http://schemas.openxmlformats.org/spreadsheetml/2006/main" count="177" uniqueCount="74">
  <si>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</si>
  <si>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</si>
  <si>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</si>
  <si>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</si>
  <si>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</si>
  <si>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</si>
  <si>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</si>
  <si>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</si>
  <si>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</si>
  <si>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</si>
  <si>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1</t>
  </si>
  <si>
    <t>0</t>
  </si>
  <si>
    <t>10</t>
  </si>
  <si>
    <t>SUELDOS DE PERSONAL DE NOMINA</t>
  </si>
  <si>
    <t>4</t>
  </si>
  <si>
    <t>PRIMA TECNICA</t>
  </si>
  <si>
    <t>5</t>
  </si>
  <si>
    <t>OTROS</t>
  </si>
  <si>
    <t>9</t>
  </si>
  <si>
    <t>HORAS EXTRAS, DIAS FESTIVOS E INDEMNIZACION POR VACACIONES</t>
  </si>
  <si>
    <t>2</t>
  </si>
  <si>
    <t>SERVICIOS PERSONALES INDIRECTOS</t>
  </si>
  <si>
    <t>CONTRIBUCIONES INHERENTES A LA NOMINA SECTOR PRIVADO Y PUBLICO</t>
  </si>
  <si>
    <t>3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</si>
  <si>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</si>
  <si>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</si>
  <si>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</si>
  <si>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</si>
  <si>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11</t>
  </si>
  <si>
    <t>CUOTA DE AUDITAJE CONTRANAL</t>
  </si>
  <si>
    <t>6</t>
  </si>
  <si>
    <t>SENTENCIAS Y CONCILIACIONES</t>
  </si>
  <si>
    <t>112</t>
  </si>
  <si>
    <t>1000</t>
  </si>
  <si>
    <t>ADQUISICIÓN SEDE DEPARTAMENTO ADMINISTRATIVO DE CIENCIA, TECNOLOGIA E INNOVACION-COLCIENCIAS EN BOGOTA</t>
  </si>
  <si>
    <t>310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</si>
  <si>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</si>
  <si>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</si>
  <si>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</si>
  <si>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12</t>
  </si>
  <si>
    <t>APOYO AL FOMENTO Y DESARROLLO DE LA APROPIACION SOCIAL DE LA CIENCIA, LA TECNOLOGIA Y LA INNOVACION - ASCTI- NIVEL NACIONAL</t>
  </si>
  <si>
    <t>410</t>
  </si>
  <si>
    <t>108</t>
  </si>
  <si>
    <t>APOYO FINANCIERO Y TECNICO AL FORTALECIMIENTO DE LAS CAPACIDADES INSTITUCIONALES DEL SISTEMA NACIONAL DE CIENCIA TECNOLOGIA E INNOVACION NACIONAL</t>
  </si>
  <si>
    <t>109</t>
  </si>
  <si>
    <t>APOYO  A LA INNOVACION Y EL DESARROLLO PRODUCTIVO  DE COLOMBIA</t>
  </si>
  <si>
    <t>520</t>
  </si>
  <si>
    <t>ADMINISTRACION SISTEMA NACIONAL DE CIENCIA Y TECNOLOGIA</t>
  </si>
  <si>
    <t>IMPLANTACION Y DESARROLLO DEL SISTEMA DE INFORMACION NACIONAL Y TERRITORIAL.SNCT.</t>
  </si>
  <si>
    <t>630</t>
  </si>
  <si>
    <t>300</t>
  </si>
  <si>
    <t>16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</si>
  <si>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</si>
  <si>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</si>
  <si>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</si>
  <si>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</si>
  <si>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</si>
  <si>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</si>
  <si>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</si>
  <si>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</si>
  <si>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</si>
  <si>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</si>
  <si>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</si>
  <si>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</si>
  <si>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</si>
  <si>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</si>
  <si>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</si>
  <si>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</si>
  <si>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</si>
  <si>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</si>
  <si>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APR. BLOQUEADA</t>
  </si>
  <si>
    <t>EJECUCION ACUMULADA A ENERO</t>
  </si>
  <si>
    <t>VIGENCIA 2016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</si>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</sst>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6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0" fontId="9" fillId="3" borderId="0" xfId="0" applyFont="1" applyFill="1" applyBorder="1"/>
    <xf numFmtId="10" fontId="3" fillId="3" borderId="1" xfId="1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0" fontId="5" fillId="0" borderId="0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164" fontId="11" fillId="0" borderId="1" xfId="0" applyNumberFormat="1" applyFont="1" applyFill="1" applyBorder="1" applyAlignment="1">
      <alignment horizontal="right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showGridLines="0" tabSelected="1" workbookViewId="0">
      <pane ySplit="7" topLeftCell="A8" activePane="bottomLeft" state="frozen"/>
      <selection pane="bottomLeft" activeCell="N50" sqref="N50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27.5703125" customWidth="1"/>
    <col min="7" max="11" width="18.85546875" customWidth="1"/>
    <col min="12" max="12" width="0" hidden="1" customWidth="1"/>
    <col min="13" max="13" width="12.85546875" bestFit="1" customWidth="1"/>
    <col min="14" max="14" width="13" customWidth="1"/>
    <col min="15" max="15" width="13.28515625" customWidth="1"/>
  </cols>
  <sheetData>
    <row r="1" spans="1:15" x14ac:dyDescent="0.25">
      <c r="A1" s="18" t="s">
        <v>53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x14ac:dyDescent="0.25">
      <c r="A2" s="2"/>
      <c r="B2" s="2"/>
      <c r="C2" s="2"/>
      <c r="D2" s="2"/>
      <c r="E2" s="2"/>
      <c r="F2" s="2"/>
      <c r="G2" s="2"/>
      <c r="H2" s="11"/>
      <c r="I2" s="2"/>
      <c r="J2" s="2"/>
      <c r="K2" s="2"/>
      <c r="L2" s="2"/>
      <c r="M2" s="2"/>
      <c r="N2" s="2"/>
    </row>
    <row r="3" spans="1:15" x14ac:dyDescent="0.25">
      <c r="A3" s="18" t="s">
        <v>71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5" ht="15" customHeight="1" x14ac:dyDescent="0.25">
      <c r="A4" s="19" t="s">
        <v>72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5" ht="15" customHeight="1" x14ac:dyDescent="0.25">
      <c r="A5" s="19" t="s">
        <v>54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 ht="15" customHeight="1" x14ac:dyDescent="0.25">
      <c r="A6" s="19" t="s">
        <v>55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5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56</v>
      </c>
      <c r="F7" s="1" t="s">
        <v>5</v>
      </c>
      <c r="G7" s="1" t="s">
        <v>6</v>
      </c>
      <c r="H7" s="1" t="s">
        <v>70</v>
      </c>
      <c r="I7" s="1" t="s">
        <v>7</v>
      </c>
      <c r="J7" s="1" t="s">
        <v>8</v>
      </c>
      <c r="K7" s="1" t="s">
        <v>9</v>
      </c>
      <c r="M7" s="1" t="s">
        <v>57</v>
      </c>
      <c r="N7" s="1" t="s">
        <v>58</v>
      </c>
      <c r="O7" s="1" t="s">
        <v>59</v>
      </c>
    </row>
    <row r="8" spans="1:15" ht="22.5" x14ac:dyDescent="0.25">
      <c r="A8" s="23" t="s">
        <v>10</v>
      </c>
      <c r="B8" s="23" t="s">
        <v>11</v>
      </c>
      <c r="C8" s="23" t="s">
        <v>10</v>
      </c>
      <c r="D8" s="23" t="s">
        <v>10</v>
      </c>
      <c r="E8" s="23" t="s">
        <v>12</v>
      </c>
      <c r="F8" s="24" t="s">
        <v>13</v>
      </c>
      <c r="G8" s="12">
        <v>3807000000</v>
      </c>
      <c r="H8" s="12">
        <v>0</v>
      </c>
      <c r="I8" s="12">
        <v>363681609</v>
      </c>
      <c r="J8" s="12">
        <v>363681609</v>
      </c>
      <c r="K8" s="12">
        <v>363681609</v>
      </c>
      <c r="L8" s="12">
        <v>4079401492</v>
      </c>
      <c r="M8" s="3">
        <f>I8/$G8</f>
        <v>9.5529710795902278E-2</v>
      </c>
      <c r="N8" s="3">
        <f>J8/$G8</f>
        <v>9.5529710795902278E-2</v>
      </c>
      <c r="O8" s="3">
        <f>K8/$G8</f>
        <v>9.5529710795902278E-2</v>
      </c>
    </row>
    <row r="9" spans="1:15" x14ac:dyDescent="0.25">
      <c r="A9" s="23" t="s">
        <v>10</v>
      </c>
      <c r="B9" s="23" t="s">
        <v>11</v>
      </c>
      <c r="C9" s="23" t="s">
        <v>10</v>
      </c>
      <c r="D9" s="23" t="s">
        <v>14</v>
      </c>
      <c r="E9" s="23" t="s">
        <v>12</v>
      </c>
      <c r="F9" s="24" t="s">
        <v>15</v>
      </c>
      <c r="G9" s="12">
        <v>455000000</v>
      </c>
      <c r="H9" s="12">
        <v>0</v>
      </c>
      <c r="I9" s="12">
        <v>41133179</v>
      </c>
      <c r="J9" s="12">
        <v>41133179</v>
      </c>
      <c r="K9" s="12">
        <v>41133179</v>
      </c>
      <c r="L9" s="12">
        <v>434745576</v>
      </c>
      <c r="M9" s="3">
        <f t="shared" ref="M9:M13" si="0">I9/$G9</f>
        <v>9.0402591208791211E-2</v>
      </c>
      <c r="N9" s="3">
        <f t="shared" ref="N9:N14" si="1">J9/$G9</f>
        <v>9.0402591208791211E-2</v>
      </c>
      <c r="O9" s="3">
        <f t="shared" ref="O9:O14" si="2">K9/$G9</f>
        <v>9.0402591208791211E-2</v>
      </c>
    </row>
    <row r="10" spans="1:15" x14ac:dyDescent="0.25">
      <c r="A10" s="23" t="s">
        <v>10</v>
      </c>
      <c r="B10" s="23" t="s">
        <v>11</v>
      </c>
      <c r="C10" s="23" t="s">
        <v>10</v>
      </c>
      <c r="D10" s="23" t="s">
        <v>16</v>
      </c>
      <c r="E10" s="23" t="s">
        <v>12</v>
      </c>
      <c r="F10" s="24" t="s">
        <v>17</v>
      </c>
      <c r="G10" s="12">
        <v>2349000000</v>
      </c>
      <c r="H10" s="12">
        <v>0</v>
      </c>
      <c r="I10" s="12">
        <v>96609935</v>
      </c>
      <c r="J10" s="12">
        <v>96609935</v>
      </c>
      <c r="K10" s="12">
        <v>96609935</v>
      </c>
      <c r="L10" s="12">
        <v>2132125072</v>
      </c>
      <c r="M10" s="3">
        <f t="shared" si="0"/>
        <v>4.1128111962537253E-2</v>
      </c>
      <c r="N10" s="3">
        <f t="shared" si="1"/>
        <v>4.1128111962537253E-2</v>
      </c>
      <c r="O10" s="3">
        <f t="shared" si="2"/>
        <v>4.1128111962537253E-2</v>
      </c>
    </row>
    <row r="11" spans="1:15" ht="33.75" x14ac:dyDescent="0.25">
      <c r="A11" s="23" t="s">
        <v>10</v>
      </c>
      <c r="B11" s="23" t="s">
        <v>11</v>
      </c>
      <c r="C11" s="23" t="s">
        <v>10</v>
      </c>
      <c r="D11" s="23" t="s">
        <v>18</v>
      </c>
      <c r="E11" s="23" t="s">
        <v>12</v>
      </c>
      <c r="F11" s="24" t="s">
        <v>19</v>
      </c>
      <c r="G11" s="12">
        <v>72000000</v>
      </c>
      <c r="H11" s="12">
        <v>0</v>
      </c>
      <c r="I11" s="12">
        <v>744532</v>
      </c>
      <c r="J11" s="12">
        <v>744532</v>
      </c>
      <c r="K11" s="12">
        <v>744532</v>
      </c>
      <c r="L11" s="12">
        <v>78844917</v>
      </c>
      <c r="M11" s="3">
        <f t="shared" si="0"/>
        <v>1.0340722222222222E-2</v>
      </c>
      <c r="N11" s="3">
        <f t="shared" si="1"/>
        <v>1.0340722222222222E-2</v>
      </c>
      <c r="O11" s="3">
        <f t="shared" si="2"/>
        <v>1.0340722222222222E-2</v>
      </c>
    </row>
    <row r="12" spans="1:15" ht="22.5" x14ac:dyDescent="0.25">
      <c r="A12" s="23" t="s">
        <v>10</v>
      </c>
      <c r="B12" s="23" t="s">
        <v>11</v>
      </c>
      <c r="C12" s="23" t="s">
        <v>20</v>
      </c>
      <c r="D12" s="23"/>
      <c r="E12" s="23" t="s">
        <v>12</v>
      </c>
      <c r="F12" s="24" t="s">
        <v>21</v>
      </c>
      <c r="G12" s="12">
        <v>8228510000</v>
      </c>
      <c r="H12" s="12">
        <v>0</v>
      </c>
      <c r="I12" s="12">
        <v>3954510758</v>
      </c>
      <c r="J12" s="12">
        <v>1957000</v>
      </c>
      <c r="K12" s="12">
        <v>0</v>
      </c>
      <c r="L12" s="12">
        <v>7756935037</v>
      </c>
      <c r="M12" s="3">
        <f t="shared" si="0"/>
        <v>0.48058649232971706</v>
      </c>
      <c r="N12" s="3">
        <f t="shared" si="1"/>
        <v>2.3783163659034259E-4</v>
      </c>
      <c r="O12" s="3">
        <f t="shared" si="2"/>
        <v>0</v>
      </c>
    </row>
    <row r="13" spans="1:15" ht="33.75" x14ac:dyDescent="0.25">
      <c r="A13" s="23" t="s">
        <v>10</v>
      </c>
      <c r="B13" s="23" t="s">
        <v>11</v>
      </c>
      <c r="C13" s="23" t="s">
        <v>16</v>
      </c>
      <c r="D13" s="23"/>
      <c r="E13" s="23" t="s">
        <v>12</v>
      </c>
      <c r="F13" s="24" t="s">
        <v>22</v>
      </c>
      <c r="G13" s="12">
        <v>2113275769</v>
      </c>
      <c r="H13" s="12">
        <v>0</v>
      </c>
      <c r="I13" s="12">
        <v>188104917</v>
      </c>
      <c r="J13" s="12">
        <v>188104917</v>
      </c>
      <c r="K13" s="12">
        <v>400</v>
      </c>
      <c r="L13" s="12">
        <v>2156387118</v>
      </c>
      <c r="M13" s="3">
        <f t="shared" si="0"/>
        <v>8.9011060344959647E-2</v>
      </c>
      <c r="N13" s="3">
        <f t="shared" si="1"/>
        <v>8.9011060344959647E-2</v>
      </c>
      <c r="O13" s="3">
        <f t="shared" si="2"/>
        <v>1.8927960366917924E-7</v>
      </c>
    </row>
    <row r="14" spans="1:15" x14ac:dyDescent="0.25">
      <c r="A14" s="15" t="s">
        <v>60</v>
      </c>
      <c r="B14" s="16"/>
      <c r="C14" s="16"/>
      <c r="D14" s="16"/>
      <c r="E14" s="16"/>
      <c r="F14" s="17"/>
      <c r="G14" s="4">
        <f>SUM(G8:G13)</f>
        <v>17024785769</v>
      </c>
      <c r="H14" s="4">
        <f>SUM(H8:H13)</f>
        <v>0</v>
      </c>
      <c r="I14" s="4">
        <f t="shared" ref="I14:J14" si="3">SUM(I8:I13)</f>
        <v>4644784930</v>
      </c>
      <c r="J14" s="4">
        <f t="shared" si="3"/>
        <v>692231172</v>
      </c>
      <c r="K14" s="4">
        <f>SUM(K8:K13)</f>
        <v>502169655</v>
      </c>
      <c r="L14" s="5"/>
      <c r="M14" s="6">
        <f>I14/G14</f>
        <v>0.27282486799085431</v>
      </c>
      <c r="N14" s="6">
        <f t="shared" si="1"/>
        <v>4.0660198688694582E-2</v>
      </c>
      <c r="O14" s="6">
        <f t="shared" si="2"/>
        <v>2.9496386140399369E-2</v>
      </c>
    </row>
    <row r="15" spans="1:15" x14ac:dyDescent="0.25">
      <c r="A15" s="14" t="s">
        <v>20</v>
      </c>
      <c r="B15" s="14" t="s">
        <v>11</v>
      </c>
      <c r="C15" s="14" t="s">
        <v>23</v>
      </c>
      <c r="D15" s="14"/>
      <c r="E15" s="14" t="s">
        <v>12</v>
      </c>
      <c r="F15" s="13" t="s">
        <v>24</v>
      </c>
      <c r="G15" s="12">
        <v>50000000</v>
      </c>
      <c r="H15" s="12">
        <v>0</v>
      </c>
      <c r="I15" s="12">
        <v>0</v>
      </c>
      <c r="J15" s="12">
        <v>0</v>
      </c>
      <c r="K15" s="12">
        <v>0</v>
      </c>
      <c r="L15" s="12">
        <v>37813000</v>
      </c>
      <c r="M15" s="3">
        <f t="shared" ref="M15" si="4">I15/$G15</f>
        <v>0</v>
      </c>
      <c r="N15" s="3">
        <f t="shared" ref="N15:N17" si="5">J15/$G15</f>
        <v>0</v>
      </c>
      <c r="O15" s="3">
        <f t="shared" ref="O15:O17" si="6">K15/$G15</f>
        <v>0</v>
      </c>
    </row>
    <row r="16" spans="1:15" ht="22.5" x14ac:dyDescent="0.25">
      <c r="A16" s="14" t="s">
        <v>20</v>
      </c>
      <c r="B16" s="14" t="s">
        <v>11</v>
      </c>
      <c r="C16" s="14" t="s">
        <v>14</v>
      </c>
      <c r="D16" s="14"/>
      <c r="E16" s="14" t="s">
        <v>12</v>
      </c>
      <c r="F16" s="13" t="s">
        <v>25</v>
      </c>
      <c r="G16" s="12">
        <v>2584080000</v>
      </c>
      <c r="H16" s="12">
        <v>0</v>
      </c>
      <c r="I16" s="12">
        <v>762526145.67999995</v>
      </c>
      <c r="J16" s="12">
        <v>17980406</v>
      </c>
      <c r="K16" s="12">
        <v>1403066</v>
      </c>
      <c r="L16" s="12">
        <v>2106852444.1400001</v>
      </c>
      <c r="M16" s="3">
        <f t="shared" ref="M16" si="7">I16/$G16</f>
        <v>0.29508612182285376</v>
      </c>
      <c r="N16" s="3">
        <f t="shared" ref="N16" si="8">J16/$G16</f>
        <v>6.9581460326305685E-3</v>
      </c>
      <c r="O16" s="3">
        <f t="shared" ref="O16" si="9">K16/$G16</f>
        <v>5.4296538806848085E-4</v>
      </c>
    </row>
    <row r="17" spans="1:15" x14ac:dyDescent="0.25">
      <c r="A17" s="15" t="s">
        <v>61</v>
      </c>
      <c r="B17" s="16"/>
      <c r="C17" s="16"/>
      <c r="D17" s="16"/>
      <c r="E17" s="16"/>
      <c r="F17" s="17"/>
      <c r="G17" s="4">
        <f>SUM(G15:G16)</f>
        <v>2634080000</v>
      </c>
      <c r="H17" s="4">
        <f>SUM(H15:H16)</f>
        <v>0</v>
      </c>
      <c r="I17" s="4">
        <f>SUM(I15:I16)</f>
        <v>762526145.67999995</v>
      </c>
      <c r="J17" s="4">
        <f>SUM(J15:J16)</f>
        <v>17980406</v>
      </c>
      <c r="K17" s="4">
        <f>SUM(K15:K16)</f>
        <v>1403066</v>
      </c>
      <c r="L17" s="5"/>
      <c r="M17" s="6">
        <f>I17/G17</f>
        <v>0.28948480899593027</v>
      </c>
      <c r="N17" s="6">
        <f t="shared" si="5"/>
        <v>6.8260667861264656E-3</v>
      </c>
      <c r="O17" s="6">
        <f t="shared" si="6"/>
        <v>5.3265884103747803E-4</v>
      </c>
    </row>
    <row r="18" spans="1:15" ht="22.5" x14ac:dyDescent="0.25">
      <c r="A18" s="14" t="s">
        <v>23</v>
      </c>
      <c r="B18" s="14" t="s">
        <v>10</v>
      </c>
      <c r="C18" s="14" t="s">
        <v>10</v>
      </c>
      <c r="D18" s="14" t="s">
        <v>23</v>
      </c>
      <c r="E18" s="14" t="s">
        <v>12</v>
      </c>
      <c r="F18" s="13" t="s">
        <v>26</v>
      </c>
      <c r="G18" s="12">
        <v>63000000</v>
      </c>
      <c r="H18" s="12">
        <v>0</v>
      </c>
      <c r="I18" s="12">
        <v>0</v>
      </c>
      <c r="J18" s="12">
        <v>0</v>
      </c>
      <c r="K18" s="12">
        <v>0</v>
      </c>
      <c r="L18" s="12">
        <v>62000000</v>
      </c>
      <c r="M18" s="3">
        <f t="shared" ref="M18:M21" si="10">I18/$G18</f>
        <v>0</v>
      </c>
      <c r="N18" s="3">
        <f t="shared" ref="N18:N22" si="11">J18/$G18</f>
        <v>0</v>
      </c>
      <c r="O18" s="3">
        <f t="shared" ref="O18:O22" si="12">K18/$G18</f>
        <v>0</v>
      </c>
    </row>
    <row r="19" spans="1:15" ht="33.75" x14ac:dyDescent="0.25">
      <c r="A19" s="14" t="s">
        <v>23</v>
      </c>
      <c r="B19" s="14" t="s">
        <v>10</v>
      </c>
      <c r="C19" s="14" t="s">
        <v>10</v>
      </c>
      <c r="D19" s="14" t="s">
        <v>14</v>
      </c>
      <c r="E19" s="14" t="s">
        <v>12</v>
      </c>
      <c r="F19" s="13" t="s">
        <v>27</v>
      </c>
      <c r="G19" s="12">
        <v>70000000</v>
      </c>
      <c r="H19" s="12">
        <v>0</v>
      </c>
      <c r="I19" s="12">
        <v>0</v>
      </c>
      <c r="J19" s="12">
        <v>0</v>
      </c>
      <c r="K19" s="12">
        <v>0</v>
      </c>
      <c r="L19" s="12">
        <v>69000000</v>
      </c>
      <c r="M19" s="3">
        <f t="shared" si="10"/>
        <v>0</v>
      </c>
      <c r="N19" s="3">
        <f t="shared" si="11"/>
        <v>0</v>
      </c>
      <c r="O19" s="3">
        <f t="shared" si="12"/>
        <v>0</v>
      </c>
    </row>
    <row r="20" spans="1:15" ht="22.5" x14ac:dyDescent="0.25">
      <c r="A20" s="14" t="s">
        <v>23</v>
      </c>
      <c r="B20" s="14" t="s">
        <v>20</v>
      </c>
      <c r="C20" s="14" t="s">
        <v>10</v>
      </c>
      <c r="D20" s="14" t="s">
        <v>10</v>
      </c>
      <c r="E20" s="14" t="s">
        <v>28</v>
      </c>
      <c r="F20" s="13" t="s">
        <v>29</v>
      </c>
      <c r="G20" s="12">
        <v>573000000</v>
      </c>
      <c r="H20" s="12">
        <v>0</v>
      </c>
      <c r="I20" s="12">
        <v>0</v>
      </c>
      <c r="J20" s="12">
        <v>0</v>
      </c>
      <c r="K20" s="12">
        <v>0</v>
      </c>
      <c r="L20" s="12">
        <v>477689129</v>
      </c>
      <c r="M20" s="3">
        <f t="shared" si="10"/>
        <v>0</v>
      </c>
      <c r="N20" s="3">
        <f t="shared" si="11"/>
        <v>0</v>
      </c>
      <c r="O20" s="3">
        <f t="shared" si="12"/>
        <v>0</v>
      </c>
    </row>
    <row r="21" spans="1:15" x14ac:dyDescent="0.25">
      <c r="A21" s="14" t="s">
        <v>23</v>
      </c>
      <c r="B21" s="14" t="s">
        <v>30</v>
      </c>
      <c r="C21" s="14" t="s">
        <v>10</v>
      </c>
      <c r="D21" s="14" t="s">
        <v>10</v>
      </c>
      <c r="E21" s="14" t="s">
        <v>12</v>
      </c>
      <c r="F21" s="13" t="s">
        <v>31</v>
      </c>
      <c r="G21" s="12">
        <v>207000000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3">
        <f t="shared" si="10"/>
        <v>0</v>
      </c>
      <c r="N21" s="3">
        <f t="shared" si="11"/>
        <v>0</v>
      </c>
      <c r="O21" s="3">
        <f t="shared" si="12"/>
        <v>0</v>
      </c>
    </row>
    <row r="22" spans="1:15" x14ac:dyDescent="0.25">
      <c r="A22" s="15" t="s">
        <v>62</v>
      </c>
      <c r="B22" s="16"/>
      <c r="C22" s="16"/>
      <c r="D22" s="16"/>
      <c r="E22" s="16"/>
      <c r="F22" s="17"/>
      <c r="G22" s="4">
        <f>SUM(G18:G21)</f>
        <v>913000000</v>
      </c>
      <c r="H22" s="4">
        <f>SUM(H18:H21)</f>
        <v>0</v>
      </c>
      <c r="I22" s="4">
        <f t="shared" ref="I22:J22" si="13">SUM(I18:I21)</f>
        <v>0</v>
      </c>
      <c r="J22" s="4">
        <f t="shared" si="13"/>
        <v>0</v>
      </c>
      <c r="K22" s="4">
        <f>SUM(K18:K21)</f>
        <v>0</v>
      </c>
      <c r="L22" s="5"/>
      <c r="M22" s="6">
        <f>I22/G22</f>
        <v>0</v>
      </c>
      <c r="N22" s="6">
        <f t="shared" si="11"/>
        <v>0</v>
      </c>
      <c r="O22" s="6">
        <f t="shared" si="12"/>
        <v>0</v>
      </c>
    </row>
    <row r="23" spans="1:15" ht="56.25" x14ac:dyDescent="0.25">
      <c r="A23" s="14" t="s">
        <v>32</v>
      </c>
      <c r="B23" s="14" t="s">
        <v>33</v>
      </c>
      <c r="C23" s="14" t="s">
        <v>20</v>
      </c>
      <c r="D23" s="14" t="s">
        <v>0</v>
      </c>
      <c r="E23" s="23" t="s">
        <v>28</v>
      </c>
      <c r="F23" s="24" t="s">
        <v>34</v>
      </c>
      <c r="G23" s="25">
        <v>5839815000</v>
      </c>
      <c r="H23" s="12">
        <v>0</v>
      </c>
      <c r="I23" s="12">
        <v>2839862125.4099998</v>
      </c>
      <c r="J23" s="12">
        <v>0</v>
      </c>
      <c r="K23" s="12">
        <v>0</v>
      </c>
      <c r="L23" s="12">
        <v>417030575</v>
      </c>
      <c r="M23" s="3">
        <f t="shared" ref="M23:O24" si="14">I23/$G23</f>
        <v>0.48629316603522538</v>
      </c>
      <c r="N23" s="3">
        <f t="shared" si="14"/>
        <v>0</v>
      </c>
      <c r="O23" s="3">
        <f t="shared" si="14"/>
        <v>0</v>
      </c>
    </row>
    <row r="24" spans="1:15" x14ac:dyDescent="0.25">
      <c r="A24" s="15" t="s">
        <v>63</v>
      </c>
      <c r="B24" s="16"/>
      <c r="C24" s="16"/>
      <c r="D24" s="16"/>
      <c r="E24" s="16"/>
      <c r="F24" s="17"/>
      <c r="G24" s="4">
        <f>SUM(G23)</f>
        <v>5839815000</v>
      </c>
      <c r="H24" s="4">
        <f>SUM(H23)</f>
        <v>0</v>
      </c>
      <c r="I24" s="4">
        <f t="shared" ref="I24:K24" si="15">SUM(I23)</f>
        <v>2839862125.4099998</v>
      </c>
      <c r="J24" s="4">
        <f t="shared" si="15"/>
        <v>0</v>
      </c>
      <c r="K24" s="4">
        <f t="shared" si="15"/>
        <v>0</v>
      </c>
      <c r="L24" s="4">
        <f t="shared" ref="L24" si="16">SUM(L23)</f>
        <v>417030575</v>
      </c>
      <c r="M24" s="6">
        <f>I24/G24</f>
        <v>0.48629316603522538</v>
      </c>
      <c r="N24" s="6">
        <f t="shared" si="14"/>
        <v>0</v>
      </c>
      <c r="O24" s="6">
        <f t="shared" si="14"/>
        <v>0</v>
      </c>
    </row>
    <row r="25" spans="1:15" ht="56.25" x14ac:dyDescent="0.25">
      <c r="A25" s="14" t="s">
        <v>35</v>
      </c>
      <c r="B25" s="14" t="s">
        <v>33</v>
      </c>
      <c r="C25" s="14" t="s">
        <v>10</v>
      </c>
      <c r="D25" s="14"/>
      <c r="E25" s="14" t="s">
        <v>28</v>
      </c>
      <c r="F25" s="13" t="s">
        <v>36</v>
      </c>
      <c r="G25" s="12">
        <v>3635000000</v>
      </c>
      <c r="H25" s="12">
        <v>0</v>
      </c>
      <c r="I25" s="12">
        <v>2000000000</v>
      </c>
      <c r="J25" s="12">
        <v>0</v>
      </c>
      <c r="K25" s="12">
        <v>0</v>
      </c>
      <c r="L25" s="12">
        <v>5685942041</v>
      </c>
      <c r="M25" s="3">
        <f t="shared" ref="M25:M30" si="17">I25/$G25</f>
        <v>0.55020632737276476</v>
      </c>
      <c r="N25" s="3">
        <f t="shared" ref="N25:N31" si="18">J25/$G25</f>
        <v>0</v>
      </c>
      <c r="O25" s="3">
        <f t="shared" ref="O25:O31" si="19">K25/$G25</f>
        <v>0</v>
      </c>
    </row>
    <row r="26" spans="1:15" ht="33.75" x14ac:dyDescent="0.25">
      <c r="A26" s="14" t="s">
        <v>35</v>
      </c>
      <c r="B26" s="14" t="s">
        <v>33</v>
      </c>
      <c r="C26" s="14" t="s">
        <v>20</v>
      </c>
      <c r="D26" s="14"/>
      <c r="E26" s="14" t="s">
        <v>28</v>
      </c>
      <c r="F26" s="13" t="s">
        <v>37</v>
      </c>
      <c r="G26" s="12">
        <v>197426304511</v>
      </c>
      <c r="H26" s="12">
        <v>3189027618</v>
      </c>
      <c r="I26" s="12">
        <v>185813353262</v>
      </c>
      <c r="J26" s="12">
        <v>0</v>
      </c>
      <c r="K26" s="12">
        <v>0</v>
      </c>
      <c r="L26" s="12"/>
      <c r="M26" s="3">
        <f t="shared" ref="M26:M27" si="20">I26/$G26</f>
        <v>0.9411782980096608</v>
      </c>
      <c r="N26" s="3">
        <f t="shared" ref="N26:N27" si="21">J26/$G26</f>
        <v>0</v>
      </c>
      <c r="O26" s="3">
        <f t="shared" ref="O26:O27" si="22">K26/$G26</f>
        <v>0</v>
      </c>
    </row>
    <row r="27" spans="1:15" ht="56.25" x14ac:dyDescent="0.25">
      <c r="A27" s="14" t="s">
        <v>35</v>
      </c>
      <c r="B27" s="14" t="s">
        <v>33</v>
      </c>
      <c r="C27" s="14" t="s">
        <v>14</v>
      </c>
      <c r="D27" s="14"/>
      <c r="E27" s="14" t="s">
        <v>28</v>
      </c>
      <c r="F27" s="13" t="s">
        <v>38</v>
      </c>
      <c r="G27" s="12">
        <v>4273474309</v>
      </c>
      <c r="H27" s="12">
        <v>0</v>
      </c>
      <c r="I27" s="12">
        <v>0</v>
      </c>
      <c r="J27" s="12">
        <v>0</v>
      </c>
      <c r="K27" s="12">
        <v>0</v>
      </c>
      <c r="L27" s="12"/>
      <c r="M27" s="3">
        <f t="shared" si="20"/>
        <v>0</v>
      </c>
      <c r="N27" s="3">
        <f t="shared" si="21"/>
        <v>0</v>
      </c>
      <c r="O27" s="3">
        <f t="shared" si="22"/>
        <v>0</v>
      </c>
    </row>
    <row r="28" spans="1:15" ht="56.25" x14ac:dyDescent="0.25">
      <c r="A28" s="14" t="s">
        <v>35</v>
      </c>
      <c r="B28" s="14" t="s">
        <v>33</v>
      </c>
      <c r="C28" s="14" t="s">
        <v>14</v>
      </c>
      <c r="D28" s="14"/>
      <c r="E28" s="14" t="s">
        <v>73</v>
      </c>
      <c r="F28" s="13" t="s">
        <v>38</v>
      </c>
      <c r="G28" s="12">
        <v>1726525691</v>
      </c>
      <c r="H28" s="12">
        <v>0</v>
      </c>
      <c r="I28" s="12">
        <v>0</v>
      </c>
      <c r="J28" s="12">
        <v>0</v>
      </c>
      <c r="K28" s="12">
        <v>0</v>
      </c>
      <c r="L28" s="12">
        <v>84481461270</v>
      </c>
      <c r="M28" s="3">
        <f t="shared" si="17"/>
        <v>0</v>
      </c>
      <c r="N28" s="3">
        <f t="shared" si="18"/>
        <v>0</v>
      </c>
      <c r="O28" s="3">
        <f t="shared" si="19"/>
        <v>0</v>
      </c>
    </row>
    <row r="29" spans="1:15" ht="67.5" x14ac:dyDescent="0.25">
      <c r="A29" s="14" t="s">
        <v>35</v>
      </c>
      <c r="B29" s="14" t="s">
        <v>33</v>
      </c>
      <c r="C29" s="14" t="s">
        <v>39</v>
      </c>
      <c r="D29" s="14"/>
      <c r="E29" s="14" t="s">
        <v>28</v>
      </c>
      <c r="F29" s="13" t="s">
        <v>40</v>
      </c>
      <c r="G29" s="12">
        <v>3146136417</v>
      </c>
      <c r="H29" s="12">
        <v>0</v>
      </c>
      <c r="I29" s="12">
        <v>0</v>
      </c>
      <c r="J29" s="12">
        <v>0</v>
      </c>
      <c r="K29" s="12">
        <v>0</v>
      </c>
      <c r="L29" s="12">
        <v>10537138970</v>
      </c>
      <c r="M29" s="3">
        <f t="shared" si="17"/>
        <v>0</v>
      </c>
      <c r="N29" s="3">
        <f t="shared" si="18"/>
        <v>0</v>
      </c>
      <c r="O29" s="3">
        <f t="shared" si="19"/>
        <v>0</v>
      </c>
    </row>
    <row r="30" spans="1:15" ht="67.5" x14ac:dyDescent="0.25">
      <c r="A30" s="14" t="s">
        <v>35</v>
      </c>
      <c r="B30" s="14" t="s">
        <v>33</v>
      </c>
      <c r="C30" s="14" t="s">
        <v>39</v>
      </c>
      <c r="D30" s="14"/>
      <c r="E30" s="14" t="s">
        <v>73</v>
      </c>
      <c r="F30" s="13" t="s">
        <v>40</v>
      </c>
      <c r="G30" s="12">
        <v>1694073455</v>
      </c>
      <c r="H30" s="12">
        <v>0</v>
      </c>
      <c r="I30" s="12">
        <v>0</v>
      </c>
      <c r="J30" s="12">
        <v>0</v>
      </c>
      <c r="K30" s="12">
        <v>0</v>
      </c>
      <c r="L30" s="12">
        <v>8900000000</v>
      </c>
      <c r="M30" s="3">
        <f t="shared" si="17"/>
        <v>0</v>
      </c>
      <c r="N30" s="3">
        <f t="shared" si="18"/>
        <v>0</v>
      </c>
      <c r="O30" s="3">
        <f t="shared" si="19"/>
        <v>0</v>
      </c>
    </row>
    <row r="31" spans="1:15" x14ac:dyDescent="0.25">
      <c r="A31" s="15" t="s">
        <v>64</v>
      </c>
      <c r="B31" s="16"/>
      <c r="C31" s="16"/>
      <c r="D31" s="16"/>
      <c r="E31" s="16"/>
      <c r="F31" s="17"/>
      <c r="G31" s="4">
        <f>SUM(G25:G30)</f>
        <v>211901514383</v>
      </c>
      <c r="H31" s="4">
        <f>SUM(H25:H30)</f>
        <v>3189027618</v>
      </c>
      <c r="I31" s="4">
        <f>SUM(I25:I30)</f>
        <v>187813353262</v>
      </c>
      <c r="J31" s="4">
        <f>SUM(J25:J30)</f>
        <v>0</v>
      </c>
      <c r="K31" s="4">
        <f>SUM(K25:K30)</f>
        <v>0</v>
      </c>
      <c r="L31" s="5"/>
      <c r="M31" s="6">
        <f>I31/G31</f>
        <v>0.88632378965701009</v>
      </c>
      <c r="N31" s="6">
        <f t="shared" si="18"/>
        <v>0</v>
      </c>
      <c r="O31" s="6">
        <f t="shared" si="19"/>
        <v>0</v>
      </c>
    </row>
    <row r="32" spans="1:15" s="10" customFormat="1" ht="67.5" x14ac:dyDescent="0.25">
      <c r="A32" s="14" t="s">
        <v>41</v>
      </c>
      <c r="B32" s="14" t="s">
        <v>33</v>
      </c>
      <c r="C32" s="14" t="s">
        <v>42</v>
      </c>
      <c r="D32" s="14" t="s">
        <v>0</v>
      </c>
      <c r="E32" s="14" t="s">
        <v>28</v>
      </c>
      <c r="F32" s="13" t="s">
        <v>43</v>
      </c>
      <c r="G32" s="12">
        <v>5525131170</v>
      </c>
      <c r="H32" s="12">
        <v>0</v>
      </c>
      <c r="I32" s="12">
        <v>0</v>
      </c>
      <c r="J32" s="12">
        <v>0</v>
      </c>
      <c r="K32" s="12">
        <v>0</v>
      </c>
      <c r="L32" s="12">
        <v>7546978341</v>
      </c>
      <c r="M32" s="3">
        <f t="shared" ref="M32:M33" si="23">I32/$G32</f>
        <v>0</v>
      </c>
      <c r="N32" s="3">
        <f t="shared" ref="N32:N36" si="24">J32/$G32</f>
        <v>0</v>
      </c>
      <c r="O32" s="3">
        <f t="shared" ref="O32:O36" si="25">K32/$G32</f>
        <v>0</v>
      </c>
    </row>
    <row r="33" spans="1:15" s="10" customFormat="1" ht="67.5" x14ac:dyDescent="0.25">
      <c r="A33" s="14" t="s">
        <v>41</v>
      </c>
      <c r="B33" s="14" t="s">
        <v>33</v>
      </c>
      <c r="C33" s="14" t="s">
        <v>42</v>
      </c>
      <c r="D33" s="14" t="s">
        <v>0</v>
      </c>
      <c r="E33" s="14" t="s">
        <v>73</v>
      </c>
      <c r="F33" s="13" t="s">
        <v>43</v>
      </c>
      <c r="G33" s="12">
        <v>16575393510</v>
      </c>
      <c r="H33" s="12">
        <v>0</v>
      </c>
      <c r="I33" s="12">
        <v>0</v>
      </c>
      <c r="J33" s="12">
        <v>0</v>
      </c>
      <c r="K33" s="12">
        <v>0</v>
      </c>
      <c r="L33" s="12">
        <v>11487027996</v>
      </c>
      <c r="M33" s="3">
        <f t="shared" si="23"/>
        <v>0</v>
      </c>
      <c r="N33" s="3">
        <f t="shared" si="24"/>
        <v>0</v>
      </c>
      <c r="O33" s="3">
        <f t="shared" si="25"/>
        <v>0</v>
      </c>
    </row>
    <row r="34" spans="1:15" s="10" customFormat="1" ht="33.75" x14ac:dyDescent="0.25">
      <c r="A34" s="14" t="s">
        <v>41</v>
      </c>
      <c r="B34" s="14" t="s">
        <v>33</v>
      </c>
      <c r="C34" s="14" t="s">
        <v>44</v>
      </c>
      <c r="D34" s="14" t="s">
        <v>0</v>
      </c>
      <c r="E34" s="14" t="s">
        <v>28</v>
      </c>
      <c r="F34" s="13" t="s">
        <v>45</v>
      </c>
      <c r="G34" s="12">
        <v>3315078702</v>
      </c>
      <c r="H34" s="12">
        <v>0</v>
      </c>
      <c r="I34" s="12">
        <v>0</v>
      </c>
      <c r="J34" s="12">
        <v>0</v>
      </c>
      <c r="K34" s="12">
        <v>0</v>
      </c>
      <c r="L34" s="12">
        <v>7448622098</v>
      </c>
      <c r="M34" s="3">
        <f t="shared" ref="M34" si="26">I34/$G34</f>
        <v>0</v>
      </c>
      <c r="N34" s="3">
        <f t="shared" ref="N34" si="27">J34/$G34</f>
        <v>0</v>
      </c>
      <c r="O34" s="3">
        <f t="shared" ref="O34" si="28">K34/$G34</f>
        <v>0</v>
      </c>
    </row>
    <row r="35" spans="1:15" s="10" customFormat="1" ht="33.75" x14ac:dyDescent="0.25">
      <c r="A35" s="14" t="s">
        <v>41</v>
      </c>
      <c r="B35" s="14" t="s">
        <v>33</v>
      </c>
      <c r="C35" s="14" t="s">
        <v>44</v>
      </c>
      <c r="D35" s="14" t="s">
        <v>0</v>
      </c>
      <c r="E35" s="14" t="s">
        <v>73</v>
      </c>
      <c r="F35" s="13" t="s">
        <v>45</v>
      </c>
      <c r="G35" s="12">
        <v>9945236106</v>
      </c>
      <c r="H35" s="12">
        <v>0</v>
      </c>
      <c r="I35" s="12">
        <v>0</v>
      </c>
      <c r="J35" s="12">
        <v>0</v>
      </c>
      <c r="K35" s="12">
        <v>0</v>
      </c>
      <c r="L35" s="12">
        <v>129392196</v>
      </c>
      <c r="M35" s="3">
        <f t="shared" ref="M35" si="29">I35/$G35</f>
        <v>0</v>
      </c>
      <c r="N35" s="3">
        <f t="shared" ref="N35" si="30">J35/$G35</f>
        <v>0</v>
      </c>
      <c r="O35" s="3">
        <f t="shared" ref="O35" si="31">K35/$G35</f>
        <v>0</v>
      </c>
    </row>
    <row r="36" spans="1:15" x14ac:dyDescent="0.25">
      <c r="A36" s="15" t="s">
        <v>65</v>
      </c>
      <c r="B36" s="16"/>
      <c r="C36" s="16"/>
      <c r="D36" s="16"/>
      <c r="E36" s="16"/>
      <c r="F36" s="17"/>
      <c r="G36" s="4">
        <f>SUM(G32:G35)</f>
        <v>35360839488</v>
      </c>
      <c r="H36" s="4">
        <f>SUM(H32:H35)</f>
        <v>0</v>
      </c>
      <c r="I36" s="4">
        <f>SUM(I32:I35)</f>
        <v>0</v>
      </c>
      <c r="J36" s="4">
        <f>SUM(J32:J35)</f>
        <v>0</v>
      </c>
      <c r="K36" s="4">
        <f>SUM(K32:K35)</f>
        <v>0</v>
      </c>
      <c r="L36" s="4">
        <f>SUM(L32:L35)</f>
        <v>26612020631</v>
      </c>
      <c r="M36" s="6">
        <f>I36/G36</f>
        <v>0</v>
      </c>
      <c r="N36" s="6">
        <f t="shared" si="24"/>
        <v>0</v>
      </c>
      <c r="O36" s="6">
        <f t="shared" si="25"/>
        <v>0</v>
      </c>
    </row>
    <row r="37" spans="1:15" s="10" customFormat="1" ht="33.75" x14ac:dyDescent="0.25">
      <c r="A37" s="14" t="s">
        <v>46</v>
      </c>
      <c r="B37" s="14" t="s">
        <v>33</v>
      </c>
      <c r="C37" s="14" t="s">
        <v>10</v>
      </c>
      <c r="D37" s="14"/>
      <c r="E37" s="14" t="s">
        <v>28</v>
      </c>
      <c r="F37" s="13" t="s">
        <v>47</v>
      </c>
      <c r="G37" s="12">
        <v>5352843588</v>
      </c>
      <c r="H37" s="12">
        <v>0</v>
      </c>
      <c r="I37" s="12">
        <v>3669840940</v>
      </c>
      <c r="J37" s="12">
        <v>46000000</v>
      </c>
      <c r="K37" s="12">
        <v>0</v>
      </c>
      <c r="L37" s="12">
        <v>7563684974</v>
      </c>
      <c r="M37" s="3">
        <f t="shared" ref="M37:M38" si="32">I37/$G37</f>
        <v>0.68558717991070128</v>
      </c>
      <c r="N37" s="3">
        <f t="shared" ref="N37:N40" si="33">J37/$G37</f>
        <v>8.5935632610530145E-3</v>
      </c>
      <c r="O37" s="3">
        <f t="shared" ref="O37:O40" si="34">K37/$G37</f>
        <v>0</v>
      </c>
    </row>
    <row r="38" spans="1:15" s="10" customFormat="1" ht="33.75" x14ac:dyDescent="0.25">
      <c r="A38" s="14" t="s">
        <v>46</v>
      </c>
      <c r="B38" s="14" t="s">
        <v>33</v>
      </c>
      <c r="C38" s="14" t="s">
        <v>10</v>
      </c>
      <c r="D38" s="14"/>
      <c r="E38" s="14" t="s">
        <v>73</v>
      </c>
      <c r="F38" s="13" t="s">
        <v>47</v>
      </c>
      <c r="G38" s="12">
        <v>5352843588</v>
      </c>
      <c r="H38" s="12">
        <v>0</v>
      </c>
      <c r="I38" s="12">
        <v>0</v>
      </c>
      <c r="J38" s="12">
        <v>0</v>
      </c>
      <c r="K38" s="12">
        <v>0</v>
      </c>
      <c r="L38" s="12">
        <v>1403878894</v>
      </c>
      <c r="M38" s="3">
        <f t="shared" si="32"/>
        <v>0</v>
      </c>
      <c r="N38" s="3">
        <f t="shared" si="33"/>
        <v>0</v>
      </c>
      <c r="O38" s="3">
        <f t="shared" si="34"/>
        <v>0</v>
      </c>
    </row>
    <row r="39" spans="1:15" s="10" customFormat="1" ht="33.75" x14ac:dyDescent="0.25">
      <c r="A39" s="14" t="s">
        <v>46</v>
      </c>
      <c r="B39" s="14" t="s">
        <v>33</v>
      </c>
      <c r="C39" s="14" t="s">
        <v>23</v>
      </c>
      <c r="D39" s="14"/>
      <c r="E39" s="14" t="s">
        <v>28</v>
      </c>
      <c r="F39" s="13" t="s">
        <v>48</v>
      </c>
      <c r="G39" s="12">
        <v>14523040000</v>
      </c>
      <c r="H39" s="12">
        <v>0</v>
      </c>
      <c r="I39" s="12">
        <v>8270324440.4899998</v>
      </c>
      <c r="J39" s="12">
        <v>0</v>
      </c>
      <c r="K39" s="12">
        <v>0</v>
      </c>
      <c r="L39" s="12">
        <v>3530945016.7199998</v>
      </c>
      <c r="M39" s="3">
        <f t="shared" ref="M39" si="35">I39/$G39</f>
        <v>0.5694623467600447</v>
      </c>
      <c r="N39" s="3">
        <f t="shared" ref="N39" si="36">J39/$G39</f>
        <v>0</v>
      </c>
      <c r="O39" s="3">
        <f t="shared" ref="O39" si="37">K39/$G39</f>
        <v>0</v>
      </c>
    </row>
    <row r="40" spans="1:15" x14ac:dyDescent="0.25">
      <c r="A40" s="15" t="s">
        <v>66</v>
      </c>
      <c r="B40" s="16"/>
      <c r="C40" s="16"/>
      <c r="D40" s="16"/>
      <c r="E40" s="16"/>
      <c r="F40" s="17"/>
      <c r="G40" s="4">
        <f>SUM(G37:G39)</f>
        <v>25228727176</v>
      </c>
      <c r="H40" s="4">
        <f>SUM(H37:H39)</f>
        <v>0</v>
      </c>
      <c r="I40" s="4">
        <f>SUM(I37:I39)</f>
        <v>11940165380.49</v>
      </c>
      <c r="J40" s="4">
        <f>SUM(J37:J39)</f>
        <v>46000000</v>
      </c>
      <c r="K40" s="4">
        <f>SUM(K37:K39)</f>
        <v>0</v>
      </c>
      <c r="L40" s="7"/>
      <c r="M40" s="6">
        <f>I40/G40</f>
        <v>0.47327656671671636</v>
      </c>
      <c r="N40" s="6">
        <f t="shared" si="33"/>
        <v>1.8233183021519864E-3</v>
      </c>
      <c r="O40" s="6">
        <f t="shared" si="34"/>
        <v>0</v>
      </c>
    </row>
    <row r="41" spans="1:15" ht="45" x14ac:dyDescent="0.25">
      <c r="A41" s="14" t="s">
        <v>49</v>
      </c>
      <c r="B41" s="14" t="s">
        <v>50</v>
      </c>
      <c r="C41" s="14" t="s">
        <v>10</v>
      </c>
      <c r="D41" s="14"/>
      <c r="E41" s="14" t="s">
        <v>51</v>
      </c>
      <c r="F41" s="13" t="s">
        <v>52</v>
      </c>
      <c r="G41" s="12">
        <v>20000000000</v>
      </c>
      <c r="H41" s="12">
        <v>0</v>
      </c>
      <c r="I41" s="12">
        <v>0</v>
      </c>
      <c r="J41" s="12">
        <v>0</v>
      </c>
      <c r="K41" s="12">
        <v>0</v>
      </c>
      <c r="L41" s="12">
        <v>7630331542</v>
      </c>
      <c r="M41" s="3">
        <f t="shared" ref="M41:O44" si="38">I41/$G41</f>
        <v>0</v>
      </c>
      <c r="N41" s="3">
        <f t="shared" si="38"/>
        <v>0</v>
      </c>
      <c r="O41" s="3">
        <f t="shared" si="38"/>
        <v>0</v>
      </c>
    </row>
    <row r="42" spans="1:15" x14ac:dyDescent="0.25">
      <c r="A42" s="15" t="s">
        <v>67</v>
      </c>
      <c r="B42" s="16"/>
      <c r="C42" s="16"/>
      <c r="D42" s="16"/>
      <c r="E42" s="16"/>
      <c r="F42" s="17"/>
      <c r="G42" s="4">
        <f>SUM(G41)</f>
        <v>20000000000</v>
      </c>
      <c r="H42" s="4">
        <f>SUM(H41)</f>
        <v>0</v>
      </c>
      <c r="I42" s="4">
        <f t="shared" ref="I42:K42" si="39">SUM(I41)</f>
        <v>0</v>
      </c>
      <c r="J42" s="4">
        <f t="shared" si="39"/>
        <v>0</v>
      </c>
      <c r="K42" s="4">
        <f t="shared" si="39"/>
        <v>0</v>
      </c>
      <c r="L42" s="5"/>
      <c r="M42" s="6">
        <f>I42/G42</f>
        <v>0</v>
      </c>
      <c r="N42" s="6">
        <f t="shared" si="38"/>
        <v>0</v>
      </c>
      <c r="O42" s="6">
        <f t="shared" si="38"/>
        <v>0</v>
      </c>
    </row>
    <row r="43" spans="1:15" x14ac:dyDescent="0.25">
      <c r="A43" s="15" t="s">
        <v>68</v>
      </c>
      <c r="B43" s="16"/>
      <c r="C43" s="16"/>
      <c r="D43" s="16"/>
      <c r="E43" s="16"/>
      <c r="F43" s="17"/>
      <c r="G43" s="4">
        <f>G42+G40+G36+G31+G24</f>
        <v>298330896047</v>
      </c>
      <c r="H43" s="4">
        <f>H42+H40+H36+H31+H24</f>
        <v>3189027618</v>
      </c>
      <c r="I43" s="4">
        <f>I42+I40+I36+I31+I24</f>
        <v>202593380767.89999</v>
      </c>
      <c r="J43" s="4">
        <f>J42+J40+J36+J31+J24</f>
        <v>46000000</v>
      </c>
      <c r="K43" s="4">
        <f>K42+K40+K36+K31+K24</f>
        <v>0</v>
      </c>
      <c r="M43" s="6">
        <f>I43/G43</f>
        <v>0.6790895058216927</v>
      </c>
      <c r="N43" s="6">
        <f t="shared" si="38"/>
        <v>1.541912038260798E-4</v>
      </c>
      <c r="O43" s="6">
        <f t="shared" si="38"/>
        <v>0</v>
      </c>
    </row>
    <row r="44" spans="1:15" x14ac:dyDescent="0.25">
      <c r="A44" s="20" t="s">
        <v>69</v>
      </c>
      <c r="B44" s="21"/>
      <c r="C44" s="21"/>
      <c r="D44" s="21"/>
      <c r="E44" s="21"/>
      <c r="F44" s="22"/>
      <c r="G44" s="8">
        <f>G43+G22+G17+G14</f>
        <v>318902761816</v>
      </c>
      <c r="H44" s="8">
        <f>H43+H22+H17+H14</f>
        <v>3189027618</v>
      </c>
      <c r="I44" s="8">
        <f>I43+I22+I17+I14</f>
        <v>208000691843.57999</v>
      </c>
      <c r="J44" s="8">
        <f>J43+J22+J17+J14</f>
        <v>756211578</v>
      </c>
      <c r="K44" s="8">
        <f>K43+K22+K17+K14</f>
        <v>503572721</v>
      </c>
      <c r="L44" s="8">
        <f>L43+L22+L17+L14</f>
        <v>0</v>
      </c>
      <c r="M44" s="9">
        <f>I44/G44</f>
        <v>0.6522386029494216</v>
      </c>
      <c r="N44" s="9">
        <f t="shared" si="38"/>
        <v>2.3712920317583131E-3</v>
      </c>
      <c r="O44" s="9">
        <f t="shared" si="38"/>
        <v>1.5790792093878152E-3</v>
      </c>
    </row>
    <row r="45" spans="1:15" ht="15" customHeight="1" x14ac:dyDescent="0.25"/>
  </sheetData>
  <mergeCells count="15">
    <mergeCell ref="A42:F42"/>
    <mergeCell ref="A43:F43"/>
    <mergeCell ref="A44:F44"/>
    <mergeCell ref="A17:F17"/>
    <mergeCell ref="A22:F22"/>
    <mergeCell ref="A24:F24"/>
    <mergeCell ref="A31:F31"/>
    <mergeCell ref="A36:F36"/>
    <mergeCell ref="A40:F40"/>
    <mergeCell ref="A14:F14"/>
    <mergeCell ref="A1:N1"/>
    <mergeCell ref="A3:N3"/>
    <mergeCell ref="A4:N4"/>
    <mergeCell ref="A5:N5"/>
    <mergeCell ref="A6:N6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dcterms:created xsi:type="dcterms:W3CDTF">2015-01-20T20:51:54Z</dcterms:created>
  <dcterms:modified xsi:type="dcterms:W3CDTF">2016-02-03T16:19:23Z</dcterms:modified>
</cp:coreProperties>
</file>