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 activeTab="1"/>
  </bookViews>
  <sheets>
    <sheet name="EJECUCION AGREG DICIEMBRE 2014" sheetId="1" r:id="rId1"/>
    <sheet name="EJECUCION DICIEMBRE 2014" sheetId="2" r:id="rId2"/>
  </sheets>
  <calcPr calcId="152511"/>
</workbook>
</file>

<file path=xl/calcChain.xml><?xml version="1.0" encoding="utf-8"?>
<calcChain xmlns="http://schemas.openxmlformats.org/spreadsheetml/2006/main">
  <c r="K45" i="2" l="1"/>
  <c r="H41" i="2"/>
  <c r="I41" i="2"/>
  <c r="J41" i="2"/>
  <c r="G41" i="2"/>
  <c r="L41" i="2" s="1"/>
  <c r="H35" i="2"/>
  <c r="I35" i="2"/>
  <c r="J35" i="2"/>
  <c r="N35" i="2" s="1"/>
  <c r="G35" i="2"/>
  <c r="H24" i="2"/>
  <c r="I24" i="2"/>
  <c r="J24" i="2"/>
  <c r="K24" i="2"/>
  <c r="G24" i="2"/>
  <c r="L24" i="2" s="1"/>
  <c r="H22" i="2"/>
  <c r="I22" i="2"/>
  <c r="J22" i="2"/>
  <c r="G22" i="2"/>
  <c r="H17" i="2"/>
  <c r="I17" i="2"/>
  <c r="J17" i="2"/>
  <c r="G17" i="2"/>
  <c r="H14" i="2"/>
  <c r="I14" i="2"/>
  <c r="J14" i="2"/>
  <c r="G14" i="2"/>
  <c r="M41" i="2"/>
  <c r="N41" i="2"/>
  <c r="N42" i="2"/>
  <c r="M42" i="2"/>
  <c r="L40" i="2"/>
  <c r="M40" i="2"/>
  <c r="N40" i="2"/>
  <c r="J43" i="2"/>
  <c r="I43" i="2"/>
  <c r="H43" i="2"/>
  <c r="G43" i="2"/>
  <c r="L42" i="2"/>
  <c r="N39" i="2"/>
  <c r="M39" i="2"/>
  <c r="L39" i="2"/>
  <c r="N38" i="2"/>
  <c r="M38" i="2"/>
  <c r="L38" i="2"/>
  <c r="N37" i="2"/>
  <c r="M37" i="2"/>
  <c r="L37" i="2"/>
  <c r="N36" i="2"/>
  <c r="M36" i="2"/>
  <c r="L36" i="2"/>
  <c r="N34" i="2"/>
  <c r="M34" i="2"/>
  <c r="L34" i="2"/>
  <c r="N33" i="2"/>
  <c r="M33" i="2"/>
  <c r="L33" i="2"/>
  <c r="N32" i="2"/>
  <c r="M32" i="2"/>
  <c r="L32" i="2"/>
  <c r="J31" i="2"/>
  <c r="I31" i="2"/>
  <c r="H31" i="2"/>
  <c r="G31" i="2"/>
  <c r="N30" i="2"/>
  <c r="M30" i="2"/>
  <c r="L30" i="2"/>
  <c r="N29" i="2"/>
  <c r="M29" i="2"/>
  <c r="L29" i="2"/>
  <c r="N28" i="2"/>
  <c r="M28" i="2"/>
  <c r="L28" i="2"/>
  <c r="N27" i="2"/>
  <c r="M27" i="2"/>
  <c r="L27" i="2"/>
  <c r="N26" i="2"/>
  <c r="M26" i="2"/>
  <c r="L26" i="2"/>
  <c r="N25" i="2"/>
  <c r="M25" i="2"/>
  <c r="L25" i="2"/>
  <c r="N23" i="2"/>
  <c r="M23" i="2"/>
  <c r="L23" i="2"/>
  <c r="N21" i="2"/>
  <c r="M21" i="2"/>
  <c r="L21" i="2"/>
  <c r="N20" i="2"/>
  <c r="M20" i="2"/>
  <c r="L20" i="2"/>
  <c r="N19" i="2"/>
  <c r="M19" i="2"/>
  <c r="L19" i="2"/>
  <c r="N18" i="2"/>
  <c r="M18" i="2"/>
  <c r="L18" i="2"/>
  <c r="M17" i="2"/>
  <c r="N16" i="2"/>
  <c r="M16" i="2"/>
  <c r="L16" i="2"/>
  <c r="N15" i="2"/>
  <c r="M15" i="2"/>
  <c r="L15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M35" i="2" l="1"/>
  <c r="H44" i="2"/>
  <c r="H45" i="2" s="1"/>
  <c r="M31" i="2"/>
  <c r="L43" i="2"/>
  <c r="N31" i="2"/>
  <c r="L31" i="2"/>
  <c r="N22" i="2"/>
  <c r="L17" i="2"/>
  <c r="L14" i="2"/>
  <c r="L35" i="2"/>
  <c r="G44" i="2"/>
  <c r="G45" i="2" s="1"/>
  <c r="N24" i="2"/>
  <c r="M24" i="2"/>
  <c r="I44" i="2"/>
  <c r="I45" i="2" s="1"/>
  <c r="J44" i="2"/>
  <c r="J45" i="2" s="1"/>
  <c r="L22" i="2"/>
  <c r="N17" i="2"/>
  <c r="N14" i="2"/>
  <c r="M14" i="2"/>
  <c r="M22" i="2"/>
  <c r="N44" i="2" l="1"/>
  <c r="M44" i="2"/>
  <c r="L44" i="2"/>
  <c r="L45" i="2"/>
  <c r="M45" i="2" l="1"/>
  <c r="N45" i="2"/>
</calcChain>
</file>

<file path=xl/sharedStrings.xml><?xml version="1.0" encoding="utf-8"?>
<sst xmlns="http://schemas.openxmlformats.org/spreadsheetml/2006/main" count="685" uniqueCount="126">
  <si>
    <t>Año Fiscal:</t>
  </si>
  <si>
    <t/>
  </si>
  <si>
    <t>Vigencia:</t>
  </si>
  <si>
    <t>Actual</t>
  </si>
  <si>
    <t>Periodo:</t>
  </si>
  <si>
    <t>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</si>
  <si>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</si>
  <si>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</si>
  <si>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</si>
  <si>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</si>
  <si>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</si>
  <si>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</si>
  <si>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</si>
  <si>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</si>
  <si>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</si>
  <si>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</si>
  <si>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</si>
  <si>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</si>
  <si>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</si>
  <si>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</si>
  <si>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</si>
  <si>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</si>
  <si>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</si>
  <si>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</si>
  <si>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</si>
  <si>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</si>
  <si>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</si>
  <si>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</si>
  <si>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</si>
  <si>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</si>
  <si>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</si>
  <si>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</si>
  <si>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</si>
  <si>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</si>
  <si>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</si>
  <si>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</si>
  <si>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</si>
  <si>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</si>
  <si>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</si>
  <si>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</si>
  <si>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</si>
  <si>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</si>
  <si>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</si>
  <si>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</si>
  <si>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</si>
  <si>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</si>
  <si>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</si>
  <si>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</si>
  <si>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</si>
  <si>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</si>
  <si>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</si>
  <si>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</si>
  <si>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</si>
  <si>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</si>
  <si>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</si>
  <si>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</si>
  <si>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</si>
  <si>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</si>
  <si>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</si>
  <si>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</si>
  <si>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</si>
  <si>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</si>
  <si>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</si>
  <si>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</si>
  <si>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</si>
  <si>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</si>
  <si>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</si>
  <si>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</si>
  <si>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</si>
  <si>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</si>
  <si>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</si>
  <si>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</si>
  <si>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</si>
  <si>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</si>
  <si>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</si>
  <si>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</si>
  <si>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</si>
  <si>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</si>
  <si>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</si>
  <si>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</si>
  <si>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</si>
  <si>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</si>
  <si>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</si>
  <si>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</si>
  <si>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</si>
  <si>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</si>
  <si>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</si>
  <si>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</si>
  <si>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</si>
  <si>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</si>
  <si>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</si>
  <si>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</si>
  <si>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</si>
  <si>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</si>
  <si>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</si>
  <si>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</si>
  <si>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</si>
  <si>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</si>
  <si>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</si>
  <si>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</si>
  <si>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C-520-1000-6</t>
  </si>
  <si>
    <t>ADMINISTRACION SISTEMA NACIONAL DE CIENCIA Y TECNOLOGIA - PAGOS PASIVOS EXIGIBLES VIGENCIA EXPIRADA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</si>
  <si>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</si>
  <si>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</si>
  <si>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</si>
  <si>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</si>
  <si>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</si>
  <si>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</si>
  <si>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VIGENCIA 2014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</si>
  <si>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</si>
  <si>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</si>
  <si>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</si>
  <si>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</si>
  <si>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</si>
  <si>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</si>
  <si>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</si>
  <si>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</si>
  <si>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</si>
  <si>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</si>
  <si>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</si>
  <si>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</si>
  <si>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</si>
  <si>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</si>
  <si>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</si>
  <si>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</si>
  <si>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EJECUCION ACUMULADA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</si>
</sst>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\ #,##0.00_)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/>
    <xf numFmtId="10" fontId="2" fillId="3" borderId="1" xfId="1" applyNumberFormat="1" applyFont="1" applyFill="1" applyBorder="1" applyAlignment="1">
      <alignment horizontal="center" vertical="center" wrapText="1" readingOrder="1"/>
    </xf>
    <xf numFmtId="10" fontId="7" fillId="2" borderId="1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2" fillId="4" borderId="1" xfId="1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/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5</xdr:col>
      <xdr:colOff>1400174</xdr:colOff>
      <xdr:row>5</xdr:row>
      <xdr:rowOff>85725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50" y="390525"/>
          <a:ext cx="3314699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workbookViewId="0">
      <pane ySplit="4" topLeftCell="A5" activePane="bottomLeft" state="frozen"/>
      <selection pane="bottomLeft" activeCell="B11" sqref="B11"/>
    </sheetView>
  </sheetViews>
  <sheetFormatPr baseColWidth="10" defaultRowHeight="15" x14ac:dyDescent="0.25"/>
  <cols>
    <col min="1" max="1" width="13.42578125" customWidth="1"/>
    <col min="2" max="2" width="27" customWidth="1"/>
    <col min="3" max="3" width="16.42578125" customWidth="1"/>
    <col min="4" max="9" width="5.42578125" customWidth="1"/>
    <col min="10" max="11" width="5.28515625" bestFit="1" customWidth="1"/>
    <col min="12" max="12" width="7.5703125" bestFit="1" customWidth="1"/>
    <col min="13" max="13" width="4.42578125" bestFit="1" customWidth="1"/>
    <col min="14" max="14" width="3.85546875" bestFit="1" customWidth="1"/>
    <col min="15" max="15" width="27.42578125" bestFit="1" customWidth="1"/>
    <col min="16" max="16" width="16.140625" bestFit="1" customWidth="1"/>
    <col min="17" max="17" width="16.42578125" bestFit="1" customWidth="1"/>
    <col min="18" max="18" width="14.28515625" bestFit="1" customWidth="1"/>
    <col min="19" max="19" width="16.140625" bestFit="1" customWidth="1"/>
    <col min="20" max="20" width="15.42578125" bestFit="1" customWidth="1"/>
    <col min="21" max="21" width="16.140625" bestFit="1" customWidth="1"/>
    <col min="22" max="22" width="15.5703125" bestFit="1" customWidth="1"/>
    <col min="23" max="23" width="18.85546875" customWidth="1"/>
    <col min="24" max="24" width="18.42578125" customWidth="1"/>
    <col min="25" max="25" width="16.140625" bestFit="1" customWidth="1"/>
    <col min="26" max="26" width="18.85546875" customWidth="1"/>
    <col min="27" max="27" width="0" hidden="1" customWidth="1"/>
    <col min="28" max="28" width="8.140625" customWidth="1"/>
  </cols>
  <sheetData>
    <row r="1" spans="1:26" x14ac:dyDescent="0.25">
      <c r="A1" s="1" t="s">
        <v>0</v>
      </c>
      <c r="B1" s="2">
        <v>2014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19.5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56.2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4308000000</v>
      </c>
      <c r="Q5" s="7">
        <v>0</v>
      </c>
      <c r="R5" s="7">
        <v>118711539</v>
      </c>
      <c r="S5" s="7">
        <v>4189288461</v>
      </c>
      <c r="T5" s="7">
        <v>0</v>
      </c>
      <c r="U5" s="7">
        <v>3592227656</v>
      </c>
      <c r="V5" s="7">
        <v>597060805</v>
      </c>
      <c r="W5" s="7">
        <v>3592227656</v>
      </c>
      <c r="X5" s="7">
        <v>3592227656</v>
      </c>
      <c r="Y5" s="7">
        <v>3592227656</v>
      </c>
      <c r="Z5" s="7">
        <v>3592227656</v>
      </c>
    </row>
    <row r="6" spans="1:26" ht="56.2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429000000</v>
      </c>
      <c r="Q6" s="7">
        <v>89231527</v>
      </c>
      <c r="R6" s="7">
        <v>0</v>
      </c>
      <c r="S6" s="7">
        <v>518231527</v>
      </c>
      <c r="T6" s="7">
        <v>0</v>
      </c>
      <c r="U6" s="7">
        <v>387255419</v>
      </c>
      <c r="V6" s="7">
        <v>130976108</v>
      </c>
      <c r="W6" s="7">
        <v>387255419</v>
      </c>
      <c r="X6" s="7">
        <v>387255419</v>
      </c>
      <c r="Y6" s="7">
        <v>387255419</v>
      </c>
      <c r="Z6" s="7">
        <v>387255419</v>
      </c>
    </row>
    <row r="7" spans="1:26" ht="56.2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2419000000</v>
      </c>
      <c r="Q7" s="7">
        <v>0</v>
      </c>
      <c r="R7" s="7">
        <v>75985526</v>
      </c>
      <c r="S7" s="7">
        <v>2343014474</v>
      </c>
      <c r="T7" s="7">
        <v>0</v>
      </c>
      <c r="U7" s="7">
        <v>2132848550</v>
      </c>
      <c r="V7" s="7">
        <v>210165924</v>
      </c>
      <c r="W7" s="7">
        <v>2130880247</v>
      </c>
      <c r="X7" s="7">
        <v>2130880247</v>
      </c>
      <c r="Y7" s="7">
        <v>2130880247</v>
      </c>
      <c r="Z7" s="7">
        <v>2130880247</v>
      </c>
    </row>
    <row r="8" spans="1:26" ht="56.2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70000000</v>
      </c>
      <c r="Q8" s="7">
        <v>110755042</v>
      </c>
      <c r="R8" s="7">
        <v>0</v>
      </c>
      <c r="S8" s="7">
        <v>180755042</v>
      </c>
      <c r="T8" s="7">
        <v>0</v>
      </c>
      <c r="U8" s="7">
        <v>174026031</v>
      </c>
      <c r="V8" s="7">
        <v>6729011</v>
      </c>
      <c r="W8" s="7">
        <v>174026031</v>
      </c>
      <c r="X8" s="7">
        <v>174026031</v>
      </c>
      <c r="Y8" s="7">
        <v>168980947</v>
      </c>
      <c r="Z8" s="7">
        <v>168980947</v>
      </c>
    </row>
    <row r="9" spans="1:26" ht="56.2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9151000000</v>
      </c>
      <c r="Q9" s="7">
        <v>0</v>
      </c>
      <c r="R9" s="7">
        <v>0</v>
      </c>
      <c r="S9" s="7">
        <v>9151000000</v>
      </c>
      <c r="T9" s="7">
        <v>0</v>
      </c>
      <c r="U9" s="7">
        <v>9023464264</v>
      </c>
      <c r="V9" s="7">
        <v>127535736</v>
      </c>
      <c r="W9" s="7">
        <v>8981174311</v>
      </c>
      <c r="X9" s="7">
        <v>8950359240</v>
      </c>
      <c r="Y9" s="7">
        <v>8171296905</v>
      </c>
      <c r="Z9" s="7">
        <v>8171296905</v>
      </c>
    </row>
    <row r="10" spans="1:26" s="23" customFormat="1" ht="56.25" x14ac:dyDescent="0.25">
      <c r="A10" s="10" t="s">
        <v>32</v>
      </c>
      <c r="B10" s="21" t="s">
        <v>33</v>
      </c>
      <c r="C10" s="22" t="s">
        <v>54</v>
      </c>
      <c r="D10" s="10" t="s">
        <v>35</v>
      </c>
      <c r="E10" s="10" t="s">
        <v>36</v>
      </c>
      <c r="F10" s="10" t="s">
        <v>37</v>
      </c>
      <c r="G10" s="10" t="s">
        <v>46</v>
      </c>
      <c r="H10" s="10"/>
      <c r="I10" s="10"/>
      <c r="J10" s="10"/>
      <c r="K10" s="10"/>
      <c r="L10" s="10" t="s">
        <v>38</v>
      </c>
      <c r="M10" s="10" t="s">
        <v>39</v>
      </c>
      <c r="N10" s="10" t="s">
        <v>40</v>
      </c>
      <c r="O10" s="21" t="s">
        <v>55</v>
      </c>
      <c r="P10" s="11">
        <v>2163000000</v>
      </c>
      <c r="Q10" s="11">
        <v>0</v>
      </c>
      <c r="R10" s="11">
        <v>5289504</v>
      </c>
      <c r="S10" s="11">
        <v>2157710496</v>
      </c>
      <c r="T10" s="11">
        <v>0</v>
      </c>
      <c r="U10" s="11">
        <v>1995367120</v>
      </c>
      <c r="V10" s="11">
        <v>162343376</v>
      </c>
      <c r="W10" s="11">
        <v>1995367120</v>
      </c>
      <c r="X10" s="11">
        <v>1995367120</v>
      </c>
      <c r="Y10" s="11">
        <v>1995367120</v>
      </c>
      <c r="Z10" s="11">
        <v>1995367120</v>
      </c>
    </row>
    <row r="11" spans="1:26" ht="56.2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34000000</v>
      </c>
      <c r="Q11" s="7">
        <v>936000</v>
      </c>
      <c r="R11" s="7">
        <v>0</v>
      </c>
      <c r="S11" s="7">
        <v>34936000</v>
      </c>
      <c r="T11" s="7">
        <v>0</v>
      </c>
      <c r="U11" s="7">
        <v>31317900</v>
      </c>
      <c r="V11" s="7">
        <v>3618100</v>
      </c>
      <c r="W11" s="7">
        <v>31317900</v>
      </c>
      <c r="X11" s="7">
        <v>31317900</v>
      </c>
      <c r="Y11" s="7">
        <v>31317900</v>
      </c>
      <c r="Z11" s="7">
        <v>31317900</v>
      </c>
    </row>
    <row r="12" spans="1:26" s="23" customFormat="1" ht="56.25" x14ac:dyDescent="0.25">
      <c r="A12" s="10" t="s">
        <v>32</v>
      </c>
      <c r="B12" s="21" t="s">
        <v>33</v>
      </c>
      <c r="C12" s="22" t="s">
        <v>59</v>
      </c>
      <c r="D12" s="10" t="s">
        <v>35</v>
      </c>
      <c r="E12" s="10" t="s">
        <v>52</v>
      </c>
      <c r="F12" s="10" t="s">
        <v>37</v>
      </c>
      <c r="G12" s="10" t="s">
        <v>43</v>
      </c>
      <c r="H12" s="10"/>
      <c r="I12" s="10"/>
      <c r="J12" s="10"/>
      <c r="K12" s="10"/>
      <c r="L12" s="10" t="s">
        <v>38</v>
      </c>
      <c r="M12" s="10" t="s">
        <v>39</v>
      </c>
      <c r="N12" s="10" t="s">
        <v>40</v>
      </c>
      <c r="O12" s="21" t="s">
        <v>60</v>
      </c>
      <c r="P12" s="11">
        <v>3095000000</v>
      </c>
      <c r="Q12" s="11">
        <v>0</v>
      </c>
      <c r="R12" s="11">
        <v>936000</v>
      </c>
      <c r="S12" s="11">
        <v>3094064000</v>
      </c>
      <c r="T12" s="11">
        <v>0</v>
      </c>
      <c r="U12" s="11">
        <v>2892569911.96</v>
      </c>
      <c r="V12" s="11">
        <v>201494088.03999999</v>
      </c>
      <c r="W12" s="11">
        <v>2746220533.5599999</v>
      </c>
      <c r="X12" s="11">
        <v>2733704533.5599999</v>
      </c>
      <c r="Y12" s="11">
        <v>2566401277.5599999</v>
      </c>
      <c r="Z12" s="11">
        <v>2566401277.5599999</v>
      </c>
    </row>
    <row r="13" spans="1:26" ht="56.2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36</v>
      </c>
      <c r="G13" s="4" t="s">
        <v>36</v>
      </c>
      <c r="H13" s="4" t="s">
        <v>57</v>
      </c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62</v>
      </c>
      <c r="P13" s="7">
        <v>67000000</v>
      </c>
      <c r="Q13" s="7">
        <v>0</v>
      </c>
      <c r="R13" s="7">
        <v>0</v>
      </c>
      <c r="S13" s="7">
        <v>67000000</v>
      </c>
      <c r="T13" s="7">
        <v>0</v>
      </c>
      <c r="U13" s="7">
        <v>67000000</v>
      </c>
      <c r="V13" s="7">
        <v>0</v>
      </c>
      <c r="W13" s="7">
        <v>67000000</v>
      </c>
      <c r="X13" s="7">
        <v>67000000</v>
      </c>
      <c r="Y13" s="7">
        <v>67000000</v>
      </c>
      <c r="Z13" s="7">
        <v>67000000</v>
      </c>
    </row>
    <row r="14" spans="1:26" ht="56.25" x14ac:dyDescent="0.25">
      <c r="A14" s="4" t="s">
        <v>32</v>
      </c>
      <c r="B14" s="5" t="s">
        <v>33</v>
      </c>
      <c r="C14" s="6" t="s">
        <v>63</v>
      </c>
      <c r="D14" s="4" t="s">
        <v>35</v>
      </c>
      <c r="E14" s="4" t="s">
        <v>57</v>
      </c>
      <c r="F14" s="4" t="s">
        <v>36</v>
      </c>
      <c r="G14" s="4" t="s">
        <v>36</v>
      </c>
      <c r="H14" s="4" t="s">
        <v>43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64</v>
      </c>
      <c r="P14" s="7">
        <v>75000000</v>
      </c>
      <c r="Q14" s="7">
        <v>0</v>
      </c>
      <c r="R14" s="7">
        <v>0</v>
      </c>
      <c r="S14" s="7">
        <v>75000000</v>
      </c>
      <c r="T14" s="7">
        <v>0</v>
      </c>
      <c r="U14" s="7">
        <v>75000000</v>
      </c>
      <c r="V14" s="7">
        <v>0</v>
      </c>
      <c r="W14" s="7">
        <v>75000000</v>
      </c>
      <c r="X14" s="7">
        <v>75000000</v>
      </c>
      <c r="Y14" s="7">
        <v>75000000</v>
      </c>
      <c r="Z14" s="7">
        <v>75000000</v>
      </c>
    </row>
    <row r="15" spans="1:26" ht="56.25" x14ac:dyDescent="0.25">
      <c r="A15" s="4" t="s">
        <v>32</v>
      </c>
      <c r="B15" s="5" t="s">
        <v>33</v>
      </c>
      <c r="C15" s="6" t="s">
        <v>65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66</v>
      </c>
      <c r="N15" s="4" t="s">
        <v>67</v>
      </c>
      <c r="O15" s="5" t="s">
        <v>68</v>
      </c>
      <c r="P15" s="7">
        <v>551000000</v>
      </c>
      <c r="Q15" s="7">
        <v>0</v>
      </c>
      <c r="R15" s="7">
        <v>0</v>
      </c>
      <c r="S15" s="7">
        <v>551000000</v>
      </c>
      <c r="T15" s="7">
        <v>0</v>
      </c>
      <c r="U15" s="7">
        <v>532861986</v>
      </c>
      <c r="V15" s="7">
        <v>18138014</v>
      </c>
      <c r="W15" s="7">
        <v>532861986</v>
      </c>
      <c r="X15" s="7">
        <v>532861986</v>
      </c>
      <c r="Y15" s="7">
        <v>532861986</v>
      </c>
      <c r="Z15" s="7">
        <v>532861986</v>
      </c>
    </row>
    <row r="16" spans="1:26" s="23" customFormat="1" ht="56.25" x14ac:dyDescent="0.25">
      <c r="A16" s="10" t="s">
        <v>32</v>
      </c>
      <c r="B16" s="21" t="s">
        <v>33</v>
      </c>
      <c r="C16" s="22" t="s">
        <v>69</v>
      </c>
      <c r="D16" s="10" t="s">
        <v>35</v>
      </c>
      <c r="E16" s="10" t="s">
        <v>57</v>
      </c>
      <c r="F16" s="10" t="s">
        <v>70</v>
      </c>
      <c r="G16" s="10" t="s">
        <v>36</v>
      </c>
      <c r="H16" s="10" t="s">
        <v>36</v>
      </c>
      <c r="I16" s="10"/>
      <c r="J16" s="10"/>
      <c r="K16" s="10"/>
      <c r="L16" s="10" t="s">
        <v>38</v>
      </c>
      <c r="M16" s="10" t="s">
        <v>39</v>
      </c>
      <c r="N16" s="10" t="s">
        <v>40</v>
      </c>
      <c r="O16" s="21" t="s">
        <v>71</v>
      </c>
      <c r="P16" s="11">
        <v>423000000</v>
      </c>
      <c r="Q16" s="11">
        <v>0</v>
      </c>
      <c r="R16" s="11">
        <v>0</v>
      </c>
      <c r="S16" s="11">
        <v>423000000</v>
      </c>
      <c r="T16" s="11">
        <v>0</v>
      </c>
      <c r="U16" s="11">
        <v>192309999</v>
      </c>
      <c r="V16" s="11">
        <v>230690001</v>
      </c>
      <c r="W16" s="11">
        <v>192309999</v>
      </c>
      <c r="X16" s="11">
        <v>192309999</v>
      </c>
      <c r="Y16" s="11">
        <v>192309999</v>
      </c>
      <c r="Z16" s="11">
        <v>192309999</v>
      </c>
    </row>
    <row r="17" spans="1:26" s="23" customFormat="1" ht="56.25" x14ac:dyDescent="0.25">
      <c r="A17" s="10" t="s">
        <v>32</v>
      </c>
      <c r="B17" s="21" t="s">
        <v>33</v>
      </c>
      <c r="C17" s="22" t="s">
        <v>72</v>
      </c>
      <c r="D17" s="10" t="s">
        <v>73</v>
      </c>
      <c r="E17" s="10" t="s">
        <v>74</v>
      </c>
      <c r="F17" s="10" t="s">
        <v>75</v>
      </c>
      <c r="G17" s="10" t="s">
        <v>52</v>
      </c>
      <c r="H17" s="10" t="s">
        <v>1</v>
      </c>
      <c r="I17" s="10" t="s">
        <v>1</v>
      </c>
      <c r="J17" s="10" t="s">
        <v>1</v>
      </c>
      <c r="K17" s="10" t="s">
        <v>1</v>
      </c>
      <c r="L17" s="10" t="s">
        <v>38</v>
      </c>
      <c r="M17" s="10" t="s">
        <v>39</v>
      </c>
      <c r="N17" s="10" t="s">
        <v>40</v>
      </c>
      <c r="O17" s="21" t="s">
        <v>76</v>
      </c>
      <c r="P17" s="11">
        <v>13385414150</v>
      </c>
      <c r="Q17" s="11">
        <v>0</v>
      </c>
      <c r="R17" s="11">
        <v>0</v>
      </c>
      <c r="S17" s="11">
        <v>13385414150</v>
      </c>
      <c r="T17" s="11">
        <v>0</v>
      </c>
      <c r="U17" s="11">
        <v>13384323045</v>
      </c>
      <c r="V17" s="11">
        <v>1091105</v>
      </c>
      <c r="W17" s="11">
        <v>13384323045</v>
      </c>
      <c r="X17" s="11">
        <v>10823830495</v>
      </c>
      <c r="Y17" s="11">
        <v>10823830495</v>
      </c>
      <c r="Z17" s="11">
        <v>10823830495</v>
      </c>
    </row>
    <row r="18" spans="1:26" ht="56.25" x14ac:dyDescent="0.25">
      <c r="A18" s="4" t="s">
        <v>32</v>
      </c>
      <c r="B18" s="5" t="s">
        <v>33</v>
      </c>
      <c r="C18" s="6" t="s">
        <v>77</v>
      </c>
      <c r="D18" s="4" t="s">
        <v>73</v>
      </c>
      <c r="E18" s="4" t="s">
        <v>78</v>
      </c>
      <c r="F18" s="4" t="s">
        <v>75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66</v>
      </c>
      <c r="N18" s="4" t="s">
        <v>40</v>
      </c>
      <c r="O18" s="5" t="s">
        <v>79</v>
      </c>
      <c r="P18" s="7">
        <v>4000000000</v>
      </c>
      <c r="Q18" s="7">
        <v>0</v>
      </c>
      <c r="R18" s="7">
        <v>0</v>
      </c>
      <c r="S18" s="7">
        <v>4000000000</v>
      </c>
      <c r="T18" s="7">
        <v>0</v>
      </c>
      <c r="U18" s="7">
        <v>3995310286</v>
      </c>
      <c r="V18" s="7">
        <v>4689714</v>
      </c>
      <c r="W18" s="7">
        <v>3995310286</v>
      </c>
      <c r="X18" s="7">
        <v>3995310286</v>
      </c>
      <c r="Y18" s="7">
        <v>3995310286</v>
      </c>
      <c r="Z18" s="7">
        <v>3995310286</v>
      </c>
    </row>
    <row r="19" spans="1:26" ht="56.25" x14ac:dyDescent="0.25">
      <c r="A19" s="4" t="s">
        <v>32</v>
      </c>
      <c r="B19" s="5" t="s">
        <v>33</v>
      </c>
      <c r="C19" s="6" t="s">
        <v>77</v>
      </c>
      <c r="D19" s="4" t="s">
        <v>73</v>
      </c>
      <c r="E19" s="4" t="s">
        <v>78</v>
      </c>
      <c r="F19" s="4" t="s">
        <v>75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80</v>
      </c>
      <c r="N19" s="4" t="s">
        <v>40</v>
      </c>
      <c r="O19" s="5" t="s">
        <v>79</v>
      </c>
      <c r="P19" s="7">
        <v>301000000</v>
      </c>
      <c r="Q19" s="7">
        <v>0</v>
      </c>
      <c r="R19" s="7">
        <v>0</v>
      </c>
      <c r="S19" s="7">
        <v>301000000</v>
      </c>
      <c r="T19" s="7">
        <v>0</v>
      </c>
      <c r="U19" s="7">
        <v>220590439</v>
      </c>
      <c r="V19" s="7">
        <v>80409561</v>
      </c>
      <c r="W19" s="7">
        <v>214773346</v>
      </c>
      <c r="X19" s="7">
        <v>179773346</v>
      </c>
      <c r="Y19" s="7">
        <v>84803263</v>
      </c>
      <c r="Z19" s="7">
        <v>84803263</v>
      </c>
    </row>
    <row r="20" spans="1:26" ht="56.25" x14ac:dyDescent="0.25">
      <c r="A20" s="4" t="s">
        <v>32</v>
      </c>
      <c r="B20" s="5" t="s">
        <v>33</v>
      </c>
      <c r="C20" s="6" t="s">
        <v>81</v>
      </c>
      <c r="D20" s="4" t="s">
        <v>73</v>
      </c>
      <c r="E20" s="4" t="s">
        <v>78</v>
      </c>
      <c r="F20" s="4" t="s">
        <v>75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66</v>
      </c>
      <c r="N20" s="4" t="s">
        <v>40</v>
      </c>
      <c r="O20" s="5" t="s">
        <v>82</v>
      </c>
      <c r="P20" s="7">
        <v>214262689544</v>
      </c>
      <c r="Q20" s="7">
        <v>0</v>
      </c>
      <c r="R20" s="7">
        <v>0</v>
      </c>
      <c r="S20" s="7">
        <v>214262689544</v>
      </c>
      <c r="T20" s="7">
        <v>0</v>
      </c>
      <c r="U20" s="7">
        <v>214262689544</v>
      </c>
      <c r="V20" s="7">
        <v>0</v>
      </c>
      <c r="W20" s="7">
        <v>214262689544</v>
      </c>
      <c r="X20" s="7">
        <v>214262689544</v>
      </c>
      <c r="Y20" s="7">
        <v>163659458139.60001</v>
      </c>
      <c r="Z20" s="7">
        <v>163659458139.60001</v>
      </c>
    </row>
    <row r="21" spans="1:26" ht="0.75" customHeight="1" x14ac:dyDescent="0.25">
      <c r="A21" s="4" t="s">
        <v>32</v>
      </c>
      <c r="B21" s="5" t="s">
        <v>33</v>
      </c>
      <c r="C21" s="6" t="s">
        <v>83</v>
      </c>
      <c r="D21" s="4" t="s">
        <v>73</v>
      </c>
      <c r="E21" s="4" t="s">
        <v>78</v>
      </c>
      <c r="F21" s="4" t="s">
        <v>75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66</v>
      </c>
      <c r="N21" s="4" t="s">
        <v>40</v>
      </c>
      <c r="O21" s="5" t="s">
        <v>84</v>
      </c>
      <c r="P21" s="7">
        <v>15301062000</v>
      </c>
      <c r="Q21" s="7">
        <v>0</v>
      </c>
      <c r="R21" s="7">
        <v>0</v>
      </c>
      <c r="S21" s="7">
        <v>15301062000</v>
      </c>
      <c r="T21" s="7">
        <v>0</v>
      </c>
      <c r="U21" s="7">
        <v>15301062000</v>
      </c>
      <c r="V21" s="7">
        <v>0</v>
      </c>
      <c r="W21" s="7">
        <v>15301062000</v>
      </c>
      <c r="X21" s="7">
        <v>15301062000</v>
      </c>
      <c r="Y21" s="7">
        <v>15301062000</v>
      </c>
      <c r="Z21" s="7">
        <v>15301062000</v>
      </c>
    </row>
    <row r="22" spans="1:26" ht="67.5" x14ac:dyDescent="0.25">
      <c r="A22" s="4" t="s">
        <v>32</v>
      </c>
      <c r="B22" s="5" t="s">
        <v>33</v>
      </c>
      <c r="C22" s="6" t="s">
        <v>85</v>
      </c>
      <c r="D22" s="4" t="s">
        <v>73</v>
      </c>
      <c r="E22" s="4" t="s">
        <v>78</v>
      </c>
      <c r="F22" s="4" t="s">
        <v>75</v>
      </c>
      <c r="G22" s="4" t="s">
        <v>86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66</v>
      </c>
      <c r="N22" s="4" t="s">
        <v>40</v>
      </c>
      <c r="O22" s="5" t="s">
        <v>87</v>
      </c>
      <c r="P22" s="7">
        <v>2000000000</v>
      </c>
      <c r="Q22" s="7">
        <v>0</v>
      </c>
      <c r="R22" s="7">
        <v>0</v>
      </c>
      <c r="S22" s="7">
        <v>2000000000</v>
      </c>
      <c r="T22" s="7">
        <v>0</v>
      </c>
      <c r="U22" s="7">
        <v>2000000000</v>
      </c>
      <c r="V22" s="7">
        <v>0</v>
      </c>
      <c r="W22" s="7">
        <v>2000000000</v>
      </c>
      <c r="X22" s="7">
        <v>2000000000</v>
      </c>
      <c r="Y22" s="7">
        <v>1999900000</v>
      </c>
      <c r="Z22" s="7">
        <v>1999900000</v>
      </c>
    </row>
    <row r="23" spans="1:26" s="23" customFormat="1" ht="67.5" x14ac:dyDescent="0.25">
      <c r="A23" s="10" t="s">
        <v>32</v>
      </c>
      <c r="B23" s="21" t="s">
        <v>33</v>
      </c>
      <c r="C23" s="22" t="s">
        <v>85</v>
      </c>
      <c r="D23" s="10" t="s">
        <v>73</v>
      </c>
      <c r="E23" s="10" t="s">
        <v>78</v>
      </c>
      <c r="F23" s="10" t="s">
        <v>75</v>
      </c>
      <c r="G23" s="10" t="s">
        <v>86</v>
      </c>
      <c r="H23" s="10" t="s">
        <v>1</v>
      </c>
      <c r="I23" s="10" t="s">
        <v>1</v>
      </c>
      <c r="J23" s="10" t="s">
        <v>1</v>
      </c>
      <c r="K23" s="10" t="s">
        <v>1</v>
      </c>
      <c r="L23" s="10" t="s">
        <v>38</v>
      </c>
      <c r="M23" s="10" t="s">
        <v>80</v>
      </c>
      <c r="N23" s="10" t="s">
        <v>40</v>
      </c>
      <c r="O23" s="21" t="s">
        <v>87</v>
      </c>
      <c r="P23" s="11">
        <v>749000000</v>
      </c>
      <c r="Q23" s="11">
        <v>0</v>
      </c>
      <c r="R23" s="11">
        <v>0</v>
      </c>
      <c r="S23" s="11">
        <v>749000000</v>
      </c>
      <c r="T23" s="11">
        <v>0</v>
      </c>
      <c r="U23" s="11">
        <v>716241080</v>
      </c>
      <c r="V23" s="11">
        <v>32758920</v>
      </c>
      <c r="W23" s="11">
        <v>716241080</v>
      </c>
      <c r="X23" s="11">
        <v>32241080</v>
      </c>
      <c r="Y23" s="11">
        <v>23620540</v>
      </c>
      <c r="Z23" s="11">
        <v>23620540</v>
      </c>
    </row>
    <row r="24" spans="1:26" ht="67.5" x14ac:dyDescent="0.25">
      <c r="A24" s="4" t="s">
        <v>32</v>
      </c>
      <c r="B24" s="5" t="s">
        <v>33</v>
      </c>
      <c r="C24" s="6" t="s">
        <v>88</v>
      </c>
      <c r="D24" s="4" t="s">
        <v>73</v>
      </c>
      <c r="E24" s="4" t="s">
        <v>89</v>
      </c>
      <c r="F24" s="4" t="s">
        <v>75</v>
      </c>
      <c r="G24" s="4" t="s">
        <v>90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66</v>
      </c>
      <c r="N24" s="4" t="s">
        <v>40</v>
      </c>
      <c r="O24" s="5" t="s">
        <v>91</v>
      </c>
      <c r="P24" s="7">
        <v>46497202226</v>
      </c>
      <c r="Q24" s="7">
        <v>1000000000</v>
      </c>
      <c r="R24" s="7">
        <v>0</v>
      </c>
      <c r="S24" s="7">
        <v>47497202226</v>
      </c>
      <c r="T24" s="7">
        <v>0</v>
      </c>
      <c r="U24" s="7">
        <v>47497202226</v>
      </c>
      <c r="V24" s="7">
        <v>0</v>
      </c>
      <c r="W24" s="7">
        <v>47497202226</v>
      </c>
      <c r="X24" s="7">
        <v>47497202226</v>
      </c>
      <c r="Y24" s="7">
        <v>47497202226</v>
      </c>
      <c r="Z24" s="7">
        <v>47497202226</v>
      </c>
    </row>
    <row r="25" spans="1:26" ht="67.5" x14ac:dyDescent="0.25">
      <c r="A25" s="4" t="s">
        <v>32</v>
      </c>
      <c r="B25" s="5" t="s">
        <v>33</v>
      </c>
      <c r="C25" s="6" t="s">
        <v>88</v>
      </c>
      <c r="D25" s="4" t="s">
        <v>73</v>
      </c>
      <c r="E25" s="4" t="s">
        <v>89</v>
      </c>
      <c r="F25" s="4" t="s">
        <v>75</v>
      </c>
      <c r="G25" s="4" t="s">
        <v>90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80</v>
      </c>
      <c r="N25" s="4" t="s">
        <v>40</v>
      </c>
      <c r="O25" s="5" t="s">
        <v>91</v>
      </c>
      <c r="P25" s="7">
        <v>942081700</v>
      </c>
      <c r="Q25" s="7">
        <v>0</v>
      </c>
      <c r="R25" s="7">
        <v>0</v>
      </c>
      <c r="S25" s="7">
        <v>942081700</v>
      </c>
      <c r="T25" s="7">
        <v>0</v>
      </c>
      <c r="U25" s="7">
        <v>930741700</v>
      </c>
      <c r="V25" s="7">
        <v>11340000</v>
      </c>
      <c r="W25" s="7">
        <v>930741700</v>
      </c>
      <c r="X25" s="7">
        <v>132660000</v>
      </c>
      <c r="Y25" s="7">
        <v>132660000</v>
      </c>
      <c r="Z25" s="7">
        <v>132660000</v>
      </c>
    </row>
    <row r="26" spans="1:26" s="23" customFormat="1" ht="56.25" x14ac:dyDescent="0.25">
      <c r="A26" s="10" t="s">
        <v>32</v>
      </c>
      <c r="B26" s="21" t="s">
        <v>33</v>
      </c>
      <c r="C26" s="22" t="s">
        <v>92</v>
      </c>
      <c r="D26" s="10" t="s">
        <v>73</v>
      </c>
      <c r="E26" s="10" t="s">
        <v>89</v>
      </c>
      <c r="F26" s="10" t="s">
        <v>75</v>
      </c>
      <c r="G26" s="10" t="s">
        <v>93</v>
      </c>
      <c r="H26" s="10" t="s">
        <v>1</v>
      </c>
      <c r="I26" s="10" t="s">
        <v>1</v>
      </c>
      <c r="J26" s="10" t="s">
        <v>1</v>
      </c>
      <c r="K26" s="10" t="s">
        <v>1</v>
      </c>
      <c r="L26" s="10" t="s">
        <v>38</v>
      </c>
      <c r="M26" s="10" t="s">
        <v>80</v>
      </c>
      <c r="N26" s="10" t="s">
        <v>40</v>
      </c>
      <c r="O26" s="21" t="s">
        <v>94</v>
      </c>
      <c r="P26" s="11">
        <v>12480973200</v>
      </c>
      <c r="Q26" s="11">
        <v>0</v>
      </c>
      <c r="R26" s="11">
        <v>0</v>
      </c>
      <c r="S26" s="11">
        <v>12480973200</v>
      </c>
      <c r="T26" s="11">
        <v>0</v>
      </c>
      <c r="U26" s="11">
        <v>12276451402</v>
      </c>
      <c r="V26" s="11">
        <v>204521798</v>
      </c>
      <c r="W26" s="11">
        <v>12276451402</v>
      </c>
      <c r="X26" s="11">
        <v>480315000</v>
      </c>
      <c r="Y26" s="11">
        <v>480315000</v>
      </c>
      <c r="Z26" s="11">
        <v>480315000</v>
      </c>
    </row>
    <row r="27" spans="1:26" ht="56.25" x14ac:dyDescent="0.25">
      <c r="A27" s="4" t="s">
        <v>32</v>
      </c>
      <c r="B27" s="5" t="s">
        <v>33</v>
      </c>
      <c r="C27" s="6" t="s">
        <v>95</v>
      </c>
      <c r="D27" s="4" t="s">
        <v>73</v>
      </c>
      <c r="E27" s="4" t="s">
        <v>96</v>
      </c>
      <c r="F27" s="4" t="s">
        <v>75</v>
      </c>
      <c r="G27" s="4" t="s">
        <v>36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38</v>
      </c>
      <c r="M27" s="4" t="s">
        <v>66</v>
      </c>
      <c r="N27" s="4" t="s">
        <v>40</v>
      </c>
      <c r="O27" s="5" t="s">
        <v>97</v>
      </c>
      <c r="P27" s="7">
        <v>2500000000</v>
      </c>
      <c r="Q27" s="7">
        <v>0</v>
      </c>
      <c r="R27" s="7">
        <v>40000000</v>
      </c>
      <c r="S27" s="7">
        <v>2460000000</v>
      </c>
      <c r="T27" s="7">
        <v>0</v>
      </c>
      <c r="U27" s="7">
        <v>2440194905</v>
      </c>
      <c r="V27" s="7">
        <v>19805095</v>
      </c>
      <c r="W27" s="7">
        <v>2380907343</v>
      </c>
      <c r="X27" s="7">
        <v>2325168572</v>
      </c>
      <c r="Y27" s="7">
        <v>1942637179</v>
      </c>
      <c r="Z27" s="7">
        <v>1942637179</v>
      </c>
    </row>
    <row r="28" spans="1:26" ht="56.25" x14ac:dyDescent="0.25">
      <c r="A28" s="4" t="s">
        <v>32</v>
      </c>
      <c r="B28" s="5" t="s">
        <v>33</v>
      </c>
      <c r="C28" s="6" t="s">
        <v>95</v>
      </c>
      <c r="D28" s="4" t="s">
        <v>73</v>
      </c>
      <c r="E28" s="4" t="s">
        <v>96</v>
      </c>
      <c r="F28" s="4" t="s">
        <v>75</v>
      </c>
      <c r="G28" s="4" t="s">
        <v>36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38</v>
      </c>
      <c r="M28" s="4" t="s">
        <v>80</v>
      </c>
      <c r="N28" s="4" t="s">
        <v>40</v>
      </c>
      <c r="O28" s="5" t="s">
        <v>97</v>
      </c>
      <c r="P28" s="7">
        <v>3705000000</v>
      </c>
      <c r="Q28" s="7">
        <v>0</v>
      </c>
      <c r="R28" s="7">
        <v>874177934</v>
      </c>
      <c r="S28" s="7">
        <v>2830822066</v>
      </c>
      <c r="T28" s="7">
        <v>0</v>
      </c>
      <c r="U28" s="7">
        <v>2516047475</v>
      </c>
      <c r="V28" s="7">
        <v>314774591</v>
      </c>
      <c r="W28" s="7">
        <v>2516047475</v>
      </c>
      <c r="X28" s="7">
        <v>2455429446</v>
      </c>
      <c r="Y28" s="7">
        <v>2175901824</v>
      </c>
      <c r="Z28" s="7">
        <v>2175901824</v>
      </c>
    </row>
    <row r="29" spans="1:26" ht="56.25" x14ac:dyDescent="0.25">
      <c r="A29" s="4" t="s">
        <v>32</v>
      </c>
      <c r="B29" s="5" t="s">
        <v>33</v>
      </c>
      <c r="C29" s="6" t="s">
        <v>98</v>
      </c>
      <c r="D29" s="4" t="s">
        <v>73</v>
      </c>
      <c r="E29" s="4" t="s">
        <v>96</v>
      </c>
      <c r="F29" s="4" t="s">
        <v>75</v>
      </c>
      <c r="G29" s="4" t="s">
        <v>57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38</v>
      </c>
      <c r="M29" s="4" t="s">
        <v>66</v>
      </c>
      <c r="N29" s="4" t="s">
        <v>40</v>
      </c>
      <c r="O29" s="5" t="s">
        <v>99</v>
      </c>
      <c r="P29" s="7">
        <v>2800000000</v>
      </c>
      <c r="Q29" s="7">
        <v>0</v>
      </c>
      <c r="R29" s="7">
        <v>0</v>
      </c>
      <c r="S29" s="7">
        <v>2800000000</v>
      </c>
      <c r="T29" s="7">
        <v>0</v>
      </c>
      <c r="U29" s="7">
        <v>2293947585.1999998</v>
      </c>
      <c r="V29" s="7">
        <v>506052414.80000001</v>
      </c>
      <c r="W29" s="7">
        <v>2293105643.1999998</v>
      </c>
      <c r="X29" s="7">
        <v>2293105643.1999998</v>
      </c>
      <c r="Y29" s="7">
        <v>2000127683.2</v>
      </c>
      <c r="Z29" s="7">
        <v>2000127683.2</v>
      </c>
    </row>
    <row r="30" spans="1:26" ht="56.25" x14ac:dyDescent="0.25">
      <c r="A30" s="4" t="s">
        <v>32</v>
      </c>
      <c r="B30" s="5" t="s">
        <v>33</v>
      </c>
      <c r="C30" s="6" t="s">
        <v>98</v>
      </c>
      <c r="D30" s="4" t="s">
        <v>73</v>
      </c>
      <c r="E30" s="4" t="s">
        <v>96</v>
      </c>
      <c r="F30" s="4" t="s">
        <v>75</v>
      </c>
      <c r="G30" s="4" t="s">
        <v>57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38</v>
      </c>
      <c r="M30" s="4" t="s">
        <v>80</v>
      </c>
      <c r="N30" s="4" t="s">
        <v>40</v>
      </c>
      <c r="O30" s="5" t="s">
        <v>99</v>
      </c>
      <c r="P30" s="7">
        <v>5072827180</v>
      </c>
      <c r="Q30" s="7">
        <v>0</v>
      </c>
      <c r="R30" s="7">
        <v>140000000</v>
      </c>
      <c r="S30" s="7">
        <v>4932827180</v>
      </c>
      <c r="T30" s="7">
        <v>0</v>
      </c>
      <c r="U30" s="7">
        <v>4410500173.3199997</v>
      </c>
      <c r="V30" s="7">
        <v>522327006.68000001</v>
      </c>
      <c r="W30" s="7">
        <v>4410500173.3199997</v>
      </c>
      <c r="X30" s="7">
        <v>4353262197.3199997</v>
      </c>
      <c r="Y30" s="7">
        <v>1611756470</v>
      </c>
      <c r="Z30" s="7">
        <v>1611756470</v>
      </c>
    </row>
    <row r="31" spans="1:26" s="23" customFormat="1" ht="56.25" x14ac:dyDescent="0.25">
      <c r="A31" s="10" t="s">
        <v>32</v>
      </c>
      <c r="B31" s="21" t="s">
        <v>33</v>
      </c>
      <c r="C31" s="22" t="s">
        <v>100</v>
      </c>
      <c r="D31" s="10" t="s">
        <v>73</v>
      </c>
      <c r="E31" s="10" t="s">
        <v>96</v>
      </c>
      <c r="F31" s="10" t="s">
        <v>75</v>
      </c>
      <c r="G31" s="10" t="s">
        <v>70</v>
      </c>
      <c r="H31" s="10" t="s">
        <v>1</v>
      </c>
      <c r="I31" s="10" t="s">
        <v>1</v>
      </c>
      <c r="J31" s="10" t="s">
        <v>1</v>
      </c>
      <c r="K31" s="10" t="s">
        <v>1</v>
      </c>
      <c r="L31" s="10" t="s">
        <v>38</v>
      </c>
      <c r="M31" s="10" t="s">
        <v>66</v>
      </c>
      <c r="N31" s="10" t="s">
        <v>40</v>
      </c>
      <c r="O31" s="21" t="s">
        <v>101</v>
      </c>
      <c r="P31" s="11">
        <v>0</v>
      </c>
      <c r="Q31" s="11">
        <v>40000000</v>
      </c>
      <c r="R31" s="11">
        <v>0</v>
      </c>
      <c r="S31" s="11">
        <v>40000000</v>
      </c>
      <c r="T31" s="11">
        <v>0</v>
      </c>
      <c r="U31" s="11">
        <v>40000000</v>
      </c>
      <c r="V31" s="11">
        <v>0</v>
      </c>
      <c r="W31" s="11">
        <v>40000000</v>
      </c>
      <c r="X31" s="11">
        <v>40000000</v>
      </c>
      <c r="Y31" s="11">
        <v>0</v>
      </c>
      <c r="Z31" s="11">
        <v>0</v>
      </c>
    </row>
    <row r="32" spans="1:26" ht="56.25" x14ac:dyDescent="0.25">
      <c r="A32" s="4" t="s">
        <v>32</v>
      </c>
      <c r="B32" s="5" t="s">
        <v>33</v>
      </c>
      <c r="C32" s="6" t="s">
        <v>102</v>
      </c>
      <c r="D32" s="4" t="s">
        <v>73</v>
      </c>
      <c r="E32" s="4" t="s">
        <v>103</v>
      </c>
      <c r="F32" s="4" t="s">
        <v>104</v>
      </c>
      <c r="G32" s="4" t="s">
        <v>36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38</v>
      </c>
      <c r="M32" s="4" t="s">
        <v>105</v>
      </c>
      <c r="N32" s="4" t="s">
        <v>67</v>
      </c>
      <c r="O32" s="5" t="s">
        <v>106</v>
      </c>
      <c r="P32" s="7">
        <v>30000000000</v>
      </c>
      <c r="Q32" s="7">
        <v>0</v>
      </c>
      <c r="R32" s="7">
        <v>0</v>
      </c>
      <c r="S32" s="7">
        <v>30000000000</v>
      </c>
      <c r="T32" s="7">
        <v>0</v>
      </c>
      <c r="U32" s="7">
        <v>29999219344</v>
      </c>
      <c r="V32" s="7">
        <v>780656</v>
      </c>
      <c r="W32" s="7">
        <v>29999219344</v>
      </c>
      <c r="X32" s="7">
        <v>29999219344</v>
      </c>
      <c r="Y32" s="7">
        <v>28465221863</v>
      </c>
      <c r="Z32" s="7">
        <v>28465221863</v>
      </c>
    </row>
    <row r="33" spans="1:26" x14ac:dyDescent="0.25">
      <c r="A33" s="4" t="s">
        <v>1</v>
      </c>
      <c r="B33" s="5" t="s">
        <v>1</v>
      </c>
      <c r="C33" s="6" t="s">
        <v>1</v>
      </c>
      <c r="D33" s="4" t="s">
        <v>1</v>
      </c>
      <c r="E33" s="4" t="s">
        <v>1</v>
      </c>
      <c r="F33" s="4" t="s">
        <v>1</v>
      </c>
      <c r="G33" s="4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1</v>
      </c>
      <c r="O33" s="5" t="s">
        <v>1</v>
      </c>
      <c r="P33" s="7">
        <v>376782250000</v>
      </c>
      <c r="Q33" s="7">
        <v>1240922569</v>
      </c>
      <c r="R33" s="7">
        <v>1255100503</v>
      </c>
      <c r="S33" s="7">
        <v>376768072066</v>
      </c>
      <c r="T33" s="7">
        <v>0</v>
      </c>
      <c r="U33" s="7">
        <v>373380770041.47998</v>
      </c>
      <c r="V33" s="7">
        <v>3387302024.52</v>
      </c>
      <c r="W33" s="7">
        <v>373124215810.08002</v>
      </c>
      <c r="X33" s="7">
        <v>357033579311.08002</v>
      </c>
      <c r="Y33" s="7">
        <v>300104706425.35999</v>
      </c>
      <c r="Z33" s="7">
        <v>300104706425.35999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workbookViewId="0">
      <pane ySplit="7" topLeftCell="A8" activePane="bottomLeft" state="frozen"/>
      <selection pane="bottomLeft" activeCell="H40" sqref="H40:J40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0" width="18.85546875" customWidth="1"/>
    <col min="11" max="11" width="0" hidden="1" customWidth="1"/>
    <col min="12" max="12" width="14" customWidth="1"/>
    <col min="13" max="13" width="13" customWidth="1"/>
    <col min="14" max="14" width="13.28515625" customWidth="1"/>
  </cols>
  <sheetData>
    <row r="1" spans="1:14" x14ac:dyDescent="0.25">
      <c r="A1" s="27" t="s">
        <v>107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x14ac:dyDescent="0.25">
      <c r="A3" s="27" t="s">
        <v>125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ht="15" customHeight="1" x14ac:dyDescent="0.25">
      <c r="A4" s="28" t="s">
        <v>108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4" ht="15" customHeight="1" x14ac:dyDescent="0.25">
      <c r="A5" s="28" t="s">
        <v>109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 ht="15" customHeight="1" x14ac:dyDescent="0.25">
      <c r="A6" s="28" t="s">
        <v>110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4" ht="24" x14ac:dyDescent="0.25">
      <c r="A7" s="2" t="s">
        <v>10</v>
      </c>
      <c r="B7" s="2" t="s">
        <v>11</v>
      </c>
      <c r="C7" s="2" t="s">
        <v>12</v>
      </c>
      <c r="D7" s="2" t="s">
        <v>13</v>
      </c>
      <c r="E7" s="2" t="s">
        <v>111</v>
      </c>
      <c r="F7" s="2" t="s">
        <v>20</v>
      </c>
      <c r="G7" s="2" t="s">
        <v>24</v>
      </c>
      <c r="H7" s="2" t="s">
        <v>28</v>
      </c>
      <c r="I7" s="2" t="s">
        <v>29</v>
      </c>
      <c r="J7" s="2" t="s">
        <v>31</v>
      </c>
      <c r="L7" s="2" t="s">
        <v>112</v>
      </c>
      <c r="M7" s="2" t="s">
        <v>113</v>
      </c>
      <c r="N7" s="2" t="s">
        <v>114</v>
      </c>
    </row>
    <row r="8" spans="1:14" ht="22.5" x14ac:dyDescent="0.25">
      <c r="A8" s="4" t="s">
        <v>36</v>
      </c>
      <c r="B8" s="4" t="s">
        <v>37</v>
      </c>
      <c r="C8" s="4" t="s">
        <v>36</v>
      </c>
      <c r="D8" s="4" t="s">
        <v>36</v>
      </c>
      <c r="E8" s="4" t="s">
        <v>39</v>
      </c>
      <c r="F8" s="5" t="s">
        <v>41</v>
      </c>
      <c r="G8" s="7">
        <v>4189288461</v>
      </c>
      <c r="H8" s="7">
        <v>3592227656</v>
      </c>
      <c r="I8" s="7">
        <v>3592227656</v>
      </c>
      <c r="J8" s="7">
        <v>3592227656</v>
      </c>
      <c r="L8" s="9">
        <f>H8/G8</f>
        <v>0.85747918517468735</v>
      </c>
      <c r="M8" s="9">
        <f t="shared" ref="M8:N23" si="0">I8/H8</f>
        <v>1</v>
      </c>
      <c r="N8" s="9">
        <f t="shared" si="0"/>
        <v>1</v>
      </c>
    </row>
    <row r="9" spans="1:14" x14ac:dyDescent="0.25">
      <c r="A9" s="4" t="s">
        <v>36</v>
      </c>
      <c r="B9" s="4" t="s">
        <v>37</v>
      </c>
      <c r="C9" s="4" t="s">
        <v>36</v>
      </c>
      <c r="D9" s="4" t="s">
        <v>43</v>
      </c>
      <c r="E9" s="4" t="s">
        <v>39</v>
      </c>
      <c r="F9" s="5" t="s">
        <v>44</v>
      </c>
      <c r="G9" s="7">
        <v>518231527</v>
      </c>
      <c r="H9" s="7">
        <v>387255419</v>
      </c>
      <c r="I9" s="7">
        <v>387255419</v>
      </c>
      <c r="J9" s="7">
        <v>387255419</v>
      </c>
      <c r="L9" s="9">
        <f t="shared" ref="L9:N45" si="1">H9/G9</f>
        <v>0.74726333467550687</v>
      </c>
      <c r="M9" s="9">
        <f t="shared" si="0"/>
        <v>1</v>
      </c>
      <c r="N9" s="9">
        <f t="shared" si="0"/>
        <v>1</v>
      </c>
    </row>
    <row r="10" spans="1:14" x14ac:dyDescent="0.25">
      <c r="A10" s="4" t="s">
        <v>36</v>
      </c>
      <c r="B10" s="4" t="s">
        <v>37</v>
      </c>
      <c r="C10" s="4" t="s">
        <v>36</v>
      </c>
      <c r="D10" s="4" t="s">
        <v>46</v>
      </c>
      <c r="E10" s="4" t="s">
        <v>39</v>
      </c>
      <c r="F10" s="5" t="s">
        <v>47</v>
      </c>
      <c r="G10" s="7">
        <v>2343014474</v>
      </c>
      <c r="H10" s="7">
        <v>2130880247</v>
      </c>
      <c r="I10" s="7">
        <v>2130880247</v>
      </c>
      <c r="J10" s="7">
        <v>2130880247</v>
      </c>
      <c r="L10" s="9">
        <f t="shared" si="1"/>
        <v>0.90946098312493817</v>
      </c>
      <c r="M10" s="9">
        <f t="shared" si="0"/>
        <v>1</v>
      </c>
      <c r="N10" s="9">
        <f t="shared" si="0"/>
        <v>1</v>
      </c>
    </row>
    <row r="11" spans="1:14" ht="33.75" x14ac:dyDescent="0.25">
      <c r="A11" s="4" t="s">
        <v>36</v>
      </c>
      <c r="B11" s="4" t="s">
        <v>37</v>
      </c>
      <c r="C11" s="4" t="s">
        <v>36</v>
      </c>
      <c r="D11" s="4" t="s">
        <v>49</v>
      </c>
      <c r="E11" s="4" t="s">
        <v>39</v>
      </c>
      <c r="F11" s="5" t="s">
        <v>50</v>
      </c>
      <c r="G11" s="7">
        <v>180755042</v>
      </c>
      <c r="H11" s="7">
        <v>174026031</v>
      </c>
      <c r="I11" s="7">
        <v>174026031</v>
      </c>
      <c r="J11" s="7">
        <v>168980947</v>
      </c>
      <c r="L11" s="9">
        <f t="shared" si="1"/>
        <v>0.96277276182425942</v>
      </c>
      <c r="M11" s="9">
        <f t="shared" si="0"/>
        <v>1</v>
      </c>
      <c r="N11" s="9">
        <f t="shared" si="0"/>
        <v>0.9710096014314088</v>
      </c>
    </row>
    <row r="12" spans="1:14" ht="22.5" x14ac:dyDescent="0.25">
      <c r="A12" s="4" t="s">
        <v>36</v>
      </c>
      <c r="B12" s="4" t="s">
        <v>37</v>
      </c>
      <c r="C12" s="4" t="s">
        <v>52</v>
      </c>
      <c r="D12" s="4"/>
      <c r="E12" s="4" t="s">
        <v>39</v>
      </c>
      <c r="F12" s="5" t="s">
        <v>53</v>
      </c>
      <c r="G12" s="7">
        <v>9151000000</v>
      </c>
      <c r="H12" s="7">
        <v>8981174311</v>
      </c>
      <c r="I12" s="7">
        <v>8950359240</v>
      </c>
      <c r="J12" s="7">
        <v>8171296905</v>
      </c>
      <c r="L12" s="9">
        <f t="shared" si="1"/>
        <v>0.98144184362364773</v>
      </c>
      <c r="M12" s="9">
        <f t="shared" si="0"/>
        <v>0.99656892629705918</v>
      </c>
      <c r="N12" s="9">
        <f t="shared" si="0"/>
        <v>0.91295742281289705</v>
      </c>
    </row>
    <row r="13" spans="1:14" ht="33.75" x14ac:dyDescent="0.25">
      <c r="A13" s="4" t="s">
        <v>36</v>
      </c>
      <c r="B13" s="4" t="s">
        <v>37</v>
      </c>
      <c r="C13" s="4" t="s">
        <v>46</v>
      </c>
      <c r="D13" s="4"/>
      <c r="E13" s="10" t="s">
        <v>39</v>
      </c>
      <c r="F13" s="5" t="s">
        <v>55</v>
      </c>
      <c r="G13" s="11">
        <v>2157710496</v>
      </c>
      <c r="H13" s="11">
        <v>1995367120</v>
      </c>
      <c r="I13" s="11">
        <v>1995367120</v>
      </c>
      <c r="J13" s="11">
        <v>1995367120</v>
      </c>
      <c r="L13" s="9">
        <f t="shared" si="1"/>
        <v>0.92476127993029889</v>
      </c>
      <c r="M13" s="9">
        <f t="shared" si="0"/>
        <v>1</v>
      </c>
      <c r="N13" s="9">
        <f t="shared" si="0"/>
        <v>1</v>
      </c>
    </row>
    <row r="14" spans="1:14" x14ac:dyDescent="0.25">
      <c r="A14" s="24" t="s">
        <v>115</v>
      </c>
      <c r="B14" s="25"/>
      <c r="C14" s="25"/>
      <c r="D14" s="25"/>
      <c r="E14" s="25"/>
      <c r="F14" s="26"/>
      <c r="G14" s="12">
        <f>SUM(G8:G13)</f>
        <v>18540000000</v>
      </c>
      <c r="H14" s="12">
        <f t="shared" ref="H14:J14" si="2">SUM(H8:H13)</f>
        <v>17260930784</v>
      </c>
      <c r="I14" s="12">
        <f t="shared" si="2"/>
        <v>17230115713</v>
      </c>
      <c r="J14" s="12">
        <f t="shared" si="2"/>
        <v>16446008294</v>
      </c>
      <c r="K14" s="13"/>
      <c r="L14" s="14">
        <f t="shared" si="1"/>
        <v>0.93101029039913696</v>
      </c>
      <c r="M14" s="14">
        <f t="shared" si="0"/>
        <v>0.9982147503291906</v>
      </c>
      <c r="N14" s="14">
        <f t="shared" si="0"/>
        <v>0.95449203986434072</v>
      </c>
    </row>
    <row r="15" spans="1:14" x14ac:dyDescent="0.25">
      <c r="A15" s="4" t="s">
        <v>52</v>
      </c>
      <c r="B15" s="4" t="s">
        <v>37</v>
      </c>
      <c r="C15" s="4" t="s">
        <v>57</v>
      </c>
      <c r="D15" s="4"/>
      <c r="E15" s="4" t="s">
        <v>39</v>
      </c>
      <c r="F15" s="5" t="s">
        <v>58</v>
      </c>
      <c r="G15" s="7">
        <v>34936000</v>
      </c>
      <c r="H15" s="7">
        <v>31317900</v>
      </c>
      <c r="I15" s="7">
        <v>31317900</v>
      </c>
      <c r="J15" s="7">
        <v>31317900</v>
      </c>
      <c r="K15" s="7">
        <v>31317900</v>
      </c>
      <c r="L15" s="9">
        <f t="shared" si="1"/>
        <v>0.89643634073734835</v>
      </c>
      <c r="M15" s="15">
        <f t="shared" si="0"/>
        <v>1</v>
      </c>
      <c r="N15" s="15">
        <f t="shared" si="0"/>
        <v>1</v>
      </c>
    </row>
    <row r="16" spans="1:14" ht="22.5" x14ac:dyDescent="0.25">
      <c r="A16" s="4" t="s">
        <v>52</v>
      </c>
      <c r="B16" s="4" t="s">
        <v>37</v>
      </c>
      <c r="C16" s="4" t="s">
        <v>43</v>
      </c>
      <c r="D16" s="4"/>
      <c r="E16" s="10" t="s">
        <v>39</v>
      </c>
      <c r="F16" s="5" t="s">
        <v>60</v>
      </c>
      <c r="G16" s="11">
        <v>3094064000</v>
      </c>
      <c r="H16" s="11">
        <v>2746220533.5599999</v>
      </c>
      <c r="I16" s="11">
        <v>2733704533.5599999</v>
      </c>
      <c r="J16" s="11">
        <v>2566401277.5599999</v>
      </c>
      <c r="K16" s="11">
        <v>2566401277.5599999</v>
      </c>
      <c r="L16" s="9">
        <f t="shared" si="1"/>
        <v>0.8875771585720269</v>
      </c>
      <c r="M16" s="9">
        <f t="shared" si="0"/>
        <v>0.99544246361606836</v>
      </c>
      <c r="N16" s="9">
        <f t="shared" si="0"/>
        <v>0.93879980299768262</v>
      </c>
    </row>
    <row r="17" spans="1:14" x14ac:dyDescent="0.25">
      <c r="A17" s="24" t="s">
        <v>116</v>
      </c>
      <c r="B17" s="25"/>
      <c r="C17" s="25"/>
      <c r="D17" s="25"/>
      <c r="E17" s="25"/>
      <c r="F17" s="26"/>
      <c r="G17" s="12">
        <f>SUM(G15:G16)</f>
        <v>3129000000</v>
      </c>
      <c r="H17" s="12">
        <f t="shared" ref="H17:J17" si="3">SUM(H15:H16)</f>
        <v>2777538433.5599999</v>
      </c>
      <c r="I17" s="12">
        <f t="shared" si="3"/>
        <v>2765022433.5599999</v>
      </c>
      <c r="J17" s="12">
        <f t="shared" si="3"/>
        <v>2597719177.5599999</v>
      </c>
      <c r="K17" s="13"/>
      <c r="L17" s="14">
        <f t="shared" si="1"/>
        <v>0.88767607336529242</v>
      </c>
      <c r="M17" s="14">
        <f t="shared" si="0"/>
        <v>0.9954938517326084</v>
      </c>
      <c r="N17" s="14">
        <f t="shared" si="0"/>
        <v>0.93949298422704119</v>
      </c>
    </row>
    <row r="18" spans="1:14" ht="22.5" x14ac:dyDescent="0.25">
      <c r="A18" s="4" t="s">
        <v>57</v>
      </c>
      <c r="B18" s="4" t="s">
        <v>36</v>
      </c>
      <c r="C18" s="4" t="s">
        <v>36</v>
      </c>
      <c r="D18" s="4" t="s">
        <v>57</v>
      </c>
      <c r="E18" s="10" t="s">
        <v>39</v>
      </c>
      <c r="F18" s="5" t="s">
        <v>62</v>
      </c>
      <c r="G18" s="7">
        <v>67000000</v>
      </c>
      <c r="H18" s="7">
        <v>67000000</v>
      </c>
      <c r="I18" s="7">
        <v>67000000</v>
      </c>
      <c r="J18" s="7">
        <v>67000000</v>
      </c>
      <c r="K18" s="7">
        <v>67000000</v>
      </c>
      <c r="L18" s="9">
        <f t="shared" si="1"/>
        <v>1</v>
      </c>
      <c r="M18" s="15">
        <f t="shared" si="0"/>
        <v>1</v>
      </c>
      <c r="N18" s="15">
        <f t="shared" si="0"/>
        <v>1</v>
      </c>
    </row>
    <row r="19" spans="1:14" ht="33.75" x14ac:dyDescent="0.25">
      <c r="A19" s="4" t="s">
        <v>57</v>
      </c>
      <c r="B19" s="4" t="s">
        <v>36</v>
      </c>
      <c r="C19" s="4" t="s">
        <v>36</v>
      </c>
      <c r="D19" s="4" t="s">
        <v>43</v>
      </c>
      <c r="E19" s="10" t="s">
        <v>39</v>
      </c>
      <c r="F19" s="5" t="s">
        <v>64</v>
      </c>
      <c r="G19" s="7">
        <v>75000000</v>
      </c>
      <c r="H19" s="7">
        <v>75000000</v>
      </c>
      <c r="I19" s="7">
        <v>75000000</v>
      </c>
      <c r="J19" s="7">
        <v>75000000</v>
      </c>
      <c r="K19" s="7">
        <v>75000000</v>
      </c>
      <c r="L19" s="9">
        <f t="shared" si="1"/>
        <v>1</v>
      </c>
      <c r="M19" s="15">
        <f t="shared" si="0"/>
        <v>1</v>
      </c>
      <c r="N19" s="15">
        <f t="shared" si="0"/>
        <v>1</v>
      </c>
    </row>
    <row r="20" spans="1:14" ht="22.5" x14ac:dyDescent="0.25">
      <c r="A20" s="4" t="s">
        <v>57</v>
      </c>
      <c r="B20" s="4" t="s">
        <v>52</v>
      </c>
      <c r="C20" s="4" t="s">
        <v>36</v>
      </c>
      <c r="D20" s="4" t="s">
        <v>36</v>
      </c>
      <c r="E20" s="10" t="s">
        <v>66</v>
      </c>
      <c r="F20" s="5" t="s">
        <v>68</v>
      </c>
      <c r="G20" s="7">
        <v>551000000</v>
      </c>
      <c r="H20" s="7">
        <v>532861986</v>
      </c>
      <c r="I20" s="7">
        <v>532861986</v>
      </c>
      <c r="J20" s="7">
        <v>532861986</v>
      </c>
      <c r="K20" s="7">
        <v>532861986</v>
      </c>
      <c r="L20" s="9">
        <f t="shared" si="1"/>
        <v>0.9670816442831216</v>
      </c>
      <c r="M20" s="15">
        <f t="shared" si="0"/>
        <v>1</v>
      </c>
      <c r="N20" s="15">
        <f t="shared" si="0"/>
        <v>1</v>
      </c>
    </row>
    <row r="21" spans="1:14" x14ac:dyDescent="0.25">
      <c r="A21" s="4" t="s">
        <v>57</v>
      </c>
      <c r="B21" s="4" t="s">
        <v>70</v>
      </c>
      <c r="C21" s="4" t="s">
        <v>36</v>
      </c>
      <c r="D21" s="4" t="s">
        <v>36</v>
      </c>
      <c r="E21" s="10" t="s">
        <v>39</v>
      </c>
      <c r="F21" s="5" t="s">
        <v>71</v>
      </c>
      <c r="G21" s="11">
        <v>423000000</v>
      </c>
      <c r="H21" s="11">
        <v>192309999</v>
      </c>
      <c r="I21" s="11">
        <v>192309999</v>
      </c>
      <c r="J21" s="11">
        <v>192309999</v>
      </c>
      <c r="L21" s="9">
        <f t="shared" si="1"/>
        <v>0.4546335673758865</v>
      </c>
      <c r="M21" s="15">
        <f t="shared" si="0"/>
        <v>1</v>
      </c>
      <c r="N21" s="15">
        <f t="shared" si="0"/>
        <v>1</v>
      </c>
    </row>
    <row r="22" spans="1:14" x14ac:dyDescent="0.25">
      <c r="A22" s="24" t="s">
        <v>117</v>
      </c>
      <c r="B22" s="25"/>
      <c r="C22" s="25"/>
      <c r="D22" s="25"/>
      <c r="E22" s="25"/>
      <c r="F22" s="26"/>
      <c r="G22" s="12">
        <f>SUM(G18:G21)</f>
        <v>1116000000</v>
      </c>
      <c r="H22" s="12">
        <f t="shared" ref="H22:J22" si="4">SUM(H18:H21)</f>
        <v>867171985</v>
      </c>
      <c r="I22" s="12">
        <f t="shared" si="4"/>
        <v>867171985</v>
      </c>
      <c r="J22" s="12">
        <f t="shared" si="4"/>
        <v>867171985</v>
      </c>
      <c r="K22" s="13"/>
      <c r="L22" s="14">
        <f t="shared" si="1"/>
        <v>0.77703582885304656</v>
      </c>
      <c r="M22" s="14">
        <f t="shared" si="0"/>
        <v>1</v>
      </c>
      <c r="N22" s="14">
        <f t="shared" si="0"/>
        <v>1</v>
      </c>
    </row>
    <row r="23" spans="1:14" ht="56.25" x14ac:dyDescent="0.25">
      <c r="A23" s="4" t="s">
        <v>74</v>
      </c>
      <c r="B23" s="4" t="s">
        <v>75</v>
      </c>
      <c r="C23" s="4" t="s">
        <v>52</v>
      </c>
      <c r="D23" s="4" t="s">
        <v>1</v>
      </c>
      <c r="E23" s="4" t="s">
        <v>39</v>
      </c>
      <c r="F23" s="5" t="s">
        <v>76</v>
      </c>
      <c r="G23" s="11">
        <v>13385414150</v>
      </c>
      <c r="H23" s="11">
        <v>13384323045</v>
      </c>
      <c r="I23" s="11">
        <v>10823830495</v>
      </c>
      <c r="J23" s="11">
        <v>10823830495</v>
      </c>
      <c r="K23" s="11">
        <v>10823830495</v>
      </c>
      <c r="L23" s="9">
        <f t="shared" si="1"/>
        <v>0.99991848552553009</v>
      </c>
      <c r="M23" s="15">
        <f t="shared" si="0"/>
        <v>0.80869465408214825</v>
      </c>
      <c r="N23" s="15">
        <f t="shared" si="0"/>
        <v>1</v>
      </c>
    </row>
    <row r="24" spans="1:14" x14ac:dyDescent="0.25">
      <c r="A24" s="24" t="s">
        <v>118</v>
      </c>
      <c r="B24" s="25"/>
      <c r="C24" s="25"/>
      <c r="D24" s="25"/>
      <c r="E24" s="25"/>
      <c r="F24" s="26"/>
      <c r="G24" s="12">
        <f>SUM(G23)</f>
        <v>13385414150</v>
      </c>
      <c r="H24" s="12">
        <f t="shared" ref="H24:K24" si="5">SUM(H23)</f>
        <v>13384323045</v>
      </c>
      <c r="I24" s="12">
        <f t="shared" si="5"/>
        <v>10823830495</v>
      </c>
      <c r="J24" s="12">
        <f t="shared" si="5"/>
        <v>10823830495</v>
      </c>
      <c r="K24" s="12">
        <f t="shared" si="5"/>
        <v>10823830495</v>
      </c>
      <c r="L24" s="14">
        <f t="shared" si="1"/>
        <v>0.99991848552553009</v>
      </c>
      <c r="M24" s="14">
        <f t="shared" si="1"/>
        <v>0.80869465408214825</v>
      </c>
      <c r="N24" s="14">
        <f t="shared" si="1"/>
        <v>1</v>
      </c>
    </row>
    <row r="25" spans="1:14" ht="56.25" x14ac:dyDescent="0.25">
      <c r="A25" s="4" t="s">
        <v>78</v>
      </c>
      <c r="B25" s="4" t="s">
        <v>75</v>
      </c>
      <c r="C25" s="4" t="s">
        <v>36</v>
      </c>
      <c r="D25" s="4" t="s">
        <v>1</v>
      </c>
      <c r="E25" s="10" t="s">
        <v>66</v>
      </c>
      <c r="F25" s="5" t="s">
        <v>79</v>
      </c>
      <c r="G25" s="7">
        <v>4000000000</v>
      </c>
      <c r="H25" s="7">
        <v>3995310286</v>
      </c>
      <c r="I25" s="7">
        <v>3995310286</v>
      </c>
      <c r="J25" s="7">
        <v>3995310286</v>
      </c>
      <c r="K25" s="7">
        <v>3995310286</v>
      </c>
      <c r="L25" s="9">
        <f t="shared" si="1"/>
        <v>0.99882757150000001</v>
      </c>
      <c r="M25" s="15">
        <f t="shared" si="1"/>
        <v>1</v>
      </c>
      <c r="N25" s="15">
        <f t="shared" si="1"/>
        <v>1</v>
      </c>
    </row>
    <row r="26" spans="1:14" ht="56.25" x14ac:dyDescent="0.25">
      <c r="A26" s="4" t="s">
        <v>78</v>
      </c>
      <c r="B26" s="4" t="s">
        <v>75</v>
      </c>
      <c r="C26" s="4" t="s">
        <v>36</v>
      </c>
      <c r="D26" s="4" t="s">
        <v>1</v>
      </c>
      <c r="E26" s="10" t="s">
        <v>80</v>
      </c>
      <c r="F26" s="5" t="s">
        <v>79</v>
      </c>
      <c r="G26" s="7">
        <v>301000000</v>
      </c>
      <c r="H26" s="7">
        <v>214773346</v>
      </c>
      <c r="I26" s="7">
        <v>179773346</v>
      </c>
      <c r="J26" s="7">
        <v>84803263</v>
      </c>
      <c r="K26" s="7">
        <v>84803263</v>
      </c>
      <c r="L26" s="9">
        <f t="shared" si="1"/>
        <v>0.71353271096345516</v>
      </c>
      <c r="M26" s="15">
        <f t="shared" si="1"/>
        <v>0.83703750650697595</v>
      </c>
      <c r="N26" s="15">
        <f t="shared" si="1"/>
        <v>0.47172322753563256</v>
      </c>
    </row>
    <row r="27" spans="1:14" ht="33.75" x14ac:dyDescent="0.25">
      <c r="A27" s="4" t="s">
        <v>78</v>
      </c>
      <c r="B27" s="4" t="s">
        <v>75</v>
      </c>
      <c r="C27" s="4" t="s">
        <v>52</v>
      </c>
      <c r="D27" s="4" t="s">
        <v>1</v>
      </c>
      <c r="E27" s="10" t="s">
        <v>66</v>
      </c>
      <c r="F27" s="5" t="s">
        <v>82</v>
      </c>
      <c r="G27" s="7">
        <v>214262689544</v>
      </c>
      <c r="H27" s="7">
        <v>214262689544</v>
      </c>
      <c r="I27" s="7">
        <v>214262689544</v>
      </c>
      <c r="J27" s="7">
        <v>163659458139.60001</v>
      </c>
      <c r="K27" s="7">
        <v>163659458139.60001</v>
      </c>
      <c r="L27" s="9">
        <f t="shared" si="1"/>
        <v>1</v>
      </c>
      <c r="M27" s="15">
        <f t="shared" si="1"/>
        <v>1</v>
      </c>
      <c r="N27" s="15">
        <f t="shared" si="1"/>
        <v>0.76382621019041985</v>
      </c>
    </row>
    <row r="28" spans="1:14" ht="56.25" x14ac:dyDescent="0.25">
      <c r="A28" s="4" t="s">
        <v>78</v>
      </c>
      <c r="B28" s="4" t="s">
        <v>75</v>
      </c>
      <c r="C28" s="4" t="s">
        <v>43</v>
      </c>
      <c r="D28" s="4" t="s">
        <v>1</v>
      </c>
      <c r="E28" s="10" t="s">
        <v>66</v>
      </c>
      <c r="F28" s="5" t="s">
        <v>84</v>
      </c>
      <c r="G28" s="7">
        <v>15301062000</v>
      </c>
      <c r="H28" s="7">
        <v>15301062000</v>
      </c>
      <c r="I28" s="7">
        <v>15301062000</v>
      </c>
      <c r="J28" s="7">
        <v>15301062000</v>
      </c>
      <c r="K28" s="7">
        <v>15301062000</v>
      </c>
      <c r="L28" s="9">
        <f t="shared" si="1"/>
        <v>1</v>
      </c>
      <c r="M28" s="15">
        <f t="shared" si="1"/>
        <v>1</v>
      </c>
      <c r="N28" s="15">
        <f t="shared" si="1"/>
        <v>1</v>
      </c>
    </row>
    <row r="29" spans="1:14" ht="67.5" x14ac:dyDescent="0.25">
      <c r="A29" s="4" t="s">
        <v>78</v>
      </c>
      <c r="B29" s="4" t="s">
        <v>75</v>
      </c>
      <c r="C29" s="4" t="s">
        <v>86</v>
      </c>
      <c r="D29" s="4" t="s">
        <v>1</v>
      </c>
      <c r="E29" s="10" t="s">
        <v>66</v>
      </c>
      <c r="F29" s="5" t="s">
        <v>87</v>
      </c>
      <c r="G29" s="7">
        <v>2000000000</v>
      </c>
      <c r="H29" s="7">
        <v>2000000000</v>
      </c>
      <c r="I29" s="7">
        <v>2000000000</v>
      </c>
      <c r="J29" s="7">
        <v>1999900000</v>
      </c>
      <c r="K29" s="7">
        <v>1999900000</v>
      </c>
      <c r="L29" s="9">
        <f t="shared" si="1"/>
        <v>1</v>
      </c>
      <c r="M29" s="15">
        <f t="shared" si="1"/>
        <v>1</v>
      </c>
      <c r="N29" s="15">
        <f t="shared" si="1"/>
        <v>0.99995000000000001</v>
      </c>
    </row>
    <row r="30" spans="1:14" ht="67.5" x14ac:dyDescent="0.25">
      <c r="A30" s="4" t="s">
        <v>78</v>
      </c>
      <c r="B30" s="4" t="s">
        <v>75</v>
      </c>
      <c r="C30" s="4" t="s">
        <v>86</v>
      </c>
      <c r="D30" s="4" t="s">
        <v>1</v>
      </c>
      <c r="E30" s="10" t="s">
        <v>80</v>
      </c>
      <c r="F30" s="5" t="s">
        <v>87</v>
      </c>
      <c r="G30" s="11">
        <v>749000000</v>
      </c>
      <c r="H30" s="11">
        <v>716241080</v>
      </c>
      <c r="I30" s="11">
        <v>32241080</v>
      </c>
      <c r="J30" s="11">
        <v>23620540</v>
      </c>
      <c r="K30" s="11">
        <v>23620540</v>
      </c>
      <c r="L30" s="9">
        <f t="shared" si="1"/>
        <v>0.95626312416555403</v>
      </c>
      <c r="M30" s="15">
        <f t="shared" si="1"/>
        <v>4.5014284855037917E-2</v>
      </c>
      <c r="N30" s="15">
        <f t="shared" si="1"/>
        <v>0.73262248038837408</v>
      </c>
    </row>
    <row r="31" spans="1:14" x14ac:dyDescent="0.25">
      <c r="A31" s="24" t="s">
        <v>119</v>
      </c>
      <c r="B31" s="25"/>
      <c r="C31" s="25"/>
      <c r="D31" s="25"/>
      <c r="E31" s="25"/>
      <c r="F31" s="26"/>
      <c r="G31" s="12">
        <f>SUM(G25:G30)</f>
        <v>236613751544</v>
      </c>
      <c r="H31" s="12">
        <f t="shared" ref="H31:J31" si="6">SUM(H25:H30)</f>
        <v>236490076256</v>
      </c>
      <c r="I31" s="12">
        <f t="shared" si="6"/>
        <v>235771076256</v>
      </c>
      <c r="J31" s="12">
        <f t="shared" si="6"/>
        <v>185064154228.60001</v>
      </c>
      <c r="K31" s="13"/>
      <c r="L31" s="14">
        <f t="shared" si="1"/>
        <v>0.99947731149524077</v>
      </c>
      <c r="M31" s="14">
        <f t="shared" si="1"/>
        <v>0.99695970329333528</v>
      </c>
      <c r="N31" s="14">
        <f t="shared" si="1"/>
        <v>0.78493154108376517</v>
      </c>
    </row>
    <row r="32" spans="1:14" ht="67.5" x14ac:dyDescent="0.25">
      <c r="A32" s="4" t="s">
        <v>89</v>
      </c>
      <c r="B32" s="4" t="s">
        <v>75</v>
      </c>
      <c r="C32" s="4" t="s">
        <v>90</v>
      </c>
      <c r="D32" s="4" t="s">
        <v>1</v>
      </c>
      <c r="E32" s="10" t="s">
        <v>66</v>
      </c>
      <c r="F32" s="5" t="s">
        <v>91</v>
      </c>
      <c r="G32" s="7">
        <v>47497202226</v>
      </c>
      <c r="H32" s="7">
        <v>47497202226</v>
      </c>
      <c r="I32" s="7">
        <v>47497202226</v>
      </c>
      <c r="J32" s="7">
        <v>47497202226</v>
      </c>
      <c r="K32" s="7">
        <v>47497202226</v>
      </c>
      <c r="L32" s="9">
        <f t="shared" si="1"/>
        <v>1</v>
      </c>
      <c r="M32" s="15">
        <f t="shared" si="1"/>
        <v>1</v>
      </c>
      <c r="N32" s="15">
        <f t="shared" si="1"/>
        <v>1</v>
      </c>
    </row>
    <row r="33" spans="1:14" ht="67.5" x14ac:dyDescent="0.25">
      <c r="A33" s="4" t="s">
        <v>89</v>
      </c>
      <c r="B33" s="4" t="s">
        <v>75</v>
      </c>
      <c r="C33" s="4" t="s">
        <v>90</v>
      </c>
      <c r="D33" s="4" t="s">
        <v>1</v>
      </c>
      <c r="E33" s="10" t="s">
        <v>80</v>
      </c>
      <c r="F33" s="5" t="s">
        <v>91</v>
      </c>
      <c r="G33" s="7">
        <v>942081700</v>
      </c>
      <c r="H33" s="7">
        <v>930741700</v>
      </c>
      <c r="I33" s="7">
        <v>132660000</v>
      </c>
      <c r="J33" s="7">
        <v>132660000</v>
      </c>
      <c r="K33" s="7">
        <v>132660000</v>
      </c>
      <c r="L33" s="9">
        <f t="shared" si="1"/>
        <v>0.98796282742781227</v>
      </c>
      <c r="M33" s="15">
        <f t="shared" si="1"/>
        <v>0.14253148859667511</v>
      </c>
      <c r="N33" s="15">
        <f t="shared" si="1"/>
        <v>1</v>
      </c>
    </row>
    <row r="34" spans="1:14" ht="33.75" x14ac:dyDescent="0.25">
      <c r="A34" s="4" t="s">
        <v>89</v>
      </c>
      <c r="B34" s="4" t="s">
        <v>75</v>
      </c>
      <c r="C34" s="4" t="s">
        <v>93</v>
      </c>
      <c r="D34" s="4" t="s">
        <v>1</v>
      </c>
      <c r="E34" s="10" t="s">
        <v>80</v>
      </c>
      <c r="F34" s="5" t="s">
        <v>94</v>
      </c>
      <c r="G34" s="11">
        <v>12480973200</v>
      </c>
      <c r="H34" s="11">
        <v>12276451402</v>
      </c>
      <c r="I34" s="11">
        <v>480315000</v>
      </c>
      <c r="J34" s="11">
        <v>480315000</v>
      </c>
      <c r="K34" s="11">
        <v>480315000</v>
      </c>
      <c r="L34" s="9">
        <f t="shared" si="1"/>
        <v>0.98361331326310353</v>
      </c>
      <c r="M34" s="15">
        <f t="shared" si="1"/>
        <v>3.9124905420287022E-2</v>
      </c>
      <c r="N34" s="15">
        <f t="shared" si="1"/>
        <v>1</v>
      </c>
    </row>
    <row r="35" spans="1:14" x14ac:dyDescent="0.25">
      <c r="A35" s="24" t="s">
        <v>120</v>
      </c>
      <c r="B35" s="25"/>
      <c r="C35" s="25"/>
      <c r="D35" s="25"/>
      <c r="E35" s="25"/>
      <c r="F35" s="26"/>
      <c r="G35" s="12">
        <f>SUM(G32:G34)</f>
        <v>60920257126</v>
      </c>
      <c r="H35" s="12">
        <f t="shared" ref="H35:J35" si="7">SUM(H32:H34)</f>
        <v>60704395328</v>
      </c>
      <c r="I35" s="12">
        <f t="shared" si="7"/>
        <v>48110177226</v>
      </c>
      <c r="J35" s="12">
        <f t="shared" si="7"/>
        <v>48110177226</v>
      </c>
      <c r="K35" s="13"/>
      <c r="L35" s="14">
        <f t="shared" si="1"/>
        <v>0.99645664991936034</v>
      </c>
      <c r="M35" s="14">
        <f t="shared" si="1"/>
        <v>0.7925320228634104</v>
      </c>
      <c r="N35" s="14">
        <f t="shared" si="1"/>
        <v>1</v>
      </c>
    </row>
    <row r="36" spans="1:14" ht="33.75" x14ac:dyDescent="0.25">
      <c r="A36" s="4" t="s">
        <v>96</v>
      </c>
      <c r="B36" s="4" t="s">
        <v>75</v>
      </c>
      <c r="C36" s="4" t="s">
        <v>36</v>
      </c>
      <c r="D36" s="4" t="s">
        <v>1</v>
      </c>
      <c r="E36" s="10" t="s">
        <v>66</v>
      </c>
      <c r="F36" s="5" t="s">
        <v>97</v>
      </c>
      <c r="G36" s="7">
        <v>2460000000</v>
      </c>
      <c r="H36" s="7">
        <v>2380907343</v>
      </c>
      <c r="I36" s="7">
        <v>2325168572</v>
      </c>
      <c r="J36" s="7">
        <v>1942637179</v>
      </c>
      <c r="K36" s="7">
        <v>1942637179</v>
      </c>
      <c r="L36" s="9">
        <f t="shared" si="1"/>
        <v>0.96784851341463418</v>
      </c>
      <c r="M36" s="15">
        <f t="shared" si="1"/>
        <v>0.97658927334409917</v>
      </c>
      <c r="N36" s="15">
        <f t="shared" si="1"/>
        <v>0.8354822968078548</v>
      </c>
    </row>
    <row r="37" spans="1:14" ht="33.75" x14ac:dyDescent="0.25">
      <c r="A37" s="4" t="s">
        <v>96</v>
      </c>
      <c r="B37" s="4" t="s">
        <v>75</v>
      </c>
      <c r="C37" s="4" t="s">
        <v>36</v>
      </c>
      <c r="D37" s="4" t="s">
        <v>1</v>
      </c>
      <c r="E37" s="10" t="s">
        <v>80</v>
      </c>
      <c r="F37" s="5" t="s">
        <v>97</v>
      </c>
      <c r="G37" s="7">
        <v>2830822066</v>
      </c>
      <c r="H37" s="7">
        <v>2516047475</v>
      </c>
      <c r="I37" s="7">
        <v>2455429446</v>
      </c>
      <c r="J37" s="7">
        <v>2175901824</v>
      </c>
      <c r="K37" s="7">
        <v>2175901824</v>
      </c>
      <c r="L37" s="9">
        <f t="shared" si="1"/>
        <v>0.88880452968745516</v>
      </c>
      <c r="M37" s="15">
        <f t="shared" si="1"/>
        <v>0.97590743831254612</v>
      </c>
      <c r="N37" s="15">
        <f t="shared" si="1"/>
        <v>0.88615937531605216</v>
      </c>
    </row>
    <row r="38" spans="1:14" ht="33.75" x14ac:dyDescent="0.25">
      <c r="A38" s="4" t="s">
        <v>96</v>
      </c>
      <c r="B38" s="4" t="s">
        <v>75</v>
      </c>
      <c r="C38" s="4" t="s">
        <v>57</v>
      </c>
      <c r="D38" s="4" t="s">
        <v>1</v>
      </c>
      <c r="E38" s="10" t="s">
        <v>66</v>
      </c>
      <c r="F38" s="5" t="s">
        <v>99</v>
      </c>
      <c r="G38" s="7">
        <v>2800000000</v>
      </c>
      <c r="H38" s="7">
        <v>2293105643.1999998</v>
      </c>
      <c r="I38" s="7">
        <v>2293105643.1999998</v>
      </c>
      <c r="J38" s="7">
        <v>2000127683.2</v>
      </c>
      <c r="K38" s="7">
        <v>2000127683.2</v>
      </c>
      <c r="L38" s="9">
        <f t="shared" si="1"/>
        <v>0.81896630114285707</v>
      </c>
      <c r="M38" s="15">
        <f t="shared" si="1"/>
        <v>1</v>
      </c>
      <c r="N38" s="15">
        <f t="shared" si="1"/>
        <v>0.87223529763279783</v>
      </c>
    </row>
    <row r="39" spans="1:14" ht="33.75" x14ac:dyDescent="0.25">
      <c r="A39" s="4" t="s">
        <v>96</v>
      </c>
      <c r="B39" s="4" t="s">
        <v>75</v>
      </c>
      <c r="C39" s="4" t="s">
        <v>57</v>
      </c>
      <c r="D39" s="4" t="s">
        <v>1</v>
      </c>
      <c r="E39" s="10" t="s">
        <v>80</v>
      </c>
      <c r="F39" s="5" t="s">
        <v>99</v>
      </c>
      <c r="G39" s="7">
        <v>4932827180</v>
      </c>
      <c r="H39" s="7">
        <v>4410500173.3199997</v>
      </c>
      <c r="I39" s="7">
        <v>4353262197.3199997</v>
      </c>
      <c r="J39" s="7">
        <v>1611756470</v>
      </c>
      <c r="K39" s="7">
        <v>1611756470</v>
      </c>
      <c r="L39" s="9">
        <f t="shared" si="1"/>
        <v>0.89411204008975631</v>
      </c>
      <c r="M39" s="15">
        <f t="shared" si="1"/>
        <v>0.98702233902035785</v>
      </c>
      <c r="N39" s="15">
        <f t="shared" si="1"/>
        <v>0.37024107369233267</v>
      </c>
    </row>
    <row r="40" spans="1:14" ht="45" x14ac:dyDescent="0.25">
      <c r="A40" s="4">
        <v>520</v>
      </c>
      <c r="B40" s="4">
        <v>1000</v>
      </c>
      <c r="C40" s="4">
        <v>6</v>
      </c>
      <c r="D40" s="4"/>
      <c r="E40" s="10">
        <v>11</v>
      </c>
      <c r="F40" s="5" t="s">
        <v>101</v>
      </c>
      <c r="G40" s="11">
        <v>40000000</v>
      </c>
      <c r="H40" s="11">
        <v>40000000</v>
      </c>
      <c r="I40" s="11">
        <v>40000000</v>
      </c>
      <c r="J40" s="11">
        <v>0</v>
      </c>
      <c r="K40" s="20">
        <v>0</v>
      </c>
      <c r="L40" s="9">
        <f t="shared" ref="L40" si="8">H40/G40</f>
        <v>1</v>
      </c>
      <c r="M40" s="15">
        <f t="shared" ref="M40" si="9">I40/H40</f>
        <v>1</v>
      </c>
      <c r="N40" s="15">
        <f t="shared" ref="N40" si="10">J40/I40</f>
        <v>0</v>
      </c>
    </row>
    <row r="41" spans="1:14" x14ac:dyDescent="0.25">
      <c r="A41" s="24" t="s">
        <v>121</v>
      </c>
      <c r="B41" s="25"/>
      <c r="C41" s="25"/>
      <c r="D41" s="25"/>
      <c r="E41" s="25"/>
      <c r="F41" s="26"/>
      <c r="G41" s="12">
        <f>SUM(G36:G40)</f>
        <v>13063649246</v>
      </c>
      <c r="H41" s="12">
        <f t="shared" ref="H41:J41" si="11">SUM(H36:H40)</f>
        <v>11640560634.52</v>
      </c>
      <c r="I41" s="12">
        <f t="shared" si="11"/>
        <v>11466965858.52</v>
      </c>
      <c r="J41" s="12">
        <f t="shared" si="11"/>
        <v>7730423156.1999998</v>
      </c>
      <c r="K41" s="16"/>
      <c r="L41" s="14">
        <f t="shared" si="1"/>
        <v>0.89106500146459922</v>
      </c>
      <c r="M41" s="14">
        <f t="shared" si="1"/>
        <v>0.98508707772328374</v>
      </c>
      <c r="N41" s="14">
        <f t="shared" si="1"/>
        <v>0.67414722007358774</v>
      </c>
    </row>
    <row r="42" spans="1:14" ht="45" x14ac:dyDescent="0.25">
      <c r="A42" s="4" t="s">
        <v>103</v>
      </c>
      <c r="B42" s="4" t="s">
        <v>104</v>
      </c>
      <c r="C42" s="4" t="s">
        <v>36</v>
      </c>
      <c r="D42" s="4" t="s">
        <v>1</v>
      </c>
      <c r="E42" s="4" t="s">
        <v>105</v>
      </c>
      <c r="F42" s="5" t="s">
        <v>106</v>
      </c>
      <c r="G42" s="7">
        <v>30000000000</v>
      </c>
      <c r="H42" s="7">
        <v>29999219344</v>
      </c>
      <c r="I42" s="7">
        <v>29999219344</v>
      </c>
      <c r="J42" s="7">
        <v>28465221863</v>
      </c>
      <c r="K42" s="7">
        <v>28465221863</v>
      </c>
      <c r="L42" s="9">
        <f t="shared" si="1"/>
        <v>0.99997397813333333</v>
      </c>
      <c r="M42" s="15">
        <f>I42/H42</f>
        <v>1</v>
      </c>
      <c r="N42" s="15">
        <f>J42/I42</f>
        <v>0.94886542001611096</v>
      </c>
    </row>
    <row r="43" spans="1:14" x14ac:dyDescent="0.25">
      <c r="A43" s="24" t="s">
        <v>122</v>
      </c>
      <c r="B43" s="25"/>
      <c r="C43" s="25"/>
      <c r="D43" s="25"/>
      <c r="E43" s="25"/>
      <c r="F43" s="26"/>
      <c r="G43" s="12">
        <f>SUM(G42)</f>
        <v>30000000000</v>
      </c>
      <c r="H43" s="12">
        <f t="shared" ref="H43:J43" si="12">SUM(H42)</f>
        <v>29999219344</v>
      </c>
      <c r="I43" s="12">
        <f t="shared" si="12"/>
        <v>29999219344</v>
      </c>
      <c r="J43" s="12">
        <f t="shared" si="12"/>
        <v>28465221863</v>
      </c>
      <c r="K43" s="13"/>
      <c r="L43" s="14">
        <f t="shared" si="1"/>
        <v>0.99997397813333333</v>
      </c>
      <c r="M43" s="14">
        <v>0</v>
      </c>
      <c r="N43" s="14">
        <v>0</v>
      </c>
    </row>
    <row r="44" spans="1:14" x14ac:dyDescent="0.25">
      <c r="A44" s="24" t="s">
        <v>123</v>
      </c>
      <c r="B44" s="25"/>
      <c r="C44" s="25"/>
      <c r="D44" s="25"/>
      <c r="E44" s="25"/>
      <c r="F44" s="26"/>
      <c r="G44" s="12">
        <f>G43+G41+G35+G31+G24</f>
        <v>353983072066</v>
      </c>
      <c r="H44" s="12">
        <f>H43+H41+H35+H31+H24</f>
        <v>352218574607.52002</v>
      </c>
      <c r="I44" s="12">
        <f>I43+I41+I35+I31+I24</f>
        <v>336171269179.52002</v>
      </c>
      <c r="J44" s="12">
        <f>J43+J41+J35+J31+J24</f>
        <v>280193806968.79999</v>
      </c>
      <c r="L44" s="14">
        <f t="shared" si="1"/>
        <v>0.99501530553938189</v>
      </c>
      <c r="M44" s="14">
        <f t="shared" si="1"/>
        <v>0.95443935503435151</v>
      </c>
      <c r="N44" s="14">
        <f t="shared" si="1"/>
        <v>0.83348528758170792</v>
      </c>
    </row>
    <row r="45" spans="1:14" x14ac:dyDescent="0.25">
      <c r="A45" s="29" t="s">
        <v>124</v>
      </c>
      <c r="B45" s="30"/>
      <c r="C45" s="30"/>
      <c r="D45" s="30"/>
      <c r="E45" s="30"/>
      <c r="F45" s="31"/>
      <c r="G45" s="17">
        <f>G44+G22+G17+G14</f>
        <v>376768072066</v>
      </c>
      <c r="H45" s="17">
        <f t="shared" ref="H45:K45" si="13">H44+H22+H17+H14</f>
        <v>373124215810.08002</v>
      </c>
      <c r="I45" s="17">
        <f t="shared" si="13"/>
        <v>357033579311.08002</v>
      </c>
      <c r="J45" s="17">
        <f t="shared" si="13"/>
        <v>300104706425.35999</v>
      </c>
      <c r="K45" s="17">
        <f t="shared" si="13"/>
        <v>0</v>
      </c>
      <c r="L45" s="18">
        <f t="shared" si="1"/>
        <v>0.99032864903881324</v>
      </c>
      <c r="M45" s="18">
        <f t="shared" si="1"/>
        <v>0.95687592545001121</v>
      </c>
      <c r="N45" s="18">
        <f t="shared" si="1"/>
        <v>0.84055036785176318</v>
      </c>
    </row>
    <row r="46" spans="1:14" ht="0" hidden="1" customHeight="1" x14ac:dyDescent="0.25"/>
    <row r="47" spans="1:14" x14ac:dyDescent="0.25">
      <c r="G47" s="19"/>
    </row>
  </sheetData>
  <mergeCells count="15">
    <mergeCell ref="A43:F43"/>
    <mergeCell ref="A44:F44"/>
    <mergeCell ref="A45:F45"/>
    <mergeCell ref="A17:F17"/>
    <mergeCell ref="A22:F22"/>
    <mergeCell ref="A24:F24"/>
    <mergeCell ref="A31:F31"/>
    <mergeCell ref="A35:F35"/>
    <mergeCell ref="A41:F41"/>
    <mergeCell ref="A14:F14"/>
    <mergeCell ref="A1:M1"/>
    <mergeCell ref="A3:M3"/>
    <mergeCell ref="A4:M4"/>
    <mergeCell ref="A5:M5"/>
    <mergeCell ref="A6:M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AGREG DICIEMBRE 2014</vt:lpstr>
      <vt:lpstr>EJECUCION DICIEMBRE 2014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2015-11-26T20:42:18Z</dcterms:modified>
</cp:coreProperties>
</file>