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3\"/>
    </mc:Choice>
  </mc:AlternateContent>
  <bookViews>
    <workbookView xWindow="0" yWindow="0" windowWidth="10545" windowHeight="5490"/>
  </bookViews>
  <sheets>
    <sheet name="EJECUCION DICIEMBRE2013" sheetId="1" r:id="rId1"/>
  </sheet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G52" i="1" l="1"/>
  <c r="K52" i="1" s="1"/>
  <c r="H52" i="1"/>
  <c r="L52" i="1" s="1"/>
  <c r="I52" i="1"/>
  <c r="I53" i="1" s="1"/>
  <c r="F52" i="1"/>
  <c r="F53" i="1" s="1"/>
  <c r="I50" i="1"/>
  <c r="G50" i="1"/>
  <c r="K50" i="1" s="1"/>
  <c r="H50" i="1"/>
  <c r="L50" i="1" s="1"/>
  <c r="F50" i="1"/>
  <c r="G47" i="1"/>
  <c r="K47" i="1" s="1"/>
  <c r="H47" i="1"/>
  <c r="L47" i="1" s="1"/>
  <c r="I47" i="1"/>
  <c r="F47" i="1"/>
  <c r="G40" i="1"/>
  <c r="H40" i="1"/>
  <c r="L40" i="1" s="1"/>
  <c r="I40" i="1"/>
  <c r="F40" i="1"/>
  <c r="G34" i="1"/>
  <c r="K34" i="1" s="1"/>
  <c r="H34" i="1"/>
  <c r="I34" i="1"/>
  <c r="F34" i="1"/>
  <c r="G27" i="1"/>
  <c r="H27" i="1"/>
  <c r="L27" i="1" s="1"/>
  <c r="I27" i="1"/>
  <c r="F27" i="1"/>
  <c r="L21" i="1"/>
  <c r="L22" i="1"/>
  <c r="L25" i="1"/>
  <c r="K21" i="1"/>
  <c r="K22" i="1"/>
  <c r="K23" i="1"/>
  <c r="K24" i="1"/>
  <c r="G25" i="1"/>
  <c r="H25" i="1"/>
  <c r="I25" i="1"/>
  <c r="F25" i="1"/>
  <c r="K25" i="1" s="1"/>
  <c r="G18" i="1"/>
  <c r="K18" i="1" s="1"/>
  <c r="H18" i="1"/>
  <c r="I18" i="1"/>
  <c r="F18" i="1"/>
  <c r="G15" i="1"/>
  <c r="H15" i="1"/>
  <c r="I15" i="1"/>
  <c r="F15" i="1"/>
  <c r="K9" i="1"/>
  <c r="L9" i="1"/>
  <c r="K10" i="1"/>
  <c r="L10" i="1"/>
  <c r="K11" i="1"/>
  <c r="L11" i="1"/>
  <c r="K12" i="1"/>
  <c r="L12" i="1"/>
  <c r="K13" i="1"/>
  <c r="L13" i="1"/>
  <c r="K14" i="1"/>
  <c r="L14" i="1"/>
  <c r="K16" i="1"/>
  <c r="L16" i="1"/>
  <c r="K17" i="1"/>
  <c r="L17" i="1"/>
  <c r="K19" i="1"/>
  <c r="L19" i="1"/>
  <c r="K20" i="1"/>
  <c r="L20" i="1"/>
  <c r="K26" i="1"/>
  <c r="L26" i="1"/>
  <c r="K28" i="1"/>
  <c r="L28" i="1"/>
  <c r="K29" i="1"/>
  <c r="L29" i="1"/>
  <c r="K30" i="1"/>
  <c r="L30" i="1"/>
  <c r="K31" i="1"/>
  <c r="L31" i="1"/>
  <c r="K32" i="1"/>
  <c r="L32" i="1"/>
  <c r="K33" i="1"/>
  <c r="L33" i="1"/>
  <c r="K35" i="1"/>
  <c r="L35" i="1"/>
  <c r="K36" i="1"/>
  <c r="L36" i="1"/>
  <c r="K37" i="1"/>
  <c r="L37" i="1"/>
  <c r="K38" i="1"/>
  <c r="L38" i="1"/>
  <c r="K39" i="1"/>
  <c r="L39" i="1"/>
  <c r="K41" i="1"/>
  <c r="L41" i="1"/>
  <c r="K42" i="1"/>
  <c r="L42" i="1"/>
  <c r="K43" i="1"/>
  <c r="L43" i="1"/>
  <c r="K44" i="1"/>
  <c r="L44" i="1"/>
  <c r="K45" i="1"/>
  <c r="L45" i="1"/>
  <c r="K46" i="1"/>
  <c r="L46" i="1"/>
  <c r="K48" i="1"/>
  <c r="L48" i="1"/>
  <c r="K49" i="1"/>
  <c r="L49" i="1"/>
  <c r="K51" i="1"/>
  <c r="L51" i="1"/>
  <c r="K54" i="1"/>
  <c r="L54" i="1"/>
  <c r="L8" i="1"/>
  <c r="K8" i="1"/>
  <c r="K27" i="1" l="1"/>
  <c r="K40" i="1"/>
  <c r="K15" i="1"/>
  <c r="H53" i="1"/>
  <c r="G53" i="1"/>
  <c r="K53" i="1" s="1"/>
  <c r="L18" i="1"/>
  <c r="L15" i="1"/>
  <c r="L34" i="1"/>
  <c r="L53" i="1" l="1"/>
</calcChain>
</file>

<file path=xl/sharedStrings.xml><?xml version="1.0" encoding="utf-8"?>
<sst xmlns="http://schemas.openxmlformats.org/spreadsheetml/2006/main" count="204" uniqueCount="80">
  <si>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</si>
  <si>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</si>
  <si>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</si>
  <si>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</si>
  <si>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</si>
  <si>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</si>
  <si>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</si>
  <si>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</si>
  <si>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</si>
  <si>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</si>
  <si>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1</t>
  </si>
  <si>
    <t>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</si>
  <si>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</si>
  <si>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</si>
  <si>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</si>
  <si>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</si>
  <si>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</si>
  <si>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</si>
  <si>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</si>
  <si>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</si>
  <si>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</si>
  <si>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999</t>
  </si>
  <si>
    <t xml:space="preserve">PAGO PASIVOS EXIGIBLES VIGENCIAS EXPIRADAS 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</si>
  <si>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</si>
  <si>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</si>
  <si>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</si>
  <si>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</si>
  <si>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</si>
  <si>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</si>
  <si>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</si>
  <si>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6</t>
  </si>
  <si>
    <t>SENTENCIAS Y CONCILIACIONES</t>
  </si>
  <si>
    <t>19</t>
  </si>
  <si>
    <t>OTRAS TRANSFERENCIAS - DISTRIBUCION PREVIO CONCEPTO DGPPN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</si>
  <si>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</si>
  <si>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</si>
  <si>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</si>
  <si>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</si>
  <si>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</si>
  <si>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</si>
  <si>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</si>
  <si>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</si>
  <si>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</si>
  <si>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</si>
  <si>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</si>
  <si>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</si>
  <si>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</si>
  <si>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</si>
  <si>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110</t>
  </si>
  <si>
    <t>APOYO A LA INNOVACION Y EL DESARROLLO PRODUCTIVO DE COLOMBIA - PAGOS PASIVOS EXIGIBLES VIGENCIA EXPIRADA</t>
  </si>
  <si>
    <t>520</t>
  </si>
  <si>
    <t>ADMINISTRACION SISTEMA NACIONAL DE CIENCIA Y TECNOLOGIA</t>
  </si>
  <si>
    <t>IMPLANTACION Y DESARROLLO DEL SISTEMA DE INFORMACION NACIONAL Y TERRITORIAL.SNCT.</t>
  </si>
  <si>
    <t>IMPLANTACION Y DESARROLLO DEL SISTEMA DE INFORMACION NACIONAL Y TERRITORIAL. SNCT - PAGOS PASIVOS EXIGIBLES VIGENCIA EXPRADA</t>
  </si>
  <si>
    <t>ADMINISTRACION SISTEMA NACIONAL DE CIENCIA Y TECNOLOGIA - PAGOS PASIVOS EXIGIBLES VIGENCIA EXPIRADA</t>
  </si>
  <si>
    <t>540</t>
  </si>
  <si>
    <t>ADMINISTRACION DE RECURSOS DE COOPERACION TECNICA Y/O FINANCIERA NO REEMBOLSABLE DE COLCIENCIAS EN EL MARCO DEL SNCTI NIVEL NACIONAL</t>
  </si>
  <si>
    <t>CONFORMACION DE UNA RED DE INTERCAMBIO DE INFORMACION ENTRE INVESTIGADORES LATINOAMERICANOS Y EUROPEOS</t>
  </si>
  <si>
    <t>630</t>
  </si>
  <si>
    <t>300</t>
  </si>
  <si>
    <t>APORTES AL FONDO DE INVESTIGACION EN SALUD,ARTICULO 42,LITERAL B, LEY 643 DE 2001</t>
  </si>
  <si>
    <t>%EJEC/COMP.</t>
  </si>
  <si>
    <t>%EJEC/OBLI</t>
  </si>
  <si>
    <t>DEPARTAMENTO ADMINISTRATIVO DE CIENCIA, TECNOLOGIA E INNOVACION-COLCIENCIA</t>
  </si>
  <si>
    <t>VIGENCIA 2013</t>
  </si>
  <si>
    <t>SECCION: 390101</t>
  </si>
  <si>
    <t>CIFRAS EN PESOS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</si>
  <si>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</si>
  <si>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</si>
  <si>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</si>
  <si>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</si>
  <si>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</si>
  <si>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</si>
  <si>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</si>
  <si>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</si>
  <si>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540</t>
  </si>
  <si>
    <t>SUBTOTAL DE INVERSION 630</t>
  </si>
  <si>
    <t>TOTAL DE INVERSION</t>
  </si>
  <si>
    <t>TOTAL FUNCIONAMIENTO, TRASNFERENCIAS E INVERSION</t>
  </si>
  <si>
    <t>EJECUCION ACUMULADA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</si>
</sst>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_);\(&quot;$&quot;\ #,##0.00\)"/>
    <numFmt numFmtId="165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8"/>
      <name val="Calibri"/>
      <family val="2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165" fontId="9" fillId="2" borderId="1" xfId="0" applyNumberFormat="1" applyFont="1" applyFill="1" applyBorder="1" applyAlignment="1">
      <alignment horizontal="right" vertical="center" wrapText="1" readingOrder="1"/>
    </xf>
    <xf numFmtId="0" fontId="10" fillId="2" borderId="0" xfId="0" applyFont="1" applyFill="1" applyBorder="1"/>
    <xf numFmtId="10" fontId="2" fillId="2" borderId="1" xfId="1" applyNumberFormat="1" applyFont="1" applyFill="1" applyBorder="1" applyAlignment="1">
      <alignment horizontal="center" vertical="center" wrapText="1" readingOrder="1"/>
    </xf>
    <xf numFmtId="165" fontId="9" fillId="0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10" fontId="2" fillId="0" borderId="1" xfId="1" applyNumberFormat="1" applyFont="1" applyFill="1" applyBorder="1" applyAlignment="1">
      <alignment horizontal="center" vertical="center" wrapText="1" readingOrder="1"/>
    </xf>
    <xf numFmtId="165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2" fillId="3" borderId="1" xfId="1" applyNumberFormat="1" applyFont="1" applyFill="1" applyBorder="1" applyAlignment="1">
      <alignment horizontal="center" vertical="center" wrapText="1" readingOrder="1"/>
    </xf>
    <xf numFmtId="164" fontId="7" fillId="0" borderId="0" xfId="0" applyNumberFormat="1" applyFont="1" applyFill="1" applyBorder="1"/>
    <xf numFmtId="0" fontId="9" fillId="2" borderId="2" xfId="0" applyNumberFormat="1" applyFont="1" applyFill="1" applyBorder="1" applyAlignment="1">
      <alignment horizontal="center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9" fillId="0" borderId="3" xfId="0" applyNumberFormat="1" applyFont="1" applyFill="1" applyBorder="1" applyAlignment="1">
      <alignment horizontal="center" vertical="center" wrapText="1" readingOrder="1"/>
    </xf>
    <xf numFmtId="0" fontId="9" fillId="0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9525</xdr:rowOff>
    </xdr:from>
    <xdr:to>
      <xdr:col>5</xdr:col>
      <xdr:colOff>200024</xdr:colOff>
      <xdr:row>5</xdr:row>
      <xdr:rowOff>85725</xdr:rowOff>
    </xdr:to>
    <xdr:pic>
      <xdr:nvPicPr>
        <xdr:cNvPr id="4" name="3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50" y="390525"/>
          <a:ext cx="3314699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tabSelected="1" topLeftCell="A40" workbookViewId="0">
      <selection activeCell="I7" sqref="I7"/>
    </sheetView>
  </sheetViews>
  <sheetFormatPr baseColWidth="10" defaultRowHeight="15" x14ac:dyDescent="0.25"/>
  <cols>
    <col min="1" max="4" width="5.42578125" customWidth="1"/>
    <col min="5" max="5" width="27.5703125" customWidth="1"/>
    <col min="6" max="9" width="18.85546875" customWidth="1"/>
    <col min="10" max="10" width="0" hidden="1" customWidth="1"/>
    <col min="11" max="11" width="14" customWidth="1"/>
    <col min="12" max="12" width="13" customWidth="1"/>
    <col min="13" max="13" width="13.28515625" customWidth="1"/>
  </cols>
  <sheetData>
    <row r="1" spans="1:13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x14ac:dyDescent="0.25">
      <c r="A3" s="27" t="s">
        <v>79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15" customHeight="1" x14ac:dyDescent="0.25">
      <c r="A4" s="28" t="s">
        <v>64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15" customHeight="1" x14ac:dyDescent="0.25">
      <c r="A5" s="28" t="s">
        <v>65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3" ht="15" customHeight="1" x14ac:dyDescent="0.25">
      <c r="A6" s="28" t="s">
        <v>66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K7" s="2" t="s">
        <v>61</v>
      </c>
      <c r="L7" s="2" t="s">
        <v>62</v>
      </c>
      <c r="M7" s="2" t="s">
        <v>67</v>
      </c>
    </row>
    <row r="8" spans="1:13" ht="22.5" x14ac:dyDescent="0.25">
      <c r="A8" s="3" t="s">
        <v>10</v>
      </c>
      <c r="B8" s="3" t="s">
        <v>11</v>
      </c>
      <c r="C8" s="3" t="s">
        <v>10</v>
      </c>
      <c r="D8" s="3" t="s">
        <v>10</v>
      </c>
      <c r="E8" s="4" t="s">
        <v>12</v>
      </c>
      <c r="F8" s="5">
        <v>3516000000</v>
      </c>
      <c r="G8" s="5">
        <v>3371592418</v>
      </c>
      <c r="H8" s="5">
        <v>3371592418</v>
      </c>
      <c r="I8" s="5">
        <v>3371592418</v>
      </c>
      <c r="K8" s="7">
        <f>G8/F8</f>
        <v>0.95892844653014786</v>
      </c>
      <c r="L8" s="7">
        <f t="shared" ref="L8:M8" si="0">H8/G8</f>
        <v>1</v>
      </c>
      <c r="M8" s="7">
        <f t="shared" si="0"/>
        <v>1</v>
      </c>
    </row>
    <row r="9" spans="1:13" x14ac:dyDescent="0.25">
      <c r="A9" s="3" t="s">
        <v>10</v>
      </c>
      <c r="B9" s="3" t="s">
        <v>11</v>
      </c>
      <c r="C9" s="3" t="s">
        <v>10</v>
      </c>
      <c r="D9" s="3" t="s">
        <v>13</v>
      </c>
      <c r="E9" s="4" t="s">
        <v>14</v>
      </c>
      <c r="F9" s="5">
        <v>308000000</v>
      </c>
      <c r="G9" s="5">
        <v>263474246</v>
      </c>
      <c r="H9" s="5">
        <v>263474246</v>
      </c>
      <c r="I9" s="5">
        <v>263474246</v>
      </c>
      <c r="K9" s="7">
        <f t="shared" ref="K9:K54" si="1">G9/F9</f>
        <v>0.85543586363636359</v>
      </c>
      <c r="L9" s="7">
        <f t="shared" ref="L9:L54" si="2">H9/G9</f>
        <v>1</v>
      </c>
      <c r="M9" s="7">
        <f t="shared" ref="M9:M54" si="3">I9/H9</f>
        <v>1</v>
      </c>
    </row>
    <row r="10" spans="1:13" x14ac:dyDescent="0.25">
      <c r="A10" s="3" t="s">
        <v>10</v>
      </c>
      <c r="B10" s="3" t="s">
        <v>11</v>
      </c>
      <c r="C10" s="3" t="s">
        <v>10</v>
      </c>
      <c r="D10" s="3" t="s">
        <v>15</v>
      </c>
      <c r="E10" s="4" t="s">
        <v>16</v>
      </c>
      <c r="F10" s="5">
        <v>2175827531</v>
      </c>
      <c r="G10" s="5">
        <v>2071427353</v>
      </c>
      <c r="H10" s="5">
        <v>2071427353</v>
      </c>
      <c r="I10" s="5">
        <v>2071427353</v>
      </c>
      <c r="K10" s="7">
        <f t="shared" si="1"/>
        <v>0.95201817399928834</v>
      </c>
      <c r="L10" s="7">
        <f t="shared" si="2"/>
        <v>1</v>
      </c>
      <c r="M10" s="7">
        <f t="shared" si="3"/>
        <v>1</v>
      </c>
    </row>
    <row r="11" spans="1:13" ht="33.75" x14ac:dyDescent="0.25">
      <c r="A11" s="3" t="s">
        <v>10</v>
      </c>
      <c r="B11" s="3" t="s">
        <v>11</v>
      </c>
      <c r="C11" s="3" t="s">
        <v>10</v>
      </c>
      <c r="D11" s="3" t="s">
        <v>17</v>
      </c>
      <c r="E11" s="4" t="s">
        <v>18</v>
      </c>
      <c r="F11" s="5">
        <v>170000000</v>
      </c>
      <c r="G11" s="5">
        <v>140774180</v>
      </c>
      <c r="H11" s="5">
        <v>140774180</v>
      </c>
      <c r="I11" s="5">
        <v>140774180</v>
      </c>
      <c r="K11" s="7">
        <f t="shared" si="1"/>
        <v>0.8280834117647059</v>
      </c>
      <c r="L11" s="7">
        <f t="shared" si="2"/>
        <v>1</v>
      </c>
      <c r="M11" s="7">
        <f t="shared" si="3"/>
        <v>1</v>
      </c>
    </row>
    <row r="12" spans="1:13" ht="22.5" x14ac:dyDescent="0.25">
      <c r="A12" s="3" t="s">
        <v>10</v>
      </c>
      <c r="B12" s="3" t="s">
        <v>11</v>
      </c>
      <c r="C12" s="3" t="s">
        <v>19</v>
      </c>
      <c r="D12" s="3"/>
      <c r="E12" s="4" t="s">
        <v>20</v>
      </c>
      <c r="F12" s="5">
        <v>5159873400</v>
      </c>
      <c r="G12" s="5">
        <v>4958756287</v>
      </c>
      <c r="H12" s="5">
        <v>4908756287</v>
      </c>
      <c r="I12" s="5">
        <v>4870340687</v>
      </c>
      <c r="K12" s="7">
        <f t="shared" si="1"/>
        <v>0.96102285901045559</v>
      </c>
      <c r="L12" s="7">
        <f t="shared" si="2"/>
        <v>0.98991682649718415</v>
      </c>
      <c r="M12" s="7">
        <f t="shared" si="3"/>
        <v>0.99217406655495666</v>
      </c>
    </row>
    <row r="13" spans="1:13" ht="22.5" x14ac:dyDescent="0.25">
      <c r="A13" s="3" t="s">
        <v>10</v>
      </c>
      <c r="B13" s="3" t="s">
        <v>11</v>
      </c>
      <c r="C13" s="3" t="s">
        <v>19</v>
      </c>
      <c r="D13" s="3" t="s">
        <v>21</v>
      </c>
      <c r="E13" s="4" t="s">
        <v>22</v>
      </c>
      <c r="F13" s="5">
        <v>1126600</v>
      </c>
      <c r="G13" s="5">
        <v>1126600</v>
      </c>
      <c r="H13" s="5">
        <v>1126600</v>
      </c>
      <c r="I13" s="5">
        <v>1126600</v>
      </c>
      <c r="K13" s="7">
        <f t="shared" si="1"/>
        <v>1</v>
      </c>
      <c r="L13" s="7">
        <f t="shared" si="2"/>
        <v>1</v>
      </c>
      <c r="M13" s="7">
        <f t="shared" si="3"/>
        <v>1</v>
      </c>
    </row>
    <row r="14" spans="1:13" ht="33.75" x14ac:dyDescent="0.25">
      <c r="A14" s="3" t="s">
        <v>10</v>
      </c>
      <c r="B14" s="3" t="s">
        <v>11</v>
      </c>
      <c r="C14" s="3" t="s">
        <v>15</v>
      </c>
      <c r="D14" s="3"/>
      <c r="E14" s="4" t="s">
        <v>23</v>
      </c>
      <c r="F14" s="5">
        <v>2148000000</v>
      </c>
      <c r="G14" s="5">
        <v>1829722313</v>
      </c>
      <c r="H14" s="5">
        <v>1829722313</v>
      </c>
      <c r="I14" s="5">
        <v>1829531513</v>
      </c>
      <c r="K14" s="7">
        <f t="shared" si="1"/>
        <v>0.85182603026070769</v>
      </c>
      <c r="L14" s="7">
        <f t="shared" si="2"/>
        <v>1</v>
      </c>
      <c r="M14" s="7">
        <f t="shared" si="3"/>
        <v>0.99989572188159681</v>
      </c>
    </row>
    <row r="15" spans="1:13" x14ac:dyDescent="0.25">
      <c r="A15" s="18" t="s">
        <v>68</v>
      </c>
      <c r="B15" s="19"/>
      <c r="C15" s="19"/>
      <c r="D15" s="19"/>
      <c r="E15" s="20"/>
      <c r="F15" s="8">
        <f>SUM(F8:F14)</f>
        <v>13478827531</v>
      </c>
      <c r="G15" s="8">
        <f t="shared" ref="G15:I15" si="4">SUM(G8:G14)</f>
        <v>12636873397</v>
      </c>
      <c r="H15" s="8">
        <f t="shared" si="4"/>
        <v>12586873397</v>
      </c>
      <c r="I15" s="8">
        <f t="shared" si="4"/>
        <v>12548266997</v>
      </c>
      <c r="J15" s="9"/>
      <c r="K15" s="10">
        <f t="shared" si="1"/>
        <v>0.93753506140919252</v>
      </c>
      <c r="L15" s="10">
        <f t="shared" si="2"/>
        <v>0.9960433250829378</v>
      </c>
      <c r="M15" s="10">
        <f t="shared" si="3"/>
        <v>0.99693280461459144</v>
      </c>
    </row>
    <row r="16" spans="1:13" x14ac:dyDescent="0.25">
      <c r="A16" s="3" t="s">
        <v>19</v>
      </c>
      <c r="B16" s="3" t="s">
        <v>11</v>
      </c>
      <c r="C16" s="3" t="s">
        <v>24</v>
      </c>
      <c r="D16" s="3"/>
      <c r="E16" s="4" t="s">
        <v>25</v>
      </c>
      <c r="F16" s="5">
        <v>49000000</v>
      </c>
      <c r="G16" s="5">
        <v>47696763</v>
      </c>
      <c r="H16" s="5">
        <v>47696763</v>
      </c>
      <c r="I16" s="5">
        <v>47696763</v>
      </c>
      <c r="K16" s="7">
        <f t="shared" si="1"/>
        <v>0.97340332653061223</v>
      </c>
      <c r="L16" s="7">
        <f t="shared" si="2"/>
        <v>1</v>
      </c>
      <c r="M16" s="7">
        <f t="shared" si="3"/>
        <v>1</v>
      </c>
    </row>
    <row r="17" spans="1:13" ht="22.5" x14ac:dyDescent="0.25">
      <c r="A17" s="3" t="s">
        <v>19</v>
      </c>
      <c r="B17" s="3" t="s">
        <v>11</v>
      </c>
      <c r="C17" s="3" t="s">
        <v>13</v>
      </c>
      <c r="D17" s="3"/>
      <c r="E17" s="4" t="s">
        <v>26</v>
      </c>
      <c r="F17" s="5">
        <v>3023000000</v>
      </c>
      <c r="G17" s="5">
        <v>2896158166.3800001</v>
      </c>
      <c r="H17" s="5">
        <v>2871142241.3800001</v>
      </c>
      <c r="I17" s="5">
        <v>2221469499.3800001</v>
      </c>
      <c r="K17" s="7">
        <f t="shared" si="1"/>
        <v>0.95804107389348336</v>
      </c>
      <c r="L17" s="7">
        <f t="shared" si="2"/>
        <v>0.99136237609865474</v>
      </c>
      <c r="M17" s="7">
        <f t="shared" si="3"/>
        <v>0.7737232476201743</v>
      </c>
    </row>
    <row r="18" spans="1:13" x14ac:dyDescent="0.25">
      <c r="A18" s="18" t="s">
        <v>69</v>
      </c>
      <c r="B18" s="19"/>
      <c r="C18" s="19"/>
      <c r="D18" s="19"/>
      <c r="E18" s="20"/>
      <c r="F18" s="8">
        <f>SUM(F16:F17)</f>
        <v>3072000000</v>
      </c>
      <c r="G18" s="8">
        <f t="shared" ref="G18:I18" si="5">SUM(G16:G17)</f>
        <v>2943854929.3800001</v>
      </c>
      <c r="H18" s="8">
        <f t="shared" si="5"/>
        <v>2918839004.3800001</v>
      </c>
      <c r="I18" s="8">
        <f t="shared" si="5"/>
        <v>2269166262.3800001</v>
      </c>
      <c r="J18" s="9"/>
      <c r="K18" s="7">
        <f t="shared" si="1"/>
        <v>0.9582861098242188</v>
      </c>
      <c r="L18" s="7">
        <f t="shared" si="2"/>
        <v>0.99150232412937933</v>
      </c>
      <c r="M18" s="7">
        <f t="shared" si="3"/>
        <v>0.77742083718043264</v>
      </c>
    </row>
    <row r="19" spans="1:13" ht="22.5" x14ac:dyDescent="0.25">
      <c r="A19" s="3" t="s">
        <v>24</v>
      </c>
      <c r="B19" s="3" t="s">
        <v>10</v>
      </c>
      <c r="C19" s="3" t="s">
        <v>10</v>
      </c>
      <c r="D19" s="3" t="s">
        <v>24</v>
      </c>
      <c r="E19" s="4" t="s">
        <v>27</v>
      </c>
      <c r="F19" s="5">
        <v>65000000</v>
      </c>
      <c r="G19" s="5">
        <v>65000000</v>
      </c>
      <c r="H19" s="5">
        <v>65000000</v>
      </c>
      <c r="I19" s="5">
        <v>65000000</v>
      </c>
      <c r="K19" s="7">
        <f t="shared" si="1"/>
        <v>1</v>
      </c>
      <c r="L19" s="7">
        <f t="shared" si="2"/>
        <v>1</v>
      </c>
      <c r="M19" s="7">
        <f t="shared" si="3"/>
        <v>1</v>
      </c>
    </row>
    <row r="20" spans="1:13" ht="33.75" x14ac:dyDescent="0.25">
      <c r="A20" s="3" t="s">
        <v>24</v>
      </c>
      <c r="B20" s="3" t="s">
        <v>10</v>
      </c>
      <c r="C20" s="3" t="s">
        <v>10</v>
      </c>
      <c r="D20" s="3" t="s">
        <v>13</v>
      </c>
      <c r="E20" s="4" t="s">
        <v>28</v>
      </c>
      <c r="F20" s="5">
        <v>73000000</v>
      </c>
      <c r="G20" s="5">
        <v>73000000</v>
      </c>
      <c r="H20" s="5">
        <v>73000000</v>
      </c>
      <c r="I20" s="5">
        <v>73000000</v>
      </c>
      <c r="K20" s="7">
        <f t="shared" si="1"/>
        <v>1</v>
      </c>
      <c r="L20" s="7">
        <f t="shared" si="2"/>
        <v>1</v>
      </c>
      <c r="M20" s="7">
        <f t="shared" si="3"/>
        <v>1</v>
      </c>
    </row>
    <row r="21" spans="1:13" ht="22.5" x14ac:dyDescent="0.25">
      <c r="A21" s="3" t="s">
        <v>24</v>
      </c>
      <c r="B21" s="3" t="s">
        <v>19</v>
      </c>
      <c r="C21" s="3" t="s">
        <v>10</v>
      </c>
      <c r="D21" s="3" t="s">
        <v>10</v>
      </c>
      <c r="E21" s="4" t="s">
        <v>29</v>
      </c>
      <c r="F21" s="5">
        <v>134172469</v>
      </c>
      <c r="G21" s="5">
        <v>134172469</v>
      </c>
      <c r="H21" s="5">
        <v>134172469</v>
      </c>
      <c r="I21" s="5">
        <v>134172469</v>
      </c>
      <c r="K21" s="7">
        <f t="shared" si="1"/>
        <v>1</v>
      </c>
      <c r="L21" s="7">
        <f t="shared" si="2"/>
        <v>1</v>
      </c>
      <c r="M21" s="7">
        <f t="shared" si="3"/>
        <v>1</v>
      </c>
    </row>
    <row r="22" spans="1:13" ht="22.5" x14ac:dyDescent="0.25">
      <c r="A22" s="3" t="s">
        <v>24</v>
      </c>
      <c r="B22" s="3" t="s">
        <v>19</v>
      </c>
      <c r="C22" s="3" t="s">
        <v>10</v>
      </c>
      <c r="D22" s="3" t="s">
        <v>10</v>
      </c>
      <c r="E22" s="4" t="s">
        <v>29</v>
      </c>
      <c r="F22" s="5">
        <v>404000000</v>
      </c>
      <c r="G22" s="5">
        <v>404000000</v>
      </c>
      <c r="H22" s="5">
        <v>404000000</v>
      </c>
      <c r="I22" s="5">
        <v>404000000</v>
      </c>
      <c r="K22" s="7">
        <f t="shared" si="1"/>
        <v>1</v>
      </c>
      <c r="L22" s="7">
        <f t="shared" si="2"/>
        <v>1</v>
      </c>
      <c r="M22" s="7">
        <f t="shared" si="3"/>
        <v>1</v>
      </c>
    </row>
    <row r="23" spans="1:13" x14ac:dyDescent="0.25">
      <c r="A23" s="3" t="s">
        <v>24</v>
      </c>
      <c r="B23" s="3" t="s">
        <v>30</v>
      </c>
      <c r="C23" s="3" t="s">
        <v>10</v>
      </c>
      <c r="D23" s="3" t="s">
        <v>10</v>
      </c>
      <c r="E23" s="4" t="s">
        <v>31</v>
      </c>
      <c r="F23" s="5">
        <v>206000000</v>
      </c>
      <c r="G23" s="5">
        <v>0</v>
      </c>
      <c r="H23" s="5">
        <v>0</v>
      </c>
      <c r="I23" s="5">
        <v>0</v>
      </c>
      <c r="K23" s="7">
        <f t="shared" si="1"/>
        <v>0</v>
      </c>
      <c r="L23" s="7">
        <v>0</v>
      </c>
      <c r="M23" s="7">
        <v>0</v>
      </c>
    </row>
    <row r="24" spans="1:13" ht="33.75" x14ac:dyDescent="0.25">
      <c r="A24" s="3" t="s">
        <v>24</v>
      </c>
      <c r="B24" s="3" t="s">
        <v>30</v>
      </c>
      <c r="C24" s="3" t="s">
        <v>24</v>
      </c>
      <c r="D24" s="3" t="s">
        <v>32</v>
      </c>
      <c r="E24" s="4" t="s">
        <v>33</v>
      </c>
      <c r="F24" s="5">
        <v>195000000</v>
      </c>
      <c r="G24" s="5">
        <v>0</v>
      </c>
      <c r="H24" s="5">
        <v>0</v>
      </c>
      <c r="I24" s="5">
        <v>0</v>
      </c>
      <c r="K24" s="7">
        <f t="shared" si="1"/>
        <v>0</v>
      </c>
      <c r="L24" s="7">
        <v>0</v>
      </c>
      <c r="M24" s="7">
        <v>0</v>
      </c>
    </row>
    <row r="25" spans="1:13" x14ac:dyDescent="0.25">
      <c r="A25" s="18" t="s">
        <v>70</v>
      </c>
      <c r="B25" s="19"/>
      <c r="C25" s="19"/>
      <c r="D25" s="19"/>
      <c r="E25" s="20"/>
      <c r="F25" s="8">
        <f>SUM(F19:F24)</f>
        <v>1077172469</v>
      </c>
      <c r="G25" s="8">
        <f t="shared" ref="G25:I25" si="6">SUM(G19:G24)</f>
        <v>676172469</v>
      </c>
      <c r="H25" s="8">
        <f t="shared" si="6"/>
        <v>676172469</v>
      </c>
      <c r="I25" s="8">
        <f t="shared" si="6"/>
        <v>676172469</v>
      </c>
      <c r="J25" s="9"/>
      <c r="K25" s="10">
        <f t="shared" si="1"/>
        <v>0.6277290670339255</v>
      </c>
      <c r="L25" s="10">
        <f t="shared" si="2"/>
        <v>1</v>
      </c>
      <c r="M25" s="10">
        <f t="shared" si="3"/>
        <v>1</v>
      </c>
    </row>
    <row r="26" spans="1:13" ht="56.25" x14ac:dyDescent="0.25">
      <c r="A26" s="3" t="s">
        <v>34</v>
      </c>
      <c r="B26" s="3" t="s">
        <v>35</v>
      </c>
      <c r="C26" s="3" t="s">
        <v>19</v>
      </c>
      <c r="D26" s="3" t="s">
        <v>0</v>
      </c>
      <c r="E26" s="4" t="s">
        <v>36</v>
      </c>
      <c r="F26" s="5">
        <v>7000000000</v>
      </c>
      <c r="G26" s="5">
        <v>7000000000</v>
      </c>
      <c r="H26" s="5">
        <v>5055220000</v>
      </c>
      <c r="I26" s="5">
        <v>5055220000</v>
      </c>
      <c r="K26" s="7">
        <f t="shared" si="1"/>
        <v>1</v>
      </c>
      <c r="L26" s="7">
        <f t="shared" si="2"/>
        <v>0.72217428571428577</v>
      </c>
      <c r="M26" s="7">
        <f t="shared" si="3"/>
        <v>1</v>
      </c>
    </row>
    <row r="27" spans="1:13" x14ac:dyDescent="0.25">
      <c r="A27" s="18" t="s">
        <v>71</v>
      </c>
      <c r="B27" s="19"/>
      <c r="C27" s="19"/>
      <c r="D27" s="19"/>
      <c r="E27" s="20"/>
      <c r="F27" s="8">
        <f>SUM(F26)</f>
        <v>7000000000</v>
      </c>
      <c r="G27" s="8">
        <f t="shared" ref="G27:I27" si="7">SUM(G26)</f>
        <v>7000000000</v>
      </c>
      <c r="H27" s="8">
        <f t="shared" si="7"/>
        <v>5055220000</v>
      </c>
      <c r="I27" s="8">
        <f t="shared" si="7"/>
        <v>5055220000</v>
      </c>
      <c r="J27" s="9"/>
      <c r="K27" s="10">
        <f t="shared" si="1"/>
        <v>1</v>
      </c>
      <c r="L27" s="10">
        <f t="shared" si="2"/>
        <v>0.72217428571428577</v>
      </c>
      <c r="M27" s="10">
        <f t="shared" si="3"/>
        <v>1</v>
      </c>
    </row>
    <row r="28" spans="1:13" ht="56.25" x14ac:dyDescent="0.25">
      <c r="A28" s="3" t="s">
        <v>37</v>
      </c>
      <c r="B28" s="3" t="s">
        <v>35</v>
      </c>
      <c r="C28" s="3" t="s">
        <v>10</v>
      </c>
      <c r="D28" s="3" t="s">
        <v>0</v>
      </c>
      <c r="E28" s="4" t="s">
        <v>38</v>
      </c>
      <c r="F28" s="5">
        <v>2450000000</v>
      </c>
      <c r="G28" s="5">
        <v>2446665874.2399998</v>
      </c>
      <c r="H28" s="5">
        <v>2433665874.2399998</v>
      </c>
      <c r="I28" s="5">
        <v>2343073218</v>
      </c>
      <c r="K28" s="7">
        <f t="shared" si="1"/>
        <v>0.99863913234285706</v>
      </c>
      <c r="L28" s="7">
        <f t="shared" si="2"/>
        <v>0.99468664678047303</v>
      </c>
      <c r="M28" s="7">
        <f t="shared" si="3"/>
        <v>0.96277522843258401</v>
      </c>
    </row>
    <row r="29" spans="1:13" ht="56.25" x14ac:dyDescent="0.25">
      <c r="A29" s="3" t="s">
        <v>37</v>
      </c>
      <c r="B29" s="3" t="s">
        <v>35</v>
      </c>
      <c r="C29" s="3" t="s">
        <v>10</v>
      </c>
      <c r="D29" s="3" t="s">
        <v>0</v>
      </c>
      <c r="E29" s="4" t="s">
        <v>38</v>
      </c>
      <c r="F29" s="5">
        <v>2801464000</v>
      </c>
      <c r="G29" s="5">
        <v>2797464000</v>
      </c>
      <c r="H29" s="5">
        <v>2797464000</v>
      </c>
      <c r="I29" s="5">
        <v>859688888</v>
      </c>
      <c r="K29" s="7">
        <f t="shared" si="1"/>
        <v>0.99857217511986585</v>
      </c>
      <c r="L29" s="7">
        <f t="shared" si="2"/>
        <v>1</v>
      </c>
      <c r="M29" s="7">
        <f t="shared" si="3"/>
        <v>0.30731008084465072</v>
      </c>
    </row>
    <row r="30" spans="1:13" ht="33.75" x14ac:dyDescent="0.25">
      <c r="A30" s="3" t="s">
        <v>37</v>
      </c>
      <c r="B30" s="3" t="s">
        <v>35</v>
      </c>
      <c r="C30" s="3" t="s">
        <v>19</v>
      </c>
      <c r="D30" s="3" t="s">
        <v>0</v>
      </c>
      <c r="E30" s="4" t="s">
        <v>39</v>
      </c>
      <c r="F30" s="5">
        <v>220286402890</v>
      </c>
      <c r="G30" s="5">
        <v>220286402890</v>
      </c>
      <c r="H30" s="5">
        <v>220286402890</v>
      </c>
      <c r="I30" s="5">
        <v>220286402890</v>
      </c>
      <c r="K30" s="7">
        <f t="shared" si="1"/>
        <v>1</v>
      </c>
      <c r="L30" s="7">
        <f t="shared" si="2"/>
        <v>1</v>
      </c>
      <c r="M30" s="7">
        <f t="shared" si="3"/>
        <v>1</v>
      </c>
    </row>
    <row r="31" spans="1:13" ht="56.25" x14ac:dyDescent="0.25">
      <c r="A31" s="3" t="s">
        <v>37</v>
      </c>
      <c r="B31" s="3" t="s">
        <v>35</v>
      </c>
      <c r="C31" s="3" t="s">
        <v>13</v>
      </c>
      <c r="D31" s="3" t="s">
        <v>0</v>
      </c>
      <c r="E31" s="4" t="s">
        <v>40</v>
      </c>
      <c r="F31" s="5">
        <v>14000000000</v>
      </c>
      <c r="G31" s="5">
        <v>14000000000</v>
      </c>
      <c r="H31" s="5">
        <v>14000000000</v>
      </c>
      <c r="I31" s="5">
        <v>14000000000</v>
      </c>
      <c r="K31" s="7">
        <f t="shared" si="1"/>
        <v>1</v>
      </c>
      <c r="L31" s="7">
        <f t="shared" si="2"/>
        <v>1</v>
      </c>
      <c r="M31" s="7">
        <f t="shared" si="3"/>
        <v>1</v>
      </c>
    </row>
    <row r="32" spans="1:13" ht="67.5" x14ac:dyDescent="0.25">
      <c r="A32" s="3" t="s">
        <v>37</v>
      </c>
      <c r="B32" s="3" t="s">
        <v>35</v>
      </c>
      <c r="C32" s="3" t="s">
        <v>41</v>
      </c>
      <c r="D32" s="3" t="s">
        <v>0</v>
      </c>
      <c r="E32" s="4" t="s">
        <v>42</v>
      </c>
      <c r="F32" s="5">
        <v>4200000000</v>
      </c>
      <c r="G32" s="5">
        <v>4199934000</v>
      </c>
      <c r="H32" s="5">
        <v>4089967000</v>
      </c>
      <c r="I32" s="5">
        <v>3920982600</v>
      </c>
      <c r="K32" s="7">
        <f t="shared" si="1"/>
        <v>0.99998428571428566</v>
      </c>
      <c r="L32" s="7">
        <f t="shared" si="2"/>
        <v>0.97381696950475893</v>
      </c>
      <c r="M32" s="7">
        <f t="shared" si="3"/>
        <v>0.95868318741936065</v>
      </c>
    </row>
    <row r="33" spans="1:13" ht="67.5" x14ac:dyDescent="0.25">
      <c r="A33" s="3" t="s">
        <v>37</v>
      </c>
      <c r="B33" s="3" t="s">
        <v>35</v>
      </c>
      <c r="C33" s="3" t="s">
        <v>41</v>
      </c>
      <c r="D33" s="3" t="s">
        <v>0</v>
      </c>
      <c r="E33" s="4" t="s">
        <v>42</v>
      </c>
      <c r="F33" s="5">
        <v>6385785597</v>
      </c>
      <c r="G33" s="5">
        <v>6318747168</v>
      </c>
      <c r="H33" s="5">
        <v>6185179741</v>
      </c>
      <c r="I33" s="5">
        <v>3691721624</v>
      </c>
      <c r="K33" s="7">
        <f t="shared" si="1"/>
        <v>0.9895019292486904</v>
      </c>
      <c r="L33" s="7">
        <f t="shared" si="2"/>
        <v>0.97886172314720477</v>
      </c>
      <c r="M33" s="7">
        <f t="shared" si="3"/>
        <v>0.59686569810227286</v>
      </c>
    </row>
    <row r="34" spans="1:13" x14ac:dyDescent="0.25">
      <c r="A34" s="18" t="s">
        <v>72</v>
      </c>
      <c r="B34" s="19"/>
      <c r="C34" s="19"/>
      <c r="D34" s="19"/>
      <c r="E34" s="20"/>
      <c r="F34" s="8">
        <f>SUM(F28:F33)</f>
        <v>250123652487</v>
      </c>
      <c r="G34" s="8">
        <f t="shared" ref="G34:I34" si="8">SUM(G28:G33)</f>
        <v>250049213932.23999</v>
      </c>
      <c r="H34" s="8">
        <f t="shared" si="8"/>
        <v>249792679505.23999</v>
      </c>
      <c r="I34" s="8">
        <f t="shared" si="8"/>
        <v>245101869220</v>
      </c>
      <c r="J34" s="9"/>
      <c r="K34" s="10">
        <f t="shared" si="1"/>
        <v>0.99970239298035246</v>
      </c>
      <c r="L34" s="10">
        <f t="shared" si="2"/>
        <v>0.99897406425332924</v>
      </c>
      <c r="M34" s="10">
        <f t="shared" si="3"/>
        <v>0.98122118592694152</v>
      </c>
    </row>
    <row r="35" spans="1:13" ht="67.5" x14ac:dyDescent="0.25">
      <c r="A35" s="3" t="s">
        <v>43</v>
      </c>
      <c r="B35" s="3" t="s">
        <v>35</v>
      </c>
      <c r="C35" s="3" t="s">
        <v>44</v>
      </c>
      <c r="D35" s="3" t="s">
        <v>0</v>
      </c>
      <c r="E35" s="4" t="s">
        <v>45</v>
      </c>
      <c r="F35" s="5">
        <v>37747413760</v>
      </c>
      <c r="G35" s="5">
        <v>37747413760</v>
      </c>
      <c r="H35" s="5">
        <v>37747413760</v>
      </c>
      <c r="I35" s="5">
        <v>37747413760</v>
      </c>
      <c r="K35" s="7">
        <f t="shared" si="1"/>
        <v>1</v>
      </c>
      <c r="L35" s="7">
        <f t="shared" si="2"/>
        <v>1</v>
      </c>
      <c r="M35" s="7">
        <f t="shared" si="3"/>
        <v>1</v>
      </c>
    </row>
    <row r="36" spans="1:13" ht="67.5" x14ac:dyDescent="0.25">
      <c r="A36" s="3" t="s">
        <v>43</v>
      </c>
      <c r="B36" s="3" t="s">
        <v>35</v>
      </c>
      <c r="C36" s="3" t="s">
        <v>44</v>
      </c>
      <c r="D36" s="3" t="s">
        <v>0</v>
      </c>
      <c r="E36" s="4" t="s">
        <v>45</v>
      </c>
      <c r="F36" s="5">
        <v>1752004200</v>
      </c>
      <c r="G36" s="5">
        <v>1733004200</v>
      </c>
      <c r="H36" s="5">
        <v>1733004200</v>
      </c>
      <c r="I36" s="5">
        <v>26000000</v>
      </c>
      <c r="K36" s="7">
        <f t="shared" si="1"/>
        <v>0.98915527713917584</v>
      </c>
      <c r="L36" s="7">
        <f t="shared" si="2"/>
        <v>1</v>
      </c>
      <c r="M36" s="7">
        <f t="shared" si="3"/>
        <v>1.5002848810175993E-2</v>
      </c>
    </row>
    <row r="37" spans="1:13" ht="33.75" x14ac:dyDescent="0.25">
      <c r="A37" s="3" t="s">
        <v>43</v>
      </c>
      <c r="B37" s="3" t="s">
        <v>35</v>
      </c>
      <c r="C37" s="3" t="s">
        <v>46</v>
      </c>
      <c r="D37" s="3" t="s">
        <v>0</v>
      </c>
      <c r="E37" s="4" t="s">
        <v>47</v>
      </c>
      <c r="F37" s="5">
        <v>19021766672</v>
      </c>
      <c r="G37" s="5">
        <v>19021766672</v>
      </c>
      <c r="H37" s="5">
        <v>19021766672</v>
      </c>
      <c r="I37" s="5">
        <v>18822866672</v>
      </c>
      <c r="K37" s="7">
        <f t="shared" si="1"/>
        <v>1</v>
      </c>
      <c r="L37" s="7">
        <f t="shared" si="2"/>
        <v>1</v>
      </c>
      <c r="M37" s="7">
        <f t="shared" si="3"/>
        <v>0.98954355799701921</v>
      </c>
    </row>
    <row r="38" spans="1:13" ht="33.75" x14ac:dyDescent="0.25">
      <c r="A38" s="3" t="s">
        <v>43</v>
      </c>
      <c r="B38" s="3" t="s">
        <v>35</v>
      </c>
      <c r="C38" s="3" t="s">
        <v>46</v>
      </c>
      <c r="D38" s="3" t="s">
        <v>0</v>
      </c>
      <c r="E38" s="4" t="s">
        <v>47</v>
      </c>
      <c r="F38" s="5">
        <v>14672715390</v>
      </c>
      <c r="G38" s="5">
        <v>13752772577</v>
      </c>
      <c r="H38" s="5">
        <v>13752772577</v>
      </c>
      <c r="I38" s="5">
        <v>603783462</v>
      </c>
      <c r="K38" s="7">
        <f t="shared" si="1"/>
        <v>0.93730248365432245</v>
      </c>
      <c r="L38" s="7">
        <f t="shared" si="2"/>
        <v>1</v>
      </c>
      <c r="M38" s="7">
        <f t="shared" si="3"/>
        <v>4.3902671888122503E-2</v>
      </c>
    </row>
    <row r="39" spans="1:13" ht="45" x14ac:dyDescent="0.25">
      <c r="A39" s="3" t="s">
        <v>43</v>
      </c>
      <c r="B39" s="3" t="s">
        <v>35</v>
      </c>
      <c r="C39" s="3" t="s">
        <v>48</v>
      </c>
      <c r="D39" s="3" t="s">
        <v>0</v>
      </c>
      <c r="E39" s="4" t="s">
        <v>49</v>
      </c>
      <c r="F39" s="5">
        <v>7521986</v>
      </c>
      <c r="G39" s="5">
        <v>7521986</v>
      </c>
      <c r="H39" s="5">
        <v>7521986</v>
      </c>
      <c r="I39" s="5">
        <v>7521986</v>
      </c>
      <c r="K39" s="7">
        <f t="shared" si="1"/>
        <v>1</v>
      </c>
      <c r="L39" s="7">
        <f>H39/G39</f>
        <v>1</v>
      </c>
      <c r="M39" s="7">
        <f t="shared" si="3"/>
        <v>1</v>
      </c>
    </row>
    <row r="40" spans="1:13" x14ac:dyDescent="0.25">
      <c r="A40" s="24" t="s">
        <v>73</v>
      </c>
      <c r="B40" s="25"/>
      <c r="C40" s="25"/>
      <c r="D40" s="25"/>
      <c r="E40" s="26"/>
      <c r="F40" s="11">
        <f>SUM(F35:F39)</f>
        <v>73201422008</v>
      </c>
      <c r="G40" s="11">
        <f t="shared" ref="G40:I40" si="9">SUM(G35:G39)</f>
        <v>72262479195</v>
      </c>
      <c r="H40" s="11">
        <f t="shared" si="9"/>
        <v>72262479195</v>
      </c>
      <c r="I40" s="11">
        <f t="shared" si="9"/>
        <v>57207585880</v>
      </c>
      <c r="J40" s="12"/>
      <c r="K40" s="13">
        <f t="shared" si="1"/>
        <v>0.98717316156921942</v>
      </c>
      <c r="L40" s="13">
        <f>H40/G40</f>
        <v>1</v>
      </c>
      <c r="M40" s="13">
        <f t="shared" si="3"/>
        <v>0.79166375852709903</v>
      </c>
    </row>
    <row r="41" spans="1:13" ht="33.75" x14ac:dyDescent="0.25">
      <c r="A41" s="3" t="s">
        <v>50</v>
      </c>
      <c r="B41" s="3" t="s">
        <v>35</v>
      </c>
      <c r="C41" s="3" t="s">
        <v>10</v>
      </c>
      <c r="D41" s="3" t="s">
        <v>0</v>
      </c>
      <c r="E41" s="4" t="s">
        <v>51</v>
      </c>
      <c r="F41" s="5">
        <v>5759370442</v>
      </c>
      <c r="G41" s="5">
        <v>5366204174</v>
      </c>
      <c r="H41" s="5">
        <v>5170663085</v>
      </c>
      <c r="I41" s="5">
        <v>5093683933</v>
      </c>
      <c r="K41" s="7">
        <f t="shared" si="1"/>
        <v>0.93173450606114006</v>
      </c>
      <c r="L41" s="7">
        <f t="shared" si="2"/>
        <v>0.96356063193655139</v>
      </c>
      <c r="M41" s="7">
        <f t="shared" si="3"/>
        <v>0.98511232491180578</v>
      </c>
    </row>
    <row r="42" spans="1:13" ht="33.75" x14ac:dyDescent="0.25">
      <c r="A42" s="3" t="s">
        <v>50</v>
      </c>
      <c r="B42" s="3" t="s">
        <v>35</v>
      </c>
      <c r="C42" s="3" t="s">
        <v>10</v>
      </c>
      <c r="D42" s="3" t="s">
        <v>0</v>
      </c>
      <c r="E42" s="4" t="s">
        <v>51</v>
      </c>
      <c r="F42" s="5">
        <v>3982323039</v>
      </c>
      <c r="G42" s="5">
        <v>2801664341</v>
      </c>
      <c r="H42" s="5">
        <v>2474703306</v>
      </c>
      <c r="I42" s="5">
        <v>2237567096</v>
      </c>
      <c r="K42" s="7">
        <f t="shared" si="1"/>
        <v>0.7035251318294673</v>
      </c>
      <c r="L42" s="7">
        <f t="shared" si="2"/>
        <v>0.88329757058502678</v>
      </c>
      <c r="M42" s="7">
        <f t="shared" si="3"/>
        <v>0.90417590285467542</v>
      </c>
    </row>
    <row r="43" spans="1:13" ht="33.75" x14ac:dyDescent="0.25">
      <c r="A43" s="3" t="s">
        <v>50</v>
      </c>
      <c r="B43" s="3" t="s">
        <v>35</v>
      </c>
      <c r="C43" s="3" t="s">
        <v>24</v>
      </c>
      <c r="D43" s="3" t="s">
        <v>0</v>
      </c>
      <c r="E43" s="4" t="s">
        <v>52</v>
      </c>
      <c r="F43" s="5">
        <v>1608229225</v>
      </c>
      <c r="G43" s="5">
        <v>1374642755</v>
      </c>
      <c r="H43" s="5">
        <v>1343043992</v>
      </c>
      <c r="I43" s="5">
        <v>1067148246</v>
      </c>
      <c r="K43" s="7">
        <f t="shared" si="1"/>
        <v>0.85475548735908591</v>
      </c>
      <c r="L43" s="7">
        <f t="shared" si="2"/>
        <v>0.97701310912594164</v>
      </c>
      <c r="M43" s="7">
        <f t="shared" si="3"/>
        <v>0.79457430460699308</v>
      </c>
    </row>
    <row r="44" spans="1:13" ht="33.75" x14ac:dyDescent="0.25">
      <c r="A44" s="3" t="s">
        <v>50</v>
      </c>
      <c r="B44" s="3" t="s">
        <v>35</v>
      </c>
      <c r="C44" s="3" t="s">
        <v>24</v>
      </c>
      <c r="D44" s="3" t="s">
        <v>0</v>
      </c>
      <c r="E44" s="4" t="s">
        <v>52</v>
      </c>
      <c r="F44" s="5">
        <v>5472010664</v>
      </c>
      <c r="G44" s="5">
        <v>3812622395.25</v>
      </c>
      <c r="H44" s="5">
        <v>2706255319.7399998</v>
      </c>
      <c r="I44" s="5">
        <v>1483514502.1700001</v>
      </c>
      <c r="K44" s="7">
        <f t="shared" si="1"/>
        <v>0.69674981087536858</v>
      </c>
      <c r="L44" s="7">
        <f t="shared" si="2"/>
        <v>0.70981467325786562</v>
      </c>
      <c r="M44" s="7">
        <f t="shared" si="3"/>
        <v>0.54817980082992579</v>
      </c>
    </row>
    <row r="45" spans="1:13" ht="56.25" x14ac:dyDescent="0.25">
      <c r="A45" s="3" t="s">
        <v>50</v>
      </c>
      <c r="B45" s="3" t="s">
        <v>35</v>
      </c>
      <c r="C45" s="3" t="s">
        <v>15</v>
      </c>
      <c r="D45" s="3" t="s">
        <v>0</v>
      </c>
      <c r="E45" s="4" t="s">
        <v>53</v>
      </c>
      <c r="F45" s="5">
        <v>115068357</v>
      </c>
      <c r="G45" s="5">
        <v>115068356.95999999</v>
      </c>
      <c r="H45" s="5">
        <v>115068356.95999999</v>
      </c>
      <c r="I45" s="5">
        <v>115068356.95999999</v>
      </c>
      <c r="K45" s="7">
        <f t="shared" si="1"/>
        <v>0.99999999965238051</v>
      </c>
      <c r="L45" s="7">
        <f t="shared" si="2"/>
        <v>1</v>
      </c>
      <c r="M45" s="7">
        <f t="shared" si="3"/>
        <v>1</v>
      </c>
    </row>
    <row r="46" spans="1:13" ht="45" x14ac:dyDescent="0.25">
      <c r="A46" s="3" t="s">
        <v>50</v>
      </c>
      <c r="B46" s="3" t="s">
        <v>35</v>
      </c>
      <c r="C46" s="3" t="s">
        <v>30</v>
      </c>
      <c r="D46" s="3" t="s">
        <v>0</v>
      </c>
      <c r="E46" s="4" t="s">
        <v>54</v>
      </c>
      <c r="F46" s="5">
        <v>2523778</v>
      </c>
      <c r="G46" s="5">
        <v>2523778</v>
      </c>
      <c r="H46" s="5">
        <v>2523778</v>
      </c>
      <c r="I46" s="5">
        <v>2523778</v>
      </c>
      <c r="K46" s="7">
        <f t="shared" si="1"/>
        <v>1</v>
      </c>
      <c r="L46" s="7">
        <f t="shared" si="2"/>
        <v>1</v>
      </c>
      <c r="M46" s="7">
        <f t="shared" si="3"/>
        <v>1</v>
      </c>
    </row>
    <row r="47" spans="1:13" x14ac:dyDescent="0.25">
      <c r="A47" s="18" t="s">
        <v>74</v>
      </c>
      <c r="B47" s="19"/>
      <c r="C47" s="19"/>
      <c r="D47" s="19"/>
      <c r="E47" s="20"/>
      <c r="F47" s="8">
        <f>SUM(F41:F46)</f>
        <v>16939525505</v>
      </c>
      <c r="G47" s="8">
        <f t="shared" ref="G47:I47" si="10">SUM(G41:G46)</f>
        <v>13472725800.209999</v>
      </c>
      <c r="H47" s="8">
        <f t="shared" si="10"/>
        <v>11812257837.699999</v>
      </c>
      <c r="I47" s="8">
        <f t="shared" si="10"/>
        <v>9999505912.1299992</v>
      </c>
      <c r="J47" s="12"/>
      <c r="K47" s="10">
        <f t="shared" si="1"/>
        <v>0.79534257298017508</v>
      </c>
      <c r="L47" s="10">
        <f t="shared" si="2"/>
        <v>0.8767533766267166</v>
      </c>
      <c r="M47" s="10">
        <f t="shared" si="3"/>
        <v>0.84653637344552191</v>
      </c>
    </row>
    <row r="48" spans="1:13" ht="56.25" x14ac:dyDescent="0.25">
      <c r="A48" s="3" t="s">
        <v>55</v>
      </c>
      <c r="B48" s="3" t="s">
        <v>35</v>
      </c>
      <c r="C48" s="3" t="s">
        <v>10</v>
      </c>
      <c r="D48" s="3" t="s">
        <v>0</v>
      </c>
      <c r="E48" s="4" t="s">
        <v>56</v>
      </c>
      <c r="F48" s="5">
        <v>50000000</v>
      </c>
      <c r="G48" s="5">
        <v>50000000</v>
      </c>
      <c r="H48" s="5">
        <v>50000000</v>
      </c>
      <c r="I48" s="5">
        <v>50000000</v>
      </c>
      <c r="K48" s="7">
        <f t="shared" si="1"/>
        <v>1</v>
      </c>
      <c r="L48" s="7">
        <f t="shared" si="2"/>
        <v>1</v>
      </c>
      <c r="M48" s="7">
        <f t="shared" si="3"/>
        <v>1</v>
      </c>
    </row>
    <row r="49" spans="1:13" ht="56.25" x14ac:dyDescent="0.25">
      <c r="A49" s="3" t="s">
        <v>55</v>
      </c>
      <c r="B49" s="3" t="s">
        <v>35</v>
      </c>
      <c r="C49" s="3" t="s">
        <v>19</v>
      </c>
      <c r="D49" s="3" t="s">
        <v>0</v>
      </c>
      <c r="E49" s="4" t="s">
        <v>57</v>
      </c>
      <c r="F49" s="5">
        <v>207679571</v>
      </c>
      <c r="G49" s="5">
        <v>197463623</v>
      </c>
      <c r="H49" s="5">
        <v>197463623</v>
      </c>
      <c r="I49" s="5">
        <v>197463623</v>
      </c>
      <c r="K49" s="7">
        <f t="shared" si="1"/>
        <v>0.95080908559850597</v>
      </c>
      <c r="L49" s="7">
        <f t="shared" si="2"/>
        <v>1</v>
      </c>
      <c r="M49" s="7">
        <f t="shared" si="3"/>
        <v>1</v>
      </c>
    </row>
    <row r="50" spans="1:13" x14ac:dyDescent="0.25">
      <c r="A50" s="18" t="s">
        <v>75</v>
      </c>
      <c r="B50" s="19"/>
      <c r="C50" s="19"/>
      <c r="D50" s="19"/>
      <c r="E50" s="20"/>
      <c r="F50" s="8">
        <f>SUM(F48:F49)</f>
        <v>257679571</v>
      </c>
      <c r="G50" s="8">
        <f t="shared" ref="G50:H50" si="11">SUM(G48:G49)</f>
        <v>247463623</v>
      </c>
      <c r="H50" s="8">
        <f t="shared" si="11"/>
        <v>247463623</v>
      </c>
      <c r="I50" s="8">
        <f>SUM(I48:I49)</f>
        <v>247463623</v>
      </c>
      <c r="J50" s="9"/>
      <c r="K50" s="10">
        <f t="shared" si="1"/>
        <v>0.9603540631476758</v>
      </c>
      <c r="L50" s="10">
        <f t="shared" si="2"/>
        <v>1</v>
      </c>
      <c r="M50" s="10">
        <f t="shared" si="3"/>
        <v>1</v>
      </c>
    </row>
    <row r="51" spans="1:13" ht="45" x14ac:dyDescent="0.25">
      <c r="A51" s="3" t="s">
        <v>58</v>
      </c>
      <c r="B51" s="3" t="s">
        <v>59</v>
      </c>
      <c r="C51" s="3" t="s">
        <v>10</v>
      </c>
      <c r="D51" s="3" t="s">
        <v>0</v>
      </c>
      <c r="E51" s="4" t="s">
        <v>60</v>
      </c>
      <c r="F51" s="5">
        <v>65000000000</v>
      </c>
      <c r="G51" s="5">
        <v>64999985423</v>
      </c>
      <c r="H51" s="5">
        <v>59225193729</v>
      </c>
      <c r="I51" s="5">
        <v>38400223568</v>
      </c>
      <c r="K51" s="7">
        <f t="shared" si="1"/>
        <v>0.99999977573846155</v>
      </c>
      <c r="L51" s="7">
        <f t="shared" si="2"/>
        <v>0.91115703093747757</v>
      </c>
      <c r="M51" s="7">
        <f t="shared" si="3"/>
        <v>0.64837649571413869</v>
      </c>
    </row>
    <row r="52" spans="1:13" x14ac:dyDescent="0.25">
      <c r="A52" s="18" t="s">
        <v>76</v>
      </c>
      <c r="B52" s="19"/>
      <c r="C52" s="19"/>
      <c r="D52" s="19"/>
      <c r="E52" s="20"/>
      <c r="F52" s="8">
        <f>SUM(F51)</f>
        <v>65000000000</v>
      </c>
      <c r="G52" s="8">
        <f t="shared" ref="G52:I52" si="12">SUM(G51)</f>
        <v>64999985423</v>
      </c>
      <c r="H52" s="8">
        <f t="shared" si="12"/>
        <v>59225193729</v>
      </c>
      <c r="I52" s="8">
        <f t="shared" si="12"/>
        <v>38400223568</v>
      </c>
      <c r="J52" s="9"/>
      <c r="K52" s="10">
        <f t="shared" si="1"/>
        <v>0.99999977573846155</v>
      </c>
      <c r="L52" s="10">
        <f t="shared" si="2"/>
        <v>0.91115703093747757</v>
      </c>
      <c r="M52" s="10">
        <f t="shared" si="3"/>
        <v>0.64837649571413869</v>
      </c>
    </row>
    <row r="53" spans="1:13" x14ac:dyDescent="0.25">
      <c r="A53" s="18" t="s">
        <v>77</v>
      </c>
      <c r="B53" s="19"/>
      <c r="C53" s="19"/>
      <c r="D53" s="19"/>
      <c r="E53" s="20"/>
      <c r="F53" s="8">
        <f>F52+F50+F47+F40+F34+F27</f>
        <v>412522279571</v>
      </c>
      <c r="G53" s="8">
        <f t="shared" ref="G53:I53" si="13">G52+G50+G47+G40+G34+G27</f>
        <v>408031867973.44995</v>
      </c>
      <c r="H53" s="8">
        <f t="shared" si="13"/>
        <v>398395293889.94</v>
      </c>
      <c r="I53" s="8">
        <f t="shared" si="13"/>
        <v>356011868203.13</v>
      </c>
      <c r="K53" s="10">
        <f t="shared" si="1"/>
        <v>0.98911474162748292</v>
      </c>
      <c r="L53" s="10">
        <f t="shared" si="2"/>
        <v>0.97638279056150346</v>
      </c>
      <c r="M53" s="10">
        <f t="shared" si="3"/>
        <v>0.89361464270077751</v>
      </c>
    </row>
    <row r="54" spans="1:13" x14ac:dyDescent="0.25">
      <c r="A54" s="21" t="s">
        <v>78</v>
      </c>
      <c r="B54" s="22"/>
      <c r="C54" s="22"/>
      <c r="D54" s="22"/>
      <c r="E54" s="23"/>
      <c r="F54" s="14">
        <v>430150279571</v>
      </c>
      <c r="G54" s="14">
        <v>424288768768.83002</v>
      </c>
      <c r="H54" s="14">
        <v>414577178760.32001</v>
      </c>
      <c r="I54" s="14">
        <v>371505473931.51001</v>
      </c>
      <c r="J54" s="15"/>
      <c r="K54" s="16">
        <f t="shared" si="1"/>
        <v>0.98637334187480752</v>
      </c>
      <c r="L54" s="16">
        <f t="shared" si="2"/>
        <v>0.97711089540104867</v>
      </c>
      <c r="M54" s="16">
        <f t="shared" si="3"/>
        <v>0.89610690835032414</v>
      </c>
    </row>
    <row r="55" spans="1:13" ht="0" hidden="1" customHeight="1" x14ac:dyDescent="0.25"/>
    <row r="56" spans="1:13" x14ac:dyDescent="0.25">
      <c r="F56" s="17"/>
    </row>
  </sheetData>
  <mergeCells count="16">
    <mergeCell ref="A15:E15"/>
    <mergeCell ref="A1:L1"/>
    <mergeCell ref="A3:L3"/>
    <mergeCell ref="A4:L4"/>
    <mergeCell ref="A5:L5"/>
    <mergeCell ref="A6:L6"/>
    <mergeCell ref="A18:E18"/>
    <mergeCell ref="A27:E27"/>
    <mergeCell ref="A34:E34"/>
    <mergeCell ref="A40:E40"/>
    <mergeCell ref="A47:E47"/>
    <mergeCell ref="A50:E50"/>
    <mergeCell ref="A53:E53"/>
    <mergeCell ref="A52:E52"/>
    <mergeCell ref="A54:E54"/>
    <mergeCell ref="A25:E2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DICIEMBRE2013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cp:lastPrinted>2015-11-26T20:15:50Z</cp:lastPrinted>
  <dcterms:created xsi:type="dcterms:W3CDTF">2014-02-01T00:21:39Z</dcterms:created>
  <dcterms:modified xsi:type="dcterms:W3CDTF">2015-11-26T20:16:56Z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