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cguaman\Desktop\proyectoWebColciencias\Modificaciones-depuración\1.COLCIENCIAS\4. Informacionfinancieraycontable\Ejecucion presupuestal\2013\"/>
    </mc:Choice>
  </mc:AlternateContent>
  <bookViews>
    <workbookView xWindow="0" yWindow="0" windowWidth="28800" windowHeight="12435"/>
  </bookViews>
  <sheets>
    <sheet name="AGOSTO" sheetId="1" r:id="rId1"/>
  </sheets>
  <calcPr calcId="152511"/>
</workbook>
</file>

<file path=xl/calcChain.xml><?xml version="1.0" encoding="utf-8"?>
<calcChain xmlns="http://schemas.openxmlformats.org/spreadsheetml/2006/main">
  <c r="I68" i="1" l="1"/>
  <c r="H68" i="1"/>
  <c r="G68" i="1"/>
  <c r="F68" i="1"/>
  <c r="L67" i="1"/>
  <c r="K67" i="1"/>
  <c r="J67" i="1"/>
  <c r="L66" i="1"/>
  <c r="K66" i="1"/>
  <c r="J66" i="1"/>
  <c r="L65" i="1"/>
  <c r="K65" i="1"/>
  <c r="J65" i="1"/>
  <c r="L64" i="1"/>
  <c r="K64" i="1"/>
  <c r="J64" i="1"/>
  <c r="L63" i="1"/>
  <c r="K63" i="1"/>
  <c r="J63" i="1"/>
  <c r="L62" i="1"/>
  <c r="K62" i="1"/>
  <c r="J62" i="1"/>
  <c r="L61" i="1"/>
  <c r="K61" i="1"/>
  <c r="J61" i="1"/>
  <c r="L60" i="1"/>
  <c r="K60" i="1"/>
  <c r="J60" i="1"/>
  <c r="L59" i="1"/>
  <c r="K59" i="1"/>
  <c r="J59" i="1"/>
  <c r="L58" i="1"/>
  <c r="K58" i="1"/>
  <c r="J58" i="1"/>
  <c r="L57" i="1"/>
  <c r="K57" i="1"/>
  <c r="J57" i="1"/>
  <c r="L56" i="1"/>
  <c r="K56" i="1"/>
  <c r="J56" i="1"/>
  <c r="L55" i="1"/>
  <c r="K55" i="1"/>
  <c r="J55" i="1"/>
  <c r="L54" i="1"/>
  <c r="K54" i="1"/>
  <c r="J54" i="1"/>
  <c r="K53" i="1"/>
  <c r="J53" i="1"/>
  <c r="L48" i="1"/>
  <c r="K48" i="1"/>
  <c r="J48" i="1"/>
  <c r="L47" i="1"/>
  <c r="K47" i="1"/>
  <c r="J47" i="1"/>
  <c r="L46" i="1"/>
  <c r="K46" i="1"/>
  <c r="J46" i="1"/>
  <c r="L45" i="1"/>
  <c r="K45" i="1"/>
  <c r="J45" i="1"/>
  <c r="L44" i="1"/>
  <c r="K44" i="1"/>
  <c r="J44" i="1"/>
  <c r="I43" i="1"/>
  <c r="H43" i="1"/>
  <c r="G43" i="1"/>
  <c r="F43" i="1"/>
  <c r="L41" i="1"/>
  <c r="K41" i="1"/>
  <c r="J41" i="1"/>
  <c r="L40" i="1"/>
  <c r="K40" i="1"/>
  <c r="J40" i="1"/>
  <c r="J39" i="1"/>
  <c r="L38" i="1"/>
  <c r="K38" i="1"/>
  <c r="J38" i="1"/>
  <c r="L37" i="1"/>
  <c r="K37" i="1"/>
  <c r="J37" i="1"/>
  <c r="L36" i="1"/>
  <c r="K36" i="1"/>
  <c r="J36" i="1"/>
  <c r="L35" i="1"/>
  <c r="K35" i="1"/>
  <c r="J35" i="1"/>
  <c r="K34" i="1"/>
  <c r="J34" i="1"/>
  <c r="L33" i="1"/>
  <c r="K33" i="1"/>
  <c r="J33" i="1"/>
  <c r="L32" i="1"/>
  <c r="K32" i="1"/>
  <c r="J32" i="1"/>
  <c r="L31" i="1"/>
  <c r="K31" i="1"/>
  <c r="J31" i="1"/>
  <c r="J30" i="1"/>
  <c r="I29" i="1"/>
  <c r="I27" i="1" s="1"/>
  <c r="H29" i="1"/>
  <c r="H27" i="1" s="1"/>
  <c r="G29" i="1"/>
  <c r="F29" i="1"/>
  <c r="J29" i="1" s="1"/>
  <c r="L28" i="1"/>
  <c r="K28" i="1"/>
  <c r="J28" i="1"/>
  <c r="G27" i="1"/>
  <c r="L25" i="1"/>
  <c r="K25" i="1"/>
  <c r="J25" i="1"/>
  <c r="L24" i="1"/>
  <c r="K24" i="1"/>
  <c r="J24" i="1"/>
  <c r="L23" i="1"/>
  <c r="K23" i="1"/>
  <c r="J23" i="1"/>
  <c r="L22" i="1"/>
  <c r="K22" i="1"/>
  <c r="J22" i="1"/>
  <c r="L21" i="1"/>
  <c r="K21" i="1"/>
  <c r="J21" i="1"/>
  <c r="L20" i="1"/>
  <c r="K20" i="1"/>
  <c r="J20" i="1"/>
  <c r="I19" i="1"/>
  <c r="L19" i="1" s="1"/>
  <c r="H19" i="1"/>
  <c r="G19" i="1"/>
  <c r="K19" i="1" s="1"/>
  <c r="F19" i="1"/>
  <c r="L18" i="1"/>
  <c r="K18" i="1"/>
  <c r="J18" i="1"/>
  <c r="L17" i="1"/>
  <c r="K17" i="1"/>
  <c r="J17" i="1"/>
  <c r="L16" i="1"/>
  <c r="K16" i="1"/>
  <c r="J16" i="1"/>
  <c r="L15" i="1"/>
  <c r="K15" i="1"/>
  <c r="J15" i="1"/>
  <c r="L14" i="1"/>
  <c r="K14" i="1"/>
  <c r="J14" i="1"/>
  <c r="L13" i="1"/>
  <c r="K13" i="1"/>
  <c r="J13" i="1"/>
  <c r="I12" i="1"/>
  <c r="H12" i="1"/>
  <c r="H11" i="1" s="1"/>
  <c r="G12" i="1"/>
  <c r="G11" i="1" s="1"/>
  <c r="F12" i="1"/>
  <c r="I11" i="1"/>
  <c r="L11" i="1" s="1"/>
  <c r="J12" i="1" l="1"/>
  <c r="K11" i="1"/>
  <c r="F27" i="1"/>
  <c r="J27" i="1" s="1"/>
  <c r="K68" i="1"/>
  <c r="G50" i="1"/>
  <c r="G70" i="1" s="1"/>
  <c r="L43" i="1"/>
  <c r="K27" i="1"/>
  <c r="H50" i="1"/>
  <c r="L27" i="1"/>
  <c r="I50" i="1"/>
  <c r="I70" i="1"/>
  <c r="L29" i="1"/>
  <c r="J43" i="1"/>
  <c r="F11" i="1"/>
  <c r="F50" i="1" s="1"/>
  <c r="K12" i="1"/>
  <c r="J19" i="1"/>
  <c r="K29" i="1"/>
  <c r="L68" i="1"/>
  <c r="L12" i="1"/>
  <c r="K43" i="1"/>
  <c r="J68" i="1"/>
  <c r="F70" i="1" l="1"/>
  <c r="J50" i="1"/>
  <c r="J70" i="1"/>
  <c r="J11" i="1"/>
  <c r="H70" i="1"/>
  <c r="K70" i="1" s="1"/>
  <c r="K50" i="1"/>
  <c r="L50" i="1"/>
  <c r="L70" i="1" l="1"/>
</calcChain>
</file>

<file path=xl/sharedStrings.xml><?xml version="1.0" encoding="utf-8"?>
<sst xmlns="http://schemas.openxmlformats.org/spreadsheetml/2006/main" count="73" uniqueCount="72">
  <si>
    <t>COLCIENCIAS</t>
  </si>
  <si>
    <t>EJECUCION  PRESUPUESTAL ACUMULADA A AGOSTO</t>
  </si>
  <si>
    <t>VIGENCIA: 2013</t>
  </si>
  <si>
    <t>SECCION:  390101</t>
  </si>
  <si>
    <t>CIFRAS EN PESOS</t>
  </si>
  <si>
    <t>PROG.</t>
  </si>
  <si>
    <t>SUBP</t>
  </si>
  <si>
    <t>PROY</t>
  </si>
  <si>
    <t>SPRY</t>
  </si>
  <si>
    <t>APROPIACIÓN</t>
  </si>
  <si>
    <t>COMPROMISOS</t>
  </si>
  <si>
    <t>OBLIGACIONES</t>
  </si>
  <si>
    <t>PAGOS</t>
  </si>
  <si>
    <t>%EJEC. COMP</t>
  </si>
  <si>
    <t>%EJEC. OBLIG.</t>
  </si>
  <si>
    <t>%EJEC. PAGOS</t>
  </si>
  <si>
    <t>FUNCIONAMIENTO</t>
  </si>
  <si>
    <t>GASTOS DE PERSONAL</t>
  </si>
  <si>
    <t>SERVICIOS PERSONALES ASOCIADOS A LA NOMINA</t>
  </si>
  <si>
    <t>SUELDOS DE PERSONAL DE NOMIINA</t>
  </si>
  <si>
    <t>PRIMA TECNICA</t>
  </si>
  <si>
    <t>OTROS</t>
  </si>
  <si>
    <t>HORAS EXTRAS, DIAS FESTIVOS E INDEMNIZACIÓN POR VACACIONES</t>
  </si>
  <si>
    <t>REMUNERACION SERVICIOS TECNICOS</t>
  </si>
  <si>
    <t xml:space="preserve">PAGO PASIVOS EXIGIBLES VIGENCIAS EXPIRADAS </t>
  </si>
  <si>
    <t>CONTRIBUCIONES INHERENTES A LA NOMINA SECTOR PRIVADO Y PUBLICO</t>
  </si>
  <si>
    <t>ADMINISTRADAS POR EL SECTOR PRIVADO</t>
  </si>
  <si>
    <t>ADMINISTRADAS POR EL SECTOR PÚBLICO</t>
  </si>
  <si>
    <t>APORTES AL ICBF</t>
  </si>
  <si>
    <t>APORTES AL SENA</t>
  </si>
  <si>
    <t>APORTES A LA ESAP</t>
  </si>
  <si>
    <t>APORTES A ESCUELAS INDUSTRIALES E INSTITUTOS TECNICOS</t>
  </si>
  <si>
    <t>GASTOS GENERALES</t>
  </si>
  <si>
    <t>IMPUESTOS Y MULTAS</t>
  </si>
  <si>
    <t>ADQUISICIÓN DE BIENES Y SERVICIOS</t>
  </si>
  <si>
    <t>COMPRA DE EQUIPO</t>
  </si>
  <si>
    <t>MATERIALES Y SUMINISTROS</t>
  </si>
  <si>
    <t>MANTENIMIENTO</t>
  </si>
  <si>
    <t>COMUNICACIONES Y TRANSPORTES</t>
  </si>
  <si>
    <t>IMPRESOS Y PUBLICACIONES</t>
  </si>
  <si>
    <t>SERVICIOS PÚBLICOS</t>
  </si>
  <si>
    <t>SEGUROS</t>
  </si>
  <si>
    <t>ARRENDAMIENTOS</t>
  </si>
  <si>
    <t>DEFENSA DE LA HACIENDA PÚBLICA</t>
  </si>
  <si>
    <t>CAPACITACIÓN, BIENESTAR SOCIAL Y ESTIMULOS</t>
  </si>
  <si>
    <t>OTROS GASTOS POR ADQUISICIÓN DE BIENES</t>
  </si>
  <si>
    <t>OTROS GASTOS POR ADQUISICIÓN DE SERVICIOS</t>
  </si>
  <si>
    <t>TRANSFERENCIAS</t>
  </si>
  <si>
    <t>CENTRO INTERNACIONAL DE FISICA (DEC.267/84)</t>
  </si>
  <si>
    <t>CENTRO INTERNACIONAL DE INVESTIGACIONES MEDICAS.CIDEIM (DEC.578/90)</t>
  </si>
  <si>
    <t>CUOTA DE AUDITAJE CONTRANAL</t>
  </si>
  <si>
    <t>SENTENCIAS Y CONCILIACIONES</t>
  </si>
  <si>
    <t>OTRAS TRANSFERENCIAS - DISTRIBUCION PREVIO CONCEPTO DGPPN</t>
  </si>
  <si>
    <t>TOTAL GASTOS DE FUNCIONAMIENTO</t>
  </si>
  <si>
    <t>INVERSIÓN</t>
  </si>
  <si>
    <t>ADQUISICION SEDE DEPARTAMENTO ADMINISTRATIVO DE CIENCIA TECNOLOGIA E INNOVACION</t>
  </si>
  <si>
    <t>ADMINISTRACION SISTEMA NACIONAL DE CIENCIA Y TECNOLOGIA</t>
  </si>
  <si>
    <t>ADMINISTRACION SISTEMA NACIONAL DE CIENCIA Y TECNOLOGIA - PAGOS PASIVOS EXIGIBLES VIGENCIA EXPIRADA</t>
  </si>
  <si>
    <t>ADMINISTRACION DE RECURSOS DE COOPERACION TECNICA Y/O FINANCIERA NO REEMBOLSABLE DE COLCIENCIAS EN EL MARCO DEL SNCTI NIVEL NACIONAL</t>
  </si>
  <si>
    <t>CONFORMACION DE UNA RED DE INTERCAMBIO DE INFORMACION ENTRE INVESTIGADORES LATINOAMERICANOS Y EUROPEOS</t>
  </si>
  <si>
    <t>APORTES AL FONDO DE INVESTIG. EN SALUD ART.42.LITERAL B.LEY 643 DE 2001</t>
  </si>
  <si>
    <t>CAPACITACION DE RECURSOS HUMANOS PARA LA INVESTIGACION.</t>
  </si>
  <si>
    <t>APOYO AL FORTALECICMIENTO DE LA TRANSFERENCIA INTERNACIONAL DE CONOCIMIENTO A LOS ACTORES DEL SNCTI NIVEL NACIONAL</t>
  </si>
  <si>
    <t>IMPLANTACION DE UNA ESTRATEGIA PARA EL APROVECHAMIENTO DE JOVENES TALENTOS PARA LA INVESTIGACION</t>
  </si>
  <si>
    <t>APOYO AL FOMENTO Y DESARROLLO DE LA APROPIACION SOCIAL DE LA CIENCIA, LA TECNOLOGIA Y LA INNOVACION - ASCTI- NIVEL NACIONAL</t>
  </si>
  <si>
    <t>IMPLANTACION Y DESARROLLO DEL SISTEMA DE INFORMACION NACIONAL Y TERRITORIAL SNCT.</t>
  </si>
  <si>
    <t>IMPLANTACION Y DESARROLLO DEL SISTEMA DE INFORMACION NACIONAL Y TERRITORIAL. SNCT - PAGOS PASIVOS EXIGIBLES VIGENCIA EXPRADA</t>
  </si>
  <si>
    <t>APOYO A LA INNOVACION Y EL DESARROLLO PRODUCTIVO DE COLOMBIA - PAGOS PASIVOS EXIGIBLES VIGENCIA EXPIRADA</t>
  </si>
  <si>
    <t xml:space="preserve">APOYO FINANCIERO Y TECNICO AL FORTALECIMIENTO DE LAS CAPACIDADES INSTITUCIONALES DEL SISTEMA NACIONAL DE CIENCIA TECNOLOGIA E INNOVACION NACIONAL  </t>
  </si>
  <si>
    <t xml:space="preserve">APOYO A LA INNOVACION Y EL DESARROLLO PRODUCTIVO DE COLOMBIA  </t>
  </si>
  <si>
    <t>TOTAL GASTOS DE INVERSION</t>
  </si>
  <si>
    <t>TOTAL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</si>
</sst>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[$-1240A]&quot;$&quot;\ #,##0.00;\(&quot;$&quot;\ #,##0.00\)"/>
    <numFmt numFmtId="166" formatCode="_ * #,##0_ ;_ * \-#,##0_ ;_ * &quot;-&quot;??_ ;_ @_ "/>
    <numFmt numFmtId="167" formatCode="0.0%"/>
    <numFmt numFmtId="168" formatCode="_ * #,##0.0_ ;_ * \-#,##0.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color indexed="8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0" fillId="2" borderId="0" xfId="0" applyFill="1" applyAlignment="1">
      <alignment horizontal="left"/>
    </xf>
    <xf numFmtId="0" fontId="0" fillId="2" borderId="0" xfId="0" applyFill="1" applyAlignment="1">
      <alignment wrapText="1"/>
    </xf>
    <xf numFmtId="164" fontId="0" fillId="2" borderId="0" xfId="0" applyNumberFormat="1" applyFill="1" applyAlignment="1">
      <alignment horizontal="right"/>
    </xf>
    <xf numFmtId="0" fontId="0" fillId="2" borderId="0" xfId="0" applyFill="1" applyAlignment="1">
      <alignment horizontal="right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wrapText="1"/>
    </xf>
    <xf numFmtId="0" fontId="4" fillId="0" borderId="1" xfId="0" applyFont="1" applyFill="1" applyBorder="1"/>
    <xf numFmtId="165" fontId="4" fillId="0" borderId="1" xfId="0" applyNumberFormat="1" applyFont="1" applyFill="1" applyBorder="1"/>
    <xf numFmtId="0" fontId="4" fillId="0" borderId="2" xfId="0" applyFont="1" applyFill="1" applyBorder="1"/>
    <xf numFmtId="0" fontId="4" fillId="0" borderId="0" xfId="0" applyFont="1" applyFill="1" applyBorder="1"/>
    <xf numFmtId="0" fontId="4" fillId="0" borderId="0" xfId="0" applyFont="1" applyFill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165" fontId="5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3" fillId="0" borderId="1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166" fontId="3" fillId="0" borderId="1" xfId="1" applyNumberFormat="1" applyFont="1" applyFill="1" applyBorder="1"/>
    <xf numFmtId="167" fontId="3" fillId="0" borderId="1" xfId="2" applyNumberFormat="1" applyFont="1" applyFill="1" applyBorder="1"/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wrapText="1"/>
    </xf>
    <xf numFmtId="166" fontId="3" fillId="0" borderId="3" xfId="1" applyNumberFormat="1" applyFont="1" applyFill="1" applyBorder="1"/>
    <xf numFmtId="167" fontId="3" fillId="0" borderId="3" xfId="2" applyNumberFormat="1" applyFont="1" applyFill="1" applyBorder="1"/>
    <xf numFmtId="0" fontId="0" fillId="0" borderId="3" xfId="0" applyFill="1" applyBorder="1" applyAlignment="1">
      <alignment horizontal="center"/>
    </xf>
    <xf numFmtId="0" fontId="6" fillId="0" borderId="3" xfId="0" applyFont="1" applyFill="1" applyBorder="1" applyAlignment="1">
      <alignment wrapText="1"/>
    </xf>
    <xf numFmtId="166" fontId="1" fillId="0" borderId="3" xfId="1" applyNumberFormat="1" applyFont="1" applyFill="1" applyBorder="1"/>
    <xf numFmtId="167" fontId="1" fillId="0" borderId="3" xfId="2" applyNumberFormat="1" applyFont="1" applyFill="1" applyBorder="1"/>
    <xf numFmtId="0" fontId="0" fillId="0" borderId="0" xfId="0" applyFill="1" applyBorder="1"/>
    <xf numFmtId="0" fontId="0" fillId="0" borderId="0" xfId="0" applyFill="1"/>
    <xf numFmtId="164" fontId="1" fillId="0" borderId="3" xfId="1" applyFont="1" applyFill="1" applyBorder="1"/>
    <xf numFmtId="164" fontId="7" fillId="0" borderId="3" xfId="1" applyFont="1" applyBorder="1" applyAlignment="1">
      <alignment horizontal="right" vertical="center"/>
    </xf>
    <xf numFmtId="164" fontId="3" fillId="0" borderId="3" xfId="1" applyFont="1" applyFill="1" applyBorder="1"/>
    <xf numFmtId="168" fontId="3" fillId="0" borderId="1" xfId="1" applyNumberFormat="1" applyFont="1" applyFill="1" applyBorder="1"/>
    <xf numFmtId="4" fontId="3" fillId="0" borderId="3" xfId="0" applyNumberFormat="1" applyFont="1" applyFill="1" applyBorder="1"/>
    <xf numFmtId="4" fontId="0" fillId="0" borderId="3" xfId="0" applyNumberFormat="1" applyFill="1" applyBorder="1"/>
    <xf numFmtId="3" fontId="7" fillId="0" borderId="3" xfId="0" applyNumberFormat="1" applyFont="1" applyBorder="1" applyAlignment="1">
      <alignment horizontal="right" vertical="center"/>
    </xf>
    <xf numFmtId="0" fontId="0" fillId="0" borderId="3" xfId="0" applyFill="1" applyBorder="1" applyAlignment="1">
      <alignment wrapText="1"/>
    </xf>
    <xf numFmtId="0" fontId="0" fillId="0" borderId="3" xfId="0" applyFill="1" applyBorder="1"/>
    <xf numFmtId="4" fontId="3" fillId="0" borderId="1" xfId="0" applyNumberFormat="1" applyFont="1" applyFill="1" applyBorder="1"/>
    <xf numFmtId="3" fontId="0" fillId="0" borderId="3" xfId="0" applyNumberForma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wrapText="1"/>
    </xf>
    <xf numFmtId="164" fontId="4" fillId="3" borderId="1" xfId="0" applyNumberFormat="1" applyFont="1" applyFill="1" applyBorder="1"/>
    <xf numFmtId="167" fontId="4" fillId="3" borderId="1" xfId="2" applyNumberFormat="1" applyFont="1" applyFill="1" applyBorder="1"/>
    <xf numFmtId="0" fontId="6" fillId="0" borderId="3" xfId="0" applyFont="1" applyFill="1" applyBorder="1" applyAlignment="1">
      <alignment horizontal="center"/>
    </xf>
    <xf numFmtId="4" fontId="6" fillId="0" borderId="3" xfId="0" applyNumberFormat="1" applyFont="1" applyFill="1" applyBorder="1"/>
    <xf numFmtId="0" fontId="6" fillId="0" borderId="0" xfId="0" applyFont="1" applyFill="1" applyBorder="1"/>
    <xf numFmtId="0" fontId="6" fillId="0" borderId="0" xfId="0" applyFont="1" applyFill="1"/>
    <xf numFmtId="0" fontId="7" fillId="0" borderId="3" xfId="0" applyFont="1" applyFill="1" applyBorder="1" applyAlignment="1">
      <alignment vertical="center" wrapText="1"/>
    </xf>
    <xf numFmtId="4" fontId="4" fillId="3" borderId="1" xfId="0" applyNumberFormat="1" applyFont="1" applyFill="1" applyBorder="1"/>
    <xf numFmtId="0" fontId="4" fillId="0" borderId="4" xfId="0" applyFont="1" applyFill="1" applyBorder="1"/>
    <xf numFmtId="0" fontId="0" fillId="0" borderId="0" xfId="0" applyFill="1" applyAlignment="1">
      <alignment horizontal="center"/>
    </xf>
    <xf numFmtId="0" fontId="0" fillId="0" borderId="0" xfId="0" applyFill="1" applyAlignment="1">
      <alignment wrapText="1"/>
    </xf>
    <xf numFmtId="164" fontId="1" fillId="0" borderId="0" xfId="1" applyFont="1" applyFill="1"/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 applyBorder="1"/>
    <xf numFmtId="0" fontId="2" fillId="2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172568</xdr:colOff>
      <xdr:row>0</xdr:row>
      <xdr:rowOff>159122</xdr:rowOff>
    </xdr:from>
    <xdr:to>
      <xdr:col>4</xdr:col>
      <xdr:colOff>1829918</xdr:colOff>
      <xdr:row>4</xdr:row>
      <xdr:rowOff>56028</xdr:rowOff>
    </xdr:to>
    <xdr:pic>
      <xdr:nvPicPr>
        <xdr:cNvPr id="2" name="Imagen 12" descr="C:\Users\dcavila\Downloads\Colciencias+prosperidad-1 Mayo 2013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68" y="159122"/>
          <a:ext cx="3609975" cy="687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5"/>
  <sheetViews>
    <sheetView tabSelected="1" zoomScale="85" zoomScaleNormal="85" workbookViewId="0">
      <selection activeCell="A5" sqref="A5:L5"/>
    </sheetView>
  </sheetViews>
  <sheetFormatPr baseColWidth="10" defaultRowHeight="15" x14ac:dyDescent="0.25"/>
  <cols>
    <col min="1" max="1" width="8" style="62" customWidth="1"/>
    <col min="2" max="2" width="7.7109375" style="62" customWidth="1"/>
    <col min="3" max="3" width="6.28515625" style="62" customWidth="1"/>
    <col min="4" max="4" width="7.28515625" style="62" customWidth="1"/>
    <col min="5" max="5" width="45.140625" customWidth="1"/>
    <col min="6" max="6" width="23.28515625" customWidth="1"/>
    <col min="7" max="7" width="19.42578125" bestFit="1" customWidth="1"/>
    <col min="8" max="8" width="22.28515625" customWidth="1"/>
    <col min="9" max="9" width="20.7109375" customWidth="1"/>
    <col min="10" max="12" width="7.85546875" bestFit="1" customWidth="1"/>
    <col min="13" max="32" width="11.42578125" style="64"/>
  </cols>
  <sheetData>
    <row r="1" spans="1:32" s="2" customFormat="1" x14ac:dyDescent="0.25">
      <c r="A1" s="1"/>
      <c r="B1" s="1"/>
      <c r="C1" s="1"/>
      <c r="D1" s="1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2" s="2" customFormat="1" ht="15.75" x14ac:dyDescent="0.25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2" s="2" customFormat="1" ht="15.75" x14ac:dyDescent="0.25">
      <c r="A3" s="65" t="s">
        <v>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s="2" customFormat="1" ht="15.75" x14ac:dyDescent="0.25">
      <c r="A4" s="65" t="s">
        <v>2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s="2" customFormat="1" ht="15.75" x14ac:dyDescent="0.25">
      <c r="A5" s="65" t="s">
        <v>3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s="2" customFormat="1" ht="15.75" x14ac:dyDescent="0.25">
      <c r="A6" s="65" t="s">
        <v>4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s="2" customFormat="1" x14ac:dyDescent="0.25">
      <c r="A7" s="4"/>
      <c r="B7" s="1"/>
      <c r="C7" s="1"/>
      <c r="D7" s="1"/>
      <c r="E7" s="5"/>
      <c r="F7" s="6"/>
      <c r="G7" s="7"/>
      <c r="H7" s="7"/>
      <c r="I7" s="7"/>
      <c r="J7" s="7"/>
      <c r="K7" s="7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</row>
    <row r="8" spans="1:32" s="11" customFormat="1" ht="25.5" x14ac:dyDescent="0.2">
      <c r="A8" s="8" t="s">
        <v>5</v>
      </c>
      <c r="B8" s="8" t="s">
        <v>6</v>
      </c>
      <c r="C8" s="8" t="s">
        <v>7</v>
      </c>
      <c r="D8" s="8" t="s">
        <v>8</v>
      </c>
      <c r="E8" s="8"/>
      <c r="F8" s="9" t="s">
        <v>9</v>
      </c>
      <c r="G8" s="9" t="s">
        <v>10</v>
      </c>
      <c r="H8" s="9" t="s">
        <v>11</v>
      </c>
      <c r="I8" s="9" t="s">
        <v>12</v>
      </c>
      <c r="J8" s="9" t="s">
        <v>13</v>
      </c>
      <c r="K8" s="9" t="s">
        <v>14</v>
      </c>
      <c r="L8" s="9" t="s">
        <v>15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</row>
    <row r="9" spans="1:32" s="18" customFormat="1" x14ac:dyDescent="0.25">
      <c r="A9" s="12"/>
      <c r="B9" s="12"/>
      <c r="C9" s="12"/>
      <c r="D9" s="12"/>
      <c r="E9" s="13" t="s">
        <v>16</v>
      </c>
      <c r="F9" s="14"/>
      <c r="G9" s="15"/>
      <c r="H9" s="15"/>
      <c r="I9" s="15"/>
      <c r="J9" s="16"/>
      <c r="K9" s="16"/>
      <c r="L9" s="16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</row>
    <row r="10" spans="1:32" s="24" customFormat="1" ht="12.75" x14ac:dyDescent="0.2">
      <c r="A10" s="19">
        <v>1</v>
      </c>
      <c r="B10" s="19"/>
      <c r="C10" s="19"/>
      <c r="D10" s="19"/>
      <c r="E10" s="20" t="s">
        <v>17</v>
      </c>
      <c r="F10" s="21"/>
      <c r="G10" s="21"/>
      <c r="H10" s="21"/>
      <c r="I10" s="21"/>
      <c r="J10" s="22"/>
      <c r="K10" s="22"/>
      <c r="L10" s="22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</row>
    <row r="11" spans="1:32" s="24" customFormat="1" ht="12.75" x14ac:dyDescent="0.2">
      <c r="A11" s="19">
        <v>1</v>
      </c>
      <c r="B11" s="19">
        <v>0</v>
      </c>
      <c r="C11" s="19"/>
      <c r="D11" s="19"/>
      <c r="E11" s="20" t="s">
        <v>17</v>
      </c>
      <c r="F11" s="25">
        <f>+F12+F19</f>
        <v>14413000000</v>
      </c>
      <c r="G11" s="25">
        <f>+G12+G19</f>
        <v>9728352488</v>
      </c>
      <c r="H11" s="25">
        <f>+H12+H19</f>
        <v>8536638044</v>
      </c>
      <c r="I11" s="25">
        <f>+I12+I19</f>
        <v>8527137244</v>
      </c>
      <c r="J11" s="26">
        <f>+G11/F11</f>
        <v>0.67497068535350035</v>
      </c>
      <c r="K11" s="26">
        <f>+H11/G11</f>
        <v>0.87750089797116326</v>
      </c>
      <c r="L11" s="26">
        <f>+I11/H11</f>
        <v>0.99888705601068828</v>
      </c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</row>
    <row r="12" spans="1:32" s="24" customFormat="1" ht="25.5" x14ac:dyDescent="0.2">
      <c r="A12" s="27">
        <v>1</v>
      </c>
      <c r="B12" s="27">
        <v>0</v>
      </c>
      <c r="C12" s="27">
        <v>1</v>
      </c>
      <c r="D12" s="27"/>
      <c r="E12" s="28" t="s">
        <v>18</v>
      </c>
      <c r="F12" s="29">
        <f>SUM(F13:F18)</f>
        <v>12245000000</v>
      </c>
      <c r="G12" s="29">
        <f>SUM(G13:G18)</f>
        <v>8686142143</v>
      </c>
      <c r="H12" s="29">
        <f>SUM(H13:H18)</f>
        <v>7494427699</v>
      </c>
      <c r="I12" s="29">
        <f>SUM(I13:I18)</f>
        <v>7485117699</v>
      </c>
      <c r="J12" s="30">
        <f t="shared" ref="J12:L68" si="0">+G12/F12</f>
        <v>0.70936236365863614</v>
      </c>
      <c r="K12" s="30">
        <f t="shared" si="0"/>
        <v>0.86280279272652927</v>
      </c>
      <c r="L12" s="30">
        <f t="shared" si="0"/>
        <v>0.99875774370319936</v>
      </c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</row>
    <row r="13" spans="1:32" s="36" customFormat="1" x14ac:dyDescent="0.25">
      <c r="A13" s="31">
        <v>1</v>
      </c>
      <c r="B13" s="31">
        <v>0</v>
      </c>
      <c r="C13" s="31">
        <v>1</v>
      </c>
      <c r="D13" s="31">
        <v>1</v>
      </c>
      <c r="E13" s="32" t="s">
        <v>19</v>
      </c>
      <c r="F13" s="33">
        <v>4066000000</v>
      </c>
      <c r="G13" s="33">
        <v>2214736228</v>
      </c>
      <c r="H13" s="33">
        <v>2214736228</v>
      </c>
      <c r="I13" s="33">
        <v>2214736228</v>
      </c>
      <c r="J13" s="34">
        <f t="shared" si="0"/>
        <v>0.54469656369896702</v>
      </c>
      <c r="K13" s="34">
        <f t="shared" si="0"/>
        <v>1</v>
      </c>
      <c r="L13" s="34">
        <f t="shared" si="0"/>
        <v>1</v>
      </c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</row>
    <row r="14" spans="1:32" s="36" customFormat="1" x14ac:dyDescent="0.25">
      <c r="A14" s="31">
        <v>1</v>
      </c>
      <c r="B14" s="31">
        <v>0</v>
      </c>
      <c r="C14" s="31">
        <v>1</v>
      </c>
      <c r="D14" s="31">
        <v>4</v>
      </c>
      <c r="E14" s="32" t="s">
        <v>20</v>
      </c>
      <c r="F14" s="33">
        <v>418000000</v>
      </c>
      <c r="G14" s="33">
        <v>169981291</v>
      </c>
      <c r="H14" s="33">
        <v>169981291</v>
      </c>
      <c r="I14" s="33">
        <v>169981291</v>
      </c>
      <c r="J14" s="34">
        <f t="shared" si="0"/>
        <v>0.40665380622009567</v>
      </c>
      <c r="K14" s="34">
        <f t="shared" si="0"/>
        <v>1</v>
      </c>
      <c r="L14" s="34">
        <f t="shared" si="0"/>
        <v>1</v>
      </c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</row>
    <row r="15" spans="1:32" s="36" customFormat="1" x14ac:dyDescent="0.25">
      <c r="A15" s="31">
        <v>1</v>
      </c>
      <c r="B15" s="31">
        <v>0</v>
      </c>
      <c r="C15" s="31">
        <v>1</v>
      </c>
      <c r="D15" s="31">
        <v>5</v>
      </c>
      <c r="E15" s="32" t="s">
        <v>21</v>
      </c>
      <c r="F15" s="33">
        <v>2430000000</v>
      </c>
      <c r="G15" s="33">
        <v>1126659620</v>
      </c>
      <c r="H15" s="33">
        <v>1126659620</v>
      </c>
      <c r="I15" s="33">
        <v>1126659620</v>
      </c>
      <c r="J15" s="34">
        <f t="shared" si="0"/>
        <v>0.46364593415637861</v>
      </c>
      <c r="K15" s="34">
        <f t="shared" si="0"/>
        <v>1</v>
      </c>
      <c r="L15" s="34">
        <f t="shared" si="0"/>
        <v>1</v>
      </c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</row>
    <row r="16" spans="1:32" s="36" customFormat="1" ht="26.25" x14ac:dyDescent="0.25">
      <c r="A16" s="31">
        <v>1</v>
      </c>
      <c r="B16" s="31">
        <v>0</v>
      </c>
      <c r="C16" s="31">
        <v>1</v>
      </c>
      <c r="D16" s="31">
        <v>9</v>
      </c>
      <c r="E16" s="32" t="s">
        <v>22</v>
      </c>
      <c r="F16" s="33">
        <v>170000000</v>
      </c>
      <c r="G16" s="33">
        <v>84053881</v>
      </c>
      <c r="H16" s="33">
        <v>84053881</v>
      </c>
      <c r="I16" s="33">
        <v>84053881</v>
      </c>
      <c r="J16" s="34">
        <f t="shared" si="0"/>
        <v>0.49443459411764706</v>
      </c>
      <c r="K16" s="34">
        <f t="shared" si="0"/>
        <v>1</v>
      </c>
      <c r="L16" s="34">
        <f t="shared" si="0"/>
        <v>1</v>
      </c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</row>
    <row r="17" spans="1:32" s="36" customFormat="1" x14ac:dyDescent="0.25">
      <c r="A17" s="31">
        <v>1</v>
      </c>
      <c r="B17" s="31">
        <v>0</v>
      </c>
      <c r="C17" s="31">
        <v>2</v>
      </c>
      <c r="D17" s="31">
        <v>14</v>
      </c>
      <c r="E17" s="32" t="s">
        <v>23</v>
      </c>
      <c r="F17" s="33">
        <v>5159873400</v>
      </c>
      <c r="G17" s="33">
        <v>5089584523</v>
      </c>
      <c r="H17" s="33">
        <v>3897870079</v>
      </c>
      <c r="I17" s="33">
        <v>3888560079</v>
      </c>
      <c r="J17" s="34">
        <f t="shared" si="0"/>
        <v>0.98637779039307438</v>
      </c>
      <c r="K17" s="34">
        <f t="shared" si="0"/>
        <v>0.76585231297081258</v>
      </c>
      <c r="L17" s="34">
        <f t="shared" si="0"/>
        <v>0.9976115160815241</v>
      </c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</row>
    <row r="18" spans="1:32" s="36" customFormat="1" ht="26.25" x14ac:dyDescent="0.25">
      <c r="A18" s="31">
        <v>1</v>
      </c>
      <c r="B18" s="31">
        <v>0</v>
      </c>
      <c r="C18" s="31">
        <v>2</v>
      </c>
      <c r="D18" s="31">
        <v>999</v>
      </c>
      <c r="E18" s="32" t="s">
        <v>24</v>
      </c>
      <c r="F18" s="33">
        <v>1126600</v>
      </c>
      <c r="G18" s="33">
        <v>1126600</v>
      </c>
      <c r="H18" s="33">
        <v>1126600</v>
      </c>
      <c r="I18" s="33">
        <v>1126600</v>
      </c>
      <c r="J18" s="34">
        <f t="shared" si="0"/>
        <v>1</v>
      </c>
      <c r="K18" s="34">
        <f t="shared" si="0"/>
        <v>1</v>
      </c>
      <c r="L18" s="34">
        <f t="shared" si="0"/>
        <v>1</v>
      </c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</row>
    <row r="19" spans="1:32" s="24" customFormat="1" ht="25.5" x14ac:dyDescent="0.2">
      <c r="A19" s="27">
        <v>1</v>
      </c>
      <c r="B19" s="27">
        <v>0</v>
      </c>
      <c r="C19" s="27">
        <v>5</v>
      </c>
      <c r="D19" s="27"/>
      <c r="E19" s="28" t="s">
        <v>25</v>
      </c>
      <c r="F19" s="29">
        <f>SUM(F20:F25)</f>
        <v>2168000000</v>
      </c>
      <c r="G19" s="29">
        <f>SUM(G20:G25)</f>
        <v>1042210345</v>
      </c>
      <c r="H19" s="29">
        <f>SUM(H20:H25)</f>
        <v>1042210345</v>
      </c>
      <c r="I19" s="29">
        <f>SUM(I20:I25)</f>
        <v>1042019545</v>
      </c>
      <c r="J19" s="30">
        <f t="shared" si="0"/>
        <v>0.48072432887453875</v>
      </c>
      <c r="K19" s="30">
        <f t="shared" si="0"/>
        <v>1</v>
      </c>
      <c r="L19" s="30">
        <f t="shared" si="0"/>
        <v>0.99981692755122287</v>
      </c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</row>
    <row r="20" spans="1:32" s="36" customFormat="1" x14ac:dyDescent="0.25">
      <c r="A20" s="31">
        <v>1</v>
      </c>
      <c r="B20" s="31">
        <v>0</v>
      </c>
      <c r="C20" s="31">
        <v>5</v>
      </c>
      <c r="D20" s="31">
        <v>1</v>
      </c>
      <c r="E20" s="32" t="s">
        <v>26</v>
      </c>
      <c r="F20" s="37">
        <v>949366677</v>
      </c>
      <c r="G20" s="37">
        <v>440923474</v>
      </c>
      <c r="H20" s="37">
        <v>440923474</v>
      </c>
      <c r="I20" s="38">
        <v>440732674</v>
      </c>
      <c r="J20" s="34">
        <f t="shared" si="0"/>
        <v>0.46443959397576368</v>
      </c>
      <c r="K20" s="34">
        <f t="shared" si="0"/>
        <v>1</v>
      </c>
      <c r="L20" s="34">
        <f t="shared" si="0"/>
        <v>0.99956727184817562</v>
      </c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</row>
    <row r="21" spans="1:32" s="36" customFormat="1" x14ac:dyDescent="0.25">
      <c r="A21" s="31">
        <v>1</v>
      </c>
      <c r="B21" s="31">
        <v>0</v>
      </c>
      <c r="C21" s="31">
        <v>5</v>
      </c>
      <c r="D21" s="31">
        <v>2</v>
      </c>
      <c r="E21" s="32" t="s">
        <v>27</v>
      </c>
      <c r="F21" s="37">
        <v>918637660</v>
      </c>
      <c r="G21" s="37">
        <v>462876451</v>
      </c>
      <c r="H21" s="37">
        <v>462876451</v>
      </c>
      <c r="I21" s="38">
        <v>462876451</v>
      </c>
      <c r="J21" s="34">
        <f t="shared" si="0"/>
        <v>0.50387271407967316</v>
      </c>
      <c r="K21" s="34">
        <f t="shared" si="0"/>
        <v>1</v>
      </c>
      <c r="L21" s="34">
        <f t="shared" si="0"/>
        <v>1</v>
      </c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</row>
    <row r="22" spans="1:32" s="36" customFormat="1" x14ac:dyDescent="0.25">
      <c r="A22" s="31">
        <v>1</v>
      </c>
      <c r="B22" s="31">
        <v>0</v>
      </c>
      <c r="C22" s="31">
        <v>5</v>
      </c>
      <c r="D22" s="31">
        <v>6</v>
      </c>
      <c r="E22" s="32" t="s">
        <v>28</v>
      </c>
      <c r="F22" s="37">
        <v>177796464</v>
      </c>
      <c r="G22" s="37">
        <v>83052120</v>
      </c>
      <c r="H22" s="37">
        <v>83052120</v>
      </c>
      <c r="I22" s="37">
        <v>83052120</v>
      </c>
      <c r="J22" s="34">
        <f t="shared" si="0"/>
        <v>0.46711907611390968</v>
      </c>
      <c r="K22" s="34">
        <f t="shared" si="0"/>
        <v>1</v>
      </c>
      <c r="L22" s="34">
        <f t="shared" si="0"/>
        <v>1</v>
      </c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</row>
    <row r="23" spans="1:32" s="36" customFormat="1" x14ac:dyDescent="0.25">
      <c r="A23" s="31">
        <v>1</v>
      </c>
      <c r="B23" s="31">
        <v>0</v>
      </c>
      <c r="C23" s="31">
        <v>5</v>
      </c>
      <c r="D23" s="31">
        <v>7</v>
      </c>
      <c r="E23" s="32" t="s">
        <v>29</v>
      </c>
      <c r="F23" s="37">
        <v>31300315</v>
      </c>
      <c r="G23" s="37">
        <v>13838395</v>
      </c>
      <c r="H23" s="37">
        <v>13838395</v>
      </c>
      <c r="I23" s="37">
        <v>13838395</v>
      </c>
      <c r="J23" s="34">
        <f t="shared" si="0"/>
        <v>0.44211679658814934</v>
      </c>
      <c r="K23" s="34">
        <f t="shared" si="0"/>
        <v>1</v>
      </c>
      <c r="L23" s="34">
        <f t="shared" si="0"/>
        <v>1</v>
      </c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</row>
    <row r="24" spans="1:32" s="36" customFormat="1" x14ac:dyDescent="0.25">
      <c r="A24" s="31">
        <v>1</v>
      </c>
      <c r="B24" s="31">
        <v>0</v>
      </c>
      <c r="C24" s="31">
        <v>5</v>
      </c>
      <c r="D24" s="31">
        <v>8</v>
      </c>
      <c r="E24" s="32" t="s">
        <v>30</v>
      </c>
      <c r="F24" s="37">
        <v>31300315</v>
      </c>
      <c r="G24" s="37">
        <v>13838395</v>
      </c>
      <c r="H24" s="37">
        <v>13838395</v>
      </c>
      <c r="I24" s="37">
        <v>13838395</v>
      </c>
      <c r="J24" s="34">
        <f t="shared" si="0"/>
        <v>0.44211679658814934</v>
      </c>
      <c r="K24" s="34">
        <f t="shared" si="0"/>
        <v>1</v>
      </c>
      <c r="L24" s="34">
        <f t="shared" si="0"/>
        <v>1</v>
      </c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</row>
    <row r="25" spans="1:32" s="36" customFormat="1" ht="26.25" x14ac:dyDescent="0.25">
      <c r="A25" s="31">
        <v>1</v>
      </c>
      <c r="B25" s="31">
        <v>0</v>
      </c>
      <c r="C25" s="31">
        <v>5</v>
      </c>
      <c r="D25" s="31">
        <v>9</v>
      </c>
      <c r="E25" s="32" t="s">
        <v>31</v>
      </c>
      <c r="F25" s="37">
        <v>59598569</v>
      </c>
      <c r="G25" s="37">
        <v>27681510</v>
      </c>
      <c r="H25" s="37">
        <v>27681510</v>
      </c>
      <c r="I25" s="37">
        <v>27681510</v>
      </c>
      <c r="J25" s="34">
        <f t="shared" si="0"/>
        <v>0.46446601763206763</v>
      </c>
      <c r="K25" s="34">
        <f t="shared" si="0"/>
        <v>1</v>
      </c>
      <c r="L25" s="34">
        <f t="shared" si="0"/>
        <v>1</v>
      </c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</row>
    <row r="26" spans="1:32" s="24" customFormat="1" ht="12.75" x14ac:dyDescent="0.2">
      <c r="A26" s="27"/>
      <c r="B26" s="27"/>
      <c r="C26" s="27"/>
      <c r="D26" s="27"/>
      <c r="E26" s="28"/>
      <c r="F26" s="39"/>
      <c r="G26" s="39"/>
      <c r="H26" s="39"/>
      <c r="I26" s="39"/>
      <c r="J26" s="30"/>
      <c r="K26" s="30"/>
      <c r="L26" s="30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</row>
    <row r="27" spans="1:32" s="24" customFormat="1" ht="12.75" x14ac:dyDescent="0.2">
      <c r="A27" s="19">
        <v>2</v>
      </c>
      <c r="B27" s="19"/>
      <c r="C27" s="19"/>
      <c r="D27" s="19"/>
      <c r="E27" s="20" t="s">
        <v>32</v>
      </c>
      <c r="F27" s="40">
        <f>+F28+F29</f>
        <v>2272000000</v>
      </c>
      <c r="G27" s="40">
        <f>+G28+G29</f>
        <v>1533633639</v>
      </c>
      <c r="H27" s="40">
        <f>+H28+H29</f>
        <v>1103989640</v>
      </c>
      <c r="I27" s="40">
        <f>+I28+I29</f>
        <v>1096781802</v>
      </c>
      <c r="J27" s="26">
        <f t="shared" si="0"/>
        <v>0.67501480589788732</v>
      </c>
      <c r="K27" s="26">
        <f t="shared" si="0"/>
        <v>0.71985225931784613</v>
      </c>
      <c r="L27" s="26">
        <f t="shared" si="0"/>
        <v>0.9934710999643076</v>
      </c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</row>
    <row r="28" spans="1:32" s="24" customFormat="1" ht="12.75" x14ac:dyDescent="0.2">
      <c r="A28" s="27">
        <v>2</v>
      </c>
      <c r="B28" s="27">
        <v>0</v>
      </c>
      <c r="C28" s="27">
        <v>3</v>
      </c>
      <c r="D28" s="27"/>
      <c r="E28" s="28" t="s">
        <v>33</v>
      </c>
      <c r="F28" s="41">
        <v>49000000</v>
      </c>
      <c r="G28" s="41">
        <v>47852988</v>
      </c>
      <c r="H28" s="41">
        <v>47696763</v>
      </c>
      <c r="I28" s="41">
        <v>47696763</v>
      </c>
      <c r="J28" s="30">
        <f t="shared" si="0"/>
        <v>0.97659159183673472</v>
      </c>
      <c r="K28" s="30">
        <f t="shared" si="0"/>
        <v>0.99673531358167222</v>
      </c>
      <c r="L28" s="30">
        <f t="shared" si="0"/>
        <v>1</v>
      </c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</row>
    <row r="29" spans="1:32" s="24" customFormat="1" ht="12.75" x14ac:dyDescent="0.2">
      <c r="A29" s="27">
        <v>2</v>
      </c>
      <c r="B29" s="27">
        <v>0</v>
      </c>
      <c r="C29" s="27">
        <v>4</v>
      </c>
      <c r="D29" s="27"/>
      <c r="E29" s="28" t="s">
        <v>34</v>
      </c>
      <c r="F29" s="41">
        <f>SUM(F30:F41)</f>
        <v>2223000000</v>
      </c>
      <c r="G29" s="41">
        <f>SUM(G30:G41)</f>
        <v>1485780651</v>
      </c>
      <c r="H29" s="41">
        <f>SUM(H30:H41)</f>
        <v>1056292877</v>
      </c>
      <c r="I29" s="41">
        <f>SUM(I30:I41)</f>
        <v>1049085039</v>
      </c>
      <c r="J29" s="30">
        <f t="shared" si="0"/>
        <v>0.66836736437246969</v>
      </c>
      <c r="K29" s="30">
        <f t="shared" si="0"/>
        <v>0.71093460282247278</v>
      </c>
      <c r="L29" s="30">
        <f t="shared" si="0"/>
        <v>0.99317628836003213</v>
      </c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</row>
    <row r="30" spans="1:32" s="36" customFormat="1" x14ac:dyDescent="0.25">
      <c r="A30" s="31">
        <v>2</v>
      </c>
      <c r="B30" s="31">
        <v>0</v>
      </c>
      <c r="C30" s="31">
        <v>4</v>
      </c>
      <c r="D30" s="31">
        <v>1</v>
      </c>
      <c r="E30" s="32" t="s">
        <v>35</v>
      </c>
      <c r="F30" s="42">
        <v>2789513</v>
      </c>
      <c r="G30" s="42">
        <v>0</v>
      </c>
      <c r="H30" s="42">
        <v>0</v>
      </c>
      <c r="I30" s="42">
        <v>0</v>
      </c>
      <c r="J30" s="34">
        <f t="shared" si="0"/>
        <v>0</v>
      </c>
      <c r="K30" s="34"/>
      <c r="L30" s="34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</row>
    <row r="31" spans="1:32" s="36" customFormat="1" x14ac:dyDescent="0.25">
      <c r="A31" s="31">
        <v>2</v>
      </c>
      <c r="B31" s="31">
        <v>0</v>
      </c>
      <c r="C31" s="31">
        <v>4</v>
      </c>
      <c r="D31" s="31">
        <v>4</v>
      </c>
      <c r="E31" s="32" t="s">
        <v>36</v>
      </c>
      <c r="F31" s="42">
        <v>156149348</v>
      </c>
      <c r="G31" s="42">
        <v>130650946</v>
      </c>
      <c r="H31" s="42">
        <v>56504416</v>
      </c>
      <c r="I31" s="42">
        <v>50252743</v>
      </c>
      <c r="J31" s="34">
        <f t="shared" si="0"/>
        <v>0.83670503702647547</v>
      </c>
      <c r="K31" s="34">
        <f t="shared" si="0"/>
        <v>0.43248378775611773</v>
      </c>
      <c r="L31" s="34">
        <f t="shared" si="0"/>
        <v>0.88935956793182325</v>
      </c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</row>
    <row r="32" spans="1:32" s="36" customFormat="1" x14ac:dyDescent="0.25">
      <c r="A32" s="31">
        <v>2</v>
      </c>
      <c r="B32" s="31">
        <v>0</v>
      </c>
      <c r="C32" s="31">
        <v>4</v>
      </c>
      <c r="D32" s="31">
        <v>5</v>
      </c>
      <c r="E32" s="32" t="s">
        <v>37</v>
      </c>
      <c r="F32" s="43">
        <v>389330614</v>
      </c>
      <c r="G32" s="43">
        <v>291999104</v>
      </c>
      <c r="H32" s="43">
        <v>191275765</v>
      </c>
      <c r="I32" s="43">
        <v>191275765</v>
      </c>
      <c r="J32" s="34">
        <f t="shared" si="0"/>
        <v>0.75000293709243215</v>
      </c>
      <c r="K32" s="34">
        <f t="shared" si="0"/>
        <v>0.65505599976087603</v>
      </c>
      <c r="L32" s="34">
        <f t="shared" si="0"/>
        <v>1</v>
      </c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</row>
    <row r="33" spans="1:32" s="36" customFormat="1" x14ac:dyDescent="0.25">
      <c r="A33" s="31">
        <v>2</v>
      </c>
      <c r="B33" s="31">
        <v>0</v>
      </c>
      <c r="C33" s="31">
        <v>4</v>
      </c>
      <c r="D33" s="31">
        <v>6</v>
      </c>
      <c r="E33" s="32" t="s">
        <v>38</v>
      </c>
      <c r="F33" s="43">
        <v>239963000</v>
      </c>
      <c r="G33" s="43">
        <v>180510272</v>
      </c>
      <c r="H33" s="43">
        <v>112977272</v>
      </c>
      <c r="I33" s="43">
        <v>112977272</v>
      </c>
      <c r="J33" s="34">
        <f t="shared" si="0"/>
        <v>0.75224210399103197</v>
      </c>
      <c r="K33" s="34">
        <f t="shared" si="0"/>
        <v>0.62587724647603438</v>
      </c>
      <c r="L33" s="34">
        <f t="shared" si="0"/>
        <v>1</v>
      </c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</row>
    <row r="34" spans="1:32" s="36" customFormat="1" x14ac:dyDescent="0.25">
      <c r="A34" s="31">
        <v>2</v>
      </c>
      <c r="B34" s="31">
        <v>0</v>
      </c>
      <c r="C34" s="31">
        <v>4</v>
      </c>
      <c r="D34" s="31">
        <v>7</v>
      </c>
      <c r="E34" s="32" t="s">
        <v>39</v>
      </c>
      <c r="F34" s="43">
        <v>126200806</v>
      </c>
      <c r="G34" s="43">
        <v>104259140</v>
      </c>
      <c r="H34" s="43">
        <v>96489316</v>
      </c>
      <c r="I34" s="43">
        <v>96489316</v>
      </c>
      <c r="J34" s="34">
        <f t="shared" si="0"/>
        <v>0.8261368790307092</v>
      </c>
      <c r="K34" s="34">
        <f t="shared" si="0"/>
        <v>0.92547584796882076</v>
      </c>
      <c r="L34" s="34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</row>
    <row r="35" spans="1:32" s="36" customFormat="1" x14ac:dyDescent="0.25">
      <c r="A35" s="31">
        <v>2</v>
      </c>
      <c r="B35" s="31">
        <v>0</v>
      </c>
      <c r="C35" s="31">
        <v>4</v>
      </c>
      <c r="D35" s="31">
        <v>8</v>
      </c>
      <c r="E35" s="32" t="s">
        <v>40</v>
      </c>
      <c r="F35" s="43">
        <v>372707152</v>
      </c>
      <c r="G35" s="43">
        <v>278764553</v>
      </c>
      <c r="H35" s="43">
        <v>278764553</v>
      </c>
      <c r="I35" s="43">
        <v>277808388</v>
      </c>
      <c r="J35" s="34">
        <f t="shared" si="0"/>
        <v>0.74794527420284118</v>
      </c>
      <c r="K35" s="34">
        <f t="shared" si="0"/>
        <v>1</v>
      </c>
      <c r="L35" s="34">
        <f t="shared" si="0"/>
        <v>0.99656999073336272</v>
      </c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</row>
    <row r="36" spans="1:32" s="36" customFormat="1" x14ac:dyDescent="0.25">
      <c r="A36" s="31">
        <v>2</v>
      </c>
      <c r="B36" s="31">
        <v>0</v>
      </c>
      <c r="C36" s="31">
        <v>4</v>
      </c>
      <c r="D36" s="31">
        <v>9</v>
      </c>
      <c r="E36" s="32" t="s">
        <v>41</v>
      </c>
      <c r="F36" s="43">
        <v>120532062</v>
      </c>
      <c r="G36" s="43">
        <v>112496842</v>
      </c>
      <c r="H36" s="43">
        <v>36477478</v>
      </c>
      <c r="I36" s="43">
        <v>36477478</v>
      </c>
      <c r="J36" s="34">
        <f t="shared" si="0"/>
        <v>0.93333541410749288</v>
      </c>
      <c r="K36" s="34">
        <f t="shared" si="0"/>
        <v>0.32425335104073411</v>
      </c>
      <c r="L36" s="34">
        <f t="shared" si="0"/>
        <v>1</v>
      </c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</row>
    <row r="37" spans="1:32" s="36" customFormat="1" x14ac:dyDescent="0.25">
      <c r="A37" s="31">
        <v>2</v>
      </c>
      <c r="B37" s="31">
        <v>0</v>
      </c>
      <c r="C37" s="31">
        <v>4</v>
      </c>
      <c r="D37" s="31">
        <v>10</v>
      </c>
      <c r="E37" s="32" t="s">
        <v>42</v>
      </c>
      <c r="F37" s="43">
        <v>164594485</v>
      </c>
      <c r="G37" s="43">
        <v>141510495</v>
      </c>
      <c r="H37" s="43">
        <v>129128499</v>
      </c>
      <c r="I37" s="43">
        <v>129128499</v>
      </c>
      <c r="J37" s="34">
        <f t="shared" si="0"/>
        <v>0.85975234832442893</v>
      </c>
      <c r="K37" s="34">
        <f t="shared" si="0"/>
        <v>0.91250121766586989</v>
      </c>
      <c r="L37" s="34">
        <f t="shared" si="0"/>
        <v>1</v>
      </c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</row>
    <row r="38" spans="1:32" s="36" customFormat="1" x14ac:dyDescent="0.25">
      <c r="A38" s="31">
        <v>2</v>
      </c>
      <c r="B38" s="31">
        <v>0</v>
      </c>
      <c r="C38" s="31">
        <v>4</v>
      </c>
      <c r="D38" s="31">
        <v>13</v>
      </c>
      <c r="E38" s="32" t="s">
        <v>43</v>
      </c>
      <c r="F38" s="43">
        <v>3000000</v>
      </c>
      <c r="G38" s="43">
        <v>3000000</v>
      </c>
      <c r="H38" s="43">
        <v>0</v>
      </c>
      <c r="I38" s="43">
        <v>0</v>
      </c>
      <c r="J38" s="34">
        <f>+G38/F38</f>
        <v>1</v>
      </c>
      <c r="K38" s="34">
        <f>+G38/F38</f>
        <v>1</v>
      </c>
      <c r="L38" s="34">
        <f>+I38/F38</f>
        <v>0</v>
      </c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</row>
    <row r="39" spans="1:32" s="36" customFormat="1" ht="26.25" x14ac:dyDescent="0.25">
      <c r="A39" s="31">
        <v>2</v>
      </c>
      <c r="B39" s="31">
        <v>0</v>
      </c>
      <c r="C39" s="31">
        <v>4</v>
      </c>
      <c r="D39" s="31">
        <v>21</v>
      </c>
      <c r="E39" s="32" t="s">
        <v>44</v>
      </c>
      <c r="F39" s="43">
        <v>358321225</v>
      </c>
      <c r="G39" s="43">
        <v>77839899</v>
      </c>
      <c r="H39" s="43">
        <v>25027900</v>
      </c>
      <c r="I39" s="43">
        <v>25027900</v>
      </c>
      <c r="J39" s="34">
        <f t="shared" si="0"/>
        <v>0.21723496563732722</v>
      </c>
      <c r="K39" s="34"/>
      <c r="L39" s="34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</row>
    <row r="40" spans="1:32" s="36" customFormat="1" x14ac:dyDescent="0.25">
      <c r="A40" s="31">
        <v>2</v>
      </c>
      <c r="B40" s="31">
        <v>0</v>
      </c>
      <c r="C40" s="31">
        <v>4</v>
      </c>
      <c r="D40" s="31">
        <v>40</v>
      </c>
      <c r="E40" s="32" t="s">
        <v>45</v>
      </c>
      <c r="F40" s="43">
        <v>62507000</v>
      </c>
      <c r="G40" s="43">
        <v>35626440</v>
      </c>
      <c r="H40" s="43">
        <v>35626440</v>
      </c>
      <c r="I40" s="43">
        <v>35626440</v>
      </c>
      <c r="J40" s="34">
        <f t="shared" si="0"/>
        <v>0.56995920456908822</v>
      </c>
      <c r="K40" s="34">
        <f t="shared" si="0"/>
        <v>1</v>
      </c>
      <c r="L40" s="34">
        <f t="shared" si="0"/>
        <v>1</v>
      </c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</row>
    <row r="41" spans="1:32" s="36" customFormat="1" ht="26.25" x14ac:dyDescent="0.25">
      <c r="A41" s="31">
        <v>2</v>
      </c>
      <c r="B41" s="31">
        <v>0</v>
      </c>
      <c r="C41" s="31">
        <v>4</v>
      </c>
      <c r="D41" s="31">
        <v>41</v>
      </c>
      <c r="E41" s="32" t="s">
        <v>46</v>
      </c>
      <c r="F41" s="43">
        <v>226904795</v>
      </c>
      <c r="G41" s="43">
        <v>129122960</v>
      </c>
      <c r="H41" s="43">
        <v>94021238</v>
      </c>
      <c r="I41" s="43">
        <v>94021238</v>
      </c>
      <c r="J41" s="34">
        <f t="shared" si="0"/>
        <v>0.56906228006331905</v>
      </c>
      <c r="K41" s="34">
        <f t="shared" si="0"/>
        <v>0.72815274680815867</v>
      </c>
      <c r="L41" s="34">
        <f t="shared" si="0"/>
        <v>1</v>
      </c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</row>
    <row r="42" spans="1:32" s="36" customFormat="1" x14ac:dyDescent="0.25">
      <c r="A42" s="31"/>
      <c r="B42" s="31"/>
      <c r="C42" s="31"/>
      <c r="D42" s="31"/>
      <c r="E42" s="44"/>
      <c r="F42" s="42"/>
      <c r="G42" s="45"/>
      <c r="H42" s="42"/>
      <c r="I42" s="45"/>
      <c r="J42" s="34"/>
      <c r="K42" s="34"/>
      <c r="L42" s="34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</row>
    <row r="43" spans="1:32" s="24" customFormat="1" ht="12.75" x14ac:dyDescent="0.2">
      <c r="A43" s="19">
        <v>3</v>
      </c>
      <c r="B43" s="19"/>
      <c r="C43" s="19"/>
      <c r="D43" s="19"/>
      <c r="E43" s="20" t="s">
        <v>47</v>
      </c>
      <c r="F43" s="46">
        <f>SUM(F44:F48)</f>
        <v>943000000</v>
      </c>
      <c r="G43" s="46">
        <f>SUM(G44:G48)</f>
        <v>138000000</v>
      </c>
      <c r="H43" s="46">
        <f>SUM(H44:H48)</f>
        <v>65000000</v>
      </c>
      <c r="I43" s="46">
        <f>SUM(I44:I48)</f>
        <v>65000000</v>
      </c>
      <c r="J43" s="26">
        <f t="shared" si="0"/>
        <v>0.14634146341463414</v>
      </c>
      <c r="K43" s="26">
        <f t="shared" si="0"/>
        <v>0.47101449275362317</v>
      </c>
      <c r="L43" s="26">
        <f t="shared" si="0"/>
        <v>1</v>
      </c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</row>
    <row r="44" spans="1:32" s="36" customFormat="1" x14ac:dyDescent="0.25">
      <c r="A44" s="31">
        <v>3</v>
      </c>
      <c r="B44" s="31">
        <v>1</v>
      </c>
      <c r="C44" s="31">
        <v>1</v>
      </c>
      <c r="D44" s="31">
        <v>3</v>
      </c>
      <c r="E44" s="44" t="s">
        <v>48</v>
      </c>
      <c r="F44" s="42">
        <v>65000000</v>
      </c>
      <c r="G44" s="42">
        <v>65000000</v>
      </c>
      <c r="H44" s="42">
        <v>65000000</v>
      </c>
      <c r="I44" s="42">
        <v>65000000</v>
      </c>
      <c r="J44" s="34">
        <f t="shared" si="0"/>
        <v>1</v>
      </c>
      <c r="K44" s="34">
        <f>+G44/F44</f>
        <v>1</v>
      </c>
      <c r="L44" s="34">
        <f>+I44/F44</f>
        <v>1</v>
      </c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</row>
    <row r="45" spans="1:32" s="36" customFormat="1" ht="30" x14ac:dyDescent="0.25">
      <c r="A45" s="31">
        <v>3</v>
      </c>
      <c r="B45" s="31">
        <v>1</v>
      </c>
      <c r="C45" s="31">
        <v>1</v>
      </c>
      <c r="D45" s="31">
        <v>4</v>
      </c>
      <c r="E45" s="44" t="s">
        <v>49</v>
      </c>
      <c r="F45" s="42">
        <v>73000000</v>
      </c>
      <c r="G45" s="42">
        <v>73000000</v>
      </c>
      <c r="H45" s="42">
        <v>0</v>
      </c>
      <c r="I45" s="42">
        <v>0</v>
      </c>
      <c r="J45" s="34">
        <f>+G45/F45</f>
        <v>1</v>
      </c>
      <c r="K45" s="34">
        <f>+H45/F45</f>
        <v>0</v>
      </c>
      <c r="L45" s="34">
        <f>+I45/F45</f>
        <v>0</v>
      </c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</row>
    <row r="46" spans="1:32" s="36" customFormat="1" x14ac:dyDescent="0.25">
      <c r="A46" s="31">
        <v>3</v>
      </c>
      <c r="B46" s="31">
        <v>2</v>
      </c>
      <c r="C46" s="31">
        <v>1</v>
      </c>
      <c r="D46" s="31">
        <v>1</v>
      </c>
      <c r="E46" s="44" t="s">
        <v>50</v>
      </c>
      <c r="F46" s="42">
        <v>404000000</v>
      </c>
      <c r="G46" s="42">
        <v>0</v>
      </c>
      <c r="H46" s="42">
        <v>0</v>
      </c>
      <c r="I46" s="42">
        <v>0</v>
      </c>
      <c r="J46" s="34">
        <f>+G46/F46</f>
        <v>0</v>
      </c>
      <c r="K46" s="34">
        <f>+H46/F46</f>
        <v>0</v>
      </c>
      <c r="L46" s="34">
        <f>+I46/F46</f>
        <v>0</v>
      </c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</row>
    <row r="47" spans="1:32" s="36" customFormat="1" x14ac:dyDescent="0.25">
      <c r="A47" s="31">
        <v>3</v>
      </c>
      <c r="B47" s="31">
        <v>6</v>
      </c>
      <c r="C47" s="31">
        <v>1</v>
      </c>
      <c r="D47" s="31">
        <v>1</v>
      </c>
      <c r="E47" s="44" t="s">
        <v>51</v>
      </c>
      <c r="F47" s="47">
        <v>206000000</v>
      </c>
      <c r="G47" s="47">
        <v>0</v>
      </c>
      <c r="H47" s="47">
        <v>0</v>
      </c>
      <c r="I47" s="47">
        <v>0</v>
      </c>
      <c r="J47" s="34">
        <f>+G47/F47</f>
        <v>0</v>
      </c>
      <c r="K47" s="34">
        <f>+H47/F47</f>
        <v>0</v>
      </c>
      <c r="L47" s="34">
        <f>+I47/F47</f>
        <v>0</v>
      </c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</row>
    <row r="48" spans="1:32" s="36" customFormat="1" ht="30" x14ac:dyDescent="0.25">
      <c r="A48" s="31">
        <v>3</v>
      </c>
      <c r="B48" s="31">
        <v>6</v>
      </c>
      <c r="C48" s="31">
        <v>3</v>
      </c>
      <c r="D48" s="31">
        <v>19</v>
      </c>
      <c r="E48" s="44" t="s">
        <v>52</v>
      </c>
      <c r="F48" s="47">
        <v>195000000</v>
      </c>
      <c r="G48" s="47">
        <v>0</v>
      </c>
      <c r="H48" s="47">
        <v>0</v>
      </c>
      <c r="I48" s="47">
        <v>0</v>
      </c>
      <c r="J48" s="34">
        <f>+G48/F48</f>
        <v>0</v>
      </c>
      <c r="K48" s="34">
        <f>+H48/F48</f>
        <v>0</v>
      </c>
      <c r="L48" s="34">
        <f>+I48/F48</f>
        <v>0</v>
      </c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</row>
    <row r="49" spans="1:32" s="36" customFormat="1" x14ac:dyDescent="0.25">
      <c r="A49" s="31"/>
      <c r="B49" s="31"/>
      <c r="C49" s="31"/>
      <c r="D49" s="31"/>
      <c r="E49" s="44"/>
      <c r="F49" s="45"/>
      <c r="G49" s="45"/>
      <c r="H49" s="45"/>
      <c r="I49" s="45"/>
      <c r="J49" s="34"/>
      <c r="K49" s="34"/>
      <c r="L49" s="34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</row>
    <row r="50" spans="1:32" s="24" customFormat="1" x14ac:dyDescent="0.25">
      <c r="A50" s="48"/>
      <c r="B50" s="48"/>
      <c r="C50" s="48"/>
      <c r="D50" s="48"/>
      <c r="E50" s="49" t="s">
        <v>53</v>
      </c>
      <c r="F50" s="50">
        <f>+F43+F27+F11</f>
        <v>17628000000</v>
      </c>
      <c r="G50" s="50">
        <f>+G43+G27+G11</f>
        <v>11399986127</v>
      </c>
      <c r="H50" s="50">
        <f>+H43+H27+H11</f>
        <v>9705627684</v>
      </c>
      <c r="I50" s="50">
        <f>+I43+I27+I11</f>
        <v>9688919046</v>
      </c>
      <c r="J50" s="51">
        <f t="shared" si="0"/>
        <v>0.64669764732244162</v>
      </c>
      <c r="K50" s="51">
        <f t="shared" si="0"/>
        <v>0.8513718855335235</v>
      </c>
      <c r="L50" s="51">
        <f t="shared" si="0"/>
        <v>0.99827845879277399</v>
      </c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</row>
    <row r="51" spans="1:32" s="36" customFormat="1" x14ac:dyDescent="0.25">
      <c r="A51" s="31"/>
      <c r="B51" s="31"/>
      <c r="C51" s="31"/>
      <c r="D51" s="31"/>
      <c r="E51" s="44"/>
      <c r="F51" s="37"/>
      <c r="G51" s="37"/>
      <c r="H51" s="37"/>
      <c r="I51" s="37"/>
      <c r="J51" s="34"/>
      <c r="K51" s="34"/>
      <c r="L51" s="34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</row>
    <row r="52" spans="1:32" s="24" customFormat="1" ht="12.75" x14ac:dyDescent="0.2">
      <c r="A52" s="19"/>
      <c r="B52" s="19"/>
      <c r="C52" s="19"/>
      <c r="D52" s="19"/>
      <c r="E52" s="20" t="s">
        <v>54</v>
      </c>
      <c r="F52" s="46"/>
      <c r="G52" s="46"/>
      <c r="H52" s="46"/>
      <c r="I52" s="46"/>
      <c r="J52" s="26"/>
      <c r="K52" s="26"/>
      <c r="L52" s="26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</row>
    <row r="53" spans="1:32" s="55" customFormat="1" ht="39" x14ac:dyDescent="0.25">
      <c r="A53" s="52">
        <v>112</v>
      </c>
      <c r="B53" s="52">
        <v>10000</v>
      </c>
      <c r="C53" s="52">
        <v>2</v>
      </c>
      <c r="D53" s="52"/>
      <c r="E53" s="32" t="s">
        <v>55</v>
      </c>
      <c r="F53" s="53">
        <v>7000000000</v>
      </c>
      <c r="G53" s="53">
        <v>7000000000</v>
      </c>
      <c r="H53" s="53">
        <v>3033132000</v>
      </c>
      <c r="I53" s="53">
        <v>3033132000</v>
      </c>
      <c r="J53" s="34">
        <f>+G53/F53</f>
        <v>1</v>
      </c>
      <c r="K53" s="34">
        <f>+H53/G53</f>
        <v>0.43330457142857143</v>
      </c>
      <c r="L53" s="34">
        <v>0</v>
      </c>
      <c r="M53" s="35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</row>
    <row r="54" spans="1:32" s="36" customFormat="1" ht="30" x14ac:dyDescent="0.25">
      <c r="A54" s="31">
        <v>520</v>
      </c>
      <c r="B54" s="31">
        <v>1000</v>
      </c>
      <c r="C54" s="31">
        <v>1</v>
      </c>
      <c r="D54" s="31"/>
      <c r="E54" s="44" t="s">
        <v>56</v>
      </c>
      <c r="F54" s="42">
        <v>11689335545</v>
      </c>
      <c r="G54" s="42">
        <v>6693017873</v>
      </c>
      <c r="H54" s="42">
        <v>2097631306</v>
      </c>
      <c r="I54" s="42">
        <v>2073254639</v>
      </c>
      <c r="J54" s="34">
        <f t="shared" si="0"/>
        <v>0.57257470685430645</v>
      </c>
      <c r="K54" s="34">
        <f t="shared" si="0"/>
        <v>0.31340590236012356</v>
      </c>
      <c r="L54" s="34">
        <f t="shared" si="0"/>
        <v>0.98837895538158982</v>
      </c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</row>
    <row r="55" spans="1:32" s="36" customFormat="1" ht="45" x14ac:dyDescent="0.25">
      <c r="A55" s="31">
        <v>520</v>
      </c>
      <c r="B55" s="31">
        <v>1000</v>
      </c>
      <c r="C55" s="31">
        <v>6</v>
      </c>
      <c r="D55" s="31"/>
      <c r="E55" s="44" t="s">
        <v>57</v>
      </c>
      <c r="F55" s="42">
        <v>2523778</v>
      </c>
      <c r="G55" s="42">
        <v>2523778</v>
      </c>
      <c r="H55" s="42">
        <v>2523778</v>
      </c>
      <c r="I55" s="42">
        <v>2523778</v>
      </c>
      <c r="J55" s="34">
        <f t="shared" si="0"/>
        <v>1</v>
      </c>
      <c r="K55" s="34">
        <f t="shared" si="0"/>
        <v>1</v>
      </c>
      <c r="L55" s="34">
        <f t="shared" si="0"/>
        <v>1</v>
      </c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</row>
    <row r="56" spans="1:32" s="36" customFormat="1" ht="51" x14ac:dyDescent="0.25">
      <c r="A56" s="31">
        <v>540</v>
      </c>
      <c r="B56" s="31">
        <v>1000</v>
      </c>
      <c r="C56" s="31">
        <v>1</v>
      </c>
      <c r="D56" s="31"/>
      <c r="E56" s="56" t="s">
        <v>58</v>
      </c>
      <c r="F56" s="42">
        <v>50000000</v>
      </c>
      <c r="G56" s="42">
        <v>45200000</v>
      </c>
      <c r="H56" s="42">
        <v>45200000</v>
      </c>
      <c r="I56" s="42">
        <v>0</v>
      </c>
      <c r="J56" s="34">
        <f t="shared" si="0"/>
        <v>0.90400000000000003</v>
      </c>
      <c r="K56" s="34">
        <f>+H56/F56</f>
        <v>0.90400000000000003</v>
      </c>
      <c r="L56" s="34">
        <f>+I56/F56</f>
        <v>0</v>
      </c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</row>
    <row r="57" spans="1:32" s="36" customFormat="1" ht="51" x14ac:dyDescent="0.25">
      <c r="A57" s="31">
        <v>540</v>
      </c>
      <c r="B57" s="31">
        <v>1000</v>
      </c>
      <c r="C57" s="31">
        <v>2</v>
      </c>
      <c r="D57" s="31"/>
      <c r="E57" s="56" t="s">
        <v>59</v>
      </c>
      <c r="F57" s="42">
        <v>207679571</v>
      </c>
      <c r="G57" s="42">
        <v>0</v>
      </c>
      <c r="H57" s="42">
        <v>0</v>
      </c>
      <c r="I57" s="42">
        <v>0</v>
      </c>
      <c r="J57" s="34">
        <f t="shared" si="0"/>
        <v>0</v>
      </c>
      <c r="K57" s="34">
        <f t="shared" ref="K57:K67" si="1">+H57/F57</f>
        <v>0</v>
      </c>
      <c r="L57" s="34">
        <f t="shared" ref="L57:L67" si="2">+I57/F57</f>
        <v>0</v>
      </c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</row>
    <row r="58" spans="1:32" s="36" customFormat="1" ht="30" x14ac:dyDescent="0.25">
      <c r="A58" s="31">
        <v>630</v>
      </c>
      <c r="B58" s="31">
        <v>300</v>
      </c>
      <c r="C58" s="31">
        <v>1</v>
      </c>
      <c r="D58" s="31"/>
      <c r="E58" s="44" t="s">
        <v>60</v>
      </c>
      <c r="F58" s="42">
        <v>65000000000</v>
      </c>
      <c r="G58" s="42">
        <v>2713961561</v>
      </c>
      <c r="H58" s="42">
        <v>476162100</v>
      </c>
      <c r="I58" s="42">
        <v>476162100</v>
      </c>
      <c r="J58" s="34">
        <f t="shared" si="0"/>
        <v>4.1753254784615383E-2</v>
      </c>
      <c r="K58" s="34">
        <f t="shared" si="1"/>
        <v>7.3255707692307694E-3</v>
      </c>
      <c r="L58" s="34">
        <f t="shared" si="2"/>
        <v>7.3255707692307694E-3</v>
      </c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</row>
    <row r="59" spans="1:32" s="36" customFormat="1" ht="30" x14ac:dyDescent="0.25">
      <c r="A59" s="31">
        <v>310</v>
      </c>
      <c r="B59" s="31">
        <v>1000</v>
      </c>
      <c r="C59" s="31">
        <v>2</v>
      </c>
      <c r="D59" s="31"/>
      <c r="E59" s="44" t="s">
        <v>61</v>
      </c>
      <c r="F59" s="42">
        <v>220286402890</v>
      </c>
      <c r="G59" s="42">
        <v>217843002890</v>
      </c>
      <c r="H59" s="42">
        <v>194854742604</v>
      </c>
      <c r="I59" s="42">
        <v>158617877861</v>
      </c>
      <c r="J59" s="34">
        <f t="shared" si="0"/>
        <v>0.98890807617744747</v>
      </c>
      <c r="K59" s="34">
        <f t="shared" si="1"/>
        <v>0.88455183818721983</v>
      </c>
      <c r="L59" s="34">
        <f t="shared" si="2"/>
        <v>0.72005296641121252</v>
      </c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</row>
    <row r="60" spans="1:32" s="36" customFormat="1" ht="51" x14ac:dyDescent="0.25">
      <c r="A60" s="31">
        <v>310</v>
      </c>
      <c r="B60" s="31">
        <v>1000</v>
      </c>
      <c r="C60" s="31">
        <v>1</v>
      </c>
      <c r="D60" s="31"/>
      <c r="E60" s="56" t="s">
        <v>62</v>
      </c>
      <c r="F60" s="42">
        <v>5251464000</v>
      </c>
      <c r="G60" s="42">
        <v>3541698000</v>
      </c>
      <c r="H60" s="42">
        <v>431815708</v>
      </c>
      <c r="I60" s="42">
        <v>431815708</v>
      </c>
      <c r="J60" s="34">
        <f t="shared" si="0"/>
        <v>0.67442107572288412</v>
      </c>
      <c r="K60" s="34">
        <f t="shared" si="1"/>
        <v>8.2227681271355949E-2</v>
      </c>
      <c r="L60" s="34">
        <f t="shared" si="2"/>
        <v>8.2227681271355949E-2</v>
      </c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</row>
    <row r="61" spans="1:32" s="36" customFormat="1" ht="45" x14ac:dyDescent="0.25">
      <c r="A61" s="31">
        <v>310</v>
      </c>
      <c r="B61" s="31">
        <v>1000</v>
      </c>
      <c r="C61" s="31">
        <v>4</v>
      </c>
      <c r="D61" s="31"/>
      <c r="E61" s="44" t="s">
        <v>63</v>
      </c>
      <c r="F61" s="42">
        <v>14000000000</v>
      </c>
      <c r="G61" s="42">
        <v>0</v>
      </c>
      <c r="H61" s="42">
        <v>0</v>
      </c>
      <c r="I61" s="42">
        <v>0</v>
      </c>
      <c r="J61" s="34">
        <f t="shared" si="0"/>
        <v>0</v>
      </c>
      <c r="K61" s="34">
        <f t="shared" si="1"/>
        <v>0</v>
      </c>
      <c r="L61" s="34">
        <f t="shared" si="2"/>
        <v>0</v>
      </c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</row>
    <row r="62" spans="1:32" s="36" customFormat="1" ht="51" x14ac:dyDescent="0.25">
      <c r="A62" s="31">
        <v>310</v>
      </c>
      <c r="B62" s="31">
        <v>1000</v>
      </c>
      <c r="C62" s="31">
        <v>12</v>
      </c>
      <c r="D62" s="31"/>
      <c r="E62" s="56" t="s">
        <v>64</v>
      </c>
      <c r="F62" s="42">
        <v>10585785597</v>
      </c>
      <c r="G62" s="42">
        <v>7949197494</v>
      </c>
      <c r="H62" s="42">
        <v>2920006665</v>
      </c>
      <c r="I62" s="42">
        <v>1581206665</v>
      </c>
      <c r="J62" s="34">
        <f t="shared" si="0"/>
        <v>0.75093127677295801</v>
      </c>
      <c r="K62" s="34">
        <f t="shared" si="1"/>
        <v>0.27584222618560561</v>
      </c>
      <c r="L62" s="34">
        <f t="shared" si="2"/>
        <v>0.14937074348531226</v>
      </c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</row>
    <row r="63" spans="1:32" s="36" customFormat="1" ht="30" x14ac:dyDescent="0.25">
      <c r="A63" s="31">
        <v>520</v>
      </c>
      <c r="B63" s="31">
        <v>1000</v>
      </c>
      <c r="C63" s="31">
        <v>3</v>
      </c>
      <c r="D63" s="31"/>
      <c r="E63" s="44" t="s">
        <v>65</v>
      </c>
      <c r="F63" s="42">
        <v>5132597825</v>
      </c>
      <c r="G63" s="42">
        <v>3470364927</v>
      </c>
      <c r="H63" s="42">
        <v>1090345541</v>
      </c>
      <c r="I63" s="42">
        <v>823742824</v>
      </c>
      <c r="J63" s="34">
        <f t="shared" si="0"/>
        <v>0.67614199384499796</v>
      </c>
      <c r="K63" s="34">
        <f t="shared" si="1"/>
        <v>0.21243541344484748</v>
      </c>
      <c r="L63" s="34">
        <f t="shared" si="2"/>
        <v>0.16049237678192718</v>
      </c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</row>
    <row r="64" spans="1:32" s="36" customFormat="1" ht="45" x14ac:dyDescent="0.25">
      <c r="A64" s="31">
        <v>520</v>
      </c>
      <c r="B64" s="31">
        <v>1000</v>
      </c>
      <c r="C64" s="31">
        <v>5</v>
      </c>
      <c r="D64" s="31"/>
      <c r="E64" s="44" t="s">
        <v>66</v>
      </c>
      <c r="F64" s="42">
        <v>115068357</v>
      </c>
      <c r="G64" s="42">
        <v>115068356.95999999</v>
      </c>
      <c r="H64" s="42">
        <v>115068356.95999999</v>
      </c>
      <c r="I64" s="42">
        <v>115068356.95999999</v>
      </c>
      <c r="J64" s="34">
        <f t="shared" si="0"/>
        <v>0.99999999965238051</v>
      </c>
      <c r="K64" s="34">
        <f t="shared" si="1"/>
        <v>0.99999999965238051</v>
      </c>
      <c r="L64" s="34">
        <f t="shared" si="2"/>
        <v>0.99999999965238051</v>
      </c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</row>
    <row r="65" spans="1:32" s="36" customFormat="1" ht="45" x14ac:dyDescent="0.25">
      <c r="A65" s="31">
        <v>410</v>
      </c>
      <c r="B65" s="31">
        <v>1000</v>
      </c>
      <c r="C65" s="31">
        <v>110</v>
      </c>
      <c r="D65" s="31"/>
      <c r="E65" s="44" t="s">
        <v>67</v>
      </c>
      <c r="F65" s="42">
        <v>7521986</v>
      </c>
      <c r="G65" s="42">
        <v>7521986</v>
      </c>
      <c r="H65" s="42">
        <v>7521986</v>
      </c>
      <c r="I65" s="42">
        <v>7521986</v>
      </c>
      <c r="J65" s="34">
        <f t="shared" si="0"/>
        <v>1</v>
      </c>
      <c r="K65" s="34">
        <f t="shared" si="1"/>
        <v>1</v>
      </c>
      <c r="L65" s="34">
        <f t="shared" si="2"/>
        <v>1</v>
      </c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</row>
    <row r="66" spans="1:32" s="36" customFormat="1" ht="48.75" customHeight="1" x14ac:dyDescent="0.25">
      <c r="A66" s="31">
        <v>410</v>
      </c>
      <c r="B66" s="31">
        <v>1000</v>
      </c>
      <c r="C66" s="31">
        <v>108</v>
      </c>
      <c r="D66" s="31"/>
      <c r="E66" s="56" t="s">
        <v>68</v>
      </c>
      <c r="F66" s="42">
        <v>39499417960</v>
      </c>
      <c r="G66" s="42">
        <v>35047413640</v>
      </c>
      <c r="H66" s="42">
        <v>32113040222</v>
      </c>
      <c r="I66" s="42">
        <v>32113040222</v>
      </c>
      <c r="J66" s="34">
        <f t="shared" si="0"/>
        <v>0.88728936906087008</v>
      </c>
      <c r="K66" s="34">
        <f t="shared" si="1"/>
        <v>0.81300033976500652</v>
      </c>
      <c r="L66" s="34">
        <f t="shared" si="2"/>
        <v>0.81300033976500652</v>
      </c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</row>
    <row r="67" spans="1:32" s="36" customFormat="1" ht="25.5" x14ac:dyDescent="0.25">
      <c r="A67" s="31">
        <v>410</v>
      </c>
      <c r="B67" s="31">
        <v>1000</v>
      </c>
      <c r="C67" s="31">
        <v>109</v>
      </c>
      <c r="D67" s="31"/>
      <c r="E67" s="56" t="s">
        <v>69</v>
      </c>
      <c r="F67" s="42">
        <v>33694482062</v>
      </c>
      <c r="G67" s="42">
        <v>29694006024</v>
      </c>
      <c r="H67" s="42">
        <v>24000000</v>
      </c>
      <c r="I67" s="42">
        <v>24000000</v>
      </c>
      <c r="J67" s="34">
        <f t="shared" si="0"/>
        <v>0.88127207206690794</v>
      </c>
      <c r="K67" s="34">
        <f t="shared" si="1"/>
        <v>7.1228279917876359E-4</v>
      </c>
      <c r="L67" s="34">
        <f t="shared" si="2"/>
        <v>7.1228279917876359E-4</v>
      </c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</row>
    <row r="68" spans="1:32" s="14" customFormat="1" x14ac:dyDescent="0.25">
      <c r="A68" s="48"/>
      <c r="B68" s="48"/>
      <c r="C68" s="48"/>
      <c r="D68" s="48"/>
      <c r="E68" s="49" t="s">
        <v>70</v>
      </c>
      <c r="F68" s="57">
        <f>SUM(F53:F67)</f>
        <v>412522279571</v>
      </c>
      <c r="G68" s="57">
        <f>SUM(G53:G67)</f>
        <v>314122976529.95996</v>
      </c>
      <c r="H68" s="57">
        <f>SUM(H53:H67)</f>
        <v>237211190266.95999</v>
      </c>
      <c r="I68" s="57">
        <f>SUM(I53:I67)</f>
        <v>199299346139.95999</v>
      </c>
      <c r="J68" s="51">
        <f t="shared" si="0"/>
        <v>0.76146911836284381</v>
      </c>
      <c r="K68" s="51">
        <f t="shared" si="0"/>
        <v>0.7551538982833228</v>
      </c>
      <c r="L68" s="51">
        <f t="shared" si="0"/>
        <v>0.84017683110002694</v>
      </c>
      <c r="M68" s="58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</row>
    <row r="69" spans="1:32" s="36" customFormat="1" x14ac:dyDescent="0.25">
      <c r="A69" s="31"/>
      <c r="B69" s="31"/>
      <c r="C69" s="31"/>
      <c r="D69" s="31"/>
      <c r="E69" s="44"/>
      <c r="F69" s="47"/>
      <c r="G69" s="42"/>
      <c r="H69" s="42"/>
      <c r="I69" s="42"/>
      <c r="J69" s="34"/>
      <c r="K69" s="34"/>
      <c r="L69" s="34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</row>
    <row r="70" spans="1:32" s="14" customFormat="1" x14ac:dyDescent="0.25">
      <c r="A70" s="48"/>
      <c r="B70" s="48"/>
      <c r="C70" s="48"/>
      <c r="D70" s="48"/>
      <c r="E70" s="49" t="s">
        <v>71</v>
      </c>
      <c r="F70" s="57">
        <f>+F68+F50</f>
        <v>430150279571</v>
      </c>
      <c r="G70" s="57">
        <f>+G68+G50</f>
        <v>325522962656.95996</v>
      </c>
      <c r="H70" s="57">
        <f>+H68+H50</f>
        <v>246916817950.95999</v>
      </c>
      <c r="I70" s="57">
        <f>+I68+I50</f>
        <v>208988265185.95999</v>
      </c>
      <c r="J70" s="51">
        <f>+G70/F70</f>
        <v>0.75676566566831582</v>
      </c>
      <c r="K70" s="51">
        <f>+H70/G70</f>
        <v>0.7585235030290749</v>
      </c>
      <c r="L70" s="51">
        <f>+I70/H70</f>
        <v>0.84639137552577337</v>
      </c>
      <c r="M70" s="58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</row>
    <row r="71" spans="1:32" s="36" customFormat="1" x14ac:dyDescent="0.25">
      <c r="A71" s="59"/>
      <c r="B71" s="59"/>
      <c r="C71" s="59"/>
      <c r="D71" s="59"/>
      <c r="E71" s="60"/>
      <c r="F71" s="61"/>
      <c r="G71" s="61"/>
      <c r="H71" s="61"/>
      <c r="I71" s="61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</row>
    <row r="72" spans="1:32" x14ac:dyDescent="0.25">
      <c r="F72" s="63"/>
      <c r="G72" s="63"/>
      <c r="H72" s="63"/>
      <c r="I72" s="63"/>
    </row>
    <row r="73" spans="1:32" x14ac:dyDescent="0.25">
      <c r="F73" s="63"/>
      <c r="G73" s="63"/>
      <c r="H73" s="63"/>
      <c r="I73" s="63"/>
    </row>
    <row r="74" spans="1:32" x14ac:dyDescent="0.25">
      <c r="F74" s="63"/>
      <c r="G74" s="63"/>
      <c r="H74" s="63"/>
      <c r="I74" s="63"/>
    </row>
    <row r="75" spans="1:32" x14ac:dyDescent="0.25">
      <c r="F75" s="63"/>
      <c r="G75" s="63"/>
      <c r="H75" s="63"/>
      <c r="I75" s="63"/>
    </row>
  </sheetData>
  <mergeCells count="5">
    <mergeCell ref="A2:L2"/>
    <mergeCell ref="A3:L3"/>
    <mergeCell ref="A4:L4"/>
    <mergeCell ref="A5:L5"/>
    <mergeCell ref="A6:L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NELSY ROCIO JIMENEZ VILLALOBOS</dc:creator>
  <cp:lastModifiedBy>DIANA CAROLINA GUAMAN MONTERO</cp:lastModifiedBy>
  <cp:lastPrinted>2015-11-26T20:36:42Z</cp:lastPrinted>
  <dcterms:created xsi:type="dcterms:W3CDTF">2013-09-16T20:52:36Z</dcterms:created>
  <dcterms:modified xsi:type="dcterms:W3CDTF">2015-11-26T20:37:09Z</dcterms:modified>
</cp:coreProperties>
</file>