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ABRIL 2016" sheetId="2" r:id="rId1"/>
  </sheets>
  <calcPr calcId="145621"/>
</workbook>
</file>

<file path=xl/calcChain.xml><?xml version="1.0" encoding="utf-8"?>
<calcChain xmlns="http://schemas.openxmlformats.org/spreadsheetml/2006/main">
  <c r="L8" i="2" l="1"/>
  <c r="L26" i="2" l="1"/>
  <c r="M26" i="2"/>
  <c r="N26" i="2"/>
  <c r="L27" i="2"/>
  <c r="M27" i="2"/>
  <c r="N27" i="2"/>
  <c r="L32" i="2" l="1"/>
  <c r="M32" i="2"/>
  <c r="N32" i="2"/>
  <c r="L33" i="2"/>
  <c r="M33" i="2"/>
  <c r="N33" i="2"/>
  <c r="L34" i="2"/>
  <c r="M34" i="2"/>
  <c r="N34" i="2"/>
  <c r="L35" i="2"/>
  <c r="M35" i="2"/>
  <c r="N35" i="2"/>
  <c r="G31" i="2"/>
  <c r="H31" i="2"/>
  <c r="I31" i="2"/>
  <c r="J31" i="2"/>
  <c r="K31" i="2"/>
  <c r="N16" i="2"/>
  <c r="M16" i="2"/>
  <c r="L16" i="2"/>
  <c r="N41" i="2"/>
  <c r="M41" i="2"/>
  <c r="L41" i="2"/>
  <c r="N39" i="2"/>
  <c r="M39" i="2"/>
  <c r="L39" i="2"/>
  <c r="N38" i="2"/>
  <c r="M38" i="2"/>
  <c r="L38" i="2"/>
  <c r="N37" i="2"/>
  <c r="M37" i="2"/>
  <c r="L37" i="2"/>
  <c r="N30" i="2"/>
  <c r="M30" i="2"/>
  <c r="L30" i="2"/>
  <c r="N29" i="2"/>
  <c r="M29" i="2"/>
  <c r="L29" i="2"/>
  <c r="N28" i="2"/>
  <c r="M28" i="2"/>
  <c r="L28" i="2"/>
  <c r="N25" i="2"/>
  <c r="M25" i="2"/>
  <c r="L25" i="2"/>
  <c r="N23" i="2"/>
  <c r="M23" i="2"/>
  <c r="L23" i="2"/>
  <c r="N21" i="2"/>
  <c r="M21" i="2"/>
  <c r="L21" i="2"/>
  <c r="N20" i="2"/>
  <c r="M20" i="2"/>
  <c r="L20" i="2"/>
  <c r="N19" i="2"/>
  <c r="M19" i="2"/>
  <c r="L19" i="2"/>
  <c r="N18" i="2"/>
  <c r="M18" i="2"/>
  <c r="L18" i="2"/>
  <c r="N15" i="2"/>
  <c r="M15" i="2"/>
  <c r="L15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G36" i="2" l="1"/>
  <c r="G22" i="2"/>
  <c r="G24" i="2"/>
  <c r="H36" i="2" l="1"/>
  <c r="H42" i="2" l="1"/>
  <c r="H40" i="2"/>
  <c r="H24" i="2"/>
  <c r="H22" i="2"/>
  <c r="H17" i="2"/>
  <c r="H14" i="2"/>
  <c r="H43" i="2" l="1"/>
  <c r="H44" i="2" s="1"/>
  <c r="K40" i="2"/>
  <c r="K22" i="2"/>
  <c r="N22" i="2" s="1"/>
  <c r="K17" i="2"/>
  <c r="K14" i="2"/>
  <c r="I36" i="2"/>
  <c r="J36" i="2"/>
  <c r="M36" i="2" s="1"/>
  <c r="K36" i="2"/>
  <c r="N36" i="2" s="1"/>
  <c r="I40" i="2"/>
  <c r="J40" i="2"/>
  <c r="G40" i="2"/>
  <c r="M31" i="2"/>
  <c r="N31" i="2"/>
  <c r="I24" i="2"/>
  <c r="J24" i="2"/>
  <c r="M24" i="2" s="1"/>
  <c r="K24" i="2"/>
  <c r="N24" i="2" s="1"/>
  <c r="I22" i="2"/>
  <c r="J22" i="2"/>
  <c r="M22" i="2" s="1"/>
  <c r="I17" i="2"/>
  <c r="J17" i="2"/>
  <c r="G17" i="2"/>
  <c r="I14" i="2"/>
  <c r="J14" i="2"/>
  <c r="G14" i="2"/>
  <c r="N14" i="2" l="1"/>
  <c r="N17" i="2"/>
  <c r="M17" i="2"/>
  <c r="M40" i="2"/>
  <c r="N40" i="2"/>
  <c r="M14" i="2"/>
  <c r="L36" i="2"/>
  <c r="L24" i="2"/>
  <c r="K42" i="2"/>
  <c r="J42" i="2"/>
  <c r="I42" i="2"/>
  <c r="G42" i="2"/>
  <c r="G43" i="2" s="1"/>
  <c r="G44" i="2" s="1"/>
  <c r="M42" i="2" l="1"/>
  <c r="N42" i="2"/>
  <c r="L40" i="2"/>
  <c r="I43" i="2"/>
  <c r="I44" i="2" s="1"/>
  <c r="L42" i="2"/>
  <c r="L31" i="2"/>
  <c r="L17" i="2"/>
  <c r="L14" i="2"/>
  <c r="J43" i="2"/>
  <c r="K43" i="2"/>
  <c r="L22" i="2"/>
  <c r="K44" i="2" l="1"/>
  <c r="N44" i="2" s="1"/>
  <c r="N43" i="2"/>
  <c r="J44" i="2"/>
  <c r="M44" i="2" s="1"/>
  <c r="M43" i="2"/>
  <c r="L44" i="2"/>
  <c r="L43" i="2"/>
</calcChain>
</file>

<file path=xl/sharedStrings.xml><?xml version="1.0" encoding="utf-8"?>
<sst xmlns="http://schemas.openxmlformats.org/spreadsheetml/2006/main" count="71" uniqueCount="52">
  <si>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</si>
  <si>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</si>
  <si>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</si>
  <si>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</si>
  <si>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</si>
  <si>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</si>
  <si>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</si>
  <si>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</si>
  <si>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</si>
  <si>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</si>
  <si>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</si>
  <si>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</si>
  <si>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</si>
  <si>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</si>
  <si>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</si>
  <si>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</si>
  <si>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</si>
  <si>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</si>
  <si>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</si>
  <si>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</si>
  <si>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</si>
  <si>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</si>
  <si>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ADQUISICIÓN SEDE DEPARTAMENTO ADMINISTRATIVO DE CIENCIA, TECNOLOGIA E INNOVACION-COLCIENCIAS EN BOGOTA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</si>
  <si>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</si>
  <si>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</si>
  <si>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</si>
  <si>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APOYO AL FOMENTO Y DESARROLLO DE LA APROPIACION SOCIAL DE LA CIENCIA, LA TECNOLOGIA Y LA INNOVACION - ASCTI- NIVEL NACIONAL</t>
  </si>
  <si>
    <t>APOYO FINANCIERO Y TECNICO AL FORTALECIMIENTO DE LAS CAPACIDADES INSTITUCIONALES DEL SISTEMA NACIONAL DE CIENCIA TECNOLOGIA E INNOVACION NACIONAL</t>
  </si>
  <si>
    <t>APOYO  A LA INNOVACION Y EL DESARROLLO PRODUCTIVO  DE COLOMBIA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</si>
  <si>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</si>
  <si>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</si>
  <si>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</si>
  <si>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</si>
  <si>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</si>
  <si>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</si>
  <si>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</si>
  <si>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</si>
  <si>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</si>
  <si>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</si>
  <si>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</si>
  <si>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</si>
  <si>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</si>
  <si>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</si>
  <si>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</si>
  <si>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</si>
  <si>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</si>
  <si>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</si>
  <si>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</si>
  <si>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</si>
  <si>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APR. BLOQUEADA</t>
  </si>
  <si>
    <t>VIGENCIA 2016</t>
  </si>
  <si>
    <t>EJECUCION ACUMULADA A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</si>
</sst>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4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3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tabSelected="1" zoomScale="120" zoomScaleNormal="120" workbookViewId="0">
      <pane ySplit="7" topLeftCell="A26" activePane="bottomLeft" state="frozen"/>
      <selection pane="bottomLeft" activeCell="H32" sqref="H32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63" customWidth="1"/>
    <col min="7" max="10" width="17.42578125" customWidth="1"/>
    <col min="11" max="11" width="16.42578125" customWidth="1"/>
    <col min="12" max="12" width="12.85546875" bestFit="1" customWidth="1"/>
    <col min="13" max="13" width="13" customWidth="1"/>
    <col min="14" max="14" width="13.28515625" customWidth="1"/>
  </cols>
  <sheetData>
    <row r="1" spans="1:14" x14ac:dyDescent="0.25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x14ac:dyDescent="0.25">
      <c r="A3" s="18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15" customHeight="1" x14ac:dyDescent="0.25">
      <c r="A4" s="19" t="s">
        <v>50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5" customHeight="1" x14ac:dyDescent="0.25">
      <c r="A5" s="19" t="s">
        <v>33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5" customHeight="1" x14ac:dyDescent="0.25">
      <c r="A6" s="23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35</v>
      </c>
      <c r="F7" s="1" t="s">
        <v>5</v>
      </c>
      <c r="G7" s="1" t="s">
        <v>6</v>
      </c>
      <c r="H7" s="1" t="s">
        <v>49</v>
      </c>
      <c r="I7" s="1" t="s">
        <v>7</v>
      </c>
      <c r="J7" s="1" t="s">
        <v>8</v>
      </c>
      <c r="K7" s="1" t="s">
        <v>9</v>
      </c>
      <c r="L7" s="1" t="s">
        <v>36</v>
      </c>
      <c r="M7" s="1" t="s">
        <v>37</v>
      </c>
      <c r="N7" s="1" t="s">
        <v>38</v>
      </c>
    </row>
    <row r="8" spans="1:14" x14ac:dyDescent="0.25">
      <c r="A8" s="11">
        <v>1</v>
      </c>
      <c r="B8" s="11">
        <v>0</v>
      </c>
      <c r="C8" s="11">
        <v>1</v>
      </c>
      <c r="D8" s="11">
        <v>1</v>
      </c>
      <c r="E8" s="11">
        <v>10</v>
      </c>
      <c r="F8" s="12" t="s">
        <v>10</v>
      </c>
      <c r="G8" s="8">
        <v>3807000000</v>
      </c>
      <c r="H8" s="8">
        <v>0</v>
      </c>
      <c r="I8" s="8">
        <v>1606342891</v>
      </c>
      <c r="J8" s="8">
        <v>1606342891</v>
      </c>
      <c r="K8" s="8">
        <v>1606342891</v>
      </c>
      <c r="L8" s="2">
        <f t="shared" ref="L8:N13" si="0">I8/$G8</f>
        <v>0.42194454714998686</v>
      </c>
      <c r="M8" s="2">
        <f t="shared" si="0"/>
        <v>0.42194454714998686</v>
      </c>
      <c r="N8" s="2">
        <f t="shared" si="0"/>
        <v>0.42194454714998686</v>
      </c>
    </row>
    <row r="9" spans="1:14" x14ac:dyDescent="0.25">
      <c r="A9" s="11">
        <v>1</v>
      </c>
      <c r="B9" s="11">
        <v>0</v>
      </c>
      <c r="C9" s="11">
        <v>1</v>
      </c>
      <c r="D9" s="11">
        <v>4</v>
      </c>
      <c r="E9" s="11">
        <v>10</v>
      </c>
      <c r="F9" s="12" t="s">
        <v>11</v>
      </c>
      <c r="G9" s="8">
        <v>455000000</v>
      </c>
      <c r="H9" s="8">
        <v>0</v>
      </c>
      <c r="I9" s="8">
        <v>191418957</v>
      </c>
      <c r="J9" s="8">
        <v>191418957</v>
      </c>
      <c r="K9" s="8">
        <v>191418957</v>
      </c>
      <c r="L9" s="2">
        <f t="shared" si="0"/>
        <v>0.42070100439560437</v>
      </c>
      <c r="M9" s="2">
        <f t="shared" si="0"/>
        <v>0.42070100439560437</v>
      </c>
      <c r="N9" s="2">
        <f t="shared" si="0"/>
        <v>0.42070100439560437</v>
      </c>
    </row>
    <row r="10" spans="1:14" x14ac:dyDescent="0.25">
      <c r="A10" s="11">
        <v>1</v>
      </c>
      <c r="B10" s="11">
        <v>0</v>
      </c>
      <c r="C10" s="11">
        <v>1</v>
      </c>
      <c r="D10" s="11">
        <v>5</v>
      </c>
      <c r="E10" s="11">
        <v>10</v>
      </c>
      <c r="F10" s="12" t="s">
        <v>12</v>
      </c>
      <c r="G10" s="8">
        <v>2349000000</v>
      </c>
      <c r="H10" s="8">
        <v>0</v>
      </c>
      <c r="I10" s="8">
        <v>427880906</v>
      </c>
      <c r="J10" s="8">
        <v>427880906</v>
      </c>
      <c r="K10" s="8">
        <v>427880906</v>
      </c>
      <c r="L10" s="2">
        <f t="shared" si="0"/>
        <v>0.18215449382716051</v>
      </c>
      <c r="M10" s="2">
        <f t="shared" si="0"/>
        <v>0.18215449382716051</v>
      </c>
      <c r="N10" s="2">
        <f t="shared" si="0"/>
        <v>0.18215449382716051</v>
      </c>
    </row>
    <row r="11" spans="1:14" x14ac:dyDescent="0.25">
      <c r="A11" s="11">
        <v>1</v>
      </c>
      <c r="B11" s="11">
        <v>0</v>
      </c>
      <c r="C11" s="11">
        <v>1</v>
      </c>
      <c r="D11" s="11">
        <v>9</v>
      </c>
      <c r="E11" s="11">
        <v>10</v>
      </c>
      <c r="F11" s="12" t="s">
        <v>13</v>
      </c>
      <c r="G11" s="8">
        <v>72000000</v>
      </c>
      <c r="H11" s="8">
        <v>0</v>
      </c>
      <c r="I11" s="8">
        <v>29767133</v>
      </c>
      <c r="J11" s="8">
        <v>29767133</v>
      </c>
      <c r="K11" s="8">
        <v>29767133</v>
      </c>
      <c r="L11" s="2">
        <f t="shared" si="0"/>
        <v>0.41343240277777776</v>
      </c>
      <c r="M11" s="2">
        <f t="shared" si="0"/>
        <v>0.41343240277777776</v>
      </c>
      <c r="N11" s="2">
        <f t="shared" si="0"/>
        <v>0.41343240277777776</v>
      </c>
    </row>
    <row r="12" spans="1:14" x14ac:dyDescent="0.25">
      <c r="A12" s="11">
        <v>1</v>
      </c>
      <c r="B12" s="11">
        <v>0</v>
      </c>
      <c r="C12" s="11">
        <v>2</v>
      </c>
      <c r="D12" s="11"/>
      <c r="E12" s="11">
        <v>10</v>
      </c>
      <c r="F12" s="12" t="s">
        <v>14</v>
      </c>
      <c r="G12" s="8">
        <v>8181352650</v>
      </c>
      <c r="H12" s="8">
        <v>0</v>
      </c>
      <c r="I12" s="8">
        <v>4184259778.96</v>
      </c>
      <c r="J12" s="8">
        <v>1421189330.46</v>
      </c>
      <c r="K12" s="8">
        <v>1421189330.46</v>
      </c>
      <c r="L12" s="2">
        <f t="shared" si="0"/>
        <v>0.51143862854512201</v>
      </c>
      <c r="M12" s="2">
        <f t="shared" si="0"/>
        <v>0.1737108020224504</v>
      </c>
      <c r="N12" s="2">
        <f t="shared" si="0"/>
        <v>0.1737108020224504</v>
      </c>
    </row>
    <row r="13" spans="1:14" x14ac:dyDescent="0.25">
      <c r="A13" s="11">
        <v>1</v>
      </c>
      <c r="B13" s="11">
        <v>0</v>
      </c>
      <c r="C13" s="11">
        <v>5</v>
      </c>
      <c r="D13" s="11"/>
      <c r="E13" s="11">
        <v>10</v>
      </c>
      <c r="F13" s="12" t="s">
        <v>15</v>
      </c>
      <c r="G13" s="8">
        <v>2113275769</v>
      </c>
      <c r="H13" s="8">
        <v>0</v>
      </c>
      <c r="I13" s="8">
        <v>591142209</v>
      </c>
      <c r="J13" s="8">
        <v>591142209</v>
      </c>
      <c r="K13" s="8">
        <v>591142209</v>
      </c>
      <c r="L13" s="2">
        <f t="shared" si="0"/>
        <v>0.27972790757910782</v>
      </c>
      <c r="M13" s="2">
        <f t="shared" si="0"/>
        <v>0.27972790757910782</v>
      </c>
      <c r="N13" s="2">
        <f t="shared" si="0"/>
        <v>0.27972790757910782</v>
      </c>
    </row>
    <row r="14" spans="1:14" x14ac:dyDescent="0.25">
      <c r="A14" s="15" t="s">
        <v>39</v>
      </c>
      <c r="B14" s="16"/>
      <c r="C14" s="16"/>
      <c r="D14" s="16"/>
      <c r="E14" s="16"/>
      <c r="F14" s="17"/>
      <c r="G14" s="3">
        <f>SUM(G8:G13)</f>
        <v>16977628419</v>
      </c>
      <c r="H14" s="3">
        <f>SUM(H8:H13)</f>
        <v>0</v>
      </c>
      <c r="I14" s="3">
        <f t="shared" ref="I14:J14" si="1">SUM(I8:I13)</f>
        <v>7030811874.96</v>
      </c>
      <c r="J14" s="3">
        <f t="shared" si="1"/>
        <v>4267741426.46</v>
      </c>
      <c r="K14" s="3">
        <f>SUM(K8:K13)</f>
        <v>4267741426.46</v>
      </c>
      <c r="L14" s="4">
        <f>I14/G14</f>
        <v>0.41412214364944394</v>
      </c>
      <c r="M14" s="4">
        <f t="shared" ref="M14:M44" si="2">J14/$G14</f>
        <v>0.25137441585680403</v>
      </c>
      <c r="N14" s="4">
        <f t="shared" ref="N14:N44" si="3">K14/$G14</f>
        <v>0.25137441585680403</v>
      </c>
    </row>
    <row r="15" spans="1:14" x14ac:dyDescent="0.25">
      <c r="A15" s="10">
        <v>2</v>
      </c>
      <c r="B15" s="10">
        <v>0</v>
      </c>
      <c r="C15" s="10">
        <v>3</v>
      </c>
      <c r="D15" s="10"/>
      <c r="E15" s="10">
        <v>10</v>
      </c>
      <c r="F15" s="9" t="s">
        <v>16</v>
      </c>
      <c r="G15" s="8">
        <v>97157350</v>
      </c>
      <c r="H15" s="8">
        <v>0</v>
      </c>
      <c r="I15" s="8">
        <v>96880000</v>
      </c>
      <c r="J15" s="8">
        <v>96880000</v>
      </c>
      <c r="K15" s="8">
        <v>96880000</v>
      </c>
      <c r="L15" s="2">
        <f>I15/$G15</f>
        <v>0.99714535235882829</v>
      </c>
      <c r="M15" s="2">
        <f t="shared" si="2"/>
        <v>0.99714535235882829</v>
      </c>
      <c r="N15" s="2">
        <f t="shared" si="3"/>
        <v>0.99714535235882829</v>
      </c>
    </row>
    <row r="16" spans="1:14" x14ac:dyDescent="0.25">
      <c r="A16" s="10">
        <v>2</v>
      </c>
      <c r="B16" s="10">
        <v>0</v>
      </c>
      <c r="C16" s="10">
        <v>4</v>
      </c>
      <c r="D16" s="10"/>
      <c r="E16" s="10">
        <v>10</v>
      </c>
      <c r="F16" s="9" t="s">
        <v>17</v>
      </c>
      <c r="G16" s="8">
        <v>2584080000</v>
      </c>
      <c r="H16" s="8">
        <v>0</v>
      </c>
      <c r="I16" s="8">
        <v>1343012354.79</v>
      </c>
      <c r="J16" s="8">
        <v>657607090.36000001</v>
      </c>
      <c r="K16" s="8">
        <v>597096743.07000005</v>
      </c>
      <c r="L16" s="2">
        <f>I16/$G16</f>
        <v>0.5197255327969722</v>
      </c>
      <c r="M16" s="2">
        <f t="shared" si="2"/>
        <v>0.25448402927153957</v>
      </c>
      <c r="N16" s="2">
        <f t="shared" si="3"/>
        <v>0.23106743718073747</v>
      </c>
    </row>
    <row r="17" spans="1:14" x14ac:dyDescent="0.25">
      <c r="A17" s="15" t="s">
        <v>40</v>
      </c>
      <c r="B17" s="16"/>
      <c r="C17" s="16"/>
      <c r="D17" s="16"/>
      <c r="E17" s="16"/>
      <c r="F17" s="17"/>
      <c r="G17" s="3">
        <f>SUM(G15:G16)</f>
        <v>2681237350</v>
      </c>
      <c r="H17" s="3">
        <f>SUM(H15:H16)</f>
        <v>0</v>
      </c>
      <c r="I17" s="3">
        <f>SUM(I15:I16)</f>
        <v>1439892354.79</v>
      </c>
      <c r="J17" s="3">
        <f>SUM(J15:J16)</f>
        <v>754487090.36000001</v>
      </c>
      <c r="K17" s="3">
        <f>SUM(K15:K16)</f>
        <v>693976743.07000005</v>
      </c>
      <c r="L17" s="4">
        <f>I17/G17</f>
        <v>0.53702532332320374</v>
      </c>
      <c r="M17" s="4">
        <f t="shared" si="2"/>
        <v>0.28139511422217062</v>
      </c>
      <c r="N17" s="4">
        <f t="shared" si="3"/>
        <v>0.25882704605394224</v>
      </c>
    </row>
    <row r="18" spans="1:14" x14ac:dyDescent="0.25">
      <c r="A18" s="10">
        <v>3</v>
      </c>
      <c r="B18" s="10">
        <v>1</v>
      </c>
      <c r="C18" s="10">
        <v>1</v>
      </c>
      <c r="D18" s="10">
        <v>3</v>
      </c>
      <c r="E18" s="10">
        <v>10</v>
      </c>
      <c r="F18" s="9" t="s">
        <v>18</v>
      </c>
      <c r="G18" s="8">
        <v>63000000</v>
      </c>
      <c r="H18" s="8">
        <v>0</v>
      </c>
      <c r="I18" s="8">
        <v>63000000</v>
      </c>
      <c r="J18" s="8">
        <v>63000000</v>
      </c>
      <c r="K18" s="8">
        <v>63000000</v>
      </c>
      <c r="L18" s="2">
        <f>I18/$G18</f>
        <v>1</v>
      </c>
      <c r="M18" s="2">
        <f t="shared" si="2"/>
        <v>1</v>
      </c>
      <c r="N18" s="2">
        <f t="shared" si="3"/>
        <v>1</v>
      </c>
    </row>
    <row r="19" spans="1:14" ht="22.5" x14ac:dyDescent="0.25">
      <c r="A19" s="10">
        <v>3</v>
      </c>
      <c r="B19" s="10">
        <v>1</v>
      </c>
      <c r="C19" s="10">
        <v>1</v>
      </c>
      <c r="D19" s="10">
        <v>4</v>
      </c>
      <c r="E19" s="10">
        <v>10</v>
      </c>
      <c r="F19" s="9" t="s">
        <v>19</v>
      </c>
      <c r="G19" s="8">
        <v>70000000</v>
      </c>
      <c r="H19" s="8">
        <v>0</v>
      </c>
      <c r="I19" s="8">
        <v>70000000</v>
      </c>
      <c r="J19" s="8">
        <v>70000000</v>
      </c>
      <c r="K19" s="8">
        <v>70000000</v>
      </c>
      <c r="L19" s="2">
        <f>I19/$G19</f>
        <v>1</v>
      </c>
      <c r="M19" s="2">
        <f t="shared" si="2"/>
        <v>1</v>
      </c>
      <c r="N19" s="2">
        <f t="shared" si="3"/>
        <v>1</v>
      </c>
    </row>
    <row r="20" spans="1:14" x14ac:dyDescent="0.25">
      <c r="A20" s="10">
        <v>3</v>
      </c>
      <c r="B20" s="10">
        <v>2</v>
      </c>
      <c r="C20" s="10">
        <v>1</v>
      </c>
      <c r="D20" s="10">
        <v>1</v>
      </c>
      <c r="E20" s="10">
        <v>11</v>
      </c>
      <c r="F20" s="9" t="s">
        <v>20</v>
      </c>
      <c r="G20" s="8">
        <v>573000000</v>
      </c>
      <c r="H20" s="8">
        <v>0</v>
      </c>
      <c r="I20" s="8">
        <v>0</v>
      </c>
      <c r="J20" s="8">
        <v>0</v>
      </c>
      <c r="K20" s="8">
        <v>0</v>
      </c>
      <c r="L20" s="2">
        <f>I20/$G20</f>
        <v>0</v>
      </c>
      <c r="M20" s="2">
        <f t="shared" si="2"/>
        <v>0</v>
      </c>
      <c r="N20" s="2">
        <f t="shared" si="3"/>
        <v>0</v>
      </c>
    </row>
    <row r="21" spans="1:14" x14ac:dyDescent="0.25">
      <c r="A21" s="10">
        <v>3</v>
      </c>
      <c r="B21" s="10">
        <v>6</v>
      </c>
      <c r="C21" s="10">
        <v>1</v>
      </c>
      <c r="D21" s="10">
        <v>1</v>
      </c>
      <c r="E21" s="10">
        <v>10</v>
      </c>
      <c r="F21" s="9" t="s">
        <v>21</v>
      </c>
      <c r="G21" s="8">
        <v>207000000</v>
      </c>
      <c r="H21" s="8">
        <v>0</v>
      </c>
      <c r="I21" s="8">
        <v>0</v>
      </c>
      <c r="J21" s="8">
        <v>0</v>
      </c>
      <c r="K21" s="8">
        <v>0</v>
      </c>
      <c r="L21" s="2">
        <f>I21/$G21</f>
        <v>0</v>
      </c>
      <c r="M21" s="2">
        <f t="shared" si="2"/>
        <v>0</v>
      </c>
      <c r="N21" s="2">
        <f t="shared" si="3"/>
        <v>0</v>
      </c>
    </row>
    <row r="22" spans="1:14" x14ac:dyDescent="0.25">
      <c r="A22" s="15" t="s">
        <v>41</v>
      </c>
      <c r="B22" s="16"/>
      <c r="C22" s="16"/>
      <c r="D22" s="16"/>
      <c r="E22" s="16"/>
      <c r="F22" s="17"/>
      <c r="G22" s="3">
        <f>SUM(G18:G21)</f>
        <v>913000000</v>
      </c>
      <c r="H22" s="3">
        <f>SUM(H18:H21)</f>
        <v>0</v>
      </c>
      <c r="I22" s="3">
        <f t="shared" ref="I22:J22" si="4">SUM(I18:I21)</f>
        <v>133000000</v>
      </c>
      <c r="J22" s="3">
        <f t="shared" si="4"/>
        <v>133000000</v>
      </c>
      <c r="K22" s="3">
        <f>SUM(K18:K21)</f>
        <v>133000000</v>
      </c>
      <c r="L22" s="4">
        <f>I22/G22</f>
        <v>0.14567360350492881</v>
      </c>
      <c r="M22" s="4">
        <f t="shared" si="2"/>
        <v>0.14567360350492881</v>
      </c>
      <c r="N22" s="4">
        <f t="shared" si="3"/>
        <v>0.14567360350492881</v>
      </c>
    </row>
    <row r="23" spans="1:14" ht="22.5" x14ac:dyDescent="0.25">
      <c r="A23" s="10">
        <v>112</v>
      </c>
      <c r="B23" s="10">
        <v>1000</v>
      </c>
      <c r="C23" s="10">
        <v>2</v>
      </c>
      <c r="D23" s="10" t="s">
        <v>0</v>
      </c>
      <c r="E23" s="11">
        <v>11</v>
      </c>
      <c r="F23" s="12" t="s">
        <v>22</v>
      </c>
      <c r="G23" s="13">
        <v>5839815000</v>
      </c>
      <c r="H23" s="8">
        <v>775972250</v>
      </c>
      <c r="I23" s="8">
        <v>2840685315.4099998</v>
      </c>
      <c r="J23" s="8">
        <v>22573190</v>
      </c>
      <c r="K23" s="8">
        <v>22573190</v>
      </c>
      <c r="L23" s="2">
        <f>I23/$G23</f>
        <v>0.48643412769240119</v>
      </c>
      <c r="M23" s="2">
        <f t="shared" si="2"/>
        <v>3.8653947085652541E-3</v>
      </c>
      <c r="N23" s="2">
        <f t="shared" si="3"/>
        <v>3.8653947085652541E-3</v>
      </c>
    </row>
    <row r="24" spans="1:14" x14ac:dyDescent="0.25">
      <c r="A24" s="15" t="s">
        <v>42</v>
      </c>
      <c r="B24" s="16"/>
      <c r="C24" s="16"/>
      <c r="D24" s="16"/>
      <c r="E24" s="16"/>
      <c r="F24" s="17"/>
      <c r="G24" s="3">
        <f>SUM(G23)</f>
        <v>5839815000</v>
      </c>
      <c r="H24" s="3">
        <f>SUM(H23)</f>
        <v>775972250</v>
      </c>
      <c r="I24" s="3">
        <f t="shared" ref="I24:K24" si="5">SUM(I23)</f>
        <v>2840685315.4099998</v>
      </c>
      <c r="J24" s="3">
        <f t="shared" si="5"/>
        <v>22573190</v>
      </c>
      <c r="K24" s="3">
        <f t="shared" si="5"/>
        <v>22573190</v>
      </c>
      <c r="L24" s="4">
        <f>I24/G24</f>
        <v>0.48643412769240119</v>
      </c>
      <c r="M24" s="4">
        <f t="shared" si="2"/>
        <v>3.8653947085652541E-3</v>
      </c>
      <c r="N24" s="4">
        <f t="shared" si="3"/>
        <v>3.8653947085652541E-3</v>
      </c>
    </row>
    <row r="25" spans="1:14" ht="22.5" x14ac:dyDescent="0.25">
      <c r="A25" s="10">
        <v>310</v>
      </c>
      <c r="B25" s="10">
        <v>1000</v>
      </c>
      <c r="C25" s="10">
        <v>1</v>
      </c>
      <c r="D25" s="10" t="s">
        <v>0</v>
      </c>
      <c r="E25" s="10">
        <v>11</v>
      </c>
      <c r="F25" s="9" t="s">
        <v>23</v>
      </c>
      <c r="G25" s="8">
        <v>3635000000</v>
      </c>
      <c r="H25" s="8">
        <v>0</v>
      </c>
      <c r="I25" s="8">
        <v>3322228655</v>
      </c>
      <c r="J25" s="8">
        <v>3322228655</v>
      </c>
      <c r="K25" s="8">
        <v>828068655</v>
      </c>
      <c r="L25" s="2">
        <f t="shared" ref="L25:L30" si="6">I25/$G25</f>
        <v>0.91395561348005505</v>
      </c>
      <c r="M25" s="2">
        <f t="shared" si="2"/>
        <v>0.91395561348005505</v>
      </c>
      <c r="N25" s="2">
        <f t="shared" si="3"/>
        <v>0.22780430674002752</v>
      </c>
    </row>
    <row r="26" spans="1:14" x14ac:dyDescent="0.25">
      <c r="A26" s="10">
        <v>310</v>
      </c>
      <c r="B26" s="10">
        <v>1000</v>
      </c>
      <c r="C26" s="10">
        <v>2</v>
      </c>
      <c r="D26" s="10" t="s">
        <v>0</v>
      </c>
      <c r="E26" s="10">
        <v>11</v>
      </c>
      <c r="F26" s="9" t="s">
        <v>24</v>
      </c>
      <c r="G26" s="8">
        <v>197426304511</v>
      </c>
      <c r="H26" s="8">
        <v>9911298760</v>
      </c>
      <c r="I26" s="8">
        <v>172965740025</v>
      </c>
      <c r="J26" s="8">
        <v>172965740025</v>
      </c>
      <c r="K26" s="8">
        <v>40663399280</v>
      </c>
      <c r="L26" s="2">
        <f t="shared" si="6"/>
        <v>0.87610280936683826</v>
      </c>
      <c r="M26" s="2">
        <f t="shared" si="2"/>
        <v>0.87610280936683826</v>
      </c>
      <c r="N26" s="2">
        <f t="shared" si="3"/>
        <v>0.20596748432645842</v>
      </c>
    </row>
    <row r="27" spans="1:14" ht="22.5" x14ac:dyDescent="0.25">
      <c r="A27" s="10">
        <v>310</v>
      </c>
      <c r="B27" s="10">
        <v>1000</v>
      </c>
      <c r="C27" s="10">
        <v>4</v>
      </c>
      <c r="D27" s="10" t="s">
        <v>0</v>
      </c>
      <c r="E27" s="10">
        <v>11</v>
      </c>
      <c r="F27" s="9" t="s">
        <v>25</v>
      </c>
      <c r="G27" s="8">
        <v>4056684181</v>
      </c>
      <c r="H27" s="8">
        <v>0</v>
      </c>
      <c r="I27" s="8">
        <v>4056684181</v>
      </c>
      <c r="J27" s="8">
        <v>4056684181</v>
      </c>
      <c r="K27" s="8">
        <v>200000000</v>
      </c>
      <c r="L27" s="2">
        <f t="shared" si="6"/>
        <v>1</v>
      </c>
      <c r="M27" s="2">
        <f t="shared" si="2"/>
        <v>1</v>
      </c>
      <c r="N27" s="2">
        <f t="shared" si="3"/>
        <v>4.9301348361483407E-2</v>
      </c>
    </row>
    <row r="28" spans="1:14" ht="22.5" x14ac:dyDescent="0.25">
      <c r="A28" s="10">
        <v>310</v>
      </c>
      <c r="B28" s="10">
        <v>1000</v>
      </c>
      <c r="C28" s="10">
        <v>4</v>
      </c>
      <c r="D28" s="10" t="s">
        <v>0</v>
      </c>
      <c r="E28" s="10">
        <v>13</v>
      </c>
      <c r="F28" s="9" t="s">
        <v>25</v>
      </c>
      <c r="G28" s="8">
        <v>1726525691</v>
      </c>
      <c r="H28" s="8">
        <v>0</v>
      </c>
      <c r="I28" s="8">
        <v>1726525691</v>
      </c>
      <c r="J28" s="8">
        <v>1726525691</v>
      </c>
      <c r="K28" s="8">
        <v>0</v>
      </c>
      <c r="L28" s="2">
        <f t="shared" si="6"/>
        <v>1</v>
      </c>
      <c r="M28" s="2">
        <f t="shared" si="2"/>
        <v>1</v>
      </c>
      <c r="N28" s="2">
        <f t="shared" si="3"/>
        <v>0</v>
      </c>
    </row>
    <row r="29" spans="1:14" ht="22.5" x14ac:dyDescent="0.25">
      <c r="A29" s="10">
        <v>310</v>
      </c>
      <c r="B29" s="10">
        <v>1000</v>
      </c>
      <c r="C29" s="10">
        <v>12</v>
      </c>
      <c r="D29" s="10" t="s">
        <v>0</v>
      </c>
      <c r="E29" s="10">
        <v>11</v>
      </c>
      <c r="F29" s="9" t="s">
        <v>26</v>
      </c>
      <c r="G29" s="8">
        <v>3362926545</v>
      </c>
      <c r="H29" s="8">
        <v>0</v>
      </c>
      <c r="I29" s="8">
        <v>3146136417</v>
      </c>
      <c r="J29" s="8">
        <v>3146136417</v>
      </c>
      <c r="K29" s="8">
        <v>1286000000</v>
      </c>
      <c r="L29" s="2">
        <f t="shared" si="6"/>
        <v>0.93553527705732276</v>
      </c>
      <c r="M29" s="2">
        <f t="shared" si="2"/>
        <v>0.93553527705732276</v>
      </c>
      <c r="N29" s="2">
        <f t="shared" si="3"/>
        <v>0.38240502217094963</v>
      </c>
    </row>
    <row r="30" spans="1:14" ht="22.5" x14ac:dyDescent="0.25">
      <c r="A30" s="10">
        <v>310</v>
      </c>
      <c r="B30" s="10">
        <v>1000</v>
      </c>
      <c r="C30" s="10">
        <v>12</v>
      </c>
      <c r="D30" s="10" t="s">
        <v>0</v>
      </c>
      <c r="E30" s="10">
        <v>13</v>
      </c>
      <c r="F30" s="9" t="s">
        <v>26</v>
      </c>
      <c r="G30" s="8">
        <v>1694073455</v>
      </c>
      <c r="H30" s="8">
        <v>0</v>
      </c>
      <c r="I30" s="8">
        <v>1694073455</v>
      </c>
      <c r="J30" s="8">
        <v>1694073455</v>
      </c>
      <c r="K30" s="8">
        <v>0</v>
      </c>
      <c r="L30" s="2">
        <f t="shared" si="6"/>
        <v>1</v>
      </c>
      <c r="M30" s="2">
        <f t="shared" si="2"/>
        <v>1</v>
      </c>
      <c r="N30" s="2">
        <f t="shared" si="3"/>
        <v>0</v>
      </c>
    </row>
    <row r="31" spans="1:14" x14ac:dyDescent="0.25">
      <c r="A31" s="15" t="s">
        <v>43</v>
      </c>
      <c r="B31" s="16"/>
      <c r="C31" s="16"/>
      <c r="D31" s="16"/>
      <c r="E31" s="16"/>
      <c r="F31" s="17"/>
      <c r="G31" s="3">
        <f>SUM(G25:G30)</f>
        <v>211901514383</v>
      </c>
      <c r="H31" s="3">
        <f>SUM(H25:H30)</f>
        <v>9911298760</v>
      </c>
      <c r="I31" s="3">
        <f>SUM(I25:I30)</f>
        <v>186911388424</v>
      </c>
      <c r="J31" s="3">
        <f>SUM(J25:J30)</f>
        <v>186911388424</v>
      </c>
      <c r="K31" s="3">
        <f>SUM(K25:K30)</f>
        <v>42977467935</v>
      </c>
      <c r="L31" s="4">
        <f>I31/G31</f>
        <v>0.88206726114362843</v>
      </c>
      <c r="M31" s="4">
        <f t="shared" si="2"/>
        <v>0.88206726114362843</v>
      </c>
      <c r="N31" s="4">
        <f t="shared" si="3"/>
        <v>0.20281812548692152</v>
      </c>
    </row>
    <row r="32" spans="1:14" s="7" customFormat="1" ht="33.75" x14ac:dyDescent="0.25">
      <c r="A32" s="10">
        <v>410</v>
      </c>
      <c r="B32" s="10">
        <v>1000</v>
      </c>
      <c r="C32" s="10">
        <v>108</v>
      </c>
      <c r="D32" s="10" t="s">
        <v>0</v>
      </c>
      <c r="E32" s="10">
        <v>11</v>
      </c>
      <c r="F32" s="9" t="s">
        <v>27</v>
      </c>
      <c r="G32" s="8">
        <v>5525131170</v>
      </c>
      <c r="H32" s="8">
        <v>0</v>
      </c>
      <c r="I32" s="8">
        <v>4874131170</v>
      </c>
      <c r="J32" s="8">
        <v>4874131170</v>
      </c>
      <c r="K32" s="8">
        <v>2184000000</v>
      </c>
      <c r="L32" s="2">
        <f>I32/$G32</f>
        <v>0.88217474301157628</v>
      </c>
      <c r="M32" s="2">
        <f t="shared" si="2"/>
        <v>0.88217474301157628</v>
      </c>
      <c r="N32" s="2">
        <f t="shared" si="3"/>
        <v>0.39528473312245366</v>
      </c>
    </row>
    <row r="33" spans="1:14" s="7" customFormat="1" ht="33.75" x14ac:dyDescent="0.25">
      <c r="A33" s="10">
        <v>410</v>
      </c>
      <c r="B33" s="10">
        <v>1000</v>
      </c>
      <c r="C33" s="10">
        <v>108</v>
      </c>
      <c r="D33" s="10" t="s">
        <v>0</v>
      </c>
      <c r="E33" s="10">
        <v>13</v>
      </c>
      <c r="F33" s="9" t="s">
        <v>27</v>
      </c>
      <c r="G33" s="8">
        <v>16575393510</v>
      </c>
      <c r="H33" s="8">
        <v>0</v>
      </c>
      <c r="I33" s="8">
        <v>16575393510</v>
      </c>
      <c r="J33" s="8">
        <v>16575393510</v>
      </c>
      <c r="K33" s="8">
        <v>0</v>
      </c>
      <c r="L33" s="2">
        <f>I33/$G33</f>
        <v>1</v>
      </c>
      <c r="M33" s="2">
        <f t="shared" si="2"/>
        <v>1</v>
      </c>
      <c r="N33" s="2">
        <f t="shared" si="3"/>
        <v>0</v>
      </c>
    </row>
    <row r="34" spans="1:14" s="7" customFormat="1" x14ac:dyDescent="0.25">
      <c r="A34" s="10">
        <v>410</v>
      </c>
      <c r="B34" s="10">
        <v>1000</v>
      </c>
      <c r="C34" s="10">
        <v>109</v>
      </c>
      <c r="D34" s="10" t="s">
        <v>0</v>
      </c>
      <c r="E34" s="10">
        <v>11</v>
      </c>
      <c r="F34" s="9" t="s">
        <v>28</v>
      </c>
      <c r="G34" s="8">
        <v>3315078702</v>
      </c>
      <c r="H34" s="8">
        <v>0</v>
      </c>
      <c r="I34" s="8">
        <v>3081609151</v>
      </c>
      <c r="J34" s="8">
        <v>3081609151</v>
      </c>
      <c r="K34" s="8">
        <v>549609151</v>
      </c>
      <c r="L34" s="2">
        <f>I34/$G34</f>
        <v>0.92957345149629578</v>
      </c>
      <c r="M34" s="2">
        <f t="shared" si="2"/>
        <v>0.92957345149629578</v>
      </c>
      <c r="N34" s="2">
        <f t="shared" si="3"/>
        <v>0.16579067962049246</v>
      </c>
    </row>
    <row r="35" spans="1:14" s="7" customFormat="1" x14ac:dyDescent="0.25">
      <c r="A35" s="10">
        <v>410</v>
      </c>
      <c r="B35" s="10">
        <v>1000</v>
      </c>
      <c r="C35" s="10">
        <v>109</v>
      </c>
      <c r="D35" s="10" t="s">
        <v>0</v>
      </c>
      <c r="E35" s="10">
        <v>13</v>
      </c>
      <c r="F35" s="9" t="s">
        <v>28</v>
      </c>
      <c r="G35" s="8">
        <v>9945236106</v>
      </c>
      <c r="H35" s="8">
        <v>0</v>
      </c>
      <c r="I35" s="8">
        <v>9691340829</v>
      </c>
      <c r="J35" s="8">
        <v>9691340829</v>
      </c>
      <c r="K35" s="8">
        <v>370183960</v>
      </c>
      <c r="L35" s="2">
        <f>I35/$G35</f>
        <v>0.97447066371337088</v>
      </c>
      <c r="M35" s="2">
        <f t="shared" si="2"/>
        <v>0.97447066371337088</v>
      </c>
      <c r="N35" s="2">
        <f t="shared" si="3"/>
        <v>3.7222239477720048E-2</v>
      </c>
    </row>
    <row r="36" spans="1:14" x14ac:dyDescent="0.25">
      <c r="A36" s="15" t="s">
        <v>44</v>
      </c>
      <c r="B36" s="16"/>
      <c r="C36" s="16"/>
      <c r="D36" s="16"/>
      <c r="E36" s="16"/>
      <c r="F36" s="17"/>
      <c r="G36" s="3">
        <f t="shared" ref="G36:K36" si="7">SUM(G32:G35)</f>
        <v>35360839488</v>
      </c>
      <c r="H36" s="3">
        <f t="shared" si="7"/>
        <v>0</v>
      </c>
      <c r="I36" s="3">
        <f t="shared" si="7"/>
        <v>34222474660</v>
      </c>
      <c r="J36" s="3">
        <f t="shared" si="7"/>
        <v>34222474660</v>
      </c>
      <c r="K36" s="3">
        <f t="shared" si="7"/>
        <v>3103793111</v>
      </c>
      <c r="L36" s="4">
        <f>I36/G36</f>
        <v>0.9678071888427221</v>
      </c>
      <c r="M36" s="4">
        <f t="shared" si="2"/>
        <v>0.9678071888427221</v>
      </c>
      <c r="N36" s="4">
        <f t="shared" si="3"/>
        <v>8.7774870617913309E-2</v>
      </c>
    </row>
    <row r="37" spans="1:14" s="7" customFormat="1" x14ac:dyDescent="0.25">
      <c r="A37" s="10">
        <v>520</v>
      </c>
      <c r="B37" s="10">
        <v>1000</v>
      </c>
      <c r="C37" s="10">
        <v>1</v>
      </c>
      <c r="D37" s="10" t="s">
        <v>0</v>
      </c>
      <c r="E37" s="10">
        <v>11</v>
      </c>
      <c r="F37" s="9" t="s">
        <v>29</v>
      </c>
      <c r="G37" s="8">
        <v>5352843588</v>
      </c>
      <c r="H37" s="8">
        <v>0</v>
      </c>
      <c r="I37" s="8">
        <v>3953737556</v>
      </c>
      <c r="J37" s="8">
        <v>1543626522</v>
      </c>
      <c r="K37" s="8">
        <v>1537626522</v>
      </c>
      <c r="L37" s="2">
        <f>I37/$G37</f>
        <v>0.73862377837145954</v>
      </c>
      <c r="M37" s="2">
        <f t="shared" si="2"/>
        <v>0.28837504713578788</v>
      </c>
      <c r="N37" s="2">
        <f t="shared" si="3"/>
        <v>0.2872541475799984</v>
      </c>
    </row>
    <row r="38" spans="1:14" s="7" customFormat="1" x14ac:dyDescent="0.25">
      <c r="A38" s="10">
        <v>520</v>
      </c>
      <c r="B38" s="10">
        <v>1000</v>
      </c>
      <c r="C38" s="10">
        <v>1</v>
      </c>
      <c r="D38" s="10" t="s">
        <v>0</v>
      </c>
      <c r="E38" s="10">
        <v>13</v>
      </c>
      <c r="F38" s="9" t="s">
        <v>29</v>
      </c>
      <c r="G38" s="8">
        <v>5352843588</v>
      </c>
      <c r="H38" s="8">
        <v>0</v>
      </c>
      <c r="I38" s="8">
        <v>951818184</v>
      </c>
      <c r="J38" s="8">
        <v>57490690</v>
      </c>
      <c r="K38" s="8">
        <v>57490690</v>
      </c>
      <c r="L38" s="2">
        <f>I38/$G38</f>
        <v>0.17781542993966518</v>
      </c>
      <c r="M38" s="2">
        <f t="shared" si="2"/>
        <v>1.0740214813838867E-2</v>
      </c>
      <c r="N38" s="2">
        <f t="shared" si="3"/>
        <v>1.0740214813838867E-2</v>
      </c>
    </row>
    <row r="39" spans="1:14" s="7" customFormat="1" ht="22.5" x14ac:dyDescent="0.25">
      <c r="A39" s="10">
        <v>520</v>
      </c>
      <c r="B39" s="10">
        <v>1000</v>
      </c>
      <c r="C39" s="10">
        <v>3</v>
      </c>
      <c r="D39" s="10" t="s">
        <v>0</v>
      </c>
      <c r="E39" s="10">
        <v>11</v>
      </c>
      <c r="F39" s="9" t="s">
        <v>30</v>
      </c>
      <c r="G39" s="8">
        <v>14523040000</v>
      </c>
      <c r="H39" s="8">
        <v>0</v>
      </c>
      <c r="I39" s="8">
        <v>8861692320.2900009</v>
      </c>
      <c r="J39" s="8">
        <v>412839319.80000001</v>
      </c>
      <c r="K39" s="8">
        <v>412839319.80000001</v>
      </c>
      <c r="L39" s="2">
        <f>I39/$G39</f>
        <v>0.61018163692243499</v>
      </c>
      <c r="M39" s="2">
        <f t="shared" si="2"/>
        <v>2.842650848582666E-2</v>
      </c>
      <c r="N39" s="2">
        <f t="shared" si="3"/>
        <v>2.842650848582666E-2</v>
      </c>
    </row>
    <row r="40" spans="1:14" x14ac:dyDescent="0.25">
      <c r="A40" s="15" t="s">
        <v>45</v>
      </c>
      <c r="B40" s="16"/>
      <c r="C40" s="16"/>
      <c r="D40" s="16"/>
      <c r="E40" s="16"/>
      <c r="F40" s="17"/>
      <c r="G40" s="3">
        <f>SUM(G37:G39)</f>
        <v>25228727176</v>
      </c>
      <c r="H40" s="3">
        <f>SUM(H37:H39)</f>
        <v>0</v>
      </c>
      <c r="I40" s="3">
        <f>SUM(I37:I39)</f>
        <v>13767248060.290001</v>
      </c>
      <c r="J40" s="3">
        <f>SUM(J37:J39)</f>
        <v>2013956531.8</v>
      </c>
      <c r="K40" s="3">
        <f>SUM(K37:K39)</f>
        <v>2007956531.8</v>
      </c>
      <c r="L40" s="4">
        <f>I40/G40</f>
        <v>0.5456972904041999</v>
      </c>
      <c r="M40" s="4">
        <f t="shared" si="2"/>
        <v>7.982790878629302E-2</v>
      </c>
      <c r="N40" s="4">
        <f t="shared" si="3"/>
        <v>7.959008465992537E-2</v>
      </c>
    </row>
    <row r="41" spans="1:14" ht="22.5" x14ac:dyDescent="0.25">
      <c r="A41" s="10">
        <v>630</v>
      </c>
      <c r="B41" s="10">
        <v>300</v>
      </c>
      <c r="C41" s="10">
        <v>1</v>
      </c>
      <c r="D41" s="10" t="s">
        <v>0</v>
      </c>
      <c r="E41" s="10">
        <v>16</v>
      </c>
      <c r="F41" s="9" t="s">
        <v>31</v>
      </c>
      <c r="G41" s="8">
        <v>20000000000</v>
      </c>
      <c r="H41" s="8">
        <v>3000000000</v>
      </c>
      <c r="I41" s="8">
        <v>0</v>
      </c>
      <c r="J41" s="8">
        <v>0</v>
      </c>
      <c r="K41" s="8">
        <v>0</v>
      </c>
      <c r="L41" s="2">
        <f>I41/$G41</f>
        <v>0</v>
      </c>
      <c r="M41" s="2">
        <f t="shared" si="2"/>
        <v>0</v>
      </c>
      <c r="N41" s="2">
        <f t="shared" si="3"/>
        <v>0</v>
      </c>
    </row>
    <row r="42" spans="1:14" x14ac:dyDescent="0.25">
      <c r="A42" s="15" t="s">
        <v>46</v>
      </c>
      <c r="B42" s="16"/>
      <c r="C42" s="16"/>
      <c r="D42" s="16"/>
      <c r="E42" s="16"/>
      <c r="F42" s="17"/>
      <c r="G42" s="3">
        <f>SUM(G41)</f>
        <v>20000000000</v>
      </c>
      <c r="H42" s="3">
        <f>SUM(H41)</f>
        <v>3000000000</v>
      </c>
      <c r="I42" s="3">
        <f t="shared" ref="I42:K42" si="8">SUM(I41)</f>
        <v>0</v>
      </c>
      <c r="J42" s="3">
        <f t="shared" si="8"/>
        <v>0</v>
      </c>
      <c r="K42" s="3">
        <f t="shared" si="8"/>
        <v>0</v>
      </c>
      <c r="L42" s="4">
        <f>I42/G42</f>
        <v>0</v>
      </c>
      <c r="M42" s="4">
        <f t="shared" si="2"/>
        <v>0</v>
      </c>
      <c r="N42" s="4">
        <f t="shared" si="3"/>
        <v>0</v>
      </c>
    </row>
    <row r="43" spans="1:14" x14ac:dyDescent="0.25">
      <c r="A43" s="15" t="s">
        <v>47</v>
      </c>
      <c r="B43" s="16"/>
      <c r="C43" s="16"/>
      <c r="D43" s="16"/>
      <c r="E43" s="16"/>
      <c r="F43" s="17"/>
      <c r="G43" s="3">
        <f>G42+G40+G36+G31+G24</f>
        <v>298330896047</v>
      </c>
      <c r="H43" s="3">
        <f>H42+H40+H36+H31+H24</f>
        <v>13687271010</v>
      </c>
      <c r="I43" s="3">
        <f>I42+I40+I36+I31+I24</f>
        <v>237741796459.70001</v>
      </c>
      <c r="J43" s="3">
        <f>J42+J40+J36+J31+J24</f>
        <v>223170392805.79999</v>
      </c>
      <c r="K43" s="3">
        <f>K42+K40+K36+K31+K24</f>
        <v>48111790767.800003</v>
      </c>
      <c r="L43" s="4">
        <f>I43/G43</f>
        <v>0.79690638686730397</v>
      </c>
      <c r="M43" s="4">
        <f t="shared" si="2"/>
        <v>0.74806329402316085</v>
      </c>
      <c r="N43" s="4">
        <f t="shared" si="3"/>
        <v>0.161269889928599</v>
      </c>
    </row>
    <row r="44" spans="1:14" x14ac:dyDescent="0.25">
      <c r="A44" s="20" t="s">
        <v>48</v>
      </c>
      <c r="B44" s="21"/>
      <c r="C44" s="21"/>
      <c r="D44" s="21"/>
      <c r="E44" s="21"/>
      <c r="F44" s="22"/>
      <c r="G44" s="5">
        <f t="shared" ref="G44:K44" si="9">G43+G22+G17+G14</f>
        <v>318902761816</v>
      </c>
      <c r="H44" s="5">
        <f t="shared" si="9"/>
        <v>13687271010</v>
      </c>
      <c r="I44" s="5">
        <f t="shared" si="9"/>
        <v>246345500689.45001</v>
      </c>
      <c r="J44" s="5">
        <f t="shared" si="9"/>
        <v>228325621322.61996</v>
      </c>
      <c r="K44" s="5">
        <f t="shared" si="9"/>
        <v>53206508937.330002</v>
      </c>
      <c r="L44" s="6">
        <f>I44/G44</f>
        <v>0.77247841720350496</v>
      </c>
      <c r="M44" s="6">
        <f t="shared" si="2"/>
        <v>0.71597254292315882</v>
      </c>
      <c r="N44" s="6">
        <f t="shared" si="3"/>
        <v>0.16684242128962498</v>
      </c>
    </row>
  </sheetData>
  <sheetProtection password="CC03" sheet="1" objects="1" scenarios="1"/>
  <mergeCells count="15">
    <mergeCell ref="A42:F42"/>
    <mergeCell ref="A43:F43"/>
    <mergeCell ref="A44:F44"/>
    <mergeCell ref="A17:F17"/>
    <mergeCell ref="A22:F22"/>
    <mergeCell ref="A24:F24"/>
    <mergeCell ref="A31:F31"/>
    <mergeCell ref="A36:F36"/>
    <mergeCell ref="A40:F40"/>
    <mergeCell ref="A14:F14"/>
    <mergeCell ref="A1:N1"/>
    <mergeCell ref="A3:N3"/>
    <mergeCell ref="A4:N4"/>
    <mergeCell ref="A5:N5"/>
    <mergeCell ref="A6:N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2016-05-04T16:00:21Z</dcterms:modified>
</cp:coreProperties>
</file>