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10. OCTUBRE\2. INFORMES PRESUPUESTALES SEPTIEMBRE\3 PAGINA WEB\"/>
    </mc:Choice>
  </mc:AlternateContent>
  <bookViews>
    <workbookView xWindow="240" yWindow="120" windowWidth="18060" windowHeight="7050"/>
  </bookViews>
  <sheets>
    <sheet name="EJECUCION SEPTIEMBRE 2019" sheetId="2" r:id="rId1"/>
  </sheets>
  <calcPr calcId="162913"/>
</workbook>
</file>

<file path=xl/calcChain.xml><?xml version="1.0" encoding="utf-8"?>
<calcChain xmlns="http://schemas.openxmlformats.org/spreadsheetml/2006/main">
  <c r="Q8" i="2" l="1"/>
  <c r="R8" i="2"/>
  <c r="Q9" i="2"/>
  <c r="R9" i="2"/>
  <c r="Q10" i="2"/>
  <c r="R10" i="2"/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S9" i="2"/>
  <c r="S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K38" i="2" l="1"/>
  <c r="M38" i="2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<sst xmlns="http://schemas.openxmlformats.org/spreadsheetml/2006/main" count="177" uniqueCount="74">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</sst>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C1" zoomScaleNormal="100" workbookViewId="0">
      <selection activeCell="H40" sqref="H40:P44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18" t="s">
        <v>73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15" customHeight="1" x14ac:dyDescent="0.25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5" customHeight="1" x14ac:dyDescent="0.25">
      <c r="A5" s="19" t="s">
        <v>10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5" customHeight="1" x14ac:dyDescent="0.25">
      <c r="A6" s="20" t="s">
        <v>11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23000000</v>
      </c>
      <c r="K8" s="5">
        <v>8086111191</v>
      </c>
      <c r="L8" s="5">
        <v>0</v>
      </c>
      <c r="M8" s="5">
        <v>8086111191</v>
      </c>
      <c r="N8" s="5">
        <v>5555974323</v>
      </c>
      <c r="O8" s="5">
        <v>5555974323</v>
      </c>
      <c r="P8" s="5">
        <v>5555974323</v>
      </c>
      <c r="Q8" s="2">
        <f>N8/$K8</f>
        <v>0.68710090570902715</v>
      </c>
      <c r="R8" s="2">
        <f>O8/$K8</f>
        <v>0.68710090570902715</v>
      </c>
      <c r="S8" s="2">
        <f>P8/$K8</f>
        <v>0.68710090570902715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1901823428</v>
      </c>
      <c r="O9" s="5">
        <v>1901823428</v>
      </c>
      <c r="P9" s="5">
        <v>1901823428</v>
      </c>
      <c r="Q9" s="2">
        <f t="shared" ref="Q9:Q10" si="0">N9/$K9</f>
        <v>0.67337415780582854</v>
      </c>
      <c r="R9" s="2">
        <f t="shared" ref="R9:R10" si="1">O9/$K9</f>
        <v>0.67337415780582854</v>
      </c>
      <c r="S9" s="2">
        <f t="shared" ref="S9:S10" si="2">P9/$K9</f>
        <v>0.67337415780582854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789110725</v>
      </c>
      <c r="O10" s="5">
        <v>789110725</v>
      </c>
      <c r="P10" s="5">
        <v>789110725</v>
      </c>
      <c r="Q10" s="2">
        <f t="shared" si="0"/>
        <v>0.65760871105110963</v>
      </c>
      <c r="R10" s="2">
        <f t="shared" si="1"/>
        <v>0.65760871105110963</v>
      </c>
      <c r="S10" s="2">
        <f t="shared" si="2"/>
        <v>0.65760871105110963</v>
      </c>
    </row>
    <row r="11" spans="1:19" x14ac:dyDescent="0.25">
      <c r="A11" s="21" t="s">
        <v>18</v>
      </c>
      <c r="B11" s="22"/>
      <c r="C11" s="22"/>
      <c r="D11" s="22"/>
      <c r="E11" s="22"/>
      <c r="F11" s="22"/>
      <c r="G11" s="23"/>
      <c r="H11" s="3">
        <f t="shared" ref="H11:P11" si="3">SUM(H8:H10)</f>
        <v>12133400191</v>
      </c>
      <c r="I11" s="3">
        <f t="shared" si="3"/>
        <v>0</v>
      </c>
      <c r="J11" s="3">
        <f t="shared" si="3"/>
        <v>23000000</v>
      </c>
      <c r="K11" s="3">
        <f t="shared" si="3"/>
        <v>12110400191</v>
      </c>
      <c r="L11" s="3">
        <f t="shared" si="3"/>
        <v>0</v>
      </c>
      <c r="M11" s="3">
        <f t="shared" si="3"/>
        <v>12095494103</v>
      </c>
      <c r="N11" s="3">
        <f t="shared" si="3"/>
        <v>8246908476</v>
      </c>
      <c r="O11" s="3">
        <f t="shared" si="3"/>
        <v>8246908476</v>
      </c>
      <c r="P11" s="3">
        <f t="shared" si="3"/>
        <v>8246908476</v>
      </c>
      <c r="Q11" s="4">
        <f>N11/(K11-L11)</f>
        <v>0.68097737035385475</v>
      </c>
      <c r="R11" s="4">
        <f>O11/($K11-L11)</f>
        <v>0.68097737035385475</v>
      </c>
      <c r="S11" s="4">
        <f>P11/($K11-L11)</f>
        <v>0.68097737035385475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9698124464.5200005</v>
      </c>
      <c r="N12" s="5">
        <v>9320305024.9200001</v>
      </c>
      <c r="O12" s="5">
        <v>6277239088</v>
      </c>
      <c r="P12" s="5">
        <v>5858637768.8100004</v>
      </c>
      <c r="Q12" s="2">
        <f>N12/$K12</f>
        <v>0.9391684584219494</v>
      </c>
      <c r="R12" s="2">
        <f t="shared" ref="R12:R16" si="4">O12/$K12</f>
        <v>0.63253133257552008</v>
      </c>
      <c r="S12" s="2">
        <f t="shared" ref="S12:S16" si="5">P12/$K12</f>
        <v>0.59035061482154927</v>
      </c>
    </row>
    <row r="13" spans="1:19" x14ac:dyDescent="0.25">
      <c r="A13" s="21" t="s">
        <v>42</v>
      </c>
      <c r="B13" s="22"/>
      <c r="C13" s="22"/>
      <c r="D13" s="22"/>
      <c r="E13" s="22"/>
      <c r="F13" s="22"/>
      <c r="G13" s="23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9698124464.5200005</v>
      </c>
      <c r="N13" s="3">
        <f t="shared" si="6"/>
        <v>9320305024.9200001</v>
      </c>
      <c r="O13" s="3">
        <f t="shared" si="6"/>
        <v>6277239088</v>
      </c>
      <c r="P13" s="3">
        <f t="shared" si="6"/>
        <v>5858637768.8100004</v>
      </c>
      <c r="Q13" s="4">
        <f>N13/K13</f>
        <v>0.9391684584219494</v>
      </c>
      <c r="R13" s="4">
        <f>O13/$K13</f>
        <v>0.63253133257552008</v>
      </c>
      <c r="S13" s="4">
        <f>P13/$K13</f>
        <v>0.59035061482154927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23000000</v>
      </c>
      <c r="J14" s="5">
        <v>0</v>
      </c>
      <c r="K14" s="5">
        <v>53000000</v>
      </c>
      <c r="L14" s="5">
        <v>0</v>
      </c>
      <c r="M14" s="5">
        <v>30000000</v>
      </c>
      <c r="N14" s="5">
        <v>21456248</v>
      </c>
      <c r="O14" s="5">
        <v>21456248</v>
      </c>
      <c r="P14" s="5">
        <v>21456248</v>
      </c>
      <c r="Q14" s="2">
        <f>N14/$K14</f>
        <v>0.40483486792452827</v>
      </c>
      <c r="R14" s="2">
        <f t="shared" si="4"/>
        <v>0.40483486792452827</v>
      </c>
      <c r="S14" s="2">
        <f t="shared" si="5"/>
        <v>0.40483486792452827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64890000</v>
      </c>
      <c r="P15" s="5">
        <v>64890000</v>
      </c>
      <c r="Q15" s="2">
        <f t="shared" ref="Q15:Q16" si="7">N15/$K15</f>
        <v>1</v>
      </c>
      <c r="R15" s="2">
        <f t="shared" si="4"/>
        <v>1</v>
      </c>
      <c r="S15" s="2">
        <f t="shared" si="5"/>
        <v>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72100000</v>
      </c>
      <c r="O16" s="5">
        <v>72100000</v>
      </c>
      <c r="P16" s="5">
        <v>72100000</v>
      </c>
      <c r="Q16" s="2">
        <f t="shared" si="7"/>
        <v>1</v>
      </c>
      <c r="R16" s="2">
        <f t="shared" si="4"/>
        <v>1</v>
      </c>
      <c r="S16" s="2">
        <f t="shared" si="5"/>
        <v>1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21" t="s">
        <v>43</v>
      </c>
      <c r="B18" s="22"/>
      <c r="C18" s="22"/>
      <c r="D18" s="22"/>
      <c r="E18" s="22"/>
      <c r="F18" s="22"/>
      <c r="G18" s="23"/>
      <c r="H18" s="3">
        <f t="shared" ref="H18:P18" si="11">SUM(H14:H17)</f>
        <v>380200000</v>
      </c>
      <c r="I18" s="3">
        <f t="shared" si="11"/>
        <v>23000000</v>
      </c>
      <c r="J18" s="3">
        <f t="shared" si="11"/>
        <v>0</v>
      </c>
      <c r="K18" s="3">
        <f t="shared" si="11"/>
        <v>403200000</v>
      </c>
      <c r="L18" s="3">
        <f t="shared" si="11"/>
        <v>0</v>
      </c>
      <c r="M18" s="3">
        <f t="shared" si="11"/>
        <v>166990000</v>
      </c>
      <c r="N18" s="3">
        <f t="shared" si="11"/>
        <v>158446248</v>
      </c>
      <c r="O18" s="3">
        <f t="shared" si="11"/>
        <v>158446248</v>
      </c>
      <c r="P18" s="3">
        <f t="shared" si="11"/>
        <v>158446248</v>
      </c>
      <c r="Q18" s="4">
        <f>N18/(K18-L18)</f>
        <v>0.39297184523809525</v>
      </c>
      <c r="R18" s="4">
        <f>O18/($K18-L18)</f>
        <v>0.39297184523809525</v>
      </c>
      <c r="S18" s="4">
        <f>P18/($K18-L18)</f>
        <v>0.39297184523809525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21" t="s">
        <v>60</v>
      </c>
      <c r="B22" s="22"/>
      <c r="C22" s="22"/>
      <c r="D22" s="22"/>
      <c r="E22" s="22"/>
      <c r="F22" s="22"/>
      <c r="G22" s="23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1899612427.46</v>
      </c>
      <c r="N23" s="5">
        <v>594292427.46000004</v>
      </c>
      <c r="O23" s="5">
        <v>594292427.37</v>
      </c>
      <c r="P23" s="5">
        <v>594292427.37</v>
      </c>
      <c r="Q23" s="2">
        <f>N23/($K23-L23)</f>
        <v>0.29714621373</v>
      </c>
      <c r="R23" s="2">
        <f>O23/($K23-L23)</f>
        <v>0.29714621368499999</v>
      </c>
      <c r="S23" s="2">
        <f>P23/($K23-L23)</f>
        <v>0.29714621368499999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2545020767.73</v>
      </c>
      <c r="N24" s="5">
        <v>2111863767.73</v>
      </c>
      <c r="O24" s="5">
        <v>944391055.73000002</v>
      </c>
      <c r="P24" s="5">
        <v>944391055.73000002</v>
      </c>
      <c r="Q24" s="2">
        <f t="shared" ref="Q24:Q36" si="16">N24/($K24-L24)</f>
        <v>0.79303934199399173</v>
      </c>
      <c r="R24" s="2">
        <f t="shared" ref="R24:R36" si="17">O24/($K24-L24)</f>
        <v>0.35463426801727377</v>
      </c>
      <c r="S24" s="2">
        <f t="shared" ref="S24:S36" si="18">P24/($K24-L24)</f>
        <v>0.35463426801727377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5518240592</v>
      </c>
      <c r="N25" s="5">
        <v>5296301311</v>
      </c>
      <c r="O25" s="5">
        <v>2119659267</v>
      </c>
      <c r="P25" s="5">
        <v>1038756333</v>
      </c>
      <c r="Q25" s="2">
        <f t="shared" si="16"/>
        <v>0.94576809125000005</v>
      </c>
      <c r="R25" s="2">
        <f t="shared" si="17"/>
        <v>0.37851058339285715</v>
      </c>
      <c r="S25" s="2">
        <f t="shared" si="18"/>
        <v>0.18549220232142857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4955405385</v>
      </c>
      <c r="N26" s="5">
        <v>4928683260</v>
      </c>
      <c r="O26" s="5">
        <v>4571105596.6199999</v>
      </c>
      <c r="P26" s="5">
        <v>4562407036.6199999</v>
      </c>
      <c r="Q26" s="2">
        <f t="shared" si="16"/>
        <v>0.92994023773584911</v>
      </c>
      <c r="R26" s="2">
        <f t="shared" si="17"/>
        <v>0.86247275407924529</v>
      </c>
      <c r="S26" s="2">
        <f t="shared" si="18"/>
        <v>0.86083151634339616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504800000</v>
      </c>
      <c r="P28" s="5">
        <v>0</v>
      </c>
      <c r="Q28" s="2">
        <f t="shared" si="16"/>
        <v>0.53531283138918351</v>
      </c>
      <c r="R28" s="2">
        <f t="shared" si="17"/>
        <v>0.53531283138918351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48991996508</v>
      </c>
      <c r="N29" s="5">
        <v>341996508</v>
      </c>
      <c r="O29" s="5">
        <v>0</v>
      </c>
      <c r="P29" s="5">
        <v>0</v>
      </c>
      <c r="Q29" s="2">
        <f t="shared" si="16"/>
        <v>6.8399301600000004E-3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23800000000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121940095320</v>
      </c>
      <c r="N31" s="5">
        <v>116692259320</v>
      </c>
      <c r="O31" s="5">
        <v>50000000</v>
      </c>
      <c r="P31" s="5">
        <v>0</v>
      </c>
      <c r="Q31" s="2">
        <f t="shared" si="16"/>
        <v>0.95696381910946993</v>
      </c>
      <c r="R31" s="2">
        <f t="shared" si="17"/>
        <v>4.1003740294599599E-4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0</v>
      </c>
      <c r="P32" s="5">
        <v>0</v>
      </c>
      <c r="Q32" s="2">
        <f t="shared" si="16"/>
        <v>1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20894000000</v>
      </c>
      <c r="O33" s="5">
        <v>11570000000</v>
      </c>
      <c r="P33" s="5">
        <v>0</v>
      </c>
      <c r="Q33" s="2">
        <f t="shared" si="16"/>
        <v>0.95432538595048877</v>
      </c>
      <c r="R33" s="2">
        <f t="shared" si="17"/>
        <v>0.52845528455284552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7750000000</v>
      </c>
      <c r="P34" s="5">
        <v>0</v>
      </c>
      <c r="Q34" s="2">
        <f t="shared" si="16"/>
        <v>1</v>
      </c>
      <c r="R34" s="2">
        <f t="shared" si="17"/>
        <v>0.5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5300000000</v>
      </c>
      <c r="P35" s="5">
        <v>0</v>
      </c>
      <c r="Q35" s="2">
        <f t="shared" si="16"/>
        <v>1</v>
      </c>
      <c r="R35" s="2">
        <f t="shared" si="17"/>
        <v>0.53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2500000000</v>
      </c>
      <c r="P36" s="5">
        <v>0</v>
      </c>
      <c r="Q36" s="2">
        <f t="shared" si="16"/>
        <v>1</v>
      </c>
      <c r="R36" s="2">
        <f t="shared" si="17"/>
        <v>0.625</v>
      </c>
      <c r="S36" s="2">
        <f t="shared" si="18"/>
        <v>0</v>
      </c>
    </row>
    <row r="37" spans="1:19" x14ac:dyDescent="0.25">
      <c r="A37" s="21" t="s">
        <v>19</v>
      </c>
      <c r="B37" s="22"/>
      <c r="C37" s="22"/>
      <c r="D37" s="22"/>
      <c r="E37" s="22"/>
      <c r="F37" s="22"/>
      <c r="G37" s="23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296087371000.19</v>
      </c>
      <c r="N37" s="3">
        <f t="shared" si="19"/>
        <v>213964196594.19</v>
      </c>
      <c r="O37" s="3">
        <f t="shared" si="19"/>
        <v>35904248346.720001</v>
      </c>
      <c r="P37" s="3">
        <f t="shared" si="19"/>
        <v>7139846852.7199993</v>
      </c>
      <c r="Q37" s="4">
        <f>N37/(K37-L37)</f>
        <v>0.71862742021436254</v>
      </c>
      <c r="R37" s="4">
        <f>O37/($K37-L37)</f>
        <v>0.12058922836083413</v>
      </c>
      <c r="S37" s="4">
        <f>P37/($K37-L37)</f>
        <v>2.3980132219163688E-2</v>
      </c>
    </row>
    <row r="38" spans="1:19" x14ac:dyDescent="0.25">
      <c r="A38" s="24" t="s">
        <v>20</v>
      </c>
      <c r="B38" s="25"/>
      <c r="C38" s="25"/>
      <c r="D38" s="25"/>
      <c r="E38" s="25"/>
      <c r="F38" s="25"/>
      <c r="G38" s="26"/>
      <c r="H38" s="17">
        <f>H37+H18+H13+H22+H11</f>
        <v>356680983876</v>
      </c>
      <c r="I38" s="17">
        <f t="shared" ref="I38:P38" si="20">I37+I18+I13+I22+I11</f>
        <v>23000000</v>
      </c>
      <c r="J38" s="17">
        <f t="shared" si="20"/>
        <v>23000000</v>
      </c>
      <c r="K38" s="17">
        <f>K37+K18+K13+K22+K11</f>
        <v>356680983876</v>
      </c>
      <c r="L38" s="17">
        <f t="shared" si="20"/>
        <v>35760000000</v>
      </c>
      <c r="M38" s="17">
        <f t="shared" si="20"/>
        <v>318194642567.71002</v>
      </c>
      <c r="N38" s="17">
        <f t="shared" si="20"/>
        <v>231836519343.11002</v>
      </c>
      <c r="O38" s="17">
        <f t="shared" si="20"/>
        <v>50733505158.720001</v>
      </c>
      <c r="P38" s="17">
        <f t="shared" si="20"/>
        <v>21550502345.529999</v>
      </c>
      <c r="Q38" s="16">
        <f>N38/($K$38-$L$38)</f>
        <v>0.72240997314369715</v>
      </c>
      <c r="R38" s="16">
        <f>O38/($K$38-$L$38)</f>
        <v>0.15808721681572188</v>
      </c>
      <c r="S38" s="16">
        <f>P38/($K$38-$L$38)</f>
        <v>6.7152051215999181E-2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37:G37"/>
    <mergeCell ref="A38:G38"/>
    <mergeCell ref="A13:G13"/>
    <mergeCell ref="A18:G18"/>
    <mergeCell ref="A11:G11"/>
    <mergeCell ref="A22:G22"/>
    <mergeCell ref="A1:S1"/>
    <mergeCell ref="A3:S3"/>
    <mergeCell ref="A4:S4"/>
    <mergeCell ref="A5:S5"/>
    <mergeCell ref="A6:S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SEPTIEMBRE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2019-10-07T20:43:24Z</dcterms:modified>
</cp:coreProperties>
</file>