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2\INFORMES PRESUPUESTALES\PAGINA WEB\JULIO 2022\"/>
    </mc:Choice>
  </mc:AlternateContent>
  <xr:revisionPtr revIDLastSave="0" documentId="8_{BE0B894D-EFAD-4AEF-84FA-FCEE239ADC5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JUL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1" i="1"/>
  <c r="R39" i="1"/>
  <c r="N39" i="1"/>
  <c r="J39" i="1"/>
  <c r="S38" i="1"/>
  <c r="R38" i="1"/>
  <c r="U38" i="1" s="1"/>
  <c r="Q38" i="1"/>
  <c r="Q39" i="1" s="1"/>
  <c r="P38" i="1"/>
  <c r="P39" i="1" s="1"/>
  <c r="S39" i="1" s="1"/>
  <c r="O38" i="1"/>
  <c r="O39" i="1" s="1"/>
  <c r="N38" i="1"/>
  <c r="M38" i="1"/>
  <c r="M39" i="1" s="1"/>
  <c r="L38" i="1"/>
  <c r="L39" i="1" s="1"/>
  <c r="K38" i="1"/>
  <c r="K39" i="1" s="1"/>
  <c r="J38" i="1"/>
  <c r="I38" i="1"/>
  <c r="R26" i="1"/>
  <c r="U26" i="1" s="1"/>
  <c r="Q26" i="1"/>
  <c r="T26" i="1" s="1"/>
  <c r="P26" i="1"/>
  <c r="S26" i="1" s="1"/>
  <c r="O26" i="1"/>
  <c r="N26" i="1"/>
  <c r="M26" i="1"/>
  <c r="L26" i="1"/>
  <c r="K26" i="1"/>
  <c r="J26" i="1"/>
  <c r="I26" i="1"/>
  <c r="R24" i="1"/>
  <c r="N24" i="1"/>
  <c r="J24" i="1"/>
  <c r="S23" i="1"/>
  <c r="R23" i="1"/>
  <c r="U23" i="1" s="1"/>
  <c r="Q23" i="1"/>
  <c r="Q24" i="1" s="1"/>
  <c r="P23" i="1"/>
  <c r="P24" i="1" s="1"/>
  <c r="O23" i="1"/>
  <c r="O24" i="1" s="1"/>
  <c r="N23" i="1"/>
  <c r="M23" i="1"/>
  <c r="M24" i="1" s="1"/>
  <c r="L23" i="1"/>
  <c r="L24" i="1" s="1"/>
  <c r="K23" i="1"/>
  <c r="K24" i="1" s="1"/>
  <c r="J23" i="1"/>
  <c r="I23" i="1"/>
  <c r="R19" i="1"/>
  <c r="U19" i="1" s="1"/>
  <c r="Q19" i="1"/>
  <c r="P19" i="1"/>
  <c r="S19" i="1" s="1"/>
  <c r="O19" i="1"/>
  <c r="N19" i="1"/>
  <c r="M19" i="1"/>
  <c r="L19" i="1"/>
  <c r="T19" i="1" s="1"/>
  <c r="K19" i="1"/>
  <c r="J19" i="1"/>
  <c r="I19" i="1"/>
  <c r="R13" i="1"/>
  <c r="U13" i="1" s="1"/>
  <c r="Q13" i="1"/>
  <c r="T13" i="1" s="1"/>
  <c r="P13" i="1"/>
  <c r="S13" i="1" s="1"/>
  <c r="O13" i="1"/>
  <c r="N13" i="1"/>
  <c r="M13" i="1"/>
  <c r="L13" i="1"/>
  <c r="K13" i="1"/>
  <c r="J13" i="1"/>
  <c r="R11" i="1"/>
  <c r="U11" i="1" s="1"/>
  <c r="Q11" i="1"/>
  <c r="T11" i="1" s="1"/>
  <c r="P11" i="1"/>
  <c r="S11" i="1" s="1"/>
  <c r="O11" i="1"/>
  <c r="N11" i="1"/>
  <c r="M11" i="1"/>
  <c r="L11" i="1"/>
  <c r="K11" i="1"/>
  <c r="J11" i="1"/>
  <c r="I24" i="1" l="1"/>
  <c r="I39" i="1" s="1"/>
  <c r="T39" i="1"/>
  <c r="U39" i="1"/>
  <c r="T38" i="1"/>
  <c r="S24" i="1"/>
  <c r="T24" i="1"/>
  <c r="U24" i="1"/>
  <c r="T23" i="1"/>
</calcChain>
</file>

<file path=xl/sharedStrings.xml><?xml version="1.0" encoding="utf-8"?>
<sst xmlns="http://schemas.openxmlformats.org/spreadsheetml/2006/main" count="219" uniqueCount="85">
  <si>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</si>
  <si>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</si>
  <si>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</si>
  <si>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</si>
  <si>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</si>
  <si>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</si>
  <si>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</si>
  <si>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</si>
  <si>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</si>
  <si>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</si>
  <si>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</si>
  <si>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</si>
  <si>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</si>
  <si>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</si>
  <si>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</si>
  <si>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</si>
  <si>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</si>
  <si>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</si>
  <si>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</si>
  <si>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</si>
  <si>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</si>
  <si>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</si>
  <si>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</si>
  <si>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</si>
  <si>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</si>
  <si>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</si>
  <si>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</si>
  <si>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</si>
  <si>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</si>
  <si>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A ORGANIZACIONES INTERNACIONALES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</si>
  <si>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</si>
  <si>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</si>
  <si>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</si>
  <si>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</si>
  <si>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</si>
  <si>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06</t>
  </si>
  <si>
    <t>008</t>
  </si>
  <si>
    <t>CENTRO INTERNACIONAL DE FÍSICA (DECRETO 267 DE 1984)</t>
  </si>
  <si>
    <t>009</t>
  </si>
  <si>
    <t>CENTRO INTERNACIONAL DE INVESTIGACIONES MÉDICAS - CIDEIM (DECRETO 578 DE 1990)</t>
  </si>
  <si>
    <t>08</t>
  </si>
  <si>
    <t>IMPUESTOS</t>
  </si>
  <si>
    <t>TASAS Y DERECHOS ADMINISTRATIVOS</t>
  </si>
  <si>
    <t>11</t>
  </si>
  <si>
    <t>SSF</t>
  </si>
  <si>
    <t>CUOTA DE FISCALIZACIÓN Y AUDITAJE</t>
  </si>
  <si>
    <t>B</t>
  </si>
  <si>
    <t>APORTES AL FONDO DE CONTINGENCIAS</t>
  </si>
  <si>
    <t>C</t>
  </si>
  <si>
    <t>3901</t>
  </si>
  <si>
    <t>1000</t>
  </si>
  <si>
    <t>5</t>
  </si>
  <si>
    <t>13</t>
  </si>
  <si>
    <t>APOYO AL PROCESO DE TRANSFORMACIÓN DIGITAL PARA LA GESTIÓN Y PRESTACIÓN DE SERVICIOS DE TI EN EL SECTOR CTI Y A NIVEL  NACIONAL</t>
  </si>
  <si>
    <t>6</t>
  </si>
  <si>
    <t>ADMINISTRACIÓN SISTEMA NACIONAL DE CIENCIA Y TECNOLOGÍA  NACIONAL</t>
  </si>
  <si>
    <t>8</t>
  </si>
  <si>
    <t>FORTALECIMIENTO CAPACIDADES REGIONALES EN CIENCIA, TECNOLOGÍA E INNOVACIÓN NACIONAL</t>
  </si>
  <si>
    <t>9</t>
  </si>
  <si>
    <t>FORTALECIMIENTO DE LA INSERCION DE ACTORES DEL SNCTI EN EL CONTEXTO  INTERNACIONAL DE CIENCIA, TECNOLOGIA E INNOVACION  NACIONAL</t>
  </si>
  <si>
    <t>3902</t>
  </si>
  <si>
    <t>16</t>
  </si>
  <si>
    <t>MEJORAMIENTO DEL IMPACTO DE LA INVESTIGACIÓN CIENTÍFICA EN EL SECTOR SALUD.  NACIONAL</t>
  </si>
  <si>
    <t>CAPACITACIÓN DE RECURSOS HUMANOS PARA LA INVESTIGACIÓN  NACIONAL</t>
  </si>
  <si>
    <t>FORTALECIMIENTO DE LAS CAPACIDADES PARA LA GENERACION DE CONOCIMIENTO A NIVEL  NACIONAL</t>
  </si>
  <si>
    <t>3903</t>
  </si>
  <si>
    <t>INCREMENTO DE LAS ACTIVIDADES DE CIENCIA, TECNOLOGÍA E INNOVACIÓN EN LA CONSTRUCCIÓN DE LA BIOECONOMÍA A NIVEL   NACIONAL</t>
  </si>
  <si>
    <t>FORTALECIMIENTO DE LAS CAPACIDADES DE TRANSFERENCIA Y USO DEL CONOCIMIENTO PARA LA INNOVACIÓN A NIVEL NACIONAL</t>
  </si>
  <si>
    <t>3904</t>
  </si>
  <si>
    <t>APOYO AL FOMENTO Y DESARROLLO DE LA APROPIACION SOCIAL DEL CONOCIMIENTO  NACIONAL</t>
  </si>
  <si>
    <t>7</t>
  </si>
  <si>
    <t>DESARROLLO DE VOCACIONES EN CIENCIA, TECNOLOGIA E INNOVACION DE LOS NINOS, NINAS, ADOLESCENTES Y JOVENES A NIVEL  NACIONAL</t>
  </si>
  <si>
    <t xml:space="preserve">MINISTERIO DE CIENCIA, TECNOLOGIA E INNOVACIÓN </t>
  </si>
  <si>
    <t>VIGENCIA 2022</t>
  </si>
  <si>
    <t>SECCION: 390101</t>
  </si>
  <si>
    <t>CIFRAS EN PESOS</t>
  </si>
  <si>
    <t>EJECUCION ACUMULADA PRESUPUESTO DE GASTOS JULIO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</si>
  <si>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</si>
  <si>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</si>
  <si>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</si>
  <si>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</si>
  <si>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</si>
  <si>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 xml:space="preserve">TOTAL SERVICIO DE LA DEUDA PUBLICA </t>
  </si>
  <si>
    <t>TOTAL INVERSIÓN</t>
  </si>
  <si>
    <t>TOTAL EJECUCION PRESUPUESTO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</si>
</sst>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\ #,##0;\(&quot;$&quot;\ #,##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1"/>
    </xf>
    <xf numFmtId="0" fontId="1" fillId="0" borderId="0" xfId="0" applyFont="1"/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165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1" applyNumberFormat="1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165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1" applyNumberFormat="1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4" borderId="0" xfId="0" applyFont="1" applyFill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165" fontId="9" fillId="4" borderId="1" xfId="0" applyNumberFormat="1" applyFont="1" applyFill="1" applyBorder="1" applyAlignment="1">
      <alignment horizontal="right" vertical="center" wrapText="1" readingOrder="1"/>
    </xf>
    <xf numFmtId="10" fontId="9" fillId="4" borderId="1" xfId="1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64024</xdr:colOff>
      <xdr:row>0</xdr:row>
      <xdr:rowOff>162810</xdr:rowOff>
    </xdr:from>
    <xdr:to>
      <xdr:col>7</xdr:col>
      <xdr:colOff>414791</xdr:colOff>
      <xdr:row>4</xdr:row>
      <xdr:rowOff>49099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DEDFE3-CB94-4DD7-8AE6-9907DB841F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4" y="162810"/>
          <a:ext cx="3332092" cy="648289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showGridLines="0" tabSelected="1" topLeftCell="A15" workbookViewId="0">
      <selection activeCell="I39" sqref="I39"/>
    </sheetView>
  </sheetViews>
  <sheetFormatPr baseColWidth="10" defaultRowHeight="15"/>
  <cols>
    <col min="1" max="5" width="5.42578125" customWidth="1"/>
    <col min="6" max="6" width="8" customWidth="1"/>
    <col min="7" max="7" width="9.5703125" customWidth="1"/>
    <col min="8" max="8" width="27.5703125" customWidth="1"/>
    <col min="9" max="18" width="18.85546875" customWidth="1"/>
    <col min="19" max="19" width="0" hidden="1" customWidth="1"/>
    <col min="20" max="20" width="6.42578125" customWidth="1"/>
  </cols>
  <sheetData>
    <row r="1" spans="1:21">
      <c r="A1" s="6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>
      <c r="A2" s="6" t="s">
        <v>76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>
      <c r="A3" s="7" t="s">
        <v>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>
      <c r="A4" s="7" t="s">
        <v>74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>
      <c r="A5" s="7" t="s">
        <v>75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21" ht="24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</row>
    <row r="8" spans="1:21">
      <c r="A8" s="3" t="s">
        <v>19</v>
      </c>
      <c r="B8" s="3" t="s">
        <v>20</v>
      </c>
      <c r="C8" s="3" t="s">
        <v>20</v>
      </c>
      <c r="D8" s="3" t="s">
        <v>20</v>
      </c>
      <c r="E8" s="3"/>
      <c r="F8" s="3" t="s">
        <v>21</v>
      </c>
      <c r="G8" s="3" t="s">
        <v>22</v>
      </c>
      <c r="H8" s="4" t="s">
        <v>23</v>
      </c>
      <c r="I8" s="5">
        <v>10339243000</v>
      </c>
      <c r="J8" s="5">
        <v>0</v>
      </c>
      <c r="K8" s="5">
        <v>0</v>
      </c>
      <c r="L8" s="5">
        <v>10339243000</v>
      </c>
      <c r="M8" s="5">
        <v>0</v>
      </c>
      <c r="N8" s="5">
        <v>10339243000</v>
      </c>
      <c r="O8" s="5">
        <v>0</v>
      </c>
      <c r="P8" s="5">
        <v>5521867396</v>
      </c>
      <c r="Q8" s="5">
        <v>5512682207</v>
      </c>
      <c r="R8" s="5">
        <v>5512682207</v>
      </c>
    </row>
    <row r="9" spans="1:21" ht="22.5">
      <c r="A9" s="3" t="s">
        <v>19</v>
      </c>
      <c r="B9" s="3" t="s">
        <v>20</v>
      </c>
      <c r="C9" s="3" t="s">
        <v>20</v>
      </c>
      <c r="D9" s="3" t="s">
        <v>24</v>
      </c>
      <c r="E9" s="3"/>
      <c r="F9" s="3" t="s">
        <v>21</v>
      </c>
      <c r="G9" s="3" t="s">
        <v>22</v>
      </c>
      <c r="H9" s="4" t="s">
        <v>25</v>
      </c>
      <c r="I9" s="5">
        <v>3626267000</v>
      </c>
      <c r="J9" s="5">
        <v>0</v>
      </c>
      <c r="K9" s="5">
        <v>0</v>
      </c>
      <c r="L9" s="5">
        <v>3626267000</v>
      </c>
      <c r="M9" s="5">
        <v>0</v>
      </c>
      <c r="N9" s="5">
        <v>3626267000</v>
      </c>
      <c r="O9" s="5">
        <v>0</v>
      </c>
      <c r="P9" s="5">
        <v>1763553156</v>
      </c>
      <c r="Q9" s="5">
        <v>1763553156</v>
      </c>
      <c r="R9" s="5">
        <v>1718716103</v>
      </c>
    </row>
    <row r="10" spans="1:21" ht="33.75">
      <c r="A10" s="3" t="s">
        <v>19</v>
      </c>
      <c r="B10" s="3" t="s">
        <v>20</v>
      </c>
      <c r="C10" s="3" t="s">
        <v>20</v>
      </c>
      <c r="D10" s="3" t="s">
        <v>26</v>
      </c>
      <c r="E10" s="3"/>
      <c r="F10" s="3" t="s">
        <v>21</v>
      </c>
      <c r="G10" s="3" t="s">
        <v>22</v>
      </c>
      <c r="H10" s="4" t="s">
        <v>27</v>
      </c>
      <c r="I10" s="5">
        <v>1706478000</v>
      </c>
      <c r="J10" s="5">
        <v>0</v>
      </c>
      <c r="K10" s="5">
        <v>0</v>
      </c>
      <c r="L10" s="5">
        <v>1706478000</v>
      </c>
      <c r="M10" s="5">
        <v>0</v>
      </c>
      <c r="N10" s="5">
        <v>1706478000</v>
      </c>
      <c r="O10" s="5">
        <v>0</v>
      </c>
      <c r="P10" s="5">
        <v>1055781622</v>
      </c>
      <c r="Q10" s="5">
        <v>1055781622</v>
      </c>
      <c r="R10" s="5">
        <v>1055781622</v>
      </c>
    </row>
    <row r="11" spans="1:21" s="8" customFormat="1">
      <c r="A11" s="9" t="s">
        <v>77</v>
      </c>
      <c r="B11" s="9"/>
      <c r="C11" s="9"/>
      <c r="D11" s="9"/>
      <c r="E11" s="9"/>
      <c r="F11" s="9"/>
      <c r="G11" s="9"/>
      <c r="H11" s="10"/>
      <c r="I11" s="11">
        <f>SUM(I8:I10)</f>
        <v>15671988000</v>
      </c>
      <c r="J11" s="11">
        <f t="shared" ref="J11:R11" si="0">SUM(J8:J10)</f>
        <v>0</v>
      </c>
      <c r="K11" s="11">
        <f t="shared" si="0"/>
        <v>0</v>
      </c>
      <c r="L11" s="11">
        <f t="shared" si="0"/>
        <v>15671988000</v>
      </c>
      <c r="M11" s="11">
        <f t="shared" si="0"/>
        <v>0</v>
      </c>
      <c r="N11" s="11">
        <f t="shared" si="0"/>
        <v>15671988000</v>
      </c>
      <c r="O11" s="11">
        <f t="shared" si="0"/>
        <v>0</v>
      </c>
      <c r="P11" s="11">
        <f t="shared" si="0"/>
        <v>8341202174</v>
      </c>
      <c r="Q11" s="11">
        <f t="shared" si="0"/>
        <v>8332016985</v>
      </c>
      <c r="R11" s="11">
        <f t="shared" si="0"/>
        <v>8287179932</v>
      </c>
      <c r="S11" s="12">
        <f t="shared" ref="S11" si="1">+P11/L11</f>
        <v>0.53223638085991387</v>
      </c>
      <c r="T11" s="12">
        <f t="shared" ref="T11" si="2">+Q11/L11</f>
        <v>0.53165029127127972</v>
      </c>
      <c r="U11" s="12">
        <f t="shared" ref="U11" si="3">+R11/L11</f>
        <v>0.52878932347319307</v>
      </c>
    </row>
    <row r="12" spans="1:21" ht="22.5">
      <c r="A12" s="3" t="s">
        <v>19</v>
      </c>
      <c r="B12" s="3" t="s">
        <v>24</v>
      </c>
      <c r="C12" s="3"/>
      <c r="D12" s="3"/>
      <c r="E12" s="3"/>
      <c r="F12" s="3" t="s">
        <v>21</v>
      </c>
      <c r="G12" s="3" t="s">
        <v>22</v>
      </c>
      <c r="H12" s="4" t="s">
        <v>28</v>
      </c>
      <c r="I12" s="5">
        <v>8423997000</v>
      </c>
      <c r="J12" s="5">
        <v>0</v>
      </c>
      <c r="K12" s="5">
        <v>0</v>
      </c>
      <c r="L12" s="5">
        <v>8423997000</v>
      </c>
      <c r="M12" s="5">
        <v>0</v>
      </c>
      <c r="N12" s="5">
        <v>8092767847.9799995</v>
      </c>
      <c r="O12" s="5">
        <v>331229152.01999998</v>
      </c>
      <c r="P12" s="5">
        <v>6729418885.0500002</v>
      </c>
      <c r="Q12" s="5">
        <v>3360536687.6500001</v>
      </c>
      <c r="R12" s="5">
        <v>3350826308.2399998</v>
      </c>
    </row>
    <row r="13" spans="1:21" s="8" customFormat="1">
      <c r="A13" s="13" t="s">
        <v>78</v>
      </c>
      <c r="B13" s="9"/>
      <c r="C13" s="9"/>
      <c r="D13" s="9"/>
      <c r="E13" s="9"/>
      <c r="F13" s="9"/>
      <c r="G13" s="9"/>
      <c r="H13" s="10"/>
      <c r="I13" s="11">
        <f>+I12</f>
        <v>8423997000</v>
      </c>
      <c r="J13" s="11">
        <f t="shared" ref="J13:R13" si="4">+J12</f>
        <v>0</v>
      </c>
      <c r="K13" s="11">
        <f t="shared" si="4"/>
        <v>0</v>
      </c>
      <c r="L13" s="11">
        <f t="shared" si="4"/>
        <v>8423997000</v>
      </c>
      <c r="M13" s="11">
        <f t="shared" si="4"/>
        <v>0</v>
      </c>
      <c r="N13" s="11">
        <f t="shared" si="4"/>
        <v>8092767847.9799995</v>
      </c>
      <c r="O13" s="11">
        <f t="shared" si="4"/>
        <v>331229152.01999998</v>
      </c>
      <c r="P13" s="11">
        <f t="shared" si="4"/>
        <v>6729418885.0500002</v>
      </c>
      <c r="Q13" s="11">
        <f t="shared" si="4"/>
        <v>3360536687.6500001</v>
      </c>
      <c r="R13" s="11">
        <f t="shared" si="4"/>
        <v>3350826308.2399998</v>
      </c>
      <c r="S13" s="12">
        <f t="shared" ref="S13" si="5">+P13/L13</f>
        <v>0.7988391834719315</v>
      </c>
      <c r="T13" s="12">
        <f t="shared" ref="T13" si="6">+Q13/L13</f>
        <v>0.39892425028760103</v>
      </c>
      <c r="U13" s="12">
        <f t="shared" ref="U13" si="7">+R13/L13</f>
        <v>0.39777154576859414</v>
      </c>
    </row>
    <row r="14" spans="1:21" ht="22.5">
      <c r="A14" s="3" t="s">
        <v>19</v>
      </c>
      <c r="B14" s="3" t="s">
        <v>26</v>
      </c>
      <c r="C14" s="3" t="s">
        <v>24</v>
      </c>
      <c r="D14" s="3" t="s">
        <v>24</v>
      </c>
      <c r="E14" s="3"/>
      <c r="F14" s="3" t="s">
        <v>21</v>
      </c>
      <c r="G14" s="3" t="s">
        <v>22</v>
      </c>
      <c r="H14" s="4" t="s">
        <v>29</v>
      </c>
      <c r="I14" s="5">
        <v>467769000</v>
      </c>
      <c r="J14" s="5">
        <v>0</v>
      </c>
      <c r="K14" s="5">
        <v>0</v>
      </c>
      <c r="L14" s="5">
        <v>467769000</v>
      </c>
      <c r="M14" s="5">
        <v>0</v>
      </c>
      <c r="N14" s="5">
        <v>87000000</v>
      </c>
      <c r="O14" s="5">
        <v>380769000</v>
      </c>
      <c r="P14" s="5">
        <v>0</v>
      </c>
      <c r="Q14" s="5">
        <v>0</v>
      </c>
      <c r="R14" s="5">
        <v>0</v>
      </c>
    </row>
    <row r="15" spans="1:21" ht="33.75">
      <c r="A15" s="3" t="s">
        <v>19</v>
      </c>
      <c r="B15" s="3" t="s">
        <v>26</v>
      </c>
      <c r="C15" s="3" t="s">
        <v>26</v>
      </c>
      <c r="D15" s="3" t="s">
        <v>20</v>
      </c>
      <c r="E15" s="3" t="s">
        <v>30</v>
      </c>
      <c r="F15" s="3" t="s">
        <v>21</v>
      </c>
      <c r="G15" s="3" t="s">
        <v>22</v>
      </c>
      <c r="H15" s="4" t="s">
        <v>31</v>
      </c>
      <c r="I15" s="5">
        <v>1600000000</v>
      </c>
      <c r="J15" s="5">
        <v>0</v>
      </c>
      <c r="K15" s="5">
        <v>0</v>
      </c>
      <c r="L15" s="5">
        <v>1600000000</v>
      </c>
      <c r="M15" s="5">
        <v>1600000000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</row>
    <row r="16" spans="1:21" ht="33.75">
      <c r="A16" s="3" t="s">
        <v>19</v>
      </c>
      <c r="B16" s="3" t="s">
        <v>26</v>
      </c>
      <c r="C16" s="3" t="s">
        <v>32</v>
      </c>
      <c r="D16" s="3" t="s">
        <v>24</v>
      </c>
      <c r="E16" s="3" t="s">
        <v>33</v>
      </c>
      <c r="F16" s="3" t="s">
        <v>21</v>
      </c>
      <c r="G16" s="3" t="s">
        <v>22</v>
      </c>
      <c r="H16" s="4" t="s">
        <v>34</v>
      </c>
      <c r="I16" s="5">
        <v>32825000</v>
      </c>
      <c r="J16" s="5">
        <v>0</v>
      </c>
      <c r="K16" s="5">
        <v>0</v>
      </c>
      <c r="L16" s="5">
        <v>32825000</v>
      </c>
      <c r="M16" s="5">
        <v>0</v>
      </c>
      <c r="N16" s="5">
        <v>32825000</v>
      </c>
      <c r="O16" s="5">
        <v>0</v>
      </c>
      <c r="P16" s="5">
        <v>20179602</v>
      </c>
      <c r="Q16" s="5">
        <v>14854613</v>
      </c>
      <c r="R16" s="5">
        <v>14854613</v>
      </c>
    </row>
    <row r="17" spans="1:21" ht="22.5">
      <c r="A17" s="3" t="s">
        <v>19</v>
      </c>
      <c r="B17" s="3" t="s">
        <v>26</v>
      </c>
      <c r="C17" s="3" t="s">
        <v>35</v>
      </c>
      <c r="D17" s="3" t="s">
        <v>20</v>
      </c>
      <c r="E17" s="3" t="s">
        <v>36</v>
      </c>
      <c r="F17" s="3" t="s">
        <v>21</v>
      </c>
      <c r="G17" s="3" t="s">
        <v>22</v>
      </c>
      <c r="H17" s="4" t="s">
        <v>37</v>
      </c>
      <c r="I17" s="5">
        <v>68709000</v>
      </c>
      <c r="J17" s="5">
        <v>0</v>
      </c>
      <c r="K17" s="5">
        <v>0</v>
      </c>
      <c r="L17" s="5">
        <v>68709000</v>
      </c>
      <c r="M17" s="5">
        <v>0</v>
      </c>
      <c r="N17" s="5">
        <v>68709000</v>
      </c>
      <c r="O17" s="5">
        <v>0</v>
      </c>
      <c r="P17" s="5">
        <v>68709000</v>
      </c>
      <c r="Q17" s="5">
        <v>68709000</v>
      </c>
      <c r="R17" s="5">
        <v>68709000</v>
      </c>
    </row>
    <row r="18" spans="1:21" ht="33.75">
      <c r="A18" s="3" t="s">
        <v>19</v>
      </c>
      <c r="B18" s="3" t="s">
        <v>26</v>
      </c>
      <c r="C18" s="3" t="s">
        <v>35</v>
      </c>
      <c r="D18" s="3" t="s">
        <v>20</v>
      </c>
      <c r="E18" s="3" t="s">
        <v>38</v>
      </c>
      <c r="F18" s="3" t="s">
        <v>21</v>
      </c>
      <c r="G18" s="3" t="s">
        <v>22</v>
      </c>
      <c r="H18" s="4" t="s">
        <v>39</v>
      </c>
      <c r="I18" s="5">
        <v>76343000</v>
      </c>
      <c r="J18" s="5">
        <v>0</v>
      </c>
      <c r="K18" s="5">
        <v>0</v>
      </c>
      <c r="L18" s="5">
        <v>76343000</v>
      </c>
      <c r="M18" s="5">
        <v>0</v>
      </c>
      <c r="N18" s="5">
        <v>76343000</v>
      </c>
      <c r="O18" s="5">
        <v>0</v>
      </c>
      <c r="P18" s="5">
        <v>0</v>
      </c>
      <c r="Q18" s="5">
        <v>0</v>
      </c>
      <c r="R18" s="5">
        <v>0</v>
      </c>
    </row>
    <row r="19" spans="1:21" s="14" customFormat="1">
      <c r="A19" s="13" t="s">
        <v>79</v>
      </c>
      <c r="B19" s="9"/>
      <c r="C19" s="9"/>
      <c r="D19" s="9"/>
      <c r="E19" s="9"/>
      <c r="F19" s="9"/>
      <c r="G19" s="9"/>
      <c r="H19" s="10"/>
      <c r="I19" s="11">
        <f>SUM(I14:I18)</f>
        <v>2245646000</v>
      </c>
      <c r="J19" s="11">
        <f t="shared" ref="J19:R19" si="8">SUM(J14:J18)</f>
        <v>0</v>
      </c>
      <c r="K19" s="11">
        <f t="shared" si="8"/>
        <v>0</v>
      </c>
      <c r="L19" s="11">
        <f t="shared" si="8"/>
        <v>2245646000</v>
      </c>
      <c r="M19" s="11">
        <f t="shared" si="8"/>
        <v>1600000000</v>
      </c>
      <c r="N19" s="11">
        <f t="shared" si="8"/>
        <v>264877000</v>
      </c>
      <c r="O19" s="11">
        <f t="shared" si="8"/>
        <v>380769000</v>
      </c>
      <c r="P19" s="11">
        <f t="shared" si="8"/>
        <v>88888602</v>
      </c>
      <c r="Q19" s="11">
        <f t="shared" si="8"/>
        <v>83563613</v>
      </c>
      <c r="R19" s="11">
        <f t="shared" si="8"/>
        <v>83563613</v>
      </c>
      <c r="S19" s="12">
        <f t="shared" ref="S19" si="9">+P19/L19</f>
        <v>3.9582642143953232E-2</v>
      </c>
      <c r="T19" s="12">
        <f t="shared" ref="T19" si="10">+Q19/L19</f>
        <v>3.7211391733158301E-2</v>
      </c>
      <c r="U19" s="12">
        <f t="shared" ref="U19" si="11">+R19/L19</f>
        <v>3.7211391733158301E-2</v>
      </c>
    </row>
    <row r="20" spans="1:21">
      <c r="A20" s="3" t="s">
        <v>19</v>
      </c>
      <c r="B20" s="3" t="s">
        <v>40</v>
      </c>
      <c r="C20" s="3" t="s">
        <v>20</v>
      </c>
      <c r="D20" s="3"/>
      <c r="E20" s="3"/>
      <c r="F20" s="3" t="s">
        <v>21</v>
      </c>
      <c r="G20" s="3" t="s">
        <v>22</v>
      </c>
      <c r="H20" s="4" t="s">
        <v>41</v>
      </c>
      <c r="I20" s="5">
        <v>172816000</v>
      </c>
      <c r="J20" s="5">
        <v>0</v>
      </c>
      <c r="K20" s="5">
        <v>0</v>
      </c>
      <c r="L20" s="5">
        <v>172816000</v>
      </c>
      <c r="M20" s="5">
        <v>0</v>
      </c>
      <c r="N20" s="5">
        <v>148070000</v>
      </c>
      <c r="O20" s="5">
        <v>24746000</v>
      </c>
      <c r="P20" s="5">
        <v>148049000</v>
      </c>
      <c r="Q20" s="5">
        <v>148049000</v>
      </c>
      <c r="R20" s="5">
        <v>148049000</v>
      </c>
    </row>
    <row r="21" spans="1:21" ht="22.5">
      <c r="A21" s="3" t="s">
        <v>19</v>
      </c>
      <c r="B21" s="3" t="s">
        <v>40</v>
      </c>
      <c r="C21" s="3" t="s">
        <v>26</v>
      </c>
      <c r="D21" s="3"/>
      <c r="E21" s="3"/>
      <c r="F21" s="3" t="s">
        <v>21</v>
      </c>
      <c r="G21" s="3" t="s">
        <v>22</v>
      </c>
      <c r="H21" s="4" t="s">
        <v>42</v>
      </c>
      <c r="I21" s="5">
        <v>649000</v>
      </c>
      <c r="J21" s="5">
        <v>0</v>
      </c>
      <c r="K21" s="5">
        <v>0</v>
      </c>
      <c r="L21" s="5">
        <v>649000</v>
      </c>
      <c r="M21" s="5">
        <v>0</v>
      </c>
      <c r="N21" s="5">
        <v>603000</v>
      </c>
      <c r="O21" s="5">
        <v>46000</v>
      </c>
      <c r="P21" s="5">
        <v>603000</v>
      </c>
      <c r="Q21" s="5">
        <v>603000</v>
      </c>
      <c r="R21" s="5">
        <v>603000</v>
      </c>
    </row>
    <row r="22" spans="1:21" ht="22.5">
      <c r="A22" s="3" t="s">
        <v>19</v>
      </c>
      <c r="B22" s="3" t="s">
        <v>40</v>
      </c>
      <c r="C22" s="3" t="s">
        <v>32</v>
      </c>
      <c r="D22" s="3" t="s">
        <v>20</v>
      </c>
      <c r="E22" s="3"/>
      <c r="F22" s="3" t="s">
        <v>43</v>
      </c>
      <c r="G22" s="3" t="s">
        <v>44</v>
      </c>
      <c r="H22" s="4" t="s">
        <v>45</v>
      </c>
      <c r="I22" s="5">
        <v>1087557000</v>
      </c>
      <c r="J22" s="5">
        <v>0</v>
      </c>
      <c r="K22" s="5">
        <v>0</v>
      </c>
      <c r="L22" s="5">
        <v>1087557000</v>
      </c>
      <c r="M22" s="5">
        <v>0</v>
      </c>
      <c r="N22" s="5">
        <v>0</v>
      </c>
      <c r="O22" s="5">
        <v>1087557000</v>
      </c>
      <c r="P22" s="5">
        <v>0</v>
      </c>
      <c r="Q22" s="5">
        <v>0</v>
      </c>
      <c r="R22" s="5">
        <v>0</v>
      </c>
    </row>
    <row r="23" spans="1:21" s="14" customFormat="1">
      <c r="A23" s="13" t="s">
        <v>80</v>
      </c>
      <c r="B23" s="9"/>
      <c r="C23" s="9"/>
      <c r="D23" s="9"/>
      <c r="E23" s="9"/>
      <c r="F23" s="9"/>
      <c r="G23" s="9"/>
      <c r="H23" s="10"/>
      <c r="I23" s="11">
        <f>SUM(I20:I22)</f>
        <v>1261022000</v>
      </c>
      <c r="J23" s="11">
        <f t="shared" ref="J23:R23" si="12">SUM(J20:J22)</f>
        <v>0</v>
      </c>
      <c r="K23" s="11">
        <f t="shared" si="12"/>
        <v>0</v>
      </c>
      <c r="L23" s="11">
        <f t="shared" si="12"/>
        <v>1261022000</v>
      </c>
      <c r="M23" s="11">
        <f t="shared" si="12"/>
        <v>0</v>
      </c>
      <c r="N23" s="11">
        <f t="shared" si="12"/>
        <v>148673000</v>
      </c>
      <c r="O23" s="11">
        <f t="shared" si="12"/>
        <v>1112349000</v>
      </c>
      <c r="P23" s="11">
        <f t="shared" si="12"/>
        <v>148652000</v>
      </c>
      <c r="Q23" s="11">
        <f t="shared" si="12"/>
        <v>148652000</v>
      </c>
      <c r="R23" s="11">
        <f t="shared" si="12"/>
        <v>148652000</v>
      </c>
      <c r="S23" s="12">
        <f t="shared" ref="S23:S24" si="13">+P23/L23</f>
        <v>0.1178821622461781</v>
      </c>
      <c r="T23" s="12">
        <f t="shared" ref="T23:T24" si="14">+Q23/L23</f>
        <v>0.1178821622461781</v>
      </c>
      <c r="U23" s="12">
        <f t="shared" ref="U23:U24" si="15">+R23/L23</f>
        <v>0.1178821622461781</v>
      </c>
    </row>
    <row r="24" spans="1:21" s="14" customFormat="1">
      <c r="A24" s="15" t="s">
        <v>81</v>
      </c>
      <c r="B24" s="15"/>
      <c r="C24" s="15"/>
      <c r="D24" s="15"/>
      <c r="E24" s="15"/>
      <c r="F24" s="15"/>
      <c r="G24" s="15"/>
      <c r="H24" s="16"/>
      <c r="I24" s="17">
        <f>+I11+I13+I19+I23</f>
        <v>27602653000</v>
      </c>
      <c r="J24" s="17">
        <f t="shared" ref="J24:R24" si="16">+J11+J13+J19+J23</f>
        <v>0</v>
      </c>
      <c r="K24" s="17">
        <f t="shared" si="16"/>
        <v>0</v>
      </c>
      <c r="L24" s="17">
        <f t="shared" si="16"/>
        <v>27602653000</v>
      </c>
      <c r="M24" s="17">
        <f t="shared" si="16"/>
        <v>1600000000</v>
      </c>
      <c r="N24" s="17">
        <f t="shared" si="16"/>
        <v>24178305847.98</v>
      </c>
      <c r="O24" s="17">
        <f t="shared" si="16"/>
        <v>1824347152.02</v>
      </c>
      <c r="P24" s="17">
        <f t="shared" si="16"/>
        <v>15308161661.049999</v>
      </c>
      <c r="Q24" s="17">
        <f t="shared" si="16"/>
        <v>11924769285.65</v>
      </c>
      <c r="R24" s="17">
        <f t="shared" si="16"/>
        <v>11870221853.24</v>
      </c>
      <c r="S24" s="18">
        <f t="shared" si="13"/>
        <v>0.55459022946272585</v>
      </c>
      <c r="T24" s="18">
        <f t="shared" si="14"/>
        <v>0.43201533148462212</v>
      </c>
      <c r="U24" s="18">
        <f t="shared" si="15"/>
        <v>0.43003916519328778</v>
      </c>
    </row>
    <row r="25" spans="1:21" ht="22.5">
      <c r="A25" s="3" t="s">
        <v>46</v>
      </c>
      <c r="B25" s="3" t="s">
        <v>21</v>
      </c>
      <c r="C25" s="3" t="s">
        <v>32</v>
      </c>
      <c r="D25" s="3" t="s">
        <v>20</v>
      </c>
      <c r="E25" s="3"/>
      <c r="F25" s="3" t="s">
        <v>43</v>
      </c>
      <c r="G25" s="3" t="s">
        <v>22</v>
      </c>
      <c r="H25" s="4" t="s">
        <v>47</v>
      </c>
      <c r="I25" s="5">
        <v>15157000</v>
      </c>
      <c r="J25" s="5">
        <v>0</v>
      </c>
      <c r="K25" s="5">
        <v>0</v>
      </c>
      <c r="L25" s="5">
        <v>15157000</v>
      </c>
      <c r="M25" s="5">
        <v>0</v>
      </c>
      <c r="N25" s="5">
        <v>0</v>
      </c>
      <c r="O25" s="5">
        <v>15157000</v>
      </c>
      <c r="P25" s="5">
        <v>0</v>
      </c>
      <c r="Q25" s="5">
        <v>0</v>
      </c>
      <c r="R25" s="5">
        <v>0</v>
      </c>
    </row>
    <row r="26" spans="1:21" s="14" customFormat="1">
      <c r="A26" s="15" t="s">
        <v>82</v>
      </c>
      <c r="B26" s="15"/>
      <c r="C26" s="15"/>
      <c r="D26" s="15"/>
      <c r="E26" s="15"/>
      <c r="F26" s="15"/>
      <c r="G26" s="15"/>
      <c r="H26" s="16"/>
      <c r="I26" s="17">
        <f>+I25</f>
        <v>15157000</v>
      </c>
      <c r="J26" s="17">
        <f t="shared" ref="J26:R26" si="17">+J25</f>
        <v>0</v>
      </c>
      <c r="K26" s="17">
        <f t="shared" si="17"/>
        <v>0</v>
      </c>
      <c r="L26" s="17">
        <f t="shared" si="17"/>
        <v>15157000</v>
      </c>
      <c r="M26" s="17">
        <f t="shared" si="17"/>
        <v>0</v>
      </c>
      <c r="N26" s="17">
        <f t="shared" si="17"/>
        <v>0</v>
      </c>
      <c r="O26" s="17">
        <f t="shared" si="17"/>
        <v>15157000</v>
      </c>
      <c r="P26" s="17">
        <f t="shared" si="17"/>
        <v>0</v>
      </c>
      <c r="Q26" s="17">
        <f t="shared" si="17"/>
        <v>0</v>
      </c>
      <c r="R26" s="17">
        <f t="shared" si="17"/>
        <v>0</v>
      </c>
      <c r="S26" s="18">
        <f t="shared" ref="S26" si="18">+P26/L26</f>
        <v>0</v>
      </c>
      <c r="T26" s="18">
        <f t="shared" ref="T26" si="19">+Q26/L26</f>
        <v>0</v>
      </c>
      <c r="U26" s="18">
        <f t="shared" ref="U26" si="20">+R26/L26</f>
        <v>0</v>
      </c>
    </row>
    <row r="27" spans="1:21" ht="67.5">
      <c r="A27" s="3" t="s">
        <v>48</v>
      </c>
      <c r="B27" s="3" t="s">
        <v>49</v>
      </c>
      <c r="C27" s="3" t="s">
        <v>50</v>
      </c>
      <c r="D27" s="3" t="s">
        <v>51</v>
      </c>
      <c r="E27" s="3"/>
      <c r="F27" s="3" t="s">
        <v>52</v>
      </c>
      <c r="G27" s="3" t="s">
        <v>22</v>
      </c>
      <c r="H27" s="4" t="s">
        <v>53</v>
      </c>
      <c r="I27" s="5">
        <v>10000000000</v>
      </c>
      <c r="J27" s="5">
        <v>0</v>
      </c>
      <c r="K27" s="5">
        <v>0</v>
      </c>
      <c r="L27" s="5">
        <v>10000000000</v>
      </c>
      <c r="M27" s="5">
        <v>0</v>
      </c>
      <c r="N27" s="5">
        <v>9256207772.3999996</v>
      </c>
      <c r="O27" s="5">
        <v>743792227.60000002</v>
      </c>
      <c r="P27" s="5">
        <v>5970863557.7299995</v>
      </c>
      <c r="Q27" s="5">
        <v>605168605.79999995</v>
      </c>
      <c r="R27" s="5">
        <v>605168605.79999995</v>
      </c>
    </row>
    <row r="28" spans="1:21" ht="33.75">
      <c r="A28" s="3" t="s">
        <v>48</v>
      </c>
      <c r="B28" s="3" t="s">
        <v>49</v>
      </c>
      <c r="C28" s="3" t="s">
        <v>50</v>
      </c>
      <c r="D28" s="3" t="s">
        <v>54</v>
      </c>
      <c r="E28" s="3"/>
      <c r="F28" s="3" t="s">
        <v>52</v>
      </c>
      <c r="G28" s="3" t="s">
        <v>22</v>
      </c>
      <c r="H28" s="4" t="s">
        <v>55</v>
      </c>
      <c r="I28" s="5">
        <v>19000000000</v>
      </c>
      <c r="J28" s="5">
        <v>0</v>
      </c>
      <c r="K28" s="5">
        <v>0</v>
      </c>
      <c r="L28" s="5">
        <v>19000000000</v>
      </c>
      <c r="M28" s="5">
        <v>0</v>
      </c>
      <c r="N28" s="5">
        <v>17635051858</v>
      </c>
      <c r="O28" s="5">
        <v>1364948142</v>
      </c>
      <c r="P28" s="5">
        <v>16013357376</v>
      </c>
      <c r="Q28" s="5">
        <v>7221189082.8999996</v>
      </c>
      <c r="R28" s="5">
        <v>7205430068.8999996</v>
      </c>
    </row>
    <row r="29" spans="1:21" ht="45">
      <c r="A29" s="3" t="s">
        <v>48</v>
      </c>
      <c r="B29" s="3" t="s">
        <v>49</v>
      </c>
      <c r="C29" s="3" t="s">
        <v>50</v>
      </c>
      <c r="D29" s="3" t="s">
        <v>56</v>
      </c>
      <c r="E29" s="3" t="s">
        <v>0</v>
      </c>
      <c r="F29" s="3" t="s">
        <v>52</v>
      </c>
      <c r="G29" s="3" t="s">
        <v>22</v>
      </c>
      <c r="H29" s="4" t="s">
        <v>57</v>
      </c>
      <c r="I29" s="5">
        <v>2000000000</v>
      </c>
      <c r="J29" s="5">
        <v>0</v>
      </c>
      <c r="K29" s="5">
        <v>0</v>
      </c>
      <c r="L29" s="5">
        <v>2000000000</v>
      </c>
      <c r="M29" s="5">
        <v>0</v>
      </c>
      <c r="N29" s="5">
        <v>2000000000</v>
      </c>
      <c r="O29" s="5">
        <v>0</v>
      </c>
      <c r="P29" s="5">
        <v>2000000000</v>
      </c>
      <c r="Q29" s="5">
        <v>840000000</v>
      </c>
      <c r="R29" s="5">
        <v>840000000</v>
      </c>
    </row>
    <row r="30" spans="1:21" ht="67.5">
      <c r="A30" s="3" t="s">
        <v>48</v>
      </c>
      <c r="B30" s="3" t="s">
        <v>49</v>
      </c>
      <c r="C30" s="3" t="s">
        <v>50</v>
      </c>
      <c r="D30" s="3" t="s">
        <v>58</v>
      </c>
      <c r="E30" s="3"/>
      <c r="F30" s="3" t="s">
        <v>52</v>
      </c>
      <c r="G30" s="3" t="s">
        <v>22</v>
      </c>
      <c r="H30" s="4" t="s">
        <v>59</v>
      </c>
      <c r="I30" s="5">
        <v>3000000000</v>
      </c>
      <c r="J30" s="5">
        <v>0</v>
      </c>
      <c r="K30" s="5">
        <v>0</v>
      </c>
      <c r="L30" s="5">
        <v>3000000000</v>
      </c>
      <c r="M30" s="5">
        <v>0</v>
      </c>
      <c r="N30" s="5">
        <v>3000000000</v>
      </c>
      <c r="O30" s="5">
        <v>0</v>
      </c>
      <c r="P30" s="5">
        <v>3000000000</v>
      </c>
      <c r="Q30" s="5">
        <v>500000000</v>
      </c>
      <c r="R30" s="5">
        <v>500000000</v>
      </c>
    </row>
    <row r="31" spans="1:21" ht="45">
      <c r="A31" s="3" t="s">
        <v>48</v>
      </c>
      <c r="B31" s="3" t="s">
        <v>60</v>
      </c>
      <c r="C31" s="3" t="s">
        <v>50</v>
      </c>
      <c r="D31" s="3" t="s">
        <v>51</v>
      </c>
      <c r="E31" s="3"/>
      <c r="F31" s="3" t="s">
        <v>61</v>
      </c>
      <c r="G31" s="3" t="s">
        <v>44</v>
      </c>
      <c r="H31" s="4" t="s">
        <v>62</v>
      </c>
      <c r="I31" s="5">
        <v>63000000000</v>
      </c>
      <c r="J31" s="5">
        <v>0</v>
      </c>
      <c r="K31" s="5">
        <v>0</v>
      </c>
      <c r="L31" s="5">
        <v>63000000000</v>
      </c>
      <c r="M31" s="5">
        <v>0</v>
      </c>
      <c r="N31" s="5">
        <v>63000000000</v>
      </c>
      <c r="O31" s="5">
        <v>0</v>
      </c>
      <c r="P31" s="5">
        <v>0</v>
      </c>
      <c r="Q31" s="5">
        <v>0</v>
      </c>
      <c r="R31" s="5">
        <v>0</v>
      </c>
    </row>
    <row r="32" spans="1:21" ht="33.75">
      <c r="A32" s="3" t="s">
        <v>48</v>
      </c>
      <c r="B32" s="3" t="s">
        <v>60</v>
      </c>
      <c r="C32" s="3" t="s">
        <v>50</v>
      </c>
      <c r="D32" s="3" t="s">
        <v>54</v>
      </c>
      <c r="E32" s="3"/>
      <c r="F32" s="3" t="s">
        <v>52</v>
      </c>
      <c r="G32" s="3" t="s">
        <v>22</v>
      </c>
      <c r="H32" s="4" t="s">
        <v>63</v>
      </c>
      <c r="I32" s="5">
        <v>128000000000</v>
      </c>
      <c r="J32" s="5">
        <v>0</v>
      </c>
      <c r="K32" s="5">
        <v>0</v>
      </c>
      <c r="L32" s="5">
        <v>128000000000</v>
      </c>
      <c r="M32" s="5">
        <v>0</v>
      </c>
      <c r="N32" s="5">
        <v>128000000000</v>
      </c>
      <c r="O32" s="5">
        <v>0</v>
      </c>
      <c r="P32" s="5">
        <v>128000000000</v>
      </c>
      <c r="Q32" s="5">
        <v>82131644106</v>
      </c>
      <c r="R32" s="5">
        <v>82131644106</v>
      </c>
    </row>
    <row r="33" spans="1:21" ht="45">
      <c r="A33" s="3" t="s">
        <v>48</v>
      </c>
      <c r="B33" s="3" t="s">
        <v>60</v>
      </c>
      <c r="C33" s="3" t="s">
        <v>50</v>
      </c>
      <c r="D33" s="3" t="s">
        <v>56</v>
      </c>
      <c r="E33" s="3"/>
      <c r="F33" s="3" t="s">
        <v>52</v>
      </c>
      <c r="G33" s="3" t="s">
        <v>22</v>
      </c>
      <c r="H33" s="4" t="s">
        <v>64</v>
      </c>
      <c r="I33" s="5">
        <v>20901433272</v>
      </c>
      <c r="J33" s="5">
        <v>0</v>
      </c>
      <c r="K33" s="5">
        <v>0</v>
      </c>
      <c r="L33" s="5">
        <v>20901433272</v>
      </c>
      <c r="M33" s="5">
        <v>0</v>
      </c>
      <c r="N33" s="5">
        <v>20901433272</v>
      </c>
      <c r="O33" s="5">
        <v>0</v>
      </c>
      <c r="P33" s="5">
        <v>20901433272</v>
      </c>
      <c r="Q33" s="5">
        <v>3500000000</v>
      </c>
      <c r="R33" s="5">
        <v>3500000000</v>
      </c>
    </row>
    <row r="34" spans="1:21" ht="67.5">
      <c r="A34" s="3" t="s">
        <v>48</v>
      </c>
      <c r="B34" s="3" t="s">
        <v>65</v>
      </c>
      <c r="C34" s="3" t="s">
        <v>50</v>
      </c>
      <c r="D34" s="3" t="s">
        <v>51</v>
      </c>
      <c r="E34" s="3"/>
      <c r="F34" s="3" t="s">
        <v>52</v>
      </c>
      <c r="G34" s="3" t="s">
        <v>22</v>
      </c>
      <c r="H34" s="4" t="s">
        <v>66</v>
      </c>
      <c r="I34" s="5">
        <v>17500000000</v>
      </c>
      <c r="J34" s="5">
        <v>0</v>
      </c>
      <c r="K34" s="5">
        <v>0</v>
      </c>
      <c r="L34" s="5">
        <v>17500000000</v>
      </c>
      <c r="M34" s="5">
        <v>0</v>
      </c>
      <c r="N34" s="5">
        <v>17500000000</v>
      </c>
      <c r="O34" s="5">
        <v>0</v>
      </c>
      <c r="P34" s="5">
        <v>17500000000</v>
      </c>
      <c r="Q34" s="5">
        <v>8667122715</v>
      </c>
      <c r="R34" s="5">
        <v>8667122715</v>
      </c>
    </row>
    <row r="35" spans="1:21" ht="56.25">
      <c r="A35" s="3" t="s">
        <v>48</v>
      </c>
      <c r="B35" s="3" t="s">
        <v>65</v>
      </c>
      <c r="C35" s="3" t="s">
        <v>50</v>
      </c>
      <c r="D35" s="3" t="s">
        <v>54</v>
      </c>
      <c r="E35" s="3" t="s">
        <v>0</v>
      </c>
      <c r="F35" s="3" t="s">
        <v>52</v>
      </c>
      <c r="G35" s="3" t="s">
        <v>22</v>
      </c>
      <c r="H35" s="4" t="s">
        <v>67</v>
      </c>
      <c r="I35" s="5">
        <v>23500000000</v>
      </c>
      <c r="J35" s="5">
        <v>0</v>
      </c>
      <c r="K35" s="5">
        <v>0</v>
      </c>
      <c r="L35" s="5">
        <v>23500000000</v>
      </c>
      <c r="M35" s="5">
        <v>0</v>
      </c>
      <c r="N35" s="5">
        <v>23500000000</v>
      </c>
      <c r="O35" s="5">
        <v>0</v>
      </c>
      <c r="P35" s="5">
        <v>23500000000</v>
      </c>
      <c r="Q35" s="5">
        <v>9483148587.0699997</v>
      </c>
      <c r="R35" s="5">
        <v>9483148587.0699997</v>
      </c>
    </row>
    <row r="36" spans="1:21" ht="45">
      <c r="A36" s="3" t="s">
        <v>48</v>
      </c>
      <c r="B36" s="3" t="s">
        <v>68</v>
      </c>
      <c r="C36" s="3" t="s">
        <v>50</v>
      </c>
      <c r="D36" s="3" t="s">
        <v>54</v>
      </c>
      <c r="E36" s="3"/>
      <c r="F36" s="3" t="s">
        <v>52</v>
      </c>
      <c r="G36" s="3" t="s">
        <v>22</v>
      </c>
      <c r="H36" s="4" t="s">
        <v>69</v>
      </c>
      <c r="I36" s="5">
        <v>6000000000</v>
      </c>
      <c r="J36" s="5">
        <v>0</v>
      </c>
      <c r="K36" s="5">
        <v>0</v>
      </c>
      <c r="L36" s="5">
        <v>6000000000</v>
      </c>
      <c r="M36" s="5">
        <v>0</v>
      </c>
      <c r="N36" s="5">
        <v>6000000000</v>
      </c>
      <c r="O36" s="5">
        <v>0</v>
      </c>
      <c r="P36" s="5">
        <v>6000000000</v>
      </c>
      <c r="Q36" s="5">
        <v>3200000000</v>
      </c>
      <c r="R36" s="5">
        <v>3200000000</v>
      </c>
    </row>
    <row r="37" spans="1:21" ht="56.25">
      <c r="A37" s="3" t="s">
        <v>48</v>
      </c>
      <c r="B37" s="3" t="s">
        <v>68</v>
      </c>
      <c r="C37" s="3" t="s">
        <v>50</v>
      </c>
      <c r="D37" s="3" t="s">
        <v>70</v>
      </c>
      <c r="E37" s="3"/>
      <c r="F37" s="3" t="s">
        <v>52</v>
      </c>
      <c r="G37" s="3" t="s">
        <v>22</v>
      </c>
      <c r="H37" s="4" t="s">
        <v>71</v>
      </c>
      <c r="I37" s="5">
        <v>10000000000</v>
      </c>
      <c r="J37" s="5">
        <v>0</v>
      </c>
      <c r="K37" s="5">
        <v>0</v>
      </c>
      <c r="L37" s="5">
        <v>10000000000</v>
      </c>
      <c r="M37" s="5">
        <v>0</v>
      </c>
      <c r="N37" s="5">
        <v>10000000000</v>
      </c>
      <c r="O37" s="5">
        <v>0</v>
      </c>
      <c r="P37" s="5">
        <v>10000000000</v>
      </c>
      <c r="Q37" s="5">
        <v>0</v>
      </c>
      <c r="R37" s="5">
        <v>0</v>
      </c>
    </row>
    <row r="38" spans="1:21" s="14" customFormat="1">
      <c r="A38" s="15" t="s">
        <v>83</v>
      </c>
      <c r="B38" s="15"/>
      <c r="C38" s="15"/>
      <c r="D38" s="15"/>
      <c r="E38" s="15"/>
      <c r="F38" s="15"/>
      <c r="G38" s="15"/>
      <c r="H38" s="16"/>
      <c r="I38" s="17">
        <f>SUM(I27:I37)</f>
        <v>302901433272</v>
      </c>
      <c r="J38" s="17">
        <f t="shared" ref="J38:R38" si="21">SUM(J27:J37)</f>
        <v>0</v>
      </c>
      <c r="K38" s="17">
        <f t="shared" si="21"/>
        <v>0</v>
      </c>
      <c r="L38" s="17">
        <f t="shared" si="21"/>
        <v>302901433272</v>
      </c>
      <c r="M38" s="17">
        <f t="shared" si="21"/>
        <v>0</v>
      </c>
      <c r="N38" s="17">
        <f t="shared" si="21"/>
        <v>300792692902.40002</v>
      </c>
      <c r="O38" s="17">
        <f t="shared" si="21"/>
        <v>2108740369.5999999</v>
      </c>
      <c r="P38" s="17">
        <f t="shared" si="21"/>
        <v>232885654205.73001</v>
      </c>
      <c r="Q38" s="17">
        <f t="shared" si="21"/>
        <v>116148273096.76999</v>
      </c>
      <c r="R38" s="17">
        <f t="shared" si="21"/>
        <v>116132514082.76999</v>
      </c>
      <c r="S38" s="18">
        <f t="shared" ref="S38:S41" si="22">+P38/L38</f>
        <v>0.76884962771570287</v>
      </c>
      <c r="T38" s="18">
        <f t="shared" ref="T38:T41" si="23">+Q38/L38</f>
        <v>0.38345237208722927</v>
      </c>
      <c r="U38" s="18">
        <f t="shared" ref="U38:U41" si="24">+R38/L38</f>
        <v>0.383400345215551</v>
      </c>
    </row>
    <row r="39" spans="1:21" s="14" customFormat="1">
      <c r="A39" s="19" t="s">
        <v>84</v>
      </c>
      <c r="B39" s="20"/>
      <c r="C39" s="20"/>
      <c r="D39" s="20"/>
      <c r="E39" s="20"/>
      <c r="F39" s="20"/>
      <c r="G39" s="20"/>
      <c r="H39" s="21"/>
      <c r="I39" s="22">
        <f>+I24+I26+I38</f>
        <v>330519243272</v>
      </c>
      <c r="J39" s="22">
        <f t="shared" ref="J39:R39" si="25">+J24+J26+J38</f>
        <v>0</v>
      </c>
      <c r="K39" s="22">
        <f t="shared" si="25"/>
        <v>0</v>
      </c>
      <c r="L39" s="22">
        <f t="shared" si="25"/>
        <v>330519243272</v>
      </c>
      <c r="M39" s="22">
        <f t="shared" si="25"/>
        <v>1600000000</v>
      </c>
      <c r="N39" s="22">
        <f t="shared" si="25"/>
        <v>324970998750.38</v>
      </c>
      <c r="O39" s="22">
        <f t="shared" si="25"/>
        <v>3948244521.6199999</v>
      </c>
      <c r="P39" s="22">
        <f t="shared" si="25"/>
        <v>248193815866.78</v>
      </c>
      <c r="Q39" s="22">
        <f t="shared" si="25"/>
        <v>128073042382.41998</v>
      </c>
      <c r="R39" s="22">
        <f t="shared" si="25"/>
        <v>128002735936.00999</v>
      </c>
      <c r="S39" s="23">
        <f t="shared" si="22"/>
        <v>0.75092092493546436</v>
      </c>
      <c r="T39" s="23">
        <f>+Q39/L39</f>
        <v>0.38749042601741218</v>
      </c>
      <c r="U39" s="23">
        <f t="shared" si="24"/>
        <v>0.3872777108795159</v>
      </c>
    </row>
    <row r="40" spans="1:21" s="8" customFormat="1" ht="0" hidden="1" customHeight="1"/>
    <row r="41" spans="1:21" s="8" customFormat="1" ht="33.950000000000003" customHeight="1">
      <c r="R41" s="24"/>
    </row>
  </sheetData>
  <mergeCells count="13">
    <mergeCell ref="A39:H39"/>
    <mergeCell ref="A13:H13"/>
    <mergeCell ref="A19:H19"/>
    <mergeCell ref="A23:H23"/>
    <mergeCell ref="A24:H24"/>
    <mergeCell ref="A26:H26"/>
    <mergeCell ref="A38:H38"/>
    <mergeCell ref="A1:U1"/>
    <mergeCell ref="A2:U2"/>
    <mergeCell ref="A3:U3"/>
    <mergeCell ref="A4:U4"/>
    <mergeCell ref="A5:U5"/>
    <mergeCell ref="A11:H1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2022-08-10T18:40:50Z</dcterms:created>
  <dcterms:modified xsi:type="dcterms:W3CDTF">2022-08-10T18:40:50Z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