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JULIO 2021\"/>
    </mc:Choice>
  </mc:AlternateContent>
  <xr:revisionPtr revIDLastSave="0" documentId="13_ncr:1_{FE07914D-52FF-4B5A-A4F8-6B2BA6AB8A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JULIO 2021" sheetId="2" r:id="rId1"/>
  </sheets>
  <calcPr calcId="191029"/>
</workbook>
</file>

<file path=xl/calcChain.xml><?xml version="1.0" encoding="utf-8"?>
<calcChain xmlns="http://schemas.openxmlformats.org/spreadsheetml/2006/main">
  <c r="Q11" i="2" l="1"/>
  <c r="Q13" i="2"/>
  <c r="Q19" i="2"/>
  <c r="Q23" i="2"/>
  <c r="Q38" i="2"/>
  <c r="L11" i="2"/>
  <c r="L13" i="2"/>
  <c r="L19" i="2"/>
  <c r="L23" i="2"/>
  <c r="L38" i="2"/>
  <c r="M11" i="2"/>
  <c r="M13" i="2"/>
  <c r="M19" i="2"/>
  <c r="M23" i="2"/>
  <c r="M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P11" i="2"/>
  <c r="P13" i="2"/>
  <c r="P19" i="2"/>
  <c r="P23" i="2"/>
  <c r="P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2" i="2"/>
  <c r="S10" i="2"/>
  <c r="S9" i="2"/>
  <c r="S8" i="2"/>
  <c r="R11" i="2"/>
  <c r="R13" i="2"/>
  <c r="R19" i="2"/>
  <c r="R23" i="2"/>
  <c r="R38" i="2"/>
  <c r="O11" i="2"/>
  <c r="O13" i="2"/>
  <c r="O19" i="2"/>
  <c r="O23" i="2"/>
  <c r="O38" i="2"/>
  <c r="N11" i="2"/>
  <c r="N13" i="2"/>
  <c r="N19" i="2"/>
  <c r="N23" i="2"/>
  <c r="N38" i="2"/>
  <c r="K11" i="2"/>
  <c r="K13" i="2"/>
  <c r="K19" i="2"/>
  <c r="K23" i="2"/>
  <c r="K38" i="2"/>
  <c r="J11" i="2"/>
  <c r="J13" i="2"/>
  <c r="J19" i="2"/>
  <c r="J23" i="2"/>
  <c r="J38" i="2"/>
  <c r="I11" i="2"/>
  <c r="I13" i="2"/>
  <c r="I19" i="2"/>
  <c r="I23" i="2"/>
  <c r="I38" i="2"/>
  <c r="U37" i="2"/>
  <c r="U36" i="2"/>
  <c r="U35" i="2"/>
  <c r="U34" i="2"/>
  <c r="U33" i="2"/>
  <c r="U32" i="2"/>
  <c r="U31" i="2"/>
  <c r="U30" i="2"/>
  <c r="U29" i="2"/>
  <c r="U28" i="2"/>
  <c r="U27" i="2"/>
  <c r="U26" i="2"/>
  <c r="U22" i="2"/>
  <c r="S22" i="2"/>
  <c r="U25" i="2"/>
  <c r="U24" i="2"/>
  <c r="U20" i="2"/>
  <c r="U12" i="2"/>
  <c r="U10" i="2"/>
  <c r="U9" i="2"/>
  <c r="U8" i="2"/>
  <c r="U21" i="2"/>
  <c r="S21" i="2"/>
  <c r="U13" i="2" l="1"/>
  <c r="U38" i="2"/>
  <c r="T23" i="2"/>
  <c r="S19" i="2"/>
  <c r="S38" i="2"/>
  <c r="T38" i="2"/>
  <c r="S23" i="2"/>
  <c r="U23" i="2"/>
  <c r="U19" i="2"/>
  <c r="T13" i="2"/>
  <c r="S11" i="2"/>
  <c r="U11" i="2"/>
  <c r="T11" i="2"/>
  <c r="K39" i="2"/>
  <c r="N39" i="2"/>
  <c r="T19" i="2"/>
  <c r="P39" i="2"/>
  <c r="I39" i="2"/>
  <c r="J39" i="2"/>
  <c r="L39" i="2"/>
  <c r="O39" i="2"/>
  <c r="S13" i="2"/>
  <c r="M39" i="2"/>
  <c r="Q39" i="2"/>
  <c r="R39" i="2"/>
  <c r="S39" i="2" l="1"/>
  <c r="T39" i="2"/>
  <c r="U39" i="2"/>
</calcChain>
</file>

<file path=xl/sharedStrings.xml><?xml version="1.0" encoding="utf-8"?>
<sst xmlns="http://schemas.openxmlformats.org/spreadsheetml/2006/main" count="215" uniqueCount="83">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</sst>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5"/>
  <sheetViews>
    <sheetView showGridLines="0" tabSelected="1" topLeftCell="H1" zoomScale="85" zoomScaleNormal="85" workbookViewId="0">
      <selection activeCell="M38" sqref="M38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14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x14ac:dyDescent="0.25">
      <c r="B2" s="14" t="s">
        <v>82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15" customHeight="1" x14ac:dyDescent="0.2">
      <c r="B3" s="15" t="s">
        <v>76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" customFormat="1" ht="15" customHeight="1" x14ac:dyDescent="0.2">
      <c r="B4" s="15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" customFormat="1" ht="15" customHeight="1" x14ac:dyDescent="0.2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5371980057</v>
      </c>
      <c r="Q8" s="5">
        <v>5371980057</v>
      </c>
      <c r="R8" s="5">
        <v>5371980057</v>
      </c>
      <c r="S8" s="6">
        <f>P8/($L8-M8)</f>
        <v>0.58293800292425013</v>
      </c>
      <c r="T8" s="6">
        <f t="shared" ref="T8:T13" si="0">Q8/($L8-M8)</f>
        <v>0.58293800292425013</v>
      </c>
      <c r="U8" s="6">
        <f>R8/($L8-M8)</f>
        <v>0.58293800292425013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1748627935</v>
      </c>
      <c r="Q9" s="5">
        <v>1748627935</v>
      </c>
      <c r="R9" s="5">
        <v>1748627935</v>
      </c>
      <c r="S9" s="6">
        <f>P9/($L9-M9)</f>
        <v>0.54235803650049119</v>
      </c>
      <c r="T9" s="6">
        <f t="shared" si="0"/>
        <v>0.54235803650049119</v>
      </c>
      <c r="U9" s="6">
        <f t="shared" ref="U9:U10" si="1">R9/($L9-M9)</f>
        <v>0.54235803650049119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1101180602</v>
      </c>
      <c r="Q10" s="5">
        <v>1101180602</v>
      </c>
      <c r="R10" s="5">
        <v>1101180602</v>
      </c>
      <c r="S10" s="6">
        <f>P10/($L10-M10)</f>
        <v>0.72373433119118569</v>
      </c>
      <c r="T10" s="6">
        <f t="shared" si="0"/>
        <v>0.72373433119118569</v>
      </c>
      <c r="U10" s="6">
        <f t="shared" si="1"/>
        <v>0.72373433119118569</v>
      </c>
    </row>
    <row r="11" spans="1:21" s="1" customFormat="1" ht="14.2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8"/>
      <c r="I11" s="7">
        <f>SUM(I8:I10)</f>
        <v>13961001000</v>
      </c>
      <c r="J11" s="7">
        <f t="shared" ref="J11:R11" si="2">SUM(J8:J10)</f>
        <v>0</v>
      </c>
      <c r="K11" s="7">
        <f t="shared" si="2"/>
        <v>0</v>
      </c>
      <c r="L11" s="7">
        <f t="shared" si="2"/>
        <v>13961001000</v>
      </c>
      <c r="M11" s="7">
        <f t="shared" si="2"/>
        <v>0</v>
      </c>
      <c r="N11" s="7">
        <f t="shared" si="2"/>
        <v>13961001000</v>
      </c>
      <c r="O11" s="7">
        <f t="shared" si="2"/>
        <v>0</v>
      </c>
      <c r="P11" s="7">
        <f t="shared" si="2"/>
        <v>8221788594</v>
      </c>
      <c r="Q11" s="7">
        <f t="shared" si="2"/>
        <v>8221788594</v>
      </c>
      <c r="R11" s="7">
        <f t="shared" si="2"/>
        <v>8221788594</v>
      </c>
      <c r="S11" s="8">
        <f>P11/(L11-M11)</f>
        <v>0.58891110988388295</v>
      </c>
      <c r="T11" s="8">
        <f t="shared" si="0"/>
        <v>0.58891110988388295</v>
      </c>
      <c r="U11" s="8">
        <f>R11/($L11-M11)</f>
        <v>0.58891110988388295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8094146342.4200001</v>
      </c>
      <c r="O12" s="5">
        <v>329850657.57999998</v>
      </c>
      <c r="P12" s="5">
        <v>6971959060.8199997</v>
      </c>
      <c r="Q12" s="5">
        <v>3442667466.5599999</v>
      </c>
      <c r="R12" s="5">
        <v>3426834684.1799998</v>
      </c>
      <c r="S12" s="6">
        <f>P12/($L12-M12)</f>
        <v>0.82763076254894197</v>
      </c>
      <c r="T12" s="6">
        <f t="shared" si="0"/>
        <v>0.40867387138908051</v>
      </c>
      <c r="U12" s="6">
        <f>R12/($L12-M12)</f>
        <v>0.40679438563190368</v>
      </c>
    </row>
    <row r="13" spans="1:21" s="1" customFormat="1" ht="14.25" customHeight="1" x14ac:dyDescent="0.2">
      <c r="A13" s="16" t="s">
        <v>35</v>
      </c>
      <c r="B13" s="17"/>
      <c r="C13" s="17"/>
      <c r="D13" s="17"/>
      <c r="E13" s="17"/>
      <c r="F13" s="17"/>
      <c r="G13" s="17"/>
      <c r="H13" s="18"/>
      <c r="I13" s="7">
        <f>SUM(I12:I12)</f>
        <v>8423997000</v>
      </c>
      <c r="J13" s="7">
        <f t="shared" ref="J13:R13" si="3">SUM(J12:J12)</f>
        <v>0</v>
      </c>
      <c r="K13" s="7">
        <f t="shared" si="3"/>
        <v>0</v>
      </c>
      <c r="L13" s="7">
        <f t="shared" si="3"/>
        <v>8423997000</v>
      </c>
      <c r="M13" s="7">
        <f t="shared" si="3"/>
        <v>0</v>
      </c>
      <c r="N13" s="7">
        <f t="shared" si="3"/>
        <v>8094146342.4200001</v>
      </c>
      <c r="O13" s="7">
        <f t="shared" si="3"/>
        <v>329850657.57999998</v>
      </c>
      <c r="P13" s="7">
        <f t="shared" si="3"/>
        <v>6971959060.8199997</v>
      </c>
      <c r="Q13" s="7">
        <f t="shared" si="3"/>
        <v>3442667466.5599999</v>
      </c>
      <c r="R13" s="7">
        <f t="shared" si="3"/>
        <v>3426834684.1799998</v>
      </c>
      <c r="S13" s="8">
        <f>P13/(L13-M13)</f>
        <v>0.82763076254894197</v>
      </c>
      <c r="T13" s="8">
        <f t="shared" si="0"/>
        <v>0.40867387138908051</v>
      </c>
      <c r="U13" s="8">
        <f>R13/($L13-M13)</f>
        <v>0.40679438563190368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77</v>
      </c>
      <c r="F14" s="3" t="s">
        <v>44</v>
      </c>
      <c r="G14" s="3" t="s">
        <v>15</v>
      </c>
      <c r="H14" s="4" t="s">
        <v>78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14097624</v>
      </c>
      <c r="Q15" s="5">
        <v>13185003</v>
      </c>
      <c r="R15" s="5">
        <v>13185003</v>
      </c>
      <c r="S15" s="6">
        <f t="shared" ref="S15:S18" si="4">P15/($L15-M15)</f>
        <v>0.4415165674913874</v>
      </c>
      <c r="T15" s="6">
        <f t="shared" ref="T15:T38" si="5">Q15/($L15-M15)</f>
        <v>0.41293463827121829</v>
      </c>
      <c r="U15" s="6">
        <f t="shared" ref="U15:U18" si="6">R15/($L15-M15)</f>
        <v>0.41293463827121829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66837000</v>
      </c>
      <c r="O16" s="5">
        <v>0</v>
      </c>
      <c r="P16" s="5">
        <v>66837000</v>
      </c>
      <c r="Q16" s="5">
        <v>66837000</v>
      </c>
      <c r="R16" s="5">
        <v>66837000</v>
      </c>
      <c r="S16" s="6">
        <f t="shared" si="4"/>
        <v>1</v>
      </c>
      <c r="T16" s="6">
        <f t="shared" si="5"/>
        <v>1</v>
      </c>
      <c r="U16" s="6">
        <f t="shared" si="6"/>
        <v>1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74263000</v>
      </c>
      <c r="O17" s="5">
        <v>0</v>
      </c>
      <c r="P17" s="5">
        <v>0</v>
      </c>
      <c r="Q17" s="5">
        <v>0</v>
      </c>
      <c r="R17" s="5"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</row>
    <row r="19" spans="1:21" s="1" customFormat="1" ht="14.25" customHeight="1" x14ac:dyDescent="0.2">
      <c r="A19" s="16" t="s">
        <v>36</v>
      </c>
      <c r="B19" s="17"/>
      <c r="C19" s="17"/>
      <c r="D19" s="17"/>
      <c r="E19" s="17"/>
      <c r="F19" s="17"/>
      <c r="G19" s="17"/>
      <c r="H19" s="18"/>
      <c r="I19" s="7">
        <f>SUM(I14:I18)</f>
        <v>1199327000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1199327000</v>
      </c>
      <c r="M19" s="7">
        <f t="shared" si="7"/>
        <v>813000000</v>
      </c>
      <c r="N19" s="7">
        <f t="shared" si="7"/>
        <v>173030000</v>
      </c>
      <c r="O19" s="7">
        <f t="shared" si="7"/>
        <v>213297000</v>
      </c>
      <c r="P19" s="7">
        <f t="shared" si="7"/>
        <v>80934624</v>
      </c>
      <c r="Q19" s="7">
        <f t="shared" si="7"/>
        <v>80022003</v>
      </c>
      <c r="R19" s="7">
        <f t="shared" si="7"/>
        <v>80022003</v>
      </c>
      <c r="S19" s="8">
        <f>P19/(L19-M19)</f>
        <v>0.20949771566574429</v>
      </c>
      <c r="T19" s="8">
        <f t="shared" si="5"/>
        <v>0.20713541378158917</v>
      </c>
      <c r="U19" s="8">
        <f>R19/($L19-M19)</f>
        <v>0.20713541378158917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163496000</v>
      </c>
      <c r="O20" s="5">
        <v>4286230</v>
      </c>
      <c r="P20" s="5">
        <v>163496000</v>
      </c>
      <c r="Q20" s="5">
        <v>163496000</v>
      </c>
      <c r="R20" s="5">
        <v>163496000</v>
      </c>
      <c r="S20" s="6">
        <f>P20/($L20-M20)</f>
        <v>0.97445361168462241</v>
      </c>
      <c r="T20" s="6">
        <f t="shared" si="5"/>
        <v>0.97445361168462241</v>
      </c>
      <c r="U20" s="6">
        <f>R20/($L20-M20)</f>
        <v>0.97445361168462241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610000</v>
      </c>
      <c r="O21" s="5">
        <v>19200</v>
      </c>
      <c r="P21" s="5">
        <v>610000</v>
      </c>
      <c r="Q21" s="5">
        <v>610000</v>
      </c>
      <c r="R21" s="5">
        <v>610000</v>
      </c>
      <c r="S21" s="6">
        <f>P21/($L21-M21)</f>
        <v>0.96948506039415128</v>
      </c>
      <c r="T21" s="6">
        <f t="shared" si="5"/>
        <v>0.96948506039415128</v>
      </c>
      <c r="U21" s="6">
        <f t="shared" ref="U21" si="8">R21/($L21-M21)</f>
        <v>0.96948506039415128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 t="shared" si="5"/>
        <v>0</v>
      </c>
      <c r="U22" s="6">
        <f t="shared" ref="U22" si="9">R22/($L22-M22)</f>
        <v>0</v>
      </c>
    </row>
    <row r="23" spans="1:21" s="1" customFormat="1" ht="14.25" customHeight="1" x14ac:dyDescent="0.2">
      <c r="A23" s="16" t="s">
        <v>52</v>
      </c>
      <c r="B23" s="17"/>
      <c r="C23" s="17"/>
      <c r="D23" s="17"/>
      <c r="E23" s="17"/>
      <c r="F23" s="17"/>
      <c r="G23" s="17"/>
      <c r="H23" s="18"/>
      <c r="I23" s="7">
        <f t="shared" ref="I23:R23" si="10">SUM(I20:I22)</f>
        <v>801584360</v>
      </c>
      <c r="J23" s="7">
        <f t="shared" si="10"/>
        <v>0</v>
      </c>
      <c r="K23" s="7">
        <f t="shared" si="10"/>
        <v>0</v>
      </c>
      <c r="L23" s="7">
        <f t="shared" si="10"/>
        <v>801584360</v>
      </c>
      <c r="M23" s="7">
        <f t="shared" si="10"/>
        <v>0</v>
      </c>
      <c r="N23" s="7">
        <f t="shared" si="10"/>
        <v>164106000</v>
      </c>
      <c r="O23" s="7">
        <f t="shared" si="10"/>
        <v>637478360</v>
      </c>
      <c r="P23" s="7">
        <f t="shared" si="10"/>
        <v>164106000</v>
      </c>
      <c r="Q23" s="7">
        <f t="shared" si="10"/>
        <v>164106000</v>
      </c>
      <c r="R23" s="7">
        <f t="shared" si="10"/>
        <v>164106000</v>
      </c>
      <c r="S23" s="8">
        <f>P23/(L23-M23)</f>
        <v>0.20472704831716029</v>
      </c>
      <c r="T23" s="8">
        <f t="shared" si="5"/>
        <v>0.20472704831716029</v>
      </c>
      <c r="U23" s="8">
        <f t="shared" ref="U23:U38" si="11">R23/($L23-M23)</f>
        <v>0.20472704831716029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3900762999.3499999</v>
      </c>
      <c r="O24" s="5">
        <v>99237000.650000006</v>
      </c>
      <c r="P24" s="5">
        <v>1912743868.3499999</v>
      </c>
      <c r="Q24" s="5">
        <v>575621908.89999998</v>
      </c>
      <c r="R24" s="5">
        <v>575621908.89999998</v>
      </c>
      <c r="S24" s="6">
        <f t="shared" ref="S24:S37" si="12">P24/($L24-M24)</f>
        <v>0.4781859670875</v>
      </c>
      <c r="T24" s="6">
        <f t="shared" si="5"/>
        <v>0.14390547722499999</v>
      </c>
      <c r="U24" s="6">
        <f t="shared" si="11"/>
        <v>0.14390547722499999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0</v>
      </c>
      <c r="K25" s="5">
        <v>0</v>
      </c>
      <c r="L25" s="5">
        <v>16745239642</v>
      </c>
      <c r="M25" s="5">
        <v>0</v>
      </c>
      <c r="N25" s="5">
        <v>15237713814</v>
      </c>
      <c r="O25" s="5">
        <v>1507525828</v>
      </c>
      <c r="P25" s="5">
        <v>14442071262</v>
      </c>
      <c r="Q25" s="5">
        <v>6223257336.5</v>
      </c>
      <c r="R25" s="5">
        <v>6218795935.5</v>
      </c>
      <c r="S25" s="6">
        <f t="shared" si="12"/>
        <v>0.86245832073831596</v>
      </c>
      <c r="T25" s="6">
        <f t="shared" si="5"/>
        <v>0.37164337265684622</v>
      </c>
      <c r="U25" s="6">
        <f t="shared" si="11"/>
        <v>0.37137694463936893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0</v>
      </c>
      <c r="L26" s="5">
        <v>5000000000</v>
      </c>
      <c r="M26" s="5">
        <v>0</v>
      </c>
      <c r="N26" s="5">
        <v>0</v>
      </c>
      <c r="O26" s="5">
        <v>5000000000</v>
      </c>
      <c r="P26" s="5">
        <v>0</v>
      </c>
      <c r="Q26" s="5">
        <v>0</v>
      </c>
      <c r="R26" s="5">
        <v>0</v>
      </c>
      <c r="S26" s="6">
        <f t="shared" si="12"/>
        <v>0</v>
      </c>
      <c r="T26" s="6">
        <f t="shared" si="5"/>
        <v>0</v>
      </c>
      <c r="U26" s="6">
        <f t="shared" ref="U26:U37" si="13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2600000000</v>
      </c>
      <c r="Q27" s="5">
        <v>0</v>
      </c>
      <c r="R27" s="5">
        <v>0</v>
      </c>
      <c r="S27" s="6">
        <f t="shared" si="12"/>
        <v>1</v>
      </c>
      <c r="T27" s="6">
        <f t="shared" si="5"/>
        <v>0</v>
      </c>
      <c r="U27" s="6">
        <f t="shared" si="13"/>
        <v>0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79</v>
      </c>
      <c r="E28" s="3"/>
      <c r="F28" s="3" t="s">
        <v>44</v>
      </c>
      <c r="G28" s="3" t="s">
        <v>15</v>
      </c>
      <c r="H28" s="4" t="s">
        <v>80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10000000000</v>
      </c>
      <c r="O28" s="5">
        <v>0</v>
      </c>
      <c r="P28" s="5">
        <v>9300000000</v>
      </c>
      <c r="Q28" s="5">
        <v>0</v>
      </c>
      <c r="R28" s="5">
        <v>0</v>
      </c>
      <c r="S28" s="6">
        <f t="shared" si="12"/>
        <v>0.93</v>
      </c>
      <c r="T28" s="6">
        <f t="shared" si="5"/>
        <v>0</v>
      </c>
      <c r="U28" s="6">
        <f t="shared" si="13"/>
        <v>0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59638000000</v>
      </c>
      <c r="O29" s="5">
        <v>362000000</v>
      </c>
      <c r="P29" s="5">
        <v>10422000000</v>
      </c>
      <c r="Q29" s="5">
        <v>8296000000</v>
      </c>
      <c r="R29" s="5">
        <v>8296000000</v>
      </c>
      <c r="S29" s="6">
        <f t="shared" si="12"/>
        <v>0.17369999999999999</v>
      </c>
      <c r="T29" s="6">
        <f t="shared" si="5"/>
        <v>0.13826666666666668</v>
      </c>
      <c r="U29" s="6">
        <f t="shared" si="13"/>
        <v>0.13826666666666668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0</v>
      </c>
      <c r="L30" s="5">
        <v>113119922885</v>
      </c>
      <c r="M30" s="5">
        <v>0</v>
      </c>
      <c r="N30" s="5">
        <v>111967922885</v>
      </c>
      <c r="O30" s="5">
        <v>1152000000</v>
      </c>
      <c r="P30" s="5">
        <v>106236727125</v>
      </c>
      <c r="Q30" s="5">
        <v>30390328034.599998</v>
      </c>
      <c r="R30" s="5">
        <v>30390328034.599998</v>
      </c>
      <c r="S30" s="6">
        <f t="shared" si="12"/>
        <v>0.93915133970699749</v>
      </c>
      <c r="T30" s="6">
        <f t="shared" si="5"/>
        <v>0.26865584115978774</v>
      </c>
      <c r="U30" s="6">
        <f t="shared" si="13"/>
        <v>0.26865584115978774</v>
      </c>
    </row>
    <row r="31" spans="1:21" s="1" customFormat="1" ht="33.75" x14ac:dyDescent="0.2">
      <c r="A31" s="3" t="s">
        <v>59</v>
      </c>
      <c r="B31" s="3" t="s">
        <v>67</v>
      </c>
      <c r="C31" s="3" t="s">
        <v>63</v>
      </c>
      <c r="D31" s="3" t="s">
        <v>66</v>
      </c>
      <c r="E31" s="3"/>
      <c r="F31" s="3" t="s">
        <v>44</v>
      </c>
      <c r="G31" s="3" t="s">
        <v>15</v>
      </c>
      <c r="H31" s="4" t="s">
        <v>71</v>
      </c>
      <c r="I31" s="5">
        <v>70000000000</v>
      </c>
      <c r="J31" s="5">
        <v>0</v>
      </c>
      <c r="K31" s="5">
        <v>0</v>
      </c>
      <c r="L31" s="5">
        <v>70000000000</v>
      </c>
      <c r="M31" s="5">
        <v>0</v>
      </c>
      <c r="N31" s="5">
        <v>70000000000</v>
      </c>
      <c r="O31" s="5">
        <v>0</v>
      </c>
      <c r="P31" s="5">
        <v>70000000000</v>
      </c>
      <c r="Q31" s="5">
        <v>12800000000</v>
      </c>
      <c r="R31" s="5">
        <v>12800000000</v>
      </c>
      <c r="S31" s="6">
        <f t="shared" si="12"/>
        <v>1</v>
      </c>
      <c r="T31" s="6">
        <f t="shared" si="5"/>
        <v>0.18285714285714286</v>
      </c>
      <c r="U31" s="6">
        <f t="shared" si="13"/>
        <v>0.18285714285714286</v>
      </c>
    </row>
    <row r="32" spans="1:21" s="1" customFormat="1" ht="33.75" x14ac:dyDescent="0.2">
      <c r="A32" s="3" t="s">
        <v>59</v>
      </c>
      <c r="B32" s="3" t="s">
        <v>68</v>
      </c>
      <c r="C32" s="3" t="s">
        <v>63</v>
      </c>
      <c r="D32" s="3" t="s">
        <v>64</v>
      </c>
      <c r="E32" s="3"/>
      <c r="F32" s="3" t="s">
        <v>44</v>
      </c>
      <c r="G32" s="3" t="s">
        <v>15</v>
      </c>
      <c r="H32" s="4" t="s">
        <v>72</v>
      </c>
      <c r="I32" s="5">
        <v>57000000000</v>
      </c>
      <c r="J32" s="5">
        <v>0</v>
      </c>
      <c r="K32" s="5">
        <v>0</v>
      </c>
      <c r="L32" s="5">
        <v>57000000000</v>
      </c>
      <c r="M32" s="5">
        <v>0</v>
      </c>
      <c r="N32" s="5">
        <v>57000000000</v>
      </c>
      <c r="O32" s="5">
        <v>0</v>
      </c>
      <c r="P32" s="5">
        <v>57000000000</v>
      </c>
      <c r="Q32" s="5">
        <v>0</v>
      </c>
      <c r="R32" s="5">
        <v>0</v>
      </c>
      <c r="S32" s="6">
        <f t="shared" si="12"/>
        <v>1</v>
      </c>
      <c r="T32" s="6">
        <f t="shared" si="5"/>
        <v>0</v>
      </c>
      <c r="U32" s="6">
        <f t="shared" si="13"/>
        <v>0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81</v>
      </c>
      <c r="I33" s="5">
        <v>3000000000</v>
      </c>
      <c r="J33" s="5">
        <v>0</v>
      </c>
      <c r="K33" s="5">
        <v>0</v>
      </c>
      <c r="L33" s="5">
        <v>3000000000</v>
      </c>
      <c r="M33" s="5">
        <v>0</v>
      </c>
      <c r="N33" s="5">
        <v>3000000000</v>
      </c>
      <c r="O33" s="5">
        <v>0</v>
      </c>
      <c r="P33" s="5">
        <v>3000000000</v>
      </c>
      <c r="Q33" s="5">
        <v>0</v>
      </c>
      <c r="R33" s="5">
        <v>0</v>
      </c>
      <c r="S33" s="6">
        <f t="shared" si="12"/>
        <v>1</v>
      </c>
      <c r="T33" s="6">
        <f t="shared" si="5"/>
        <v>0</v>
      </c>
      <c r="U33" s="6">
        <f t="shared" si="13"/>
        <v>0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81</v>
      </c>
      <c r="I34" s="5">
        <v>5000000000</v>
      </c>
      <c r="J34" s="5">
        <v>0</v>
      </c>
      <c r="K34" s="5">
        <v>0</v>
      </c>
      <c r="L34" s="5">
        <v>5000000000</v>
      </c>
      <c r="M34" s="5">
        <v>0</v>
      </c>
      <c r="N34" s="5">
        <v>0</v>
      </c>
      <c r="O34" s="5">
        <v>5000000000</v>
      </c>
      <c r="P34" s="5">
        <v>0</v>
      </c>
      <c r="Q34" s="5">
        <v>0</v>
      </c>
      <c r="R34" s="5">
        <v>0</v>
      </c>
      <c r="S34" s="6">
        <f t="shared" si="12"/>
        <v>0</v>
      </c>
      <c r="T34" s="6">
        <f t="shared" si="5"/>
        <v>0</v>
      </c>
      <c r="U34" s="6">
        <f t="shared" si="13"/>
        <v>0</v>
      </c>
    </row>
    <row r="35" spans="1:21" s="1" customFormat="1" ht="33.75" x14ac:dyDescent="0.2">
      <c r="A35" s="3" t="s">
        <v>59</v>
      </c>
      <c r="B35" s="3" t="s">
        <v>70</v>
      </c>
      <c r="C35" s="3" t="s">
        <v>63</v>
      </c>
      <c r="D35" s="3" t="s">
        <v>69</v>
      </c>
      <c r="E35" s="3"/>
      <c r="F35" s="3" t="s">
        <v>44</v>
      </c>
      <c r="G35" s="3" t="s">
        <v>15</v>
      </c>
      <c r="H35" s="4" t="s">
        <v>73</v>
      </c>
      <c r="I35" s="5">
        <v>10000000000</v>
      </c>
      <c r="J35" s="5">
        <v>0</v>
      </c>
      <c r="K35" s="5">
        <v>0</v>
      </c>
      <c r="L35" s="5">
        <v>10000000000</v>
      </c>
      <c r="M35" s="5">
        <v>0</v>
      </c>
      <c r="N35" s="5">
        <v>10000000000</v>
      </c>
      <c r="O35" s="5">
        <v>0</v>
      </c>
      <c r="P35" s="5">
        <v>10000000000</v>
      </c>
      <c r="Q35" s="5">
        <v>3100000000</v>
      </c>
      <c r="R35" s="5">
        <v>3100000000</v>
      </c>
      <c r="S35" s="6">
        <f t="shared" si="12"/>
        <v>1</v>
      </c>
      <c r="T35" s="6">
        <f t="shared" si="5"/>
        <v>0.31</v>
      </c>
      <c r="U35" s="6">
        <f t="shared" si="13"/>
        <v>0.31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16</v>
      </c>
      <c r="H36" s="4" t="s">
        <v>73</v>
      </c>
      <c r="I36" s="5">
        <v>20000000000</v>
      </c>
      <c r="J36" s="5">
        <v>0</v>
      </c>
      <c r="K36" s="5">
        <v>0</v>
      </c>
      <c r="L36" s="5">
        <v>20000000000</v>
      </c>
      <c r="M36" s="5">
        <v>0</v>
      </c>
      <c r="N36" s="5">
        <v>0</v>
      </c>
      <c r="O36" s="5">
        <v>20000000000</v>
      </c>
      <c r="P36" s="5">
        <v>0</v>
      </c>
      <c r="Q36" s="5">
        <v>0</v>
      </c>
      <c r="R36" s="5">
        <v>0</v>
      </c>
      <c r="S36" s="6">
        <f t="shared" si="12"/>
        <v>0</v>
      </c>
      <c r="T36" s="6">
        <f t="shared" si="5"/>
        <v>0</v>
      </c>
      <c r="U36" s="6">
        <f t="shared" si="13"/>
        <v>0</v>
      </c>
    </row>
    <row r="37" spans="1:21" s="1" customFormat="1" ht="22.5" x14ac:dyDescent="0.2">
      <c r="A37" s="3" t="s">
        <v>59</v>
      </c>
      <c r="B37" s="3" t="s">
        <v>70</v>
      </c>
      <c r="C37" s="3" t="s">
        <v>63</v>
      </c>
      <c r="D37" s="3" t="s">
        <v>64</v>
      </c>
      <c r="E37" s="3"/>
      <c r="F37" s="3" t="s">
        <v>44</v>
      </c>
      <c r="G37" s="3" t="s">
        <v>15</v>
      </c>
      <c r="H37" s="4" t="s">
        <v>74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250000000</v>
      </c>
      <c r="R37" s="5">
        <v>250000000</v>
      </c>
      <c r="S37" s="6">
        <f t="shared" si="12"/>
        <v>1</v>
      </c>
      <c r="T37" s="6">
        <f t="shared" si="5"/>
        <v>2.5000000000000001E-2</v>
      </c>
      <c r="U37" s="6">
        <f t="shared" si="13"/>
        <v>2.5000000000000001E-2</v>
      </c>
    </row>
    <row r="38" spans="1:21" s="1" customFormat="1" ht="14.25" customHeight="1" x14ac:dyDescent="0.2">
      <c r="A38" s="19" t="s">
        <v>60</v>
      </c>
      <c r="B38" s="20"/>
      <c r="C38" s="20"/>
      <c r="D38" s="20"/>
      <c r="E38" s="20"/>
      <c r="F38" s="20"/>
      <c r="G38" s="20"/>
      <c r="H38" s="21"/>
      <c r="I38" s="7">
        <f>SUM(I24:I37)</f>
        <v>386465162527</v>
      </c>
      <c r="J38" s="7">
        <f t="shared" ref="J38:R38" si="14">SUM(J24:J37)</f>
        <v>0</v>
      </c>
      <c r="K38" s="7">
        <f t="shared" si="14"/>
        <v>0</v>
      </c>
      <c r="L38" s="7">
        <f t="shared" si="14"/>
        <v>386465162527</v>
      </c>
      <c r="M38" s="7">
        <f t="shared" si="14"/>
        <v>0</v>
      </c>
      <c r="N38" s="7">
        <f t="shared" si="14"/>
        <v>353344399698.34998</v>
      </c>
      <c r="O38" s="7">
        <f t="shared" si="14"/>
        <v>33120762828.650002</v>
      </c>
      <c r="P38" s="7">
        <f t="shared" si="14"/>
        <v>294913542255.34998</v>
      </c>
      <c r="Q38" s="7">
        <f t="shared" si="14"/>
        <v>61635207280</v>
      </c>
      <c r="R38" s="7">
        <f t="shared" si="14"/>
        <v>61630745879</v>
      </c>
      <c r="S38" s="8">
        <f>P38/(L38-M38)</f>
        <v>0.76310511490087063</v>
      </c>
      <c r="T38" s="8">
        <f t="shared" si="5"/>
        <v>0.15948451052349102</v>
      </c>
      <c r="U38" s="8">
        <f t="shared" si="11"/>
        <v>0.15947296640145212</v>
      </c>
    </row>
    <row r="39" spans="1:21" s="11" customFormat="1" ht="15.75" customHeight="1" x14ac:dyDescent="0.2">
      <c r="A39" s="22" t="s">
        <v>61</v>
      </c>
      <c r="B39" s="23"/>
      <c r="C39" s="23"/>
      <c r="D39" s="23"/>
      <c r="E39" s="23"/>
      <c r="F39" s="23"/>
      <c r="G39" s="23"/>
      <c r="H39" s="24"/>
      <c r="I39" s="9">
        <f>+I11+I13+I19+I23+I38</f>
        <v>410851071887</v>
      </c>
      <c r="J39" s="9">
        <f t="shared" ref="J39:R39" si="15">+J11+J13+J19+J23+J38</f>
        <v>0</v>
      </c>
      <c r="K39" s="9">
        <f t="shared" si="15"/>
        <v>0</v>
      </c>
      <c r="L39" s="9">
        <f t="shared" si="15"/>
        <v>410851071887</v>
      </c>
      <c r="M39" s="9">
        <f t="shared" si="15"/>
        <v>813000000</v>
      </c>
      <c r="N39" s="9">
        <f t="shared" si="15"/>
        <v>375736683040.76996</v>
      </c>
      <c r="O39" s="9">
        <f t="shared" si="15"/>
        <v>34301388846.230003</v>
      </c>
      <c r="P39" s="9">
        <f t="shared" si="15"/>
        <v>310352330534.16998</v>
      </c>
      <c r="Q39" s="9">
        <f t="shared" si="15"/>
        <v>73543791343.559998</v>
      </c>
      <c r="R39" s="9">
        <f t="shared" si="15"/>
        <v>73523497160.179993</v>
      </c>
      <c r="S39" s="10">
        <f>P39/($L$39-$M$39)</f>
        <v>0.75688662056653644</v>
      </c>
      <c r="T39" s="10">
        <f>Q39/($L$39-$M$39)</f>
        <v>0.17935844592457137</v>
      </c>
      <c r="U39" s="10">
        <f>R39/($L$39-$M$39)</f>
        <v>0.17930895251219967</v>
      </c>
    </row>
    <row r="40" spans="1:21" x14ac:dyDescent="0.25"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1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1" x14ac:dyDescent="0.25">
      <c r="I42" s="13"/>
      <c r="J42" s="13"/>
      <c r="K42" s="13"/>
      <c r="L42" s="13"/>
      <c r="M42" s="13"/>
      <c r="N42" s="13"/>
      <c r="O42" s="13"/>
      <c r="P42" s="13"/>
      <c r="Q42" s="13"/>
    </row>
    <row r="43" spans="1:21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1" x14ac:dyDescent="0.25"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sheetProtection autoFilter="0"/>
  <mergeCells count="11">
    <mergeCell ref="A19:H19"/>
    <mergeCell ref="A23:H23"/>
    <mergeCell ref="A38:H38"/>
    <mergeCell ref="A39:H39"/>
    <mergeCell ref="A11:H11"/>
    <mergeCell ref="A13:H13"/>
    <mergeCell ref="B1:U1"/>
    <mergeCell ref="B2:U2"/>
    <mergeCell ref="B3:U3"/>
    <mergeCell ref="B4:U4"/>
    <mergeCell ref="B5:U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JULIO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2021-08-23T22:53:47Z</dcterms:modified>
</cp:coreProperties>
</file>