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FEBRERO 2022\"/>
    </mc:Choice>
  </mc:AlternateContent>
  <xr:revisionPtr revIDLastSave="0" documentId="13_ncr:1_{3E278727-E15E-48E5-90BC-249A9E3D09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FEBRER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8" i="1" l="1"/>
  <c r="Q38" i="1"/>
  <c r="P38" i="1"/>
  <c r="O38" i="1"/>
  <c r="N38" i="1"/>
  <c r="M38" i="1"/>
  <c r="L38" i="1"/>
  <c r="K38" i="1"/>
  <c r="J38" i="1"/>
  <c r="I38" i="1"/>
  <c r="R26" i="1"/>
  <c r="Q26" i="1"/>
  <c r="P26" i="1"/>
  <c r="O26" i="1"/>
  <c r="N26" i="1"/>
  <c r="M26" i="1"/>
  <c r="L26" i="1"/>
  <c r="K26" i="1"/>
  <c r="J26" i="1"/>
  <c r="I26" i="1"/>
  <c r="R23" i="1"/>
  <c r="Q23" i="1"/>
  <c r="P23" i="1"/>
  <c r="O23" i="1"/>
  <c r="N23" i="1"/>
  <c r="M23" i="1"/>
  <c r="L23" i="1"/>
  <c r="K23" i="1"/>
  <c r="J23" i="1"/>
  <c r="I23" i="1"/>
  <c r="R19" i="1"/>
  <c r="Q19" i="1"/>
  <c r="P19" i="1"/>
  <c r="O19" i="1"/>
  <c r="N19" i="1"/>
  <c r="M19" i="1"/>
  <c r="L19" i="1"/>
  <c r="K19" i="1"/>
  <c r="J19" i="1"/>
  <c r="I19" i="1"/>
  <c r="R13" i="1"/>
  <c r="Q13" i="1"/>
  <c r="P13" i="1"/>
  <c r="O13" i="1"/>
  <c r="N13" i="1"/>
  <c r="M13" i="1"/>
  <c r="L13" i="1"/>
  <c r="K13" i="1"/>
  <c r="J13" i="1"/>
  <c r="I13" i="1"/>
  <c r="R11" i="1"/>
  <c r="Q11" i="1"/>
  <c r="P11" i="1"/>
  <c r="O11" i="1"/>
  <c r="N11" i="1"/>
  <c r="M11" i="1"/>
  <c r="L11" i="1"/>
  <c r="K11" i="1"/>
  <c r="J11" i="1"/>
  <c r="I11" i="1"/>
  <c r="U37" i="1"/>
  <c r="U36" i="1"/>
  <c r="U35" i="1"/>
  <c r="U34" i="1"/>
  <c r="U33" i="1"/>
  <c r="U32" i="1"/>
  <c r="U31" i="1"/>
  <c r="U30" i="1"/>
  <c r="U29" i="1"/>
  <c r="U28" i="1"/>
  <c r="U27" i="1"/>
  <c r="U25" i="1"/>
  <c r="U22" i="1"/>
  <c r="U21" i="1"/>
  <c r="U20" i="1"/>
  <c r="U18" i="1"/>
  <c r="U17" i="1"/>
  <c r="U16" i="1"/>
  <c r="U15" i="1"/>
  <c r="U14" i="1"/>
  <c r="U12" i="1"/>
  <c r="U10" i="1"/>
  <c r="U9" i="1"/>
  <c r="U8" i="1"/>
  <c r="T37" i="1"/>
  <c r="T36" i="1"/>
  <c r="T35" i="1"/>
  <c r="T34" i="1"/>
  <c r="T33" i="1"/>
  <c r="T32" i="1"/>
  <c r="T31" i="1"/>
  <c r="T30" i="1"/>
  <c r="T29" i="1"/>
  <c r="T28" i="1"/>
  <c r="T27" i="1"/>
  <c r="T25" i="1"/>
  <c r="T22" i="1"/>
  <c r="T21" i="1"/>
  <c r="T20" i="1"/>
  <c r="T18" i="1"/>
  <c r="T17" i="1"/>
  <c r="T16" i="1"/>
  <c r="T15" i="1"/>
  <c r="T14" i="1"/>
  <c r="T12" i="1"/>
  <c r="T10" i="1"/>
  <c r="T9" i="1"/>
  <c r="T8" i="1"/>
  <c r="S37" i="1"/>
  <c r="S36" i="1"/>
  <c r="S35" i="1"/>
  <c r="S34" i="1"/>
  <c r="S33" i="1"/>
  <c r="S32" i="1"/>
  <c r="S31" i="1"/>
  <c r="S30" i="1"/>
  <c r="S29" i="1"/>
  <c r="S28" i="1"/>
  <c r="S27" i="1"/>
  <c r="S25" i="1"/>
  <c r="S22" i="1"/>
  <c r="S21" i="1"/>
  <c r="S20" i="1"/>
  <c r="S18" i="1"/>
  <c r="S17" i="1"/>
  <c r="S16" i="1"/>
  <c r="S15" i="1"/>
  <c r="S14" i="1"/>
  <c r="S12" i="1"/>
  <c r="S10" i="1"/>
  <c r="S9" i="1"/>
  <c r="S8" i="1"/>
  <c r="I24" i="1" l="1"/>
  <c r="I39" i="1" s="1"/>
  <c r="S11" i="1"/>
  <c r="U13" i="1"/>
  <c r="U38" i="1"/>
  <c r="T11" i="1"/>
  <c r="T19" i="1"/>
  <c r="T26" i="1"/>
  <c r="U19" i="1"/>
  <c r="U11" i="1"/>
  <c r="S13" i="1"/>
  <c r="L24" i="1"/>
  <c r="L39" i="1" s="1"/>
  <c r="P24" i="1"/>
  <c r="U26" i="1"/>
  <c r="T13" i="1"/>
  <c r="S19" i="1"/>
  <c r="S26" i="1"/>
  <c r="M24" i="1"/>
  <c r="M39" i="1" s="1"/>
  <c r="Q24" i="1"/>
  <c r="Q39" i="1" s="1"/>
  <c r="S23" i="1"/>
  <c r="J24" i="1"/>
  <c r="J39" i="1" s="1"/>
  <c r="N24" i="1"/>
  <c r="N39" i="1" s="1"/>
  <c r="R24" i="1"/>
  <c r="T23" i="1"/>
  <c r="S38" i="1"/>
  <c r="K24" i="1"/>
  <c r="K39" i="1" s="1"/>
  <c r="O24" i="1"/>
  <c r="O39" i="1" s="1"/>
  <c r="U23" i="1"/>
  <c r="T38" i="1"/>
  <c r="U24" i="1" l="1"/>
  <c r="S24" i="1"/>
  <c r="P39" i="1"/>
  <c r="S39" i="1" s="1"/>
  <c r="R39" i="1"/>
  <c r="U39" i="1" s="1"/>
  <c r="T24" i="1"/>
  <c r="T39" i="1"/>
</calcChain>
</file>

<file path=xl/sharedStrings.xml><?xml version="1.0" encoding="utf-8"?>
<sst xmlns="http://schemas.openxmlformats.org/spreadsheetml/2006/main" count="204" uniqueCount="88">
  <si>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</si>
  <si>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</si>
  <si>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</si>
  <si>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</si>
  <si>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</si>
  <si>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</si>
  <si>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</si>
  <si>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</si>
  <si>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</si>
  <si>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</si>
  <si>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</si>
  <si>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</si>
  <si>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</si>
  <si>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</si>
  <si>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</si>
  <si>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</si>
  <si>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</si>
  <si>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</si>
  <si>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</si>
  <si>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</si>
  <si>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</si>
  <si>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</si>
  <si>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</si>
  <si>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</si>
  <si>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</si>
  <si>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</si>
  <si>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</si>
  <si>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</si>
  <si>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</si>
  <si>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</si>
  <si>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</si>
  <si>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</si>
  <si>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</si>
  <si>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</si>
  <si>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</si>
  <si>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</si>
  <si>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</si>
  <si>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</si>
  <si>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</si>
  <si>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</si>
  <si>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</si>
  <si>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</si>
  <si>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</si>
  <si>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</si>
  <si>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</si>
  <si>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</si>
  <si>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</si>
  <si>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</si>
  <si>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</si>
  <si>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</si>
  <si>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</si>
  <si>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</si>
  <si>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</si>
  <si>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</si>
  <si>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</si>
  <si>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</si>
  <si>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</si>
  <si>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</si>
  <si>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</si>
  <si>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</si>
  <si>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</si>
  <si>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</si>
  <si>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</si>
  <si>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</si>
  <si>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</si>
  <si>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</si>
  <si>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</si>
  <si>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</si>
  <si>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</si>
  <si>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</si>
  <si>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</si>
  <si>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</si>
  <si>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>% EJEC/COMP</t>
  </si>
  <si>
    <t>% EJEC/OBLI</t>
  </si>
  <si>
    <t>% EJEC/PAGOS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</si>
  <si>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</si>
  <si>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</si>
  <si>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</si>
  <si>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</si>
  <si>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</si>
  <si>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</si>
  <si>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</si>
  <si>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</si>
  <si>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 xml:space="preserve">MINISTERIO DE CIENCIA, TECNOLOGIA E INNOVACIÓN </t>
  </si>
  <si>
    <t>VIGENCIA 2022</t>
  </si>
  <si>
    <t>SECCION: 390101</t>
  </si>
  <si>
    <t>CIFRAS EN PESOS</t>
  </si>
  <si>
    <t>EJECUCION ACUMULADA PRESUPUESTO DE GASTOS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</si>
</sst>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6" formatCode="[$-1240A]&quot;$&quot;\ #,##0;\(&quot;$&quot;\ 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6" fillId="4" borderId="0" xfId="0" applyFont="1" applyFill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166" fontId="5" fillId="2" borderId="1" xfId="0" applyNumberFormat="1" applyFont="1" applyFill="1" applyBorder="1" applyAlignment="1">
      <alignment horizontal="right" vertical="center" wrapText="1" readingOrder="1"/>
    </xf>
    <xf numFmtId="166" fontId="5" fillId="3" borderId="1" xfId="0" applyNumberFormat="1" applyFont="1" applyFill="1" applyBorder="1" applyAlignment="1">
      <alignment horizontal="right" vertical="center" wrapText="1" readingOrder="1"/>
    </xf>
    <xf numFmtId="166" fontId="6" fillId="4" borderId="1" xfId="0" applyNumberFormat="1" applyFont="1" applyFill="1" applyBorder="1" applyAlignment="1">
      <alignment horizontal="right" vertical="center" wrapText="1" readingOrder="1"/>
    </xf>
    <xf numFmtId="10" fontId="2" fillId="0" borderId="1" xfId="1" applyNumberFormat="1" applyFont="1" applyFill="1" applyBorder="1" applyAlignment="1">
      <alignment horizontal="center" vertical="center" wrapText="1" readingOrder="1"/>
    </xf>
    <xf numFmtId="10" fontId="1" fillId="0" borderId="0" xfId="1" applyNumberFormat="1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10" fontId="5" fillId="3" borderId="1" xfId="1" applyNumberFormat="1" applyFont="1" applyFill="1" applyBorder="1" applyAlignment="1">
      <alignment horizontal="center" vertical="center" wrapText="1" readingOrder="1"/>
    </xf>
    <xf numFmtId="10" fontId="6" fillId="4" borderId="1" xfId="1" applyNumberFormat="1" applyFont="1" applyFill="1" applyBorder="1" applyAlignment="1">
      <alignment horizontal="center" vertical="center" wrapText="1" readingOrder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414791</xdr:colOff>
      <xdr:row>4</xdr:row>
      <xdr:rowOff>49099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8EC90B-8CA3-4766-869E-609F2C50EB4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32092" cy="64828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topLeftCell="B1" zoomScale="85" zoomScaleNormal="85" workbookViewId="0">
      <selection activeCell="B6" sqref="B6"/>
    </sheetView>
  </sheetViews>
  <sheetFormatPr baseColWidth="10" defaultRowHeight="15" x14ac:dyDescent="0.25"/>
  <cols>
    <col min="1" max="5" width="5.42578125" customWidth="1"/>
    <col min="6" max="6" width="8" customWidth="1"/>
    <col min="7" max="7" width="9.5703125" customWidth="1"/>
    <col min="8" max="8" width="27.5703125" customWidth="1"/>
    <col min="9" max="18" width="18.85546875" customWidth="1"/>
    <col min="19" max="19" width="11.140625" style="18" customWidth="1"/>
    <col min="20" max="20" width="6.42578125" style="18" customWidth="1"/>
    <col min="21" max="21" width="11.42578125" style="18"/>
  </cols>
  <sheetData>
    <row r="1" spans="1:21" x14ac:dyDescent="0.25">
      <c r="A1" s="23"/>
      <c r="B1" s="24" t="s">
        <v>83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 t="s">
        <v>87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25" t="s">
        <v>84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x14ac:dyDescent="0.25">
      <c r="A4" s="23"/>
      <c r="B4" s="25" t="s">
        <v>85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x14ac:dyDescent="0.25">
      <c r="A5" s="23"/>
      <c r="B5" s="25" t="s">
        <v>86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6" x14ac:dyDescent="0.25">
      <c r="A7" s="2" t="s">
        <v>1</v>
      </c>
      <c r="B7" s="2" t="s">
        <v>2</v>
      </c>
      <c r="C7" s="2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17" t="s">
        <v>72</v>
      </c>
      <c r="T7" s="17" t="s">
        <v>73</v>
      </c>
      <c r="U7" s="17" t="s">
        <v>74</v>
      </c>
    </row>
    <row r="8" spans="1:21" x14ac:dyDescent="0.25">
      <c r="A8" s="3" t="s">
        <v>19</v>
      </c>
      <c r="B8" s="3" t="s">
        <v>20</v>
      </c>
      <c r="C8" s="3" t="s">
        <v>20</v>
      </c>
      <c r="D8" s="3" t="s">
        <v>20</v>
      </c>
      <c r="E8" s="3"/>
      <c r="F8" s="3" t="s">
        <v>21</v>
      </c>
      <c r="G8" s="3" t="s">
        <v>22</v>
      </c>
      <c r="H8" s="4" t="s">
        <v>23</v>
      </c>
      <c r="I8" s="5">
        <v>10339243000</v>
      </c>
      <c r="J8" s="5">
        <v>0</v>
      </c>
      <c r="K8" s="5">
        <v>0</v>
      </c>
      <c r="L8" s="5">
        <v>10339243000</v>
      </c>
      <c r="M8" s="5">
        <v>0</v>
      </c>
      <c r="N8" s="5">
        <v>10339243000</v>
      </c>
      <c r="O8" s="5">
        <v>0</v>
      </c>
      <c r="P8" s="5">
        <v>1292795062</v>
      </c>
      <c r="Q8" s="5">
        <v>1290750025</v>
      </c>
      <c r="R8" s="5">
        <v>1281575469</v>
      </c>
      <c r="S8" s="19">
        <f>+P8/L8</f>
        <v>0.1250376900900772</v>
      </c>
      <c r="T8" s="19">
        <f>+Q8/L8</f>
        <v>0.12483989640247356</v>
      </c>
      <c r="U8" s="19">
        <f>+R8/L8</f>
        <v>0.1239525436243253</v>
      </c>
    </row>
    <row r="9" spans="1:21" ht="22.5" x14ac:dyDescent="0.25">
      <c r="A9" s="3" t="s">
        <v>19</v>
      </c>
      <c r="B9" s="3" t="s">
        <v>20</v>
      </c>
      <c r="C9" s="3" t="s">
        <v>20</v>
      </c>
      <c r="D9" s="3" t="s">
        <v>24</v>
      </c>
      <c r="E9" s="3"/>
      <c r="F9" s="3" t="s">
        <v>21</v>
      </c>
      <c r="G9" s="3" t="s">
        <v>22</v>
      </c>
      <c r="H9" s="4" t="s">
        <v>25</v>
      </c>
      <c r="I9" s="5">
        <v>3626267000</v>
      </c>
      <c r="J9" s="5">
        <v>0</v>
      </c>
      <c r="K9" s="5">
        <v>0</v>
      </c>
      <c r="L9" s="5">
        <v>3626267000</v>
      </c>
      <c r="M9" s="5">
        <v>0</v>
      </c>
      <c r="N9" s="5">
        <v>3626267000</v>
      </c>
      <c r="O9" s="5">
        <v>0</v>
      </c>
      <c r="P9" s="5">
        <v>260027926</v>
      </c>
      <c r="Q9" s="5">
        <v>260027926</v>
      </c>
      <c r="R9" s="5">
        <v>260027926</v>
      </c>
      <c r="S9" s="19">
        <f t="shared" ref="S9:S37" si="0">+P9/L9</f>
        <v>7.1706778899623222E-2</v>
      </c>
      <c r="T9" s="19">
        <f t="shared" ref="T9:T37" si="1">+Q9/L9</f>
        <v>7.1706778899623222E-2</v>
      </c>
      <c r="U9" s="19">
        <f t="shared" ref="U9:U37" si="2">+R9/L9</f>
        <v>7.1706778899623222E-2</v>
      </c>
    </row>
    <row r="10" spans="1:21" ht="33.75" x14ac:dyDescent="0.25">
      <c r="A10" s="3" t="s">
        <v>19</v>
      </c>
      <c r="B10" s="3" t="s">
        <v>20</v>
      </c>
      <c r="C10" s="3" t="s">
        <v>20</v>
      </c>
      <c r="D10" s="3" t="s">
        <v>26</v>
      </c>
      <c r="E10" s="3"/>
      <c r="F10" s="3" t="s">
        <v>21</v>
      </c>
      <c r="G10" s="3" t="s">
        <v>22</v>
      </c>
      <c r="H10" s="4" t="s">
        <v>27</v>
      </c>
      <c r="I10" s="5">
        <v>1706478000</v>
      </c>
      <c r="J10" s="5">
        <v>0</v>
      </c>
      <c r="K10" s="5">
        <v>0</v>
      </c>
      <c r="L10" s="5">
        <v>1706478000</v>
      </c>
      <c r="M10" s="5">
        <v>0</v>
      </c>
      <c r="N10" s="5">
        <v>1706478000</v>
      </c>
      <c r="O10" s="5">
        <v>0</v>
      </c>
      <c r="P10" s="5">
        <v>126398084</v>
      </c>
      <c r="Q10" s="5">
        <v>124789932</v>
      </c>
      <c r="R10" s="5">
        <v>123612373</v>
      </c>
      <c r="S10" s="19">
        <f t="shared" si="0"/>
        <v>7.4069565502748944E-2</v>
      </c>
      <c r="T10" s="19">
        <f t="shared" si="1"/>
        <v>7.3127184763003103E-2</v>
      </c>
      <c r="U10" s="19">
        <f t="shared" si="2"/>
        <v>7.2437132503319707E-2</v>
      </c>
    </row>
    <row r="11" spans="1:21" x14ac:dyDescent="0.25">
      <c r="A11" s="6" t="s">
        <v>75</v>
      </c>
      <c r="B11" s="6"/>
      <c r="C11" s="6"/>
      <c r="D11" s="6"/>
      <c r="E11" s="6"/>
      <c r="F11" s="6"/>
      <c r="G11" s="6"/>
      <c r="H11" s="7"/>
      <c r="I11" s="14">
        <f t="shared" ref="I11" si="3">SUM(I8:I10)</f>
        <v>15671988000</v>
      </c>
      <c r="J11" s="14">
        <f t="shared" ref="J11" si="4">SUM(J8:J10)</f>
        <v>0</v>
      </c>
      <c r="K11" s="14">
        <f t="shared" ref="K11" si="5">SUM(K8:K10)</f>
        <v>0</v>
      </c>
      <c r="L11" s="14">
        <f t="shared" ref="L11" si="6">SUM(L8:L10)</f>
        <v>15671988000</v>
      </c>
      <c r="M11" s="14">
        <f t="shared" ref="M11" si="7">SUM(M8:M10)</f>
        <v>0</v>
      </c>
      <c r="N11" s="14">
        <f t="shared" ref="N11" si="8">SUM(N8:N10)</f>
        <v>15671988000</v>
      </c>
      <c r="O11" s="14">
        <f t="shared" ref="O11" si="9">SUM(O8:O10)</f>
        <v>0</v>
      </c>
      <c r="P11" s="14">
        <f t="shared" ref="P11" si="10">SUM(P8:P10)</f>
        <v>1679221072</v>
      </c>
      <c r="Q11" s="14">
        <f t="shared" ref="Q11" si="11">SUM(Q8:Q10)</f>
        <v>1675567883</v>
      </c>
      <c r="R11" s="14">
        <f t="shared" ref="R11" si="12">SUM(R8:R10)</f>
        <v>1665215768</v>
      </c>
      <c r="S11" s="20">
        <f t="shared" ref="S11" si="13">+P11/L11</f>
        <v>0.10714792992439759</v>
      </c>
      <c r="T11" s="20">
        <f t="shared" ref="T11" si="14">+Q11/L11</f>
        <v>0.10691482682350191</v>
      </c>
      <c r="U11" s="20">
        <f t="shared" ref="U11" si="15">+R11/L11</f>
        <v>0.10625427788740012</v>
      </c>
    </row>
    <row r="12" spans="1:21" ht="22.5" x14ac:dyDescent="0.25">
      <c r="A12" s="3" t="s">
        <v>19</v>
      </c>
      <c r="B12" s="3" t="s">
        <v>24</v>
      </c>
      <c r="C12" s="3"/>
      <c r="D12" s="3"/>
      <c r="E12" s="3"/>
      <c r="F12" s="3" t="s">
        <v>21</v>
      </c>
      <c r="G12" s="3" t="s">
        <v>22</v>
      </c>
      <c r="H12" s="4" t="s">
        <v>28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6859871702.5600004</v>
      </c>
      <c r="O12" s="5">
        <v>1564125297.4400001</v>
      </c>
      <c r="P12" s="5">
        <v>5685532386.5699997</v>
      </c>
      <c r="Q12" s="5">
        <v>404595691.52999997</v>
      </c>
      <c r="R12" s="5">
        <v>392695691.52999997</v>
      </c>
      <c r="S12" s="19">
        <f t="shared" si="0"/>
        <v>0.67492098899963993</v>
      </c>
      <c r="T12" s="19">
        <f t="shared" si="1"/>
        <v>4.8028945348627256E-2</v>
      </c>
      <c r="U12" s="19">
        <f t="shared" si="2"/>
        <v>4.6616314266256266E-2</v>
      </c>
    </row>
    <row r="13" spans="1:21" x14ac:dyDescent="0.25">
      <c r="A13" s="8" t="s">
        <v>76</v>
      </c>
      <c r="B13" s="6"/>
      <c r="C13" s="6"/>
      <c r="D13" s="6"/>
      <c r="E13" s="6"/>
      <c r="F13" s="6"/>
      <c r="G13" s="6"/>
      <c r="H13" s="7"/>
      <c r="I13" s="14">
        <f>+I12</f>
        <v>8423997000</v>
      </c>
      <c r="J13" s="14">
        <f t="shared" ref="J13:R13" si="16">+J12</f>
        <v>0</v>
      </c>
      <c r="K13" s="14">
        <f t="shared" si="16"/>
        <v>0</v>
      </c>
      <c r="L13" s="14">
        <f t="shared" si="16"/>
        <v>8423997000</v>
      </c>
      <c r="M13" s="14">
        <f t="shared" si="16"/>
        <v>0</v>
      </c>
      <c r="N13" s="14">
        <f t="shared" si="16"/>
        <v>6859871702.5600004</v>
      </c>
      <c r="O13" s="14">
        <f t="shared" si="16"/>
        <v>1564125297.4400001</v>
      </c>
      <c r="P13" s="14">
        <f t="shared" si="16"/>
        <v>5685532386.5699997</v>
      </c>
      <c r="Q13" s="14">
        <f t="shared" si="16"/>
        <v>404595691.52999997</v>
      </c>
      <c r="R13" s="14">
        <f t="shared" si="16"/>
        <v>392695691.52999997</v>
      </c>
      <c r="S13" s="20">
        <f t="shared" ref="S13" si="17">+P13/L13</f>
        <v>0.67492098899963993</v>
      </c>
      <c r="T13" s="20">
        <f t="shared" ref="T13" si="18">+Q13/L13</f>
        <v>4.8028945348627256E-2</v>
      </c>
      <c r="U13" s="20">
        <f t="shared" ref="U13" si="19">+R13/L13</f>
        <v>4.6616314266256266E-2</v>
      </c>
    </row>
    <row r="14" spans="1:21" ht="22.5" x14ac:dyDescent="0.25">
      <c r="A14" s="3" t="s">
        <v>19</v>
      </c>
      <c r="B14" s="3" t="s">
        <v>26</v>
      </c>
      <c r="C14" s="3" t="s">
        <v>24</v>
      </c>
      <c r="D14" s="3" t="s">
        <v>24</v>
      </c>
      <c r="E14" s="3"/>
      <c r="F14" s="3" t="s">
        <v>21</v>
      </c>
      <c r="G14" s="3" t="s">
        <v>22</v>
      </c>
      <c r="H14" s="4" t="s">
        <v>29</v>
      </c>
      <c r="I14" s="5">
        <v>467769000</v>
      </c>
      <c r="J14" s="5">
        <v>0</v>
      </c>
      <c r="K14" s="5">
        <v>0</v>
      </c>
      <c r="L14" s="5">
        <v>467769000</v>
      </c>
      <c r="M14" s="5">
        <v>0</v>
      </c>
      <c r="N14" s="5">
        <v>0</v>
      </c>
      <c r="O14" s="5">
        <v>467769000</v>
      </c>
      <c r="P14" s="5">
        <v>0</v>
      </c>
      <c r="Q14" s="5">
        <v>0</v>
      </c>
      <c r="R14" s="5">
        <v>0</v>
      </c>
      <c r="S14" s="19">
        <f t="shared" si="0"/>
        <v>0</v>
      </c>
      <c r="T14" s="19">
        <f t="shared" si="1"/>
        <v>0</v>
      </c>
      <c r="U14" s="19">
        <f t="shared" si="2"/>
        <v>0</v>
      </c>
    </row>
    <row r="15" spans="1:21" ht="33.75" x14ac:dyDescent="0.25">
      <c r="A15" s="3" t="s">
        <v>19</v>
      </c>
      <c r="B15" s="3" t="s">
        <v>26</v>
      </c>
      <c r="C15" s="3" t="s">
        <v>26</v>
      </c>
      <c r="D15" s="3" t="s">
        <v>20</v>
      </c>
      <c r="E15" s="3" t="s">
        <v>30</v>
      </c>
      <c r="F15" s="3" t="s">
        <v>21</v>
      </c>
      <c r="G15" s="3" t="s">
        <v>22</v>
      </c>
      <c r="H15" s="4" t="s">
        <v>31</v>
      </c>
      <c r="I15" s="5">
        <v>1600000000</v>
      </c>
      <c r="J15" s="5">
        <v>0</v>
      </c>
      <c r="K15" s="5">
        <v>0</v>
      </c>
      <c r="L15" s="5">
        <v>1600000000</v>
      </c>
      <c r="M15" s="5">
        <v>1600000000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9">
        <f t="shared" si="0"/>
        <v>0</v>
      </c>
      <c r="T15" s="19">
        <f t="shared" si="1"/>
        <v>0</v>
      </c>
      <c r="U15" s="19">
        <f t="shared" si="2"/>
        <v>0</v>
      </c>
    </row>
    <row r="16" spans="1:21" ht="33.75" x14ac:dyDescent="0.25">
      <c r="A16" s="3" t="s">
        <v>19</v>
      </c>
      <c r="B16" s="3" t="s">
        <v>26</v>
      </c>
      <c r="C16" s="3" t="s">
        <v>32</v>
      </c>
      <c r="D16" s="3" t="s">
        <v>24</v>
      </c>
      <c r="E16" s="3" t="s">
        <v>33</v>
      </c>
      <c r="F16" s="3" t="s">
        <v>21</v>
      </c>
      <c r="G16" s="3" t="s">
        <v>22</v>
      </c>
      <c r="H16" s="4" t="s">
        <v>34</v>
      </c>
      <c r="I16" s="5">
        <v>32825000</v>
      </c>
      <c r="J16" s="5">
        <v>0</v>
      </c>
      <c r="K16" s="5">
        <v>0</v>
      </c>
      <c r="L16" s="5">
        <v>32825000</v>
      </c>
      <c r="M16" s="5">
        <v>0</v>
      </c>
      <c r="N16" s="5">
        <v>32825000</v>
      </c>
      <c r="O16" s="5">
        <v>0</v>
      </c>
      <c r="P16" s="5">
        <v>5405111</v>
      </c>
      <c r="Q16" s="5">
        <v>5405111</v>
      </c>
      <c r="R16" s="5">
        <v>5405111</v>
      </c>
      <c r="S16" s="19">
        <f t="shared" si="0"/>
        <v>0.16466446306169077</v>
      </c>
      <c r="T16" s="19">
        <f t="shared" si="1"/>
        <v>0.16466446306169077</v>
      </c>
      <c r="U16" s="19">
        <f t="shared" si="2"/>
        <v>0.16466446306169077</v>
      </c>
    </row>
    <row r="17" spans="1:21" ht="22.5" x14ac:dyDescent="0.25">
      <c r="A17" s="3" t="s">
        <v>19</v>
      </c>
      <c r="B17" s="3" t="s">
        <v>26</v>
      </c>
      <c r="C17" s="3" t="s">
        <v>35</v>
      </c>
      <c r="D17" s="3" t="s">
        <v>20</v>
      </c>
      <c r="E17" s="3" t="s">
        <v>36</v>
      </c>
      <c r="F17" s="3" t="s">
        <v>21</v>
      </c>
      <c r="G17" s="3" t="s">
        <v>22</v>
      </c>
      <c r="H17" s="4" t="s">
        <v>37</v>
      </c>
      <c r="I17" s="5">
        <v>68709000</v>
      </c>
      <c r="J17" s="5">
        <v>0</v>
      </c>
      <c r="K17" s="5">
        <v>0</v>
      </c>
      <c r="L17" s="5">
        <v>68709000</v>
      </c>
      <c r="M17" s="5">
        <v>0</v>
      </c>
      <c r="N17" s="5">
        <v>0</v>
      </c>
      <c r="O17" s="5">
        <v>68709000</v>
      </c>
      <c r="P17" s="5">
        <v>0</v>
      </c>
      <c r="Q17" s="5">
        <v>0</v>
      </c>
      <c r="R17" s="5">
        <v>0</v>
      </c>
      <c r="S17" s="19">
        <f t="shared" si="0"/>
        <v>0</v>
      </c>
      <c r="T17" s="19">
        <f t="shared" si="1"/>
        <v>0</v>
      </c>
      <c r="U17" s="19">
        <f t="shared" si="2"/>
        <v>0</v>
      </c>
    </row>
    <row r="18" spans="1:21" ht="33.75" x14ac:dyDescent="0.25">
      <c r="A18" s="3" t="s">
        <v>19</v>
      </c>
      <c r="B18" s="3" t="s">
        <v>26</v>
      </c>
      <c r="C18" s="3" t="s">
        <v>35</v>
      </c>
      <c r="D18" s="3" t="s">
        <v>20</v>
      </c>
      <c r="E18" s="3" t="s">
        <v>38</v>
      </c>
      <c r="F18" s="3" t="s">
        <v>21</v>
      </c>
      <c r="G18" s="3" t="s">
        <v>22</v>
      </c>
      <c r="H18" s="4" t="s">
        <v>39</v>
      </c>
      <c r="I18" s="5">
        <v>76343000</v>
      </c>
      <c r="J18" s="5">
        <v>0</v>
      </c>
      <c r="K18" s="5">
        <v>0</v>
      </c>
      <c r="L18" s="5">
        <v>76343000</v>
      </c>
      <c r="M18" s="5">
        <v>0</v>
      </c>
      <c r="N18" s="5">
        <v>0</v>
      </c>
      <c r="O18" s="5">
        <v>76343000</v>
      </c>
      <c r="P18" s="5">
        <v>0</v>
      </c>
      <c r="Q18" s="5">
        <v>0</v>
      </c>
      <c r="R18" s="5">
        <v>0</v>
      </c>
      <c r="S18" s="19">
        <f t="shared" si="0"/>
        <v>0</v>
      </c>
      <c r="T18" s="19">
        <f t="shared" si="1"/>
        <v>0</v>
      </c>
      <c r="U18" s="19">
        <f t="shared" si="2"/>
        <v>0</v>
      </c>
    </row>
    <row r="19" spans="1:21" x14ac:dyDescent="0.25">
      <c r="A19" s="8" t="s">
        <v>77</v>
      </c>
      <c r="B19" s="6"/>
      <c r="C19" s="6"/>
      <c r="D19" s="6"/>
      <c r="E19" s="6"/>
      <c r="F19" s="6"/>
      <c r="G19" s="6"/>
      <c r="H19" s="7"/>
      <c r="I19" s="14">
        <f>SUM(I14:I18)</f>
        <v>2245646000</v>
      </c>
      <c r="J19" s="14">
        <f t="shared" ref="J19:R19" si="20">SUM(J14:J18)</f>
        <v>0</v>
      </c>
      <c r="K19" s="14">
        <f t="shared" si="20"/>
        <v>0</v>
      </c>
      <c r="L19" s="14">
        <f t="shared" si="20"/>
        <v>2245646000</v>
      </c>
      <c r="M19" s="14">
        <f t="shared" si="20"/>
        <v>1600000000</v>
      </c>
      <c r="N19" s="14">
        <f t="shared" si="20"/>
        <v>32825000</v>
      </c>
      <c r="O19" s="14">
        <f t="shared" si="20"/>
        <v>612821000</v>
      </c>
      <c r="P19" s="14">
        <f t="shared" si="20"/>
        <v>5405111</v>
      </c>
      <c r="Q19" s="14">
        <f t="shared" si="20"/>
        <v>5405111</v>
      </c>
      <c r="R19" s="14">
        <f t="shared" si="20"/>
        <v>5405111</v>
      </c>
      <c r="S19" s="20">
        <f t="shared" ref="S19" si="21">+P19/L19</f>
        <v>2.4069292310542269E-3</v>
      </c>
      <c r="T19" s="20">
        <f t="shared" ref="T19" si="22">+Q19/L19</f>
        <v>2.4069292310542269E-3</v>
      </c>
      <c r="U19" s="20">
        <f t="shared" ref="U19" si="23">+R19/L19</f>
        <v>2.4069292310542269E-3</v>
      </c>
    </row>
    <row r="20" spans="1:21" x14ac:dyDescent="0.25">
      <c r="A20" s="3" t="s">
        <v>19</v>
      </c>
      <c r="B20" s="3" t="s">
        <v>40</v>
      </c>
      <c r="C20" s="3" t="s">
        <v>20</v>
      </c>
      <c r="D20" s="3"/>
      <c r="E20" s="3"/>
      <c r="F20" s="3" t="s">
        <v>21</v>
      </c>
      <c r="G20" s="3" t="s">
        <v>22</v>
      </c>
      <c r="H20" s="4" t="s">
        <v>41</v>
      </c>
      <c r="I20" s="5">
        <v>172816000</v>
      </c>
      <c r="J20" s="5">
        <v>0</v>
      </c>
      <c r="K20" s="5">
        <v>0</v>
      </c>
      <c r="L20" s="5">
        <v>172816000</v>
      </c>
      <c r="M20" s="5">
        <v>0</v>
      </c>
      <c r="N20" s="5">
        <v>0</v>
      </c>
      <c r="O20" s="5">
        <v>172816000</v>
      </c>
      <c r="P20" s="5">
        <v>0</v>
      </c>
      <c r="Q20" s="5">
        <v>0</v>
      </c>
      <c r="R20" s="5">
        <v>0</v>
      </c>
      <c r="S20" s="19">
        <f t="shared" si="0"/>
        <v>0</v>
      </c>
      <c r="T20" s="19">
        <f t="shared" si="1"/>
        <v>0</v>
      </c>
      <c r="U20" s="19">
        <f t="shared" si="2"/>
        <v>0</v>
      </c>
    </row>
    <row r="21" spans="1:21" ht="22.5" x14ac:dyDescent="0.25">
      <c r="A21" s="3" t="s">
        <v>19</v>
      </c>
      <c r="B21" s="3" t="s">
        <v>40</v>
      </c>
      <c r="C21" s="3" t="s">
        <v>26</v>
      </c>
      <c r="D21" s="3"/>
      <c r="E21" s="3"/>
      <c r="F21" s="3" t="s">
        <v>21</v>
      </c>
      <c r="G21" s="3" t="s">
        <v>22</v>
      </c>
      <c r="H21" s="4" t="s">
        <v>42</v>
      </c>
      <c r="I21" s="5">
        <v>649000</v>
      </c>
      <c r="J21" s="5">
        <v>0</v>
      </c>
      <c r="K21" s="5">
        <v>0</v>
      </c>
      <c r="L21" s="5">
        <v>649000</v>
      </c>
      <c r="M21" s="5">
        <v>0</v>
      </c>
      <c r="N21" s="5">
        <v>0</v>
      </c>
      <c r="O21" s="5">
        <v>649000</v>
      </c>
      <c r="P21" s="5">
        <v>0</v>
      </c>
      <c r="Q21" s="5">
        <v>0</v>
      </c>
      <c r="R21" s="5">
        <v>0</v>
      </c>
      <c r="S21" s="19">
        <f t="shared" si="0"/>
        <v>0</v>
      </c>
      <c r="T21" s="19">
        <f t="shared" si="1"/>
        <v>0</v>
      </c>
      <c r="U21" s="19">
        <f t="shared" si="2"/>
        <v>0</v>
      </c>
    </row>
    <row r="22" spans="1:21" ht="22.5" x14ac:dyDescent="0.25">
      <c r="A22" s="3" t="s">
        <v>19</v>
      </c>
      <c r="B22" s="3" t="s">
        <v>40</v>
      </c>
      <c r="C22" s="3" t="s">
        <v>32</v>
      </c>
      <c r="D22" s="3" t="s">
        <v>20</v>
      </c>
      <c r="E22" s="3"/>
      <c r="F22" s="3" t="s">
        <v>43</v>
      </c>
      <c r="G22" s="3" t="s">
        <v>44</v>
      </c>
      <c r="H22" s="4" t="s">
        <v>45</v>
      </c>
      <c r="I22" s="5">
        <v>1087557000</v>
      </c>
      <c r="J22" s="5">
        <v>0</v>
      </c>
      <c r="K22" s="5">
        <v>0</v>
      </c>
      <c r="L22" s="5">
        <v>1087557000</v>
      </c>
      <c r="M22" s="5">
        <v>0</v>
      </c>
      <c r="N22" s="5">
        <v>0</v>
      </c>
      <c r="O22" s="5">
        <v>1087557000</v>
      </c>
      <c r="P22" s="5">
        <v>0</v>
      </c>
      <c r="Q22" s="5">
        <v>0</v>
      </c>
      <c r="R22" s="5">
        <v>0</v>
      </c>
      <c r="S22" s="19">
        <f t="shared" si="0"/>
        <v>0</v>
      </c>
      <c r="T22" s="19">
        <f t="shared" si="1"/>
        <v>0</v>
      </c>
      <c r="U22" s="19">
        <f t="shared" si="2"/>
        <v>0</v>
      </c>
    </row>
    <row r="23" spans="1:21" x14ac:dyDescent="0.25">
      <c r="A23" s="8" t="s">
        <v>78</v>
      </c>
      <c r="B23" s="6"/>
      <c r="C23" s="6"/>
      <c r="D23" s="6"/>
      <c r="E23" s="6"/>
      <c r="F23" s="6"/>
      <c r="G23" s="6"/>
      <c r="H23" s="7"/>
      <c r="I23" s="14">
        <f>SUM(I20:I22)</f>
        <v>1261022000</v>
      </c>
      <c r="J23" s="14">
        <f t="shared" ref="J23:R23" si="24">SUM(J20:J22)</f>
        <v>0</v>
      </c>
      <c r="K23" s="14">
        <f t="shared" si="24"/>
        <v>0</v>
      </c>
      <c r="L23" s="14">
        <f t="shared" si="24"/>
        <v>1261022000</v>
      </c>
      <c r="M23" s="14">
        <f t="shared" si="24"/>
        <v>0</v>
      </c>
      <c r="N23" s="14">
        <f t="shared" si="24"/>
        <v>0</v>
      </c>
      <c r="O23" s="14">
        <f t="shared" si="24"/>
        <v>1261022000</v>
      </c>
      <c r="P23" s="14">
        <f t="shared" si="24"/>
        <v>0</v>
      </c>
      <c r="Q23" s="14">
        <f t="shared" si="24"/>
        <v>0</v>
      </c>
      <c r="R23" s="14">
        <f t="shared" si="24"/>
        <v>0</v>
      </c>
      <c r="S23" s="20">
        <f t="shared" ref="S23:S24" si="25">+P23/L23</f>
        <v>0</v>
      </c>
      <c r="T23" s="20">
        <f t="shared" ref="T23:T24" si="26">+Q23/L23</f>
        <v>0</v>
      </c>
      <c r="U23" s="20">
        <f t="shared" ref="U23:U24" si="27">+R23/L23</f>
        <v>0</v>
      </c>
    </row>
    <row r="24" spans="1:21" x14ac:dyDescent="0.25">
      <c r="A24" s="9" t="s">
        <v>79</v>
      </c>
      <c r="B24" s="9"/>
      <c r="C24" s="9"/>
      <c r="D24" s="9"/>
      <c r="E24" s="9"/>
      <c r="F24" s="9"/>
      <c r="G24" s="9"/>
      <c r="H24" s="10"/>
      <c r="I24" s="15">
        <f>+I11+I13+I19+I23</f>
        <v>27602653000</v>
      </c>
      <c r="J24" s="15">
        <f t="shared" ref="J24:R24" si="28">+J11+J13+J19+J23</f>
        <v>0</v>
      </c>
      <c r="K24" s="15">
        <f t="shared" si="28"/>
        <v>0</v>
      </c>
      <c r="L24" s="15">
        <f t="shared" si="28"/>
        <v>27602653000</v>
      </c>
      <c r="M24" s="15">
        <f t="shared" si="28"/>
        <v>1600000000</v>
      </c>
      <c r="N24" s="15">
        <f t="shared" si="28"/>
        <v>22564684702.560001</v>
      </c>
      <c r="O24" s="15">
        <f t="shared" si="28"/>
        <v>3437968297.4400001</v>
      </c>
      <c r="P24" s="15">
        <f t="shared" si="28"/>
        <v>7370158569.5699997</v>
      </c>
      <c r="Q24" s="15">
        <f t="shared" si="28"/>
        <v>2085568685.53</v>
      </c>
      <c r="R24" s="15">
        <f t="shared" si="28"/>
        <v>2063316570.53</v>
      </c>
      <c r="S24" s="21">
        <f t="shared" si="25"/>
        <v>0.26700906501885885</v>
      </c>
      <c r="T24" s="21">
        <f t="shared" si="26"/>
        <v>7.5556820046609283E-2</v>
      </c>
      <c r="U24" s="21">
        <f t="shared" si="27"/>
        <v>7.475066148641582E-2</v>
      </c>
    </row>
    <row r="25" spans="1:21" ht="22.5" x14ac:dyDescent="0.25">
      <c r="A25" s="3" t="s">
        <v>46</v>
      </c>
      <c r="B25" s="3" t="s">
        <v>21</v>
      </c>
      <c r="C25" s="3" t="s">
        <v>32</v>
      </c>
      <c r="D25" s="3" t="s">
        <v>20</v>
      </c>
      <c r="E25" s="3"/>
      <c r="F25" s="3" t="s">
        <v>43</v>
      </c>
      <c r="G25" s="3" t="s">
        <v>22</v>
      </c>
      <c r="H25" s="4" t="s">
        <v>47</v>
      </c>
      <c r="I25" s="5">
        <v>15157000</v>
      </c>
      <c r="J25" s="5">
        <v>0</v>
      </c>
      <c r="K25" s="5">
        <v>0</v>
      </c>
      <c r="L25" s="5">
        <v>15157000</v>
      </c>
      <c r="M25" s="5">
        <v>0</v>
      </c>
      <c r="N25" s="5">
        <v>0</v>
      </c>
      <c r="O25" s="5">
        <v>15157000</v>
      </c>
      <c r="P25" s="5">
        <v>0</v>
      </c>
      <c r="Q25" s="5">
        <v>0</v>
      </c>
      <c r="R25" s="5">
        <v>0</v>
      </c>
      <c r="S25" s="19">
        <f t="shared" si="0"/>
        <v>0</v>
      </c>
      <c r="T25" s="19">
        <f t="shared" si="1"/>
        <v>0</v>
      </c>
      <c r="U25" s="19">
        <f t="shared" si="2"/>
        <v>0</v>
      </c>
    </row>
    <row r="26" spans="1:21" x14ac:dyDescent="0.25">
      <c r="A26" s="9" t="s">
        <v>80</v>
      </c>
      <c r="B26" s="9"/>
      <c r="C26" s="9"/>
      <c r="D26" s="9"/>
      <c r="E26" s="9"/>
      <c r="F26" s="9"/>
      <c r="G26" s="9"/>
      <c r="H26" s="10"/>
      <c r="I26" s="15">
        <f>+I25</f>
        <v>15157000</v>
      </c>
      <c r="J26" s="15">
        <f t="shared" ref="J26:R26" si="29">+J25</f>
        <v>0</v>
      </c>
      <c r="K26" s="15">
        <f t="shared" si="29"/>
        <v>0</v>
      </c>
      <c r="L26" s="15">
        <f t="shared" si="29"/>
        <v>15157000</v>
      </c>
      <c r="M26" s="15">
        <f t="shared" si="29"/>
        <v>0</v>
      </c>
      <c r="N26" s="15">
        <f t="shared" si="29"/>
        <v>0</v>
      </c>
      <c r="O26" s="15">
        <f t="shared" si="29"/>
        <v>15157000</v>
      </c>
      <c r="P26" s="15">
        <f t="shared" si="29"/>
        <v>0</v>
      </c>
      <c r="Q26" s="15">
        <f t="shared" si="29"/>
        <v>0</v>
      </c>
      <c r="R26" s="15">
        <f t="shared" si="29"/>
        <v>0</v>
      </c>
      <c r="S26" s="21">
        <f t="shared" ref="S26" si="30">+P26/L26</f>
        <v>0</v>
      </c>
      <c r="T26" s="21">
        <f t="shared" ref="T26" si="31">+Q26/L26</f>
        <v>0</v>
      </c>
      <c r="U26" s="21">
        <f t="shared" ref="U26" si="32">+R26/L26</f>
        <v>0</v>
      </c>
    </row>
    <row r="27" spans="1:21" ht="67.5" x14ac:dyDescent="0.25">
      <c r="A27" s="3" t="s">
        <v>48</v>
      </c>
      <c r="B27" s="3" t="s">
        <v>49</v>
      </c>
      <c r="C27" s="3" t="s">
        <v>50</v>
      </c>
      <c r="D27" s="3" t="s">
        <v>51</v>
      </c>
      <c r="E27" s="3"/>
      <c r="F27" s="3" t="s">
        <v>52</v>
      </c>
      <c r="G27" s="3" t="s">
        <v>22</v>
      </c>
      <c r="H27" s="4" t="s">
        <v>53</v>
      </c>
      <c r="I27" s="5">
        <v>10000000000</v>
      </c>
      <c r="J27" s="5">
        <v>0</v>
      </c>
      <c r="K27" s="5">
        <v>0</v>
      </c>
      <c r="L27" s="5">
        <v>10000000000</v>
      </c>
      <c r="M27" s="5">
        <v>0</v>
      </c>
      <c r="N27" s="5">
        <v>351583334</v>
      </c>
      <c r="O27" s="5">
        <v>9648416666</v>
      </c>
      <c r="P27" s="5">
        <v>0</v>
      </c>
      <c r="Q27" s="5">
        <v>0</v>
      </c>
      <c r="R27" s="5">
        <v>0</v>
      </c>
      <c r="S27" s="19">
        <f t="shared" si="0"/>
        <v>0</v>
      </c>
      <c r="T27" s="19">
        <f t="shared" si="1"/>
        <v>0</v>
      </c>
      <c r="U27" s="19">
        <f t="shared" si="2"/>
        <v>0</v>
      </c>
    </row>
    <row r="28" spans="1:21" ht="33.75" x14ac:dyDescent="0.25">
      <c r="A28" s="3" t="s">
        <v>48</v>
      </c>
      <c r="B28" s="3" t="s">
        <v>49</v>
      </c>
      <c r="C28" s="3" t="s">
        <v>50</v>
      </c>
      <c r="D28" s="3" t="s">
        <v>54</v>
      </c>
      <c r="E28" s="3"/>
      <c r="F28" s="3" t="s">
        <v>52</v>
      </c>
      <c r="G28" s="3" t="s">
        <v>22</v>
      </c>
      <c r="H28" s="4" t="s">
        <v>55</v>
      </c>
      <c r="I28" s="5">
        <v>19000000000</v>
      </c>
      <c r="J28" s="5">
        <v>0</v>
      </c>
      <c r="K28" s="5">
        <v>0</v>
      </c>
      <c r="L28" s="5">
        <v>19000000000</v>
      </c>
      <c r="M28" s="5">
        <v>0</v>
      </c>
      <c r="N28" s="5">
        <v>16626398540</v>
      </c>
      <c r="O28" s="5">
        <v>2373601460</v>
      </c>
      <c r="P28" s="5">
        <v>14595008369</v>
      </c>
      <c r="Q28" s="5">
        <v>400898946</v>
      </c>
      <c r="R28" s="5">
        <v>400357280</v>
      </c>
      <c r="S28" s="19">
        <f t="shared" si="0"/>
        <v>0.76815833521052634</v>
      </c>
      <c r="T28" s="19">
        <f t="shared" si="1"/>
        <v>2.1099944526315789E-2</v>
      </c>
      <c r="U28" s="19">
        <f t="shared" si="2"/>
        <v>2.1071435789473684E-2</v>
      </c>
    </row>
    <row r="29" spans="1:21" ht="45" x14ac:dyDescent="0.25">
      <c r="A29" s="3" t="s">
        <v>48</v>
      </c>
      <c r="B29" s="3" t="s">
        <v>49</v>
      </c>
      <c r="C29" s="3" t="s">
        <v>50</v>
      </c>
      <c r="D29" s="3" t="s">
        <v>56</v>
      </c>
      <c r="E29" s="3" t="s">
        <v>0</v>
      </c>
      <c r="F29" s="3" t="s">
        <v>52</v>
      </c>
      <c r="G29" s="3" t="s">
        <v>22</v>
      </c>
      <c r="H29" s="4" t="s">
        <v>57</v>
      </c>
      <c r="I29" s="5">
        <v>2000000000</v>
      </c>
      <c r="J29" s="5">
        <v>0</v>
      </c>
      <c r="K29" s="5">
        <v>0</v>
      </c>
      <c r="L29" s="5">
        <v>2000000000</v>
      </c>
      <c r="M29" s="5">
        <v>0</v>
      </c>
      <c r="N29" s="5">
        <v>2000000000</v>
      </c>
      <c r="O29" s="5">
        <v>0</v>
      </c>
      <c r="P29" s="5">
        <v>2000000000</v>
      </c>
      <c r="Q29" s="5">
        <v>0</v>
      </c>
      <c r="R29" s="5">
        <v>0</v>
      </c>
      <c r="S29" s="19">
        <f t="shared" si="0"/>
        <v>1</v>
      </c>
      <c r="T29" s="19">
        <f t="shared" si="1"/>
        <v>0</v>
      </c>
      <c r="U29" s="19">
        <f t="shared" si="2"/>
        <v>0</v>
      </c>
    </row>
    <row r="30" spans="1:21" ht="67.5" x14ac:dyDescent="0.25">
      <c r="A30" s="3" t="s">
        <v>48</v>
      </c>
      <c r="B30" s="3" t="s">
        <v>49</v>
      </c>
      <c r="C30" s="3" t="s">
        <v>50</v>
      </c>
      <c r="D30" s="3" t="s">
        <v>58</v>
      </c>
      <c r="E30" s="3"/>
      <c r="F30" s="3" t="s">
        <v>52</v>
      </c>
      <c r="G30" s="3" t="s">
        <v>22</v>
      </c>
      <c r="H30" s="4" t="s">
        <v>59</v>
      </c>
      <c r="I30" s="5">
        <v>3000000000</v>
      </c>
      <c r="J30" s="5">
        <v>0</v>
      </c>
      <c r="K30" s="5">
        <v>0</v>
      </c>
      <c r="L30" s="5">
        <v>3000000000</v>
      </c>
      <c r="M30" s="5">
        <v>0</v>
      </c>
      <c r="N30" s="5">
        <v>2000000000</v>
      </c>
      <c r="O30" s="5">
        <v>1000000000</v>
      </c>
      <c r="P30" s="5">
        <v>2000000000</v>
      </c>
      <c r="Q30" s="5">
        <v>0</v>
      </c>
      <c r="R30" s="5">
        <v>0</v>
      </c>
      <c r="S30" s="19">
        <f t="shared" si="0"/>
        <v>0.66666666666666663</v>
      </c>
      <c r="T30" s="19">
        <f t="shared" si="1"/>
        <v>0</v>
      </c>
      <c r="U30" s="19">
        <f t="shared" si="2"/>
        <v>0</v>
      </c>
    </row>
    <row r="31" spans="1:21" ht="45" x14ac:dyDescent="0.25">
      <c r="A31" s="3" t="s">
        <v>48</v>
      </c>
      <c r="B31" s="3" t="s">
        <v>60</v>
      </c>
      <c r="C31" s="3" t="s">
        <v>50</v>
      </c>
      <c r="D31" s="3" t="s">
        <v>51</v>
      </c>
      <c r="E31" s="3"/>
      <c r="F31" s="3" t="s">
        <v>61</v>
      </c>
      <c r="G31" s="3" t="s">
        <v>44</v>
      </c>
      <c r="H31" s="4" t="s">
        <v>62</v>
      </c>
      <c r="I31" s="5">
        <v>63000000000</v>
      </c>
      <c r="J31" s="5">
        <v>0</v>
      </c>
      <c r="K31" s="5">
        <v>0</v>
      </c>
      <c r="L31" s="5">
        <v>63000000000</v>
      </c>
      <c r="M31" s="5">
        <v>0</v>
      </c>
      <c r="N31" s="5">
        <v>0</v>
      </c>
      <c r="O31" s="5">
        <v>63000000000</v>
      </c>
      <c r="P31" s="5">
        <v>0</v>
      </c>
      <c r="Q31" s="5">
        <v>0</v>
      </c>
      <c r="R31" s="5">
        <v>0</v>
      </c>
      <c r="S31" s="19">
        <f t="shared" si="0"/>
        <v>0</v>
      </c>
      <c r="T31" s="19">
        <f t="shared" si="1"/>
        <v>0</v>
      </c>
      <c r="U31" s="19">
        <f t="shared" si="2"/>
        <v>0</v>
      </c>
    </row>
    <row r="32" spans="1:21" ht="33.75" x14ac:dyDescent="0.25">
      <c r="A32" s="3" t="s">
        <v>48</v>
      </c>
      <c r="B32" s="3" t="s">
        <v>60</v>
      </c>
      <c r="C32" s="3" t="s">
        <v>50</v>
      </c>
      <c r="D32" s="3" t="s">
        <v>54</v>
      </c>
      <c r="E32" s="3"/>
      <c r="F32" s="3" t="s">
        <v>52</v>
      </c>
      <c r="G32" s="3" t="s">
        <v>22</v>
      </c>
      <c r="H32" s="4" t="s">
        <v>63</v>
      </c>
      <c r="I32" s="5">
        <v>128000000000</v>
      </c>
      <c r="J32" s="5">
        <v>0</v>
      </c>
      <c r="K32" s="5">
        <v>0</v>
      </c>
      <c r="L32" s="5">
        <v>128000000000</v>
      </c>
      <c r="M32" s="5">
        <v>0</v>
      </c>
      <c r="N32" s="5">
        <v>126259376216</v>
      </c>
      <c r="O32" s="5">
        <v>1740623784</v>
      </c>
      <c r="P32" s="5">
        <v>126259376216</v>
      </c>
      <c r="Q32" s="5">
        <v>0</v>
      </c>
      <c r="R32" s="5">
        <v>0</v>
      </c>
      <c r="S32" s="19">
        <f t="shared" si="0"/>
        <v>0.98640137668750005</v>
      </c>
      <c r="T32" s="19">
        <f t="shared" si="1"/>
        <v>0</v>
      </c>
      <c r="U32" s="19">
        <f t="shared" si="2"/>
        <v>0</v>
      </c>
    </row>
    <row r="33" spans="1:21" ht="45" x14ac:dyDescent="0.25">
      <c r="A33" s="3" t="s">
        <v>48</v>
      </c>
      <c r="B33" s="3" t="s">
        <v>60</v>
      </c>
      <c r="C33" s="3" t="s">
        <v>50</v>
      </c>
      <c r="D33" s="3" t="s">
        <v>56</v>
      </c>
      <c r="E33" s="3"/>
      <c r="F33" s="3" t="s">
        <v>52</v>
      </c>
      <c r="G33" s="3" t="s">
        <v>22</v>
      </c>
      <c r="H33" s="4" t="s">
        <v>64</v>
      </c>
      <c r="I33" s="5">
        <v>20901433272</v>
      </c>
      <c r="J33" s="5">
        <v>0</v>
      </c>
      <c r="K33" s="5">
        <v>0</v>
      </c>
      <c r="L33" s="5">
        <v>20901433272</v>
      </c>
      <c r="M33" s="5">
        <v>0</v>
      </c>
      <c r="N33" s="5">
        <v>20901433272</v>
      </c>
      <c r="O33" s="5">
        <v>0</v>
      </c>
      <c r="P33" s="5">
        <v>20901433272</v>
      </c>
      <c r="Q33" s="5">
        <v>0</v>
      </c>
      <c r="R33" s="5">
        <v>0</v>
      </c>
      <c r="S33" s="19">
        <f t="shared" si="0"/>
        <v>1</v>
      </c>
      <c r="T33" s="19">
        <f t="shared" si="1"/>
        <v>0</v>
      </c>
      <c r="U33" s="19">
        <f t="shared" si="2"/>
        <v>0</v>
      </c>
    </row>
    <row r="34" spans="1:21" ht="67.5" x14ac:dyDescent="0.25">
      <c r="A34" s="3" t="s">
        <v>48</v>
      </c>
      <c r="B34" s="3" t="s">
        <v>65</v>
      </c>
      <c r="C34" s="3" t="s">
        <v>50</v>
      </c>
      <c r="D34" s="3" t="s">
        <v>51</v>
      </c>
      <c r="E34" s="3"/>
      <c r="F34" s="3" t="s">
        <v>52</v>
      </c>
      <c r="G34" s="3" t="s">
        <v>22</v>
      </c>
      <c r="H34" s="4" t="s">
        <v>66</v>
      </c>
      <c r="I34" s="5">
        <v>17500000000</v>
      </c>
      <c r="J34" s="5">
        <v>0</v>
      </c>
      <c r="K34" s="5">
        <v>0</v>
      </c>
      <c r="L34" s="5">
        <v>17500000000</v>
      </c>
      <c r="M34" s="5">
        <v>0</v>
      </c>
      <c r="N34" s="5">
        <v>17500000000</v>
      </c>
      <c r="O34" s="5">
        <v>0</v>
      </c>
      <c r="P34" s="5">
        <v>17500000000</v>
      </c>
      <c r="Q34" s="5">
        <v>0</v>
      </c>
      <c r="R34" s="5">
        <v>0</v>
      </c>
      <c r="S34" s="19">
        <f t="shared" si="0"/>
        <v>1</v>
      </c>
      <c r="T34" s="19">
        <f t="shared" si="1"/>
        <v>0</v>
      </c>
      <c r="U34" s="19">
        <f t="shared" si="2"/>
        <v>0</v>
      </c>
    </row>
    <row r="35" spans="1:21" ht="56.25" x14ac:dyDescent="0.25">
      <c r="A35" s="3" t="s">
        <v>48</v>
      </c>
      <c r="B35" s="3" t="s">
        <v>65</v>
      </c>
      <c r="C35" s="3" t="s">
        <v>50</v>
      </c>
      <c r="D35" s="3" t="s">
        <v>54</v>
      </c>
      <c r="E35" s="3" t="s">
        <v>0</v>
      </c>
      <c r="F35" s="3" t="s">
        <v>52</v>
      </c>
      <c r="G35" s="3" t="s">
        <v>22</v>
      </c>
      <c r="H35" s="4" t="s">
        <v>67</v>
      </c>
      <c r="I35" s="5">
        <v>23500000000</v>
      </c>
      <c r="J35" s="5">
        <v>0</v>
      </c>
      <c r="K35" s="5">
        <v>0</v>
      </c>
      <c r="L35" s="5">
        <v>23500000000</v>
      </c>
      <c r="M35" s="5">
        <v>0</v>
      </c>
      <c r="N35" s="5">
        <v>23500000000</v>
      </c>
      <c r="O35" s="5">
        <v>0</v>
      </c>
      <c r="P35" s="5">
        <v>23500000000</v>
      </c>
      <c r="Q35" s="5">
        <v>0</v>
      </c>
      <c r="R35" s="5">
        <v>0</v>
      </c>
      <c r="S35" s="19">
        <f t="shared" si="0"/>
        <v>1</v>
      </c>
      <c r="T35" s="19">
        <f t="shared" si="1"/>
        <v>0</v>
      </c>
      <c r="U35" s="19">
        <f t="shared" si="2"/>
        <v>0</v>
      </c>
    </row>
    <row r="36" spans="1:21" ht="45" x14ac:dyDescent="0.25">
      <c r="A36" s="3" t="s">
        <v>48</v>
      </c>
      <c r="B36" s="3" t="s">
        <v>68</v>
      </c>
      <c r="C36" s="3" t="s">
        <v>50</v>
      </c>
      <c r="D36" s="3" t="s">
        <v>54</v>
      </c>
      <c r="E36" s="3"/>
      <c r="F36" s="3" t="s">
        <v>52</v>
      </c>
      <c r="G36" s="3" t="s">
        <v>22</v>
      </c>
      <c r="H36" s="4" t="s">
        <v>69</v>
      </c>
      <c r="I36" s="5">
        <v>6000000000</v>
      </c>
      <c r="J36" s="5">
        <v>0</v>
      </c>
      <c r="K36" s="5">
        <v>0</v>
      </c>
      <c r="L36" s="5">
        <v>6000000000</v>
      </c>
      <c r="M36" s="5">
        <v>0</v>
      </c>
      <c r="N36" s="5">
        <v>6000000000</v>
      </c>
      <c r="O36" s="5">
        <v>0</v>
      </c>
      <c r="P36" s="5">
        <v>6000000000</v>
      </c>
      <c r="Q36" s="5">
        <v>0</v>
      </c>
      <c r="R36" s="5">
        <v>0</v>
      </c>
      <c r="S36" s="19">
        <f t="shared" si="0"/>
        <v>1</v>
      </c>
      <c r="T36" s="19">
        <f t="shared" si="1"/>
        <v>0</v>
      </c>
      <c r="U36" s="19">
        <f t="shared" si="2"/>
        <v>0</v>
      </c>
    </row>
    <row r="37" spans="1:21" ht="56.25" x14ac:dyDescent="0.25">
      <c r="A37" s="3" t="s">
        <v>48</v>
      </c>
      <c r="B37" s="3" t="s">
        <v>68</v>
      </c>
      <c r="C37" s="3" t="s">
        <v>50</v>
      </c>
      <c r="D37" s="3" t="s">
        <v>70</v>
      </c>
      <c r="E37" s="3"/>
      <c r="F37" s="3" t="s">
        <v>52</v>
      </c>
      <c r="G37" s="3" t="s">
        <v>22</v>
      </c>
      <c r="H37" s="4" t="s">
        <v>71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8603000000</v>
      </c>
      <c r="O37" s="5">
        <v>1397000000</v>
      </c>
      <c r="P37" s="5">
        <v>0</v>
      </c>
      <c r="Q37" s="5">
        <v>0</v>
      </c>
      <c r="R37" s="5">
        <v>0</v>
      </c>
      <c r="S37" s="19">
        <f t="shared" si="0"/>
        <v>0</v>
      </c>
      <c r="T37" s="19">
        <f t="shared" si="1"/>
        <v>0</v>
      </c>
      <c r="U37" s="19">
        <f t="shared" si="2"/>
        <v>0</v>
      </c>
    </row>
    <row r="38" spans="1:21" x14ac:dyDescent="0.25">
      <c r="A38" s="9" t="s">
        <v>81</v>
      </c>
      <c r="B38" s="9"/>
      <c r="C38" s="9"/>
      <c r="D38" s="9"/>
      <c r="E38" s="9"/>
      <c r="F38" s="9"/>
      <c r="G38" s="9"/>
      <c r="H38" s="10"/>
      <c r="I38" s="15">
        <f>SUM(I27:I37)</f>
        <v>302901433272</v>
      </c>
      <c r="J38" s="15">
        <f t="shared" ref="J38:R38" si="33">SUM(J27:J37)</f>
        <v>0</v>
      </c>
      <c r="K38" s="15">
        <f t="shared" si="33"/>
        <v>0</v>
      </c>
      <c r="L38" s="15">
        <f t="shared" si="33"/>
        <v>302901433272</v>
      </c>
      <c r="M38" s="15">
        <f t="shared" si="33"/>
        <v>0</v>
      </c>
      <c r="N38" s="15">
        <f t="shared" si="33"/>
        <v>223741791362</v>
      </c>
      <c r="O38" s="15">
        <f t="shared" si="33"/>
        <v>79159641910</v>
      </c>
      <c r="P38" s="15">
        <f t="shared" si="33"/>
        <v>212755817857</v>
      </c>
      <c r="Q38" s="15">
        <f t="shared" si="33"/>
        <v>400898946</v>
      </c>
      <c r="R38" s="15">
        <f t="shared" si="33"/>
        <v>400357280</v>
      </c>
      <c r="S38" s="21">
        <f t="shared" ref="S38:S39" si="34">+P38/L38</f>
        <v>0.70239290570127189</v>
      </c>
      <c r="T38" s="21">
        <f t="shared" ref="T38:T39" si="35">+Q38/L38</f>
        <v>1.3235293794070628E-3</v>
      </c>
      <c r="U38" s="21">
        <f t="shared" ref="U38:U39" si="36">+R38/L38</f>
        <v>1.3217411211140966E-3</v>
      </c>
    </row>
    <row r="39" spans="1:21" x14ac:dyDescent="0.25">
      <c r="A39" s="11" t="s">
        <v>82</v>
      </c>
      <c r="B39" s="12"/>
      <c r="C39" s="12"/>
      <c r="D39" s="12"/>
      <c r="E39" s="12"/>
      <c r="F39" s="12"/>
      <c r="G39" s="12"/>
      <c r="H39" s="13"/>
      <c r="I39" s="16">
        <f>+I24+I26+I38</f>
        <v>330519243272</v>
      </c>
      <c r="J39" s="16">
        <f t="shared" ref="J39:R39" si="37">+J24+J26+J38</f>
        <v>0</v>
      </c>
      <c r="K39" s="16">
        <f t="shared" si="37"/>
        <v>0</v>
      </c>
      <c r="L39" s="16">
        <f t="shared" si="37"/>
        <v>330519243272</v>
      </c>
      <c r="M39" s="16">
        <f t="shared" si="37"/>
        <v>1600000000</v>
      </c>
      <c r="N39" s="16">
        <f t="shared" si="37"/>
        <v>246306476064.56</v>
      </c>
      <c r="O39" s="16">
        <f t="shared" si="37"/>
        <v>82612767207.440002</v>
      </c>
      <c r="P39" s="16">
        <f t="shared" si="37"/>
        <v>220125976426.57001</v>
      </c>
      <c r="Q39" s="16">
        <f t="shared" si="37"/>
        <v>2486467631.5299997</v>
      </c>
      <c r="R39" s="16">
        <f t="shared" si="37"/>
        <v>2463673850.5299997</v>
      </c>
      <c r="S39" s="22">
        <f t="shared" si="34"/>
        <v>0.666000485319452</v>
      </c>
      <c r="T39" s="22">
        <f t="shared" si="35"/>
        <v>7.5229133617608079E-3</v>
      </c>
      <c r="U39" s="22">
        <f t="shared" si="36"/>
        <v>7.453949809822496E-3</v>
      </c>
    </row>
    <row r="41" spans="1:21" ht="33.950000000000003" customHeight="1" x14ac:dyDescent="0.25"/>
  </sheetData>
  <mergeCells count="13">
    <mergeCell ref="A38:H38"/>
    <mergeCell ref="A39:H39"/>
    <mergeCell ref="B1:U1"/>
    <mergeCell ref="B2:U2"/>
    <mergeCell ref="B3:U3"/>
    <mergeCell ref="B4:U4"/>
    <mergeCell ref="B5:U5"/>
    <mergeCell ref="A11:H11"/>
    <mergeCell ref="A13:H13"/>
    <mergeCell ref="A19:H19"/>
    <mergeCell ref="A23:H23"/>
    <mergeCell ref="A24:H24"/>
    <mergeCell ref="A26:H2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FEBRERO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2022-03-31T16:47:57Z</dcterms:created>
  <dcterms:modified xsi:type="dcterms:W3CDTF">2022-03-31T18:31:43Z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