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AGOSTO 2022\"/>
    </mc:Choice>
  </mc:AlternateContent>
  <xr:revisionPtr revIDLastSave="0" documentId="13_ncr:1_{E3FA0573-EF5B-47EE-85DE-F57B7E81EA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GO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7" i="1" l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2" i="1"/>
  <c r="T22" i="1"/>
  <c r="S22" i="1"/>
  <c r="U21" i="1"/>
  <c r="T21" i="1"/>
  <c r="S21" i="1"/>
  <c r="U20" i="1"/>
  <c r="T20" i="1"/>
  <c r="S20" i="1"/>
  <c r="U18" i="1"/>
  <c r="T18" i="1"/>
  <c r="S18" i="1"/>
  <c r="U17" i="1"/>
  <c r="T17" i="1"/>
  <c r="S17" i="1"/>
  <c r="U16" i="1"/>
  <c r="T16" i="1"/>
  <c r="S16" i="1"/>
  <c r="U14" i="1"/>
  <c r="T14" i="1"/>
  <c r="S14" i="1"/>
  <c r="U12" i="1"/>
  <c r="T12" i="1"/>
  <c r="S12" i="1"/>
  <c r="U10" i="1"/>
  <c r="T10" i="1"/>
  <c r="S10" i="1"/>
  <c r="U9" i="1"/>
  <c r="T9" i="1"/>
  <c r="S9" i="1"/>
  <c r="U8" i="1"/>
  <c r="T8" i="1"/>
  <c r="S8" i="1"/>
  <c r="I13" i="1" l="1"/>
  <c r="I11" i="1"/>
  <c r="R38" i="1"/>
  <c r="Q38" i="1"/>
  <c r="P38" i="1"/>
  <c r="O38" i="1"/>
  <c r="N38" i="1"/>
  <c r="M38" i="1"/>
  <c r="L38" i="1"/>
  <c r="K38" i="1"/>
  <c r="J38" i="1"/>
  <c r="I38" i="1"/>
  <c r="R26" i="1"/>
  <c r="Q26" i="1"/>
  <c r="P26" i="1"/>
  <c r="O26" i="1"/>
  <c r="N26" i="1"/>
  <c r="M26" i="1"/>
  <c r="L26" i="1"/>
  <c r="K26" i="1"/>
  <c r="J26" i="1"/>
  <c r="I26" i="1"/>
  <c r="R23" i="1"/>
  <c r="U23" i="1" s="1"/>
  <c r="Q23" i="1"/>
  <c r="P23" i="1"/>
  <c r="O23" i="1"/>
  <c r="N23" i="1"/>
  <c r="M23" i="1"/>
  <c r="L23" i="1"/>
  <c r="K23" i="1"/>
  <c r="J23" i="1"/>
  <c r="I23" i="1"/>
  <c r="R19" i="1"/>
  <c r="Q19" i="1"/>
  <c r="P19" i="1"/>
  <c r="O19" i="1"/>
  <c r="N19" i="1"/>
  <c r="M19" i="1"/>
  <c r="L19" i="1"/>
  <c r="K19" i="1"/>
  <c r="J19" i="1"/>
  <c r="I19" i="1"/>
  <c r="R13" i="1"/>
  <c r="U13" i="1" s="1"/>
  <c r="Q13" i="1"/>
  <c r="T13" i="1" s="1"/>
  <c r="P13" i="1"/>
  <c r="S13" i="1" s="1"/>
  <c r="O13" i="1"/>
  <c r="N13" i="1"/>
  <c r="M13" i="1"/>
  <c r="L13" i="1"/>
  <c r="K13" i="1"/>
  <c r="J13" i="1"/>
  <c r="R11" i="1"/>
  <c r="U11" i="1" s="1"/>
  <c r="Q11" i="1"/>
  <c r="P11" i="1"/>
  <c r="O11" i="1"/>
  <c r="N11" i="1"/>
  <c r="M11" i="1"/>
  <c r="L11" i="1"/>
  <c r="K11" i="1"/>
  <c r="J11" i="1"/>
  <c r="S38" i="1" l="1"/>
  <c r="T38" i="1"/>
  <c r="U38" i="1"/>
  <c r="J24" i="1"/>
  <c r="J39" i="1" s="1"/>
  <c r="R24" i="1"/>
  <c r="R39" i="1" s="1"/>
  <c r="S23" i="1"/>
  <c r="T23" i="1"/>
  <c r="M24" i="1"/>
  <c r="M39" i="1" s="1"/>
  <c r="T19" i="1"/>
  <c r="S19" i="1"/>
  <c r="U19" i="1"/>
  <c r="O24" i="1"/>
  <c r="O39" i="1" s="1"/>
  <c r="P24" i="1"/>
  <c r="P39" i="1" s="1"/>
  <c r="N24" i="1"/>
  <c r="N39" i="1" s="1"/>
  <c r="Q24" i="1"/>
  <c r="Q39" i="1" s="1"/>
  <c r="S11" i="1"/>
  <c r="K24" i="1"/>
  <c r="K39" i="1" s="1"/>
  <c r="T11" i="1"/>
  <c r="L24" i="1"/>
  <c r="I24" i="1"/>
  <c r="I39" i="1" s="1"/>
  <c r="U24" i="1" l="1"/>
  <c r="L39" i="1"/>
  <c r="U39" i="1" s="1"/>
  <c r="T24" i="1"/>
  <c r="S24" i="1"/>
  <c r="T39" i="1" l="1"/>
  <c r="S39" i="1"/>
</calcChain>
</file>

<file path=xl/sharedStrings.xml><?xml version="1.0" encoding="utf-8"?>
<sst xmlns="http://schemas.openxmlformats.org/spreadsheetml/2006/main" count="222" uniqueCount="88">
  <si>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</si>
  <si>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</si>
  <si>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</si>
  <si>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</si>
  <si>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</si>
  <si>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</si>
  <si>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</si>
  <si>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</si>
  <si>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</si>
  <si>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</si>
  <si>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</si>
  <si>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</si>
  <si>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</si>
  <si>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</si>
  <si>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</si>
  <si>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</si>
  <si>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</si>
  <si>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</si>
  <si>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</si>
  <si>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</si>
  <si>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</si>
  <si>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</si>
  <si>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</si>
  <si>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</si>
  <si>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</si>
  <si>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</si>
  <si>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</si>
  <si>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</si>
  <si>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</si>
  <si>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</si>
  <si>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</si>
  <si>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</si>
  <si>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</si>
  <si>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</si>
  <si>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</si>
  <si>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</si>
  <si>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</si>
  <si>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</si>
  <si>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</si>
  <si>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</si>
  <si>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</si>
  <si>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</si>
  <si>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</si>
  <si>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</si>
  <si>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</si>
  <si>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</si>
  <si>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</si>
  <si>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</si>
  <si>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</si>
  <si>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</si>
  <si>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</si>
  <si>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</si>
  <si>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</si>
  <si>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</si>
  <si>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</si>
  <si>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</si>
  <si>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</si>
  <si>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</si>
  <si>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</si>
  <si>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</si>
  <si>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</si>
  <si>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</si>
  <si>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</si>
  <si>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</si>
  <si>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</si>
  <si>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</si>
  <si>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</si>
  <si>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</si>
  <si>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</si>
  <si>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</si>
  <si>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</si>
  <si>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</si>
  <si>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</si>
  <si>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VIGENCIA 2022</t>
  </si>
  <si>
    <t>SECCION: 390101</t>
  </si>
  <si>
    <t>CIFRAS EN PESOS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</si>
  <si>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</si>
  <si>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</si>
  <si>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</si>
  <si>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</si>
  <si>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</si>
  <si>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</si>
  <si>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</si>
  <si>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</si>
  <si>
    <t>EJECUCION ACUMULADA PRESUPUESTO DE GASTOS AGOSTO</t>
  </si>
  <si>
    <t>%
COMP</t>
  </si>
  <si>
    <t>%
OBLI</t>
  </si>
  <si>
    <t>%
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</si>
</sst>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[$-1240A]&quot;$&quot;\ #,##0;\(&quot;$&quot;\ #,##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1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165" fontId="7" fillId="2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/>
    <xf numFmtId="165" fontId="7" fillId="3" borderId="1" xfId="0" applyNumberFormat="1" applyFont="1" applyFill="1" applyBorder="1" applyAlignment="1">
      <alignment horizontal="right" vertical="center" wrapText="1" readingOrder="1"/>
    </xf>
    <xf numFmtId="165" fontId="9" fillId="4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/>
    <xf numFmtId="0" fontId="9" fillId="4" borderId="5" xfId="0" applyFont="1" applyFill="1" applyBorder="1" applyAlignment="1">
      <alignment horizontal="center" vertical="center" wrapText="1" readingOrder="1"/>
    </xf>
    <xf numFmtId="0" fontId="9" fillId="4" borderId="0" xfId="0" applyFont="1" applyFill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readingOrder="1"/>
    </xf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 readingOrder="1"/>
    </xf>
    <xf numFmtId="10" fontId="11" fillId="0" borderId="1" xfId="1" applyNumberFormat="1" applyFont="1" applyFill="1" applyBorder="1" applyAlignment="1">
      <alignment horizontal="center" vertical="center" wrapText="1" readingOrder="1"/>
    </xf>
    <xf numFmtId="10" fontId="2" fillId="2" borderId="1" xfId="1" applyNumberFormat="1" applyFont="1" applyFill="1" applyBorder="1" applyAlignment="1">
      <alignment horizontal="center" vertical="center" wrapText="1" readingOrder="1"/>
    </xf>
    <xf numFmtId="10" fontId="12" fillId="3" borderId="1" xfId="1" applyNumberFormat="1" applyFont="1" applyFill="1" applyBorder="1" applyAlignment="1">
      <alignment horizontal="center" vertical="center" wrapText="1" readingOrder="1"/>
    </xf>
    <xf numFmtId="10" fontId="13" fillId="4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85724</xdr:rowOff>
    </xdr:from>
    <xdr:to>
      <xdr:col>7</xdr:col>
      <xdr:colOff>21944</xdr:colOff>
      <xdr:row>3</xdr:row>
      <xdr:rowOff>190499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56280-8296-4317-B2BD-5D396C75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76224"/>
          <a:ext cx="276514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tabSelected="1" zoomScale="85" zoomScaleNormal="85" workbookViewId="0">
      <selection activeCell="J14" sqref="J14"/>
    </sheetView>
  </sheetViews>
  <sheetFormatPr baseColWidth="10" defaultRowHeight="15" x14ac:dyDescent="0.25"/>
  <cols>
    <col min="1" max="5" width="5.42578125" customWidth="1"/>
    <col min="6" max="6" width="8" customWidth="1"/>
    <col min="7" max="7" width="9.5703125" customWidth="1"/>
    <col min="8" max="8" width="27.5703125" customWidth="1"/>
    <col min="9" max="18" width="18.85546875" customWidth="1"/>
    <col min="19" max="19" width="9.7109375" style="22" customWidth="1"/>
    <col min="20" max="20" width="8.42578125" style="22" customWidth="1"/>
    <col min="21" max="21" width="11.42578125" style="22"/>
  </cols>
  <sheetData>
    <row r="1" spans="1:21" x14ac:dyDescent="0.25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x14ac:dyDescent="0.25">
      <c r="A2" s="20" t="s">
        <v>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x14ac:dyDescent="0.25">
      <c r="A3" s="21" t="s">
        <v>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5">
      <c r="A4" s="21" t="s">
        <v>74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5">
      <c r="A5" s="21" t="s">
        <v>75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5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21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  <c r="S7" s="23" t="s">
        <v>85</v>
      </c>
      <c r="T7" s="23" t="s">
        <v>86</v>
      </c>
      <c r="U7" s="23" t="s">
        <v>87</v>
      </c>
    </row>
    <row r="8" spans="1:21" x14ac:dyDescent="0.25">
      <c r="A8" s="3" t="s">
        <v>19</v>
      </c>
      <c r="B8" s="3" t="s">
        <v>20</v>
      </c>
      <c r="C8" s="3" t="s">
        <v>20</v>
      </c>
      <c r="D8" s="3" t="s">
        <v>20</v>
      </c>
      <c r="E8" s="3"/>
      <c r="F8" s="3" t="s">
        <v>21</v>
      </c>
      <c r="G8" s="3" t="s">
        <v>22</v>
      </c>
      <c r="H8" s="4" t="s">
        <v>23</v>
      </c>
      <c r="I8" s="5">
        <v>10339243000</v>
      </c>
      <c r="J8" s="5">
        <v>0</v>
      </c>
      <c r="K8" s="5">
        <v>0</v>
      </c>
      <c r="L8" s="5">
        <v>10339243000</v>
      </c>
      <c r="M8" s="5">
        <v>0</v>
      </c>
      <c r="N8" s="5">
        <v>10339243000</v>
      </c>
      <c r="O8" s="5">
        <v>0</v>
      </c>
      <c r="P8" s="5">
        <v>6178577925</v>
      </c>
      <c r="Q8" s="5">
        <v>6178577925</v>
      </c>
      <c r="R8" s="5">
        <v>6178577925</v>
      </c>
      <c r="S8" s="24">
        <f>P8/($L8-M8)</f>
        <v>0.59758513510128353</v>
      </c>
      <c r="T8" s="24">
        <f t="shared" ref="T8:T38" si="0">Q8/($L8-M8)</f>
        <v>0.59758513510128353</v>
      </c>
      <c r="U8" s="24">
        <f>R8/($L8-M8)</f>
        <v>0.59758513510128353</v>
      </c>
    </row>
    <row r="9" spans="1:21" ht="22.5" x14ac:dyDescent="0.25">
      <c r="A9" s="3" t="s">
        <v>19</v>
      </c>
      <c r="B9" s="3" t="s">
        <v>20</v>
      </c>
      <c r="C9" s="3" t="s">
        <v>20</v>
      </c>
      <c r="D9" s="3" t="s">
        <v>24</v>
      </c>
      <c r="E9" s="3"/>
      <c r="F9" s="3" t="s">
        <v>21</v>
      </c>
      <c r="G9" s="3" t="s">
        <v>22</v>
      </c>
      <c r="H9" s="4" t="s">
        <v>25</v>
      </c>
      <c r="I9" s="5">
        <v>3626267000</v>
      </c>
      <c r="J9" s="5">
        <v>0</v>
      </c>
      <c r="K9" s="5">
        <v>0</v>
      </c>
      <c r="L9" s="5">
        <v>3626267000</v>
      </c>
      <c r="M9" s="5">
        <v>0</v>
      </c>
      <c r="N9" s="5">
        <v>3626267000</v>
      </c>
      <c r="O9" s="5">
        <v>0</v>
      </c>
      <c r="P9" s="5">
        <v>2106620380</v>
      </c>
      <c r="Q9" s="5">
        <v>2106615080</v>
      </c>
      <c r="R9" s="5">
        <v>2106615080</v>
      </c>
      <c r="S9" s="24">
        <f t="shared" ref="S9:S10" si="1">P9/($L9-M9)</f>
        <v>0.58093361023884893</v>
      </c>
      <c r="T9" s="24">
        <f t="shared" si="0"/>
        <v>0.58093214868072318</v>
      </c>
      <c r="U9" s="24">
        <f t="shared" ref="U9:U10" si="2">R9/($L9-M9)</f>
        <v>0.58093214868072318</v>
      </c>
    </row>
    <row r="10" spans="1:21" ht="33.75" x14ac:dyDescent="0.25">
      <c r="A10" s="3" t="s">
        <v>19</v>
      </c>
      <c r="B10" s="3" t="s">
        <v>20</v>
      </c>
      <c r="C10" s="3" t="s">
        <v>20</v>
      </c>
      <c r="D10" s="3" t="s">
        <v>26</v>
      </c>
      <c r="E10" s="3"/>
      <c r="F10" s="3" t="s">
        <v>21</v>
      </c>
      <c r="G10" s="3" t="s">
        <v>22</v>
      </c>
      <c r="H10" s="4" t="s">
        <v>27</v>
      </c>
      <c r="I10" s="5">
        <v>1706478000</v>
      </c>
      <c r="J10" s="5">
        <v>0</v>
      </c>
      <c r="K10" s="5">
        <v>0</v>
      </c>
      <c r="L10" s="5">
        <v>1706478000</v>
      </c>
      <c r="M10" s="5">
        <v>0</v>
      </c>
      <c r="N10" s="5">
        <v>1706478000</v>
      </c>
      <c r="O10" s="5">
        <v>0</v>
      </c>
      <c r="P10" s="5">
        <v>1121580386</v>
      </c>
      <c r="Q10" s="5">
        <v>1121580386</v>
      </c>
      <c r="R10" s="5">
        <v>1121580386</v>
      </c>
      <c r="S10" s="24">
        <f t="shared" si="1"/>
        <v>0.65724866420780115</v>
      </c>
      <c r="T10" s="24">
        <f t="shared" si="0"/>
        <v>0.65724866420780115</v>
      </c>
      <c r="U10" s="24">
        <f t="shared" si="2"/>
        <v>0.65724866420780115</v>
      </c>
    </row>
    <row r="11" spans="1:21" s="6" customFormat="1" x14ac:dyDescent="0.25">
      <c r="A11" s="16" t="s">
        <v>76</v>
      </c>
      <c r="B11" s="16"/>
      <c r="C11" s="16"/>
      <c r="D11" s="16"/>
      <c r="E11" s="16"/>
      <c r="F11" s="16"/>
      <c r="G11" s="16"/>
      <c r="H11" s="17"/>
      <c r="I11" s="7">
        <f>SUM(I8:I10)</f>
        <v>15671988000</v>
      </c>
      <c r="J11" s="7">
        <f t="shared" ref="J11:R11" si="3">SUM(J8:J10)</f>
        <v>0</v>
      </c>
      <c r="K11" s="7">
        <f t="shared" si="3"/>
        <v>0</v>
      </c>
      <c r="L11" s="7">
        <f t="shared" si="3"/>
        <v>15671988000</v>
      </c>
      <c r="M11" s="7">
        <f t="shared" si="3"/>
        <v>0</v>
      </c>
      <c r="N11" s="7">
        <f t="shared" si="3"/>
        <v>15671988000</v>
      </c>
      <c r="O11" s="7">
        <f t="shared" si="3"/>
        <v>0</v>
      </c>
      <c r="P11" s="7">
        <f t="shared" si="3"/>
        <v>9406778691</v>
      </c>
      <c r="Q11" s="7">
        <f t="shared" si="3"/>
        <v>9406773391</v>
      </c>
      <c r="R11" s="7">
        <f t="shared" si="3"/>
        <v>9406773391</v>
      </c>
      <c r="S11" s="25">
        <f>P11/(L11-M11)</f>
        <v>0.60022880894242647</v>
      </c>
      <c r="T11" s="25">
        <f t="shared" si="0"/>
        <v>0.60022847075942121</v>
      </c>
      <c r="U11" s="25">
        <f>R11/($L11-M11)</f>
        <v>0.60022847075942121</v>
      </c>
    </row>
    <row r="12" spans="1:21" ht="22.5" x14ac:dyDescent="0.25">
      <c r="A12" s="3" t="s">
        <v>19</v>
      </c>
      <c r="B12" s="3" t="s">
        <v>24</v>
      </c>
      <c r="C12" s="3"/>
      <c r="D12" s="3"/>
      <c r="E12" s="3"/>
      <c r="F12" s="3" t="s">
        <v>21</v>
      </c>
      <c r="G12" s="3" t="s">
        <v>22</v>
      </c>
      <c r="H12" s="4" t="s">
        <v>28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8169628546.9799995</v>
      </c>
      <c r="O12" s="5">
        <v>254368453.02000001</v>
      </c>
      <c r="P12" s="5">
        <v>6933552938.6599998</v>
      </c>
      <c r="Q12" s="5">
        <v>3953214161.8600001</v>
      </c>
      <c r="R12" s="5">
        <v>3940316927</v>
      </c>
      <c r="S12" s="24">
        <f>P12/($L12-M12)</f>
        <v>0.82307162961477787</v>
      </c>
      <c r="T12" s="24">
        <f t="shared" si="0"/>
        <v>0.46928010086660765</v>
      </c>
      <c r="U12" s="24">
        <f>R12/($L12-M12)</f>
        <v>0.46774908953552569</v>
      </c>
    </row>
    <row r="13" spans="1:21" s="6" customFormat="1" x14ac:dyDescent="0.25">
      <c r="A13" s="15" t="s">
        <v>77</v>
      </c>
      <c r="B13" s="16"/>
      <c r="C13" s="16"/>
      <c r="D13" s="16"/>
      <c r="E13" s="16"/>
      <c r="F13" s="16"/>
      <c r="G13" s="16"/>
      <c r="H13" s="17"/>
      <c r="I13" s="7">
        <f>+I12</f>
        <v>8423997000</v>
      </c>
      <c r="J13" s="7">
        <f t="shared" ref="J13:R13" si="4">+J12</f>
        <v>0</v>
      </c>
      <c r="K13" s="7">
        <f t="shared" si="4"/>
        <v>0</v>
      </c>
      <c r="L13" s="7">
        <f t="shared" si="4"/>
        <v>8423997000</v>
      </c>
      <c r="M13" s="7">
        <f t="shared" si="4"/>
        <v>0</v>
      </c>
      <c r="N13" s="7">
        <f t="shared" si="4"/>
        <v>8169628546.9799995</v>
      </c>
      <c r="O13" s="7">
        <f t="shared" si="4"/>
        <v>254368453.02000001</v>
      </c>
      <c r="P13" s="7">
        <f t="shared" si="4"/>
        <v>6933552938.6599998</v>
      </c>
      <c r="Q13" s="7">
        <f t="shared" si="4"/>
        <v>3953214161.8600001</v>
      </c>
      <c r="R13" s="7">
        <f t="shared" si="4"/>
        <v>3940316927</v>
      </c>
      <c r="S13" s="25">
        <f>P13/(L13-M13)</f>
        <v>0.82307162961477787</v>
      </c>
      <c r="T13" s="25">
        <f t="shared" si="0"/>
        <v>0.46928010086660765</v>
      </c>
      <c r="U13" s="25">
        <f>R13/($L13-M13)</f>
        <v>0.46774908953552569</v>
      </c>
    </row>
    <row r="14" spans="1:21" ht="22.5" x14ac:dyDescent="0.25">
      <c r="A14" s="3" t="s">
        <v>19</v>
      </c>
      <c r="B14" s="3" t="s">
        <v>26</v>
      </c>
      <c r="C14" s="3" t="s">
        <v>24</v>
      </c>
      <c r="D14" s="3" t="s">
        <v>24</v>
      </c>
      <c r="E14" s="3"/>
      <c r="F14" s="3" t="s">
        <v>21</v>
      </c>
      <c r="G14" s="3" t="s">
        <v>22</v>
      </c>
      <c r="H14" s="4" t="s">
        <v>29</v>
      </c>
      <c r="I14" s="5">
        <v>467769000</v>
      </c>
      <c r="J14" s="5">
        <v>0</v>
      </c>
      <c r="K14" s="5">
        <v>0</v>
      </c>
      <c r="L14" s="5">
        <v>467769000</v>
      </c>
      <c r="M14" s="5">
        <v>0</v>
      </c>
      <c r="N14" s="5">
        <v>87000000</v>
      </c>
      <c r="O14" s="5">
        <v>380769000</v>
      </c>
      <c r="P14" s="5">
        <v>87000000</v>
      </c>
      <c r="Q14" s="5">
        <v>87000000</v>
      </c>
      <c r="R14" s="5">
        <v>0</v>
      </c>
      <c r="S14" s="24">
        <f t="shared" ref="S14:S18" si="5">P14/($L14-M14)</f>
        <v>0.18598923827786792</v>
      </c>
      <c r="T14" s="24">
        <f t="shared" si="0"/>
        <v>0.18598923827786792</v>
      </c>
      <c r="U14" s="24">
        <f t="shared" ref="U14:U18" si="6">R14/($L14-M14)</f>
        <v>0</v>
      </c>
    </row>
    <row r="15" spans="1:21" ht="33.75" x14ac:dyDescent="0.25">
      <c r="A15" s="3" t="s">
        <v>19</v>
      </c>
      <c r="B15" s="3" t="s">
        <v>26</v>
      </c>
      <c r="C15" s="3" t="s">
        <v>26</v>
      </c>
      <c r="D15" s="3" t="s">
        <v>20</v>
      </c>
      <c r="E15" s="3" t="s">
        <v>30</v>
      </c>
      <c r="F15" s="3" t="s">
        <v>21</v>
      </c>
      <c r="G15" s="3" t="s">
        <v>22</v>
      </c>
      <c r="H15" s="4" t="s">
        <v>31</v>
      </c>
      <c r="I15" s="5">
        <v>1600000000</v>
      </c>
      <c r="J15" s="5">
        <v>0</v>
      </c>
      <c r="K15" s="5">
        <v>0</v>
      </c>
      <c r="L15" s="5">
        <v>1600000000</v>
      </c>
      <c r="M15" s="5">
        <v>1600000000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24">
        <v>0</v>
      </c>
      <c r="T15" s="24">
        <v>0</v>
      </c>
      <c r="U15" s="24">
        <v>0</v>
      </c>
    </row>
    <row r="16" spans="1:21" ht="33.75" x14ac:dyDescent="0.25">
      <c r="A16" s="3" t="s">
        <v>19</v>
      </c>
      <c r="B16" s="3" t="s">
        <v>26</v>
      </c>
      <c r="C16" s="3" t="s">
        <v>32</v>
      </c>
      <c r="D16" s="3" t="s">
        <v>24</v>
      </c>
      <c r="E16" s="3" t="s">
        <v>33</v>
      </c>
      <c r="F16" s="3" t="s">
        <v>21</v>
      </c>
      <c r="G16" s="3" t="s">
        <v>22</v>
      </c>
      <c r="H16" s="4" t="s">
        <v>34</v>
      </c>
      <c r="I16" s="5">
        <v>32825000</v>
      </c>
      <c r="J16" s="5">
        <v>0</v>
      </c>
      <c r="K16" s="5">
        <v>0</v>
      </c>
      <c r="L16" s="5">
        <v>32825000</v>
      </c>
      <c r="M16" s="5">
        <v>0</v>
      </c>
      <c r="N16" s="5">
        <v>32825000</v>
      </c>
      <c r="O16" s="5">
        <v>0</v>
      </c>
      <c r="P16" s="5">
        <v>24511335</v>
      </c>
      <c r="Q16" s="5">
        <v>24511335</v>
      </c>
      <c r="R16" s="5">
        <v>24511335</v>
      </c>
      <c r="S16" s="24">
        <f t="shared" si="5"/>
        <v>0.74672764661081492</v>
      </c>
      <c r="T16" s="24">
        <f t="shared" si="0"/>
        <v>0.74672764661081492</v>
      </c>
      <c r="U16" s="24">
        <f t="shared" si="6"/>
        <v>0.74672764661081492</v>
      </c>
    </row>
    <row r="17" spans="1:21" ht="22.5" x14ac:dyDescent="0.25">
      <c r="A17" s="3" t="s">
        <v>19</v>
      </c>
      <c r="B17" s="3" t="s">
        <v>26</v>
      </c>
      <c r="C17" s="3" t="s">
        <v>35</v>
      </c>
      <c r="D17" s="3" t="s">
        <v>20</v>
      </c>
      <c r="E17" s="3" t="s">
        <v>36</v>
      </c>
      <c r="F17" s="3" t="s">
        <v>21</v>
      </c>
      <c r="G17" s="3" t="s">
        <v>22</v>
      </c>
      <c r="H17" s="4" t="s">
        <v>37</v>
      </c>
      <c r="I17" s="5">
        <v>68709000</v>
      </c>
      <c r="J17" s="5">
        <v>0</v>
      </c>
      <c r="K17" s="5">
        <v>0</v>
      </c>
      <c r="L17" s="5">
        <v>68709000</v>
      </c>
      <c r="M17" s="5">
        <v>0</v>
      </c>
      <c r="N17" s="5">
        <v>68709000</v>
      </c>
      <c r="O17" s="5">
        <v>0</v>
      </c>
      <c r="P17" s="5">
        <v>68709000</v>
      </c>
      <c r="Q17" s="5">
        <v>68709000</v>
      </c>
      <c r="R17" s="5">
        <v>68709000</v>
      </c>
      <c r="S17" s="24">
        <f t="shared" si="5"/>
        <v>1</v>
      </c>
      <c r="T17" s="24">
        <f t="shared" si="0"/>
        <v>1</v>
      </c>
      <c r="U17" s="24">
        <f t="shared" si="6"/>
        <v>1</v>
      </c>
    </row>
    <row r="18" spans="1:21" ht="33.75" x14ac:dyDescent="0.25">
      <c r="A18" s="3" t="s">
        <v>19</v>
      </c>
      <c r="B18" s="3" t="s">
        <v>26</v>
      </c>
      <c r="C18" s="3" t="s">
        <v>35</v>
      </c>
      <c r="D18" s="3" t="s">
        <v>20</v>
      </c>
      <c r="E18" s="3" t="s">
        <v>38</v>
      </c>
      <c r="F18" s="3" t="s">
        <v>21</v>
      </c>
      <c r="G18" s="3" t="s">
        <v>22</v>
      </c>
      <c r="H18" s="4" t="s">
        <v>39</v>
      </c>
      <c r="I18" s="5">
        <v>76343000</v>
      </c>
      <c r="J18" s="5">
        <v>0</v>
      </c>
      <c r="K18" s="5">
        <v>0</v>
      </c>
      <c r="L18" s="5">
        <v>76343000</v>
      </c>
      <c r="M18" s="5">
        <v>0</v>
      </c>
      <c r="N18" s="5">
        <v>76343000</v>
      </c>
      <c r="O18" s="5">
        <v>0</v>
      </c>
      <c r="P18" s="5">
        <v>0</v>
      </c>
      <c r="Q18" s="5">
        <v>0</v>
      </c>
      <c r="R18" s="5">
        <v>0</v>
      </c>
      <c r="S18" s="24">
        <f t="shared" si="5"/>
        <v>0</v>
      </c>
      <c r="T18" s="24">
        <f t="shared" si="0"/>
        <v>0</v>
      </c>
      <c r="U18" s="24">
        <f t="shared" si="6"/>
        <v>0</v>
      </c>
    </row>
    <row r="19" spans="1:21" s="8" customFormat="1" x14ac:dyDescent="0.25">
      <c r="A19" s="15" t="s">
        <v>78</v>
      </c>
      <c r="B19" s="16"/>
      <c r="C19" s="16"/>
      <c r="D19" s="16"/>
      <c r="E19" s="16"/>
      <c r="F19" s="16"/>
      <c r="G19" s="16"/>
      <c r="H19" s="17"/>
      <c r="I19" s="7">
        <f>SUM(I14:I18)</f>
        <v>2245646000</v>
      </c>
      <c r="J19" s="7">
        <f t="shared" ref="J19:R19" si="7">SUM(J14:J18)</f>
        <v>0</v>
      </c>
      <c r="K19" s="7">
        <f t="shared" si="7"/>
        <v>0</v>
      </c>
      <c r="L19" s="7">
        <f t="shared" si="7"/>
        <v>2245646000</v>
      </c>
      <c r="M19" s="7">
        <f t="shared" si="7"/>
        <v>1600000000</v>
      </c>
      <c r="N19" s="7">
        <f t="shared" si="7"/>
        <v>264877000</v>
      </c>
      <c r="O19" s="7">
        <f t="shared" si="7"/>
        <v>380769000</v>
      </c>
      <c r="P19" s="7">
        <f t="shared" si="7"/>
        <v>180220335</v>
      </c>
      <c r="Q19" s="7">
        <f t="shared" si="7"/>
        <v>180220335</v>
      </c>
      <c r="R19" s="7">
        <f t="shared" si="7"/>
        <v>93220335</v>
      </c>
      <c r="S19" s="25">
        <f>P19/(L19-M19)</f>
        <v>0.27913180752300798</v>
      </c>
      <c r="T19" s="25">
        <f t="shared" si="0"/>
        <v>0.27913180752300798</v>
      </c>
      <c r="U19" s="25">
        <f>R19/($L19-M19)</f>
        <v>0.14438304426884083</v>
      </c>
    </row>
    <row r="20" spans="1:21" x14ac:dyDescent="0.25">
      <c r="A20" s="3" t="s">
        <v>19</v>
      </c>
      <c r="B20" s="3" t="s">
        <v>40</v>
      </c>
      <c r="C20" s="3" t="s">
        <v>20</v>
      </c>
      <c r="D20" s="3"/>
      <c r="E20" s="3"/>
      <c r="F20" s="3" t="s">
        <v>21</v>
      </c>
      <c r="G20" s="3" t="s">
        <v>22</v>
      </c>
      <c r="H20" s="4" t="s">
        <v>41</v>
      </c>
      <c r="I20" s="5">
        <v>172816000</v>
      </c>
      <c r="J20" s="5">
        <v>0</v>
      </c>
      <c r="K20" s="5">
        <v>0</v>
      </c>
      <c r="L20" s="5">
        <v>172816000</v>
      </c>
      <c r="M20" s="5">
        <v>0</v>
      </c>
      <c r="N20" s="5">
        <v>148070000</v>
      </c>
      <c r="O20" s="5">
        <v>24746000</v>
      </c>
      <c r="P20" s="5">
        <v>148049000</v>
      </c>
      <c r="Q20" s="5">
        <v>148049000</v>
      </c>
      <c r="R20" s="5">
        <v>148049000</v>
      </c>
      <c r="S20" s="24">
        <f>P20/($L20-M20)</f>
        <v>0.85668572354411632</v>
      </c>
      <c r="T20" s="24">
        <f t="shared" si="0"/>
        <v>0.85668572354411632</v>
      </c>
      <c r="U20" s="24">
        <f>R20/($L20-M20)</f>
        <v>0.85668572354411632</v>
      </c>
    </row>
    <row r="21" spans="1:21" ht="22.5" x14ac:dyDescent="0.25">
      <c r="A21" s="3" t="s">
        <v>19</v>
      </c>
      <c r="B21" s="3" t="s">
        <v>40</v>
      </c>
      <c r="C21" s="3" t="s">
        <v>26</v>
      </c>
      <c r="D21" s="3"/>
      <c r="E21" s="3"/>
      <c r="F21" s="3" t="s">
        <v>21</v>
      </c>
      <c r="G21" s="3" t="s">
        <v>22</v>
      </c>
      <c r="H21" s="4" t="s">
        <v>42</v>
      </c>
      <c r="I21" s="5">
        <v>649000</v>
      </c>
      <c r="J21" s="5">
        <v>0</v>
      </c>
      <c r="K21" s="5">
        <v>0</v>
      </c>
      <c r="L21" s="5">
        <v>649000</v>
      </c>
      <c r="M21" s="5">
        <v>0</v>
      </c>
      <c r="N21" s="5">
        <v>603000</v>
      </c>
      <c r="O21" s="5">
        <v>46000</v>
      </c>
      <c r="P21" s="5">
        <v>603000</v>
      </c>
      <c r="Q21" s="5">
        <v>603000</v>
      </c>
      <c r="R21" s="5">
        <v>603000</v>
      </c>
      <c r="S21" s="24">
        <f>P21/($L21-M21)</f>
        <v>0.92912172573189522</v>
      </c>
      <c r="T21" s="24">
        <f t="shared" si="0"/>
        <v>0.92912172573189522</v>
      </c>
      <c r="U21" s="24">
        <f t="shared" ref="U21:U38" si="8">R21/($L21-M21)</f>
        <v>0.92912172573189522</v>
      </c>
    </row>
    <row r="22" spans="1:21" ht="22.5" x14ac:dyDescent="0.25">
      <c r="A22" s="3" t="s">
        <v>19</v>
      </c>
      <c r="B22" s="3" t="s">
        <v>40</v>
      </c>
      <c r="C22" s="3" t="s">
        <v>32</v>
      </c>
      <c r="D22" s="3" t="s">
        <v>20</v>
      </c>
      <c r="E22" s="3"/>
      <c r="F22" s="3" t="s">
        <v>43</v>
      </c>
      <c r="G22" s="3" t="s">
        <v>44</v>
      </c>
      <c r="H22" s="4" t="s">
        <v>45</v>
      </c>
      <c r="I22" s="5">
        <v>1087557000</v>
      </c>
      <c r="J22" s="5">
        <v>0</v>
      </c>
      <c r="K22" s="5">
        <v>0</v>
      </c>
      <c r="L22" s="5">
        <v>1087557000</v>
      </c>
      <c r="M22" s="5">
        <v>0</v>
      </c>
      <c r="N22" s="5">
        <v>0</v>
      </c>
      <c r="O22" s="5">
        <v>1087557000</v>
      </c>
      <c r="P22" s="5">
        <v>0</v>
      </c>
      <c r="Q22" s="5">
        <v>0</v>
      </c>
      <c r="R22" s="5">
        <v>0</v>
      </c>
      <c r="S22" s="24">
        <f>P22/($L22-M22)</f>
        <v>0</v>
      </c>
      <c r="T22" s="24">
        <f t="shared" si="0"/>
        <v>0</v>
      </c>
      <c r="U22" s="24">
        <f t="shared" si="8"/>
        <v>0</v>
      </c>
    </row>
    <row r="23" spans="1:21" s="8" customFormat="1" x14ac:dyDescent="0.25">
      <c r="A23" s="15" t="s">
        <v>79</v>
      </c>
      <c r="B23" s="16"/>
      <c r="C23" s="16"/>
      <c r="D23" s="16"/>
      <c r="E23" s="16"/>
      <c r="F23" s="16"/>
      <c r="G23" s="16"/>
      <c r="H23" s="17"/>
      <c r="I23" s="7">
        <f>SUM(I20:I22)</f>
        <v>1261022000</v>
      </c>
      <c r="J23" s="7">
        <f t="shared" ref="J23:R23" si="9">SUM(J20:J22)</f>
        <v>0</v>
      </c>
      <c r="K23" s="7">
        <f t="shared" si="9"/>
        <v>0</v>
      </c>
      <c r="L23" s="7">
        <f t="shared" si="9"/>
        <v>1261022000</v>
      </c>
      <c r="M23" s="7">
        <f t="shared" si="9"/>
        <v>0</v>
      </c>
      <c r="N23" s="7">
        <f t="shared" si="9"/>
        <v>148673000</v>
      </c>
      <c r="O23" s="7">
        <f t="shared" si="9"/>
        <v>1112349000</v>
      </c>
      <c r="P23" s="7">
        <f t="shared" si="9"/>
        <v>148652000</v>
      </c>
      <c r="Q23" s="7">
        <f t="shared" si="9"/>
        <v>148652000</v>
      </c>
      <c r="R23" s="7">
        <f t="shared" si="9"/>
        <v>148652000</v>
      </c>
      <c r="S23" s="25">
        <f>P23/(L23-M23)</f>
        <v>0.1178821622461781</v>
      </c>
      <c r="T23" s="25">
        <f t="shared" si="0"/>
        <v>0.1178821622461781</v>
      </c>
      <c r="U23" s="25">
        <f t="shared" si="8"/>
        <v>0.1178821622461781</v>
      </c>
    </row>
    <row r="24" spans="1:21" s="8" customFormat="1" x14ac:dyDescent="0.25">
      <c r="A24" s="18" t="s">
        <v>80</v>
      </c>
      <c r="B24" s="18"/>
      <c r="C24" s="18"/>
      <c r="D24" s="18"/>
      <c r="E24" s="18"/>
      <c r="F24" s="18"/>
      <c r="G24" s="18"/>
      <c r="H24" s="19"/>
      <c r="I24" s="9">
        <f>+I11+I13+I19+I23</f>
        <v>27602653000</v>
      </c>
      <c r="J24" s="9">
        <f t="shared" ref="J24:R24" si="10">+J11+J13+J19+J23</f>
        <v>0</v>
      </c>
      <c r="K24" s="9">
        <f t="shared" si="10"/>
        <v>0</v>
      </c>
      <c r="L24" s="9">
        <f t="shared" si="10"/>
        <v>27602653000</v>
      </c>
      <c r="M24" s="9">
        <f t="shared" si="10"/>
        <v>1600000000</v>
      </c>
      <c r="N24" s="9">
        <f t="shared" si="10"/>
        <v>24255166546.98</v>
      </c>
      <c r="O24" s="9">
        <f t="shared" si="10"/>
        <v>1747486453.02</v>
      </c>
      <c r="P24" s="9">
        <f t="shared" si="10"/>
        <v>16669203964.66</v>
      </c>
      <c r="Q24" s="9">
        <f t="shared" si="10"/>
        <v>13688859887.860001</v>
      </c>
      <c r="R24" s="9">
        <f t="shared" si="10"/>
        <v>13588962653</v>
      </c>
      <c r="S24" s="26">
        <f>P24/(L24-M24)</f>
        <v>0.64105781685661078</v>
      </c>
      <c r="T24" s="26">
        <f t="shared" si="0"/>
        <v>0.52644089385263881</v>
      </c>
      <c r="U24" s="26">
        <f t="shared" si="8"/>
        <v>0.52259908452418302</v>
      </c>
    </row>
    <row r="25" spans="1:21" ht="22.5" x14ac:dyDescent="0.25">
      <c r="A25" s="3" t="s">
        <v>46</v>
      </c>
      <c r="B25" s="3" t="s">
        <v>21</v>
      </c>
      <c r="C25" s="3" t="s">
        <v>32</v>
      </c>
      <c r="D25" s="3" t="s">
        <v>20</v>
      </c>
      <c r="E25" s="3"/>
      <c r="F25" s="3" t="s">
        <v>43</v>
      </c>
      <c r="G25" s="3" t="s">
        <v>22</v>
      </c>
      <c r="H25" s="4" t="s">
        <v>47</v>
      </c>
      <c r="I25" s="5">
        <v>15157000</v>
      </c>
      <c r="J25" s="5">
        <v>0</v>
      </c>
      <c r="K25" s="5">
        <v>0</v>
      </c>
      <c r="L25" s="5">
        <v>15157000</v>
      </c>
      <c r="M25" s="5">
        <v>0</v>
      </c>
      <c r="N25" s="5">
        <v>0</v>
      </c>
      <c r="O25" s="5">
        <v>15157000</v>
      </c>
      <c r="P25" s="5">
        <v>0</v>
      </c>
      <c r="Q25" s="5">
        <v>0</v>
      </c>
      <c r="R25" s="5">
        <v>0</v>
      </c>
      <c r="S25" s="24">
        <f>P25/($L25-M25)</f>
        <v>0</v>
      </c>
      <c r="T25" s="24">
        <f t="shared" si="0"/>
        <v>0</v>
      </c>
      <c r="U25" s="24">
        <f t="shared" si="8"/>
        <v>0</v>
      </c>
    </row>
    <row r="26" spans="1:21" s="8" customFormat="1" x14ac:dyDescent="0.25">
      <c r="A26" s="18" t="s">
        <v>81</v>
      </c>
      <c r="B26" s="18"/>
      <c r="C26" s="18"/>
      <c r="D26" s="18"/>
      <c r="E26" s="18"/>
      <c r="F26" s="18"/>
      <c r="G26" s="18"/>
      <c r="H26" s="19"/>
      <c r="I26" s="9">
        <f>+I25</f>
        <v>15157000</v>
      </c>
      <c r="J26" s="9">
        <f t="shared" ref="J26:R26" si="11">+J25</f>
        <v>0</v>
      </c>
      <c r="K26" s="9">
        <f t="shared" si="11"/>
        <v>0</v>
      </c>
      <c r="L26" s="9">
        <f t="shared" si="11"/>
        <v>15157000</v>
      </c>
      <c r="M26" s="9">
        <f t="shared" si="11"/>
        <v>0</v>
      </c>
      <c r="N26" s="9">
        <f t="shared" si="11"/>
        <v>0</v>
      </c>
      <c r="O26" s="9">
        <f t="shared" si="11"/>
        <v>15157000</v>
      </c>
      <c r="P26" s="9">
        <f t="shared" si="11"/>
        <v>0</v>
      </c>
      <c r="Q26" s="9">
        <f t="shared" si="11"/>
        <v>0</v>
      </c>
      <c r="R26" s="9">
        <f t="shared" si="11"/>
        <v>0</v>
      </c>
      <c r="S26" s="26">
        <f>P26/(L26-M26)</f>
        <v>0</v>
      </c>
      <c r="T26" s="26">
        <f t="shared" si="0"/>
        <v>0</v>
      </c>
      <c r="U26" s="26">
        <f t="shared" si="8"/>
        <v>0</v>
      </c>
    </row>
    <row r="27" spans="1:21" ht="67.5" x14ac:dyDescent="0.25">
      <c r="A27" s="3" t="s">
        <v>48</v>
      </c>
      <c r="B27" s="3" t="s">
        <v>49</v>
      </c>
      <c r="C27" s="3" t="s">
        <v>50</v>
      </c>
      <c r="D27" s="3" t="s">
        <v>51</v>
      </c>
      <c r="E27" s="3"/>
      <c r="F27" s="3" t="s">
        <v>52</v>
      </c>
      <c r="G27" s="3" t="s">
        <v>22</v>
      </c>
      <c r="H27" s="4" t="s">
        <v>53</v>
      </c>
      <c r="I27" s="5">
        <v>10000000000</v>
      </c>
      <c r="J27" s="5">
        <v>0</v>
      </c>
      <c r="K27" s="5">
        <v>0</v>
      </c>
      <c r="L27" s="5">
        <v>10000000000</v>
      </c>
      <c r="M27" s="5">
        <v>0</v>
      </c>
      <c r="N27" s="5">
        <v>9755595710.7299995</v>
      </c>
      <c r="O27" s="5">
        <v>244404289.27000001</v>
      </c>
      <c r="P27" s="5">
        <v>6992959165.7299995</v>
      </c>
      <c r="Q27" s="5">
        <v>3708522823.9000001</v>
      </c>
      <c r="R27" s="5">
        <v>3708522823.9000001</v>
      </c>
      <c r="S27" s="24">
        <f t="shared" ref="S27:S37" si="12">P27/($L27-M27)</f>
        <v>0.69929591657299994</v>
      </c>
      <c r="T27" s="24">
        <f t="shared" si="0"/>
        <v>0.37085228239000001</v>
      </c>
      <c r="U27" s="24">
        <f t="shared" si="8"/>
        <v>0.37085228239000001</v>
      </c>
    </row>
    <row r="28" spans="1:21" ht="33.75" x14ac:dyDescent="0.25">
      <c r="A28" s="3" t="s">
        <v>48</v>
      </c>
      <c r="B28" s="3" t="s">
        <v>49</v>
      </c>
      <c r="C28" s="3" t="s">
        <v>50</v>
      </c>
      <c r="D28" s="3" t="s">
        <v>54</v>
      </c>
      <c r="E28" s="3"/>
      <c r="F28" s="3" t="s">
        <v>52</v>
      </c>
      <c r="G28" s="3" t="s">
        <v>22</v>
      </c>
      <c r="H28" s="4" t="s">
        <v>55</v>
      </c>
      <c r="I28" s="5">
        <v>19000000000</v>
      </c>
      <c r="J28" s="5">
        <v>0</v>
      </c>
      <c r="K28" s="5">
        <v>0</v>
      </c>
      <c r="L28" s="5">
        <v>19000000000</v>
      </c>
      <c r="M28" s="5">
        <v>0</v>
      </c>
      <c r="N28" s="5">
        <v>17355160204</v>
      </c>
      <c r="O28" s="5">
        <v>1644839796</v>
      </c>
      <c r="P28" s="5">
        <v>17154289346</v>
      </c>
      <c r="Q28" s="5">
        <v>8652165410.2299995</v>
      </c>
      <c r="R28" s="5">
        <v>8651806775.2299995</v>
      </c>
      <c r="S28" s="24">
        <f t="shared" si="12"/>
        <v>0.90285733400000001</v>
      </c>
      <c r="T28" s="24">
        <f t="shared" si="0"/>
        <v>0.4553771268542105</v>
      </c>
      <c r="U28" s="24">
        <f t="shared" si="8"/>
        <v>0.4553582513278947</v>
      </c>
    </row>
    <row r="29" spans="1:21" ht="45" x14ac:dyDescent="0.25">
      <c r="A29" s="3" t="s">
        <v>48</v>
      </c>
      <c r="B29" s="3" t="s">
        <v>49</v>
      </c>
      <c r="C29" s="3" t="s">
        <v>50</v>
      </c>
      <c r="D29" s="3" t="s">
        <v>56</v>
      </c>
      <c r="E29" s="3" t="s">
        <v>0</v>
      </c>
      <c r="F29" s="3" t="s">
        <v>52</v>
      </c>
      <c r="G29" s="3" t="s">
        <v>22</v>
      </c>
      <c r="H29" s="4" t="s">
        <v>57</v>
      </c>
      <c r="I29" s="5">
        <v>2000000000</v>
      </c>
      <c r="J29" s="5">
        <v>0</v>
      </c>
      <c r="K29" s="5">
        <v>0</v>
      </c>
      <c r="L29" s="5">
        <v>2000000000</v>
      </c>
      <c r="M29" s="5">
        <v>0</v>
      </c>
      <c r="N29" s="5">
        <v>2000000000</v>
      </c>
      <c r="O29" s="5">
        <v>0</v>
      </c>
      <c r="P29" s="5">
        <v>2000000000</v>
      </c>
      <c r="Q29" s="5">
        <v>840000000</v>
      </c>
      <c r="R29" s="5">
        <v>840000000</v>
      </c>
      <c r="S29" s="24">
        <f t="shared" si="12"/>
        <v>1</v>
      </c>
      <c r="T29" s="24">
        <f t="shared" si="0"/>
        <v>0.42</v>
      </c>
      <c r="U29" s="24">
        <f t="shared" si="8"/>
        <v>0.42</v>
      </c>
    </row>
    <row r="30" spans="1:21" ht="67.5" x14ac:dyDescent="0.25">
      <c r="A30" s="3" t="s">
        <v>48</v>
      </c>
      <c r="B30" s="3" t="s">
        <v>49</v>
      </c>
      <c r="C30" s="3" t="s">
        <v>50</v>
      </c>
      <c r="D30" s="3" t="s">
        <v>58</v>
      </c>
      <c r="E30" s="3"/>
      <c r="F30" s="3" t="s">
        <v>52</v>
      </c>
      <c r="G30" s="3" t="s">
        <v>22</v>
      </c>
      <c r="H30" s="4" t="s">
        <v>59</v>
      </c>
      <c r="I30" s="5">
        <v>3000000000</v>
      </c>
      <c r="J30" s="5">
        <v>0</v>
      </c>
      <c r="K30" s="5">
        <v>0</v>
      </c>
      <c r="L30" s="5">
        <v>3000000000</v>
      </c>
      <c r="M30" s="5">
        <v>0</v>
      </c>
      <c r="N30" s="5">
        <v>3000000000</v>
      </c>
      <c r="O30" s="5">
        <v>0</v>
      </c>
      <c r="P30" s="5">
        <v>3000000000</v>
      </c>
      <c r="Q30" s="5">
        <v>500000000</v>
      </c>
      <c r="R30" s="5">
        <v>500000000</v>
      </c>
      <c r="S30" s="24">
        <f t="shared" si="12"/>
        <v>1</v>
      </c>
      <c r="T30" s="24">
        <f t="shared" si="0"/>
        <v>0.16666666666666666</v>
      </c>
      <c r="U30" s="24">
        <f t="shared" si="8"/>
        <v>0.16666666666666666</v>
      </c>
    </row>
    <row r="31" spans="1:21" ht="45" x14ac:dyDescent="0.25">
      <c r="A31" s="3" t="s">
        <v>48</v>
      </c>
      <c r="B31" s="3" t="s">
        <v>60</v>
      </c>
      <c r="C31" s="3" t="s">
        <v>50</v>
      </c>
      <c r="D31" s="3" t="s">
        <v>51</v>
      </c>
      <c r="E31" s="3"/>
      <c r="F31" s="3" t="s">
        <v>61</v>
      </c>
      <c r="G31" s="3" t="s">
        <v>44</v>
      </c>
      <c r="H31" s="4" t="s">
        <v>62</v>
      </c>
      <c r="I31" s="5">
        <v>63000000000</v>
      </c>
      <c r="J31" s="5">
        <v>0</v>
      </c>
      <c r="K31" s="5">
        <v>0</v>
      </c>
      <c r="L31" s="5">
        <v>63000000000</v>
      </c>
      <c r="M31" s="5">
        <v>0</v>
      </c>
      <c r="N31" s="5">
        <v>63000000000</v>
      </c>
      <c r="O31" s="5">
        <v>0</v>
      </c>
      <c r="P31" s="5">
        <v>0</v>
      </c>
      <c r="Q31" s="5">
        <v>0</v>
      </c>
      <c r="R31" s="5">
        <v>0</v>
      </c>
      <c r="S31" s="24">
        <f t="shared" si="12"/>
        <v>0</v>
      </c>
      <c r="T31" s="24">
        <f t="shared" si="0"/>
        <v>0</v>
      </c>
      <c r="U31" s="24">
        <f t="shared" si="8"/>
        <v>0</v>
      </c>
    </row>
    <row r="32" spans="1:21" ht="33.75" x14ac:dyDescent="0.25">
      <c r="A32" s="3" t="s">
        <v>48</v>
      </c>
      <c r="B32" s="3" t="s">
        <v>60</v>
      </c>
      <c r="C32" s="3" t="s">
        <v>50</v>
      </c>
      <c r="D32" s="3" t="s">
        <v>54</v>
      </c>
      <c r="E32" s="3"/>
      <c r="F32" s="3" t="s">
        <v>52</v>
      </c>
      <c r="G32" s="3" t="s">
        <v>22</v>
      </c>
      <c r="H32" s="4" t="s">
        <v>63</v>
      </c>
      <c r="I32" s="5">
        <v>128000000000</v>
      </c>
      <c r="J32" s="5">
        <v>0</v>
      </c>
      <c r="K32" s="5">
        <v>0</v>
      </c>
      <c r="L32" s="5">
        <v>128000000000</v>
      </c>
      <c r="M32" s="5">
        <v>0</v>
      </c>
      <c r="N32" s="5">
        <v>128000000000</v>
      </c>
      <c r="O32" s="5">
        <v>0</v>
      </c>
      <c r="P32" s="5">
        <v>128000000000</v>
      </c>
      <c r="Q32" s="5">
        <v>92131644106</v>
      </c>
      <c r="R32" s="5">
        <v>92131644106</v>
      </c>
      <c r="S32" s="24">
        <f t="shared" si="12"/>
        <v>1</v>
      </c>
      <c r="T32" s="24">
        <f t="shared" si="0"/>
        <v>0.71977846957812497</v>
      </c>
      <c r="U32" s="24">
        <f t="shared" si="8"/>
        <v>0.71977846957812497</v>
      </c>
    </row>
    <row r="33" spans="1:21" ht="45" x14ac:dyDescent="0.25">
      <c r="A33" s="3" t="s">
        <v>48</v>
      </c>
      <c r="B33" s="3" t="s">
        <v>60</v>
      </c>
      <c r="C33" s="3" t="s">
        <v>50</v>
      </c>
      <c r="D33" s="3" t="s">
        <v>56</v>
      </c>
      <c r="E33" s="3"/>
      <c r="F33" s="3" t="s">
        <v>52</v>
      </c>
      <c r="G33" s="3" t="s">
        <v>22</v>
      </c>
      <c r="H33" s="4" t="s">
        <v>64</v>
      </c>
      <c r="I33" s="5">
        <v>20901433272</v>
      </c>
      <c r="J33" s="5">
        <v>0</v>
      </c>
      <c r="K33" s="5">
        <v>0</v>
      </c>
      <c r="L33" s="5">
        <v>20901433272</v>
      </c>
      <c r="M33" s="5">
        <v>0</v>
      </c>
      <c r="N33" s="5">
        <v>20901433272</v>
      </c>
      <c r="O33" s="5">
        <v>0</v>
      </c>
      <c r="P33" s="5">
        <v>20901433272</v>
      </c>
      <c r="Q33" s="5">
        <v>3500000000</v>
      </c>
      <c r="R33" s="5">
        <v>3500000000</v>
      </c>
      <c r="S33" s="24">
        <f t="shared" si="12"/>
        <v>1</v>
      </c>
      <c r="T33" s="24">
        <f t="shared" si="0"/>
        <v>0.16745263133168353</v>
      </c>
      <c r="U33" s="24">
        <f t="shared" si="8"/>
        <v>0.16745263133168353</v>
      </c>
    </row>
    <row r="34" spans="1:21" ht="67.5" x14ac:dyDescent="0.25">
      <c r="A34" s="3" t="s">
        <v>48</v>
      </c>
      <c r="B34" s="3" t="s">
        <v>65</v>
      </c>
      <c r="C34" s="3" t="s">
        <v>50</v>
      </c>
      <c r="D34" s="3" t="s">
        <v>51</v>
      </c>
      <c r="E34" s="3"/>
      <c r="F34" s="3" t="s">
        <v>52</v>
      </c>
      <c r="G34" s="3" t="s">
        <v>22</v>
      </c>
      <c r="H34" s="4" t="s">
        <v>66</v>
      </c>
      <c r="I34" s="5">
        <v>17500000000</v>
      </c>
      <c r="J34" s="5">
        <v>0</v>
      </c>
      <c r="K34" s="5">
        <v>0</v>
      </c>
      <c r="L34" s="5">
        <v>17500000000</v>
      </c>
      <c r="M34" s="5">
        <v>0</v>
      </c>
      <c r="N34" s="5">
        <v>17500000000</v>
      </c>
      <c r="O34" s="5">
        <v>0</v>
      </c>
      <c r="P34" s="5">
        <v>17500000000</v>
      </c>
      <c r="Q34" s="5">
        <v>8667122715</v>
      </c>
      <c r="R34" s="5">
        <v>8667122715</v>
      </c>
      <c r="S34" s="24">
        <f t="shared" si="12"/>
        <v>1</v>
      </c>
      <c r="T34" s="24">
        <f t="shared" si="0"/>
        <v>0.49526415514285715</v>
      </c>
      <c r="U34" s="24">
        <f t="shared" si="8"/>
        <v>0.49526415514285715</v>
      </c>
    </row>
    <row r="35" spans="1:21" ht="56.25" x14ac:dyDescent="0.25">
      <c r="A35" s="3" t="s">
        <v>48</v>
      </c>
      <c r="B35" s="3" t="s">
        <v>65</v>
      </c>
      <c r="C35" s="3" t="s">
        <v>50</v>
      </c>
      <c r="D35" s="3" t="s">
        <v>54</v>
      </c>
      <c r="E35" s="3" t="s">
        <v>0</v>
      </c>
      <c r="F35" s="3" t="s">
        <v>52</v>
      </c>
      <c r="G35" s="3" t="s">
        <v>22</v>
      </c>
      <c r="H35" s="4" t="s">
        <v>67</v>
      </c>
      <c r="I35" s="5">
        <v>23500000000</v>
      </c>
      <c r="J35" s="5">
        <v>0</v>
      </c>
      <c r="K35" s="5">
        <v>0</v>
      </c>
      <c r="L35" s="5">
        <v>23500000000</v>
      </c>
      <c r="M35" s="5">
        <v>0</v>
      </c>
      <c r="N35" s="5">
        <v>23500000000</v>
      </c>
      <c r="O35" s="5">
        <v>0</v>
      </c>
      <c r="P35" s="5">
        <v>23500000000</v>
      </c>
      <c r="Q35" s="5">
        <v>9483148587.0699997</v>
      </c>
      <c r="R35" s="5">
        <v>9483148587.0699997</v>
      </c>
      <c r="S35" s="24">
        <f t="shared" si="12"/>
        <v>1</v>
      </c>
      <c r="T35" s="24">
        <f t="shared" si="0"/>
        <v>0.40353823774765957</v>
      </c>
      <c r="U35" s="24">
        <f t="shared" si="8"/>
        <v>0.40353823774765957</v>
      </c>
    </row>
    <row r="36" spans="1:21" ht="45" x14ac:dyDescent="0.25">
      <c r="A36" s="3" t="s">
        <v>48</v>
      </c>
      <c r="B36" s="3" t="s">
        <v>68</v>
      </c>
      <c r="C36" s="3" t="s">
        <v>50</v>
      </c>
      <c r="D36" s="3" t="s">
        <v>54</v>
      </c>
      <c r="E36" s="3"/>
      <c r="F36" s="3" t="s">
        <v>52</v>
      </c>
      <c r="G36" s="3" t="s">
        <v>22</v>
      </c>
      <c r="H36" s="4" t="s">
        <v>69</v>
      </c>
      <c r="I36" s="5">
        <v>6000000000</v>
      </c>
      <c r="J36" s="5">
        <v>0</v>
      </c>
      <c r="K36" s="5">
        <v>0</v>
      </c>
      <c r="L36" s="5">
        <v>6000000000</v>
      </c>
      <c r="M36" s="5">
        <v>0</v>
      </c>
      <c r="N36" s="5">
        <v>6000000000</v>
      </c>
      <c r="O36" s="5">
        <v>0</v>
      </c>
      <c r="P36" s="5">
        <v>6000000000</v>
      </c>
      <c r="Q36" s="5">
        <v>3200000000</v>
      </c>
      <c r="R36" s="5">
        <v>3200000000</v>
      </c>
      <c r="S36" s="24">
        <f t="shared" si="12"/>
        <v>1</v>
      </c>
      <c r="T36" s="24">
        <f t="shared" si="0"/>
        <v>0.53333333333333333</v>
      </c>
      <c r="U36" s="24">
        <f t="shared" si="8"/>
        <v>0.53333333333333333</v>
      </c>
    </row>
    <row r="37" spans="1:21" ht="56.25" x14ac:dyDescent="0.25">
      <c r="A37" s="3" t="s">
        <v>48</v>
      </c>
      <c r="B37" s="3" t="s">
        <v>68</v>
      </c>
      <c r="C37" s="3" t="s">
        <v>50</v>
      </c>
      <c r="D37" s="3" t="s">
        <v>70</v>
      </c>
      <c r="E37" s="3"/>
      <c r="F37" s="3" t="s">
        <v>52</v>
      </c>
      <c r="G37" s="3" t="s">
        <v>22</v>
      </c>
      <c r="H37" s="4" t="s">
        <v>71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10000000000</v>
      </c>
      <c r="Q37" s="5">
        <v>0</v>
      </c>
      <c r="R37" s="5">
        <v>0</v>
      </c>
      <c r="S37" s="24">
        <f t="shared" si="12"/>
        <v>1</v>
      </c>
      <c r="T37" s="24">
        <f t="shared" si="0"/>
        <v>0</v>
      </c>
      <c r="U37" s="24">
        <f t="shared" si="8"/>
        <v>0</v>
      </c>
    </row>
    <row r="38" spans="1:21" s="8" customFormat="1" x14ac:dyDescent="0.25">
      <c r="A38" s="18" t="s">
        <v>82</v>
      </c>
      <c r="B38" s="18"/>
      <c r="C38" s="18"/>
      <c r="D38" s="18"/>
      <c r="E38" s="18"/>
      <c r="F38" s="18"/>
      <c r="G38" s="18"/>
      <c r="H38" s="19"/>
      <c r="I38" s="9">
        <f>SUM(I27:I37)</f>
        <v>302901433272</v>
      </c>
      <c r="J38" s="9">
        <f t="shared" ref="J38:R38" si="13">SUM(J27:J37)</f>
        <v>0</v>
      </c>
      <c r="K38" s="9">
        <f t="shared" si="13"/>
        <v>0</v>
      </c>
      <c r="L38" s="9">
        <f t="shared" si="13"/>
        <v>302901433272</v>
      </c>
      <c r="M38" s="9">
        <f t="shared" si="13"/>
        <v>0</v>
      </c>
      <c r="N38" s="9">
        <f t="shared" si="13"/>
        <v>301012189186.72998</v>
      </c>
      <c r="O38" s="9">
        <f t="shared" si="13"/>
        <v>1889244085.27</v>
      </c>
      <c r="P38" s="9">
        <f t="shared" si="13"/>
        <v>235048681783.73001</v>
      </c>
      <c r="Q38" s="9">
        <f t="shared" si="13"/>
        <v>130682603642.20001</v>
      </c>
      <c r="R38" s="9">
        <f t="shared" si="13"/>
        <v>130682245007.20001</v>
      </c>
      <c r="S38" s="26">
        <f>P38/(L38-M38)</f>
        <v>0.77599065558947211</v>
      </c>
      <c r="T38" s="26">
        <f t="shared" si="0"/>
        <v>0.43143606892361386</v>
      </c>
      <c r="U38" s="26">
        <f t="shared" si="8"/>
        <v>0.43143488492459436</v>
      </c>
    </row>
    <row r="39" spans="1:21" s="8" customFormat="1" x14ac:dyDescent="0.25">
      <c r="A39" s="12" t="s">
        <v>83</v>
      </c>
      <c r="B39" s="13"/>
      <c r="C39" s="13"/>
      <c r="D39" s="13"/>
      <c r="E39" s="13"/>
      <c r="F39" s="13"/>
      <c r="G39" s="13"/>
      <c r="H39" s="14"/>
      <c r="I39" s="10">
        <f>+I24+I26+I38</f>
        <v>330519243272</v>
      </c>
      <c r="J39" s="10">
        <f t="shared" ref="J39:R39" si="14">+J24+J26+J38</f>
        <v>0</v>
      </c>
      <c r="K39" s="10">
        <f t="shared" si="14"/>
        <v>0</v>
      </c>
      <c r="L39" s="10">
        <f t="shared" si="14"/>
        <v>330519243272</v>
      </c>
      <c r="M39" s="10">
        <f t="shared" si="14"/>
        <v>1600000000</v>
      </c>
      <c r="N39" s="10">
        <f t="shared" si="14"/>
        <v>325267355733.70996</v>
      </c>
      <c r="O39" s="10">
        <f t="shared" si="14"/>
        <v>3651887538.29</v>
      </c>
      <c r="P39" s="10">
        <f t="shared" si="14"/>
        <v>251717885748.39001</v>
      </c>
      <c r="Q39" s="10">
        <f t="shared" si="14"/>
        <v>144371463530.06</v>
      </c>
      <c r="R39" s="10">
        <f t="shared" si="14"/>
        <v>144271207660.20001</v>
      </c>
      <c r="S39" s="27">
        <f>P39/($L$39-$M$39)</f>
        <v>0.76528780512921135</v>
      </c>
      <c r="T39" s="27">
        <f>Q39/($L$39-$M$39)</f>
        <v>0.43892677756975113</v>
      </c>
      <c r="U39" s="27">
        <f>R39/($L$39-$M$39)</f>
        <v>0.43862197366450473</v>
      </c>
    </row>
    <row r="40" spans="1:21" s="6" customFormat="1" ht="0" hidden="1" customHeight="1" x14ac:dyDescent="0.25">
      <c r="S40" s="28"/>
      <c r="T40" s="28"/>
      <c r="U40" s="28"/>
    </row>
    <row r="41" spans="1:21" s="6" customFormat="1" ht="33.950000000000003" customHeight="1" x14ac:dyDescent="0.25">
      <c r="R41" s="11"/>
      <c r="S41" s="28"/>
      <c r="T41" s="28"/>
      <c r="U41" s="28"/>
    </row>
  </sheetData>
  <mergeCells count="13">
    <mergeCell ref="A11:H11"/>
    <mergeCell ref="A1:U1"/>
    <mergeCell ref="A2:U2"/>
    <mergeCell ref="A3:U3"/>
    <mergeCell ref="A4:U4"/>
    <mergeCell ref="A5:U5"/>
    <mergeCell ref="A39:H39"/>
    <mergeCell ref="A13:H13"/>
    <mergeCell ref="A19:H19"/>
    <mergeCell ref="A23:H23"/>
    <mergeCell ref="A24:H24"/>
    <mergeCell ref="A26:H26"/>
    <mergeCell ref="A38:H3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Luisa Fernanda Ortiz</cp:lastModifiedBy>
  <dcterms:created xsi:type="dcterms:W3CDTF">2022-08-10T18:40:50Z</dcterms:created>
  <dcterms:modified xsi:type="dcterms:W3CDTF">2022-09-16T15:38:06Z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