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9. Septiembre 2024\"/>
    </mc:Choice>
  </mc:AlternateContent>
  <xr:revisionPtr revIDLastSave="0" documentId="13_ncr:1_{BEAEBE1C-A986-4E22-9118-B26B29137E3F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JULIO 2024" sheetId="5" state="hidden" r:id="rId1"/>
    <sheet name="SEPTIEMBRE 2024" sheetId="2" r:id="rId2"/>
  </sheets>
  <externalReferences>
    <externalReference r:id="rId3"/>
  </externalReference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" i="2" l="1"/>
  <c r="R46" i="2"/>
  <c r="Q46" i="2"/>
  <c r="P46" i="2"/>
  <c r="R45" i="2"/>
  <c r="P45" i="2"/>
  <c r="R44" i="2"/>
  <c r="P44" i="2"/>
  <c r="R43" i="2"/>
  <c r="Q43" i="2"/>
  <c r="P43" i="2"/>
  <c r="R42" i="2"/>
  <c r="Q42" i="2"/>
  <c r="P42" i="2"/>
  <c r="R41" i="2"/>
  <c r="P41" i="2"/>
  <c r="R40" i="2"/>
  <c r="P40" i="2"/>
  <c r="R39" i="2"/>
  <c r="Q39" i="2"/>
  <c r="P39" i="2"/>
  <c r="R38" i="2"/>
  <c r="Q38" i="2"/>
  <c r="P38" i="2"/>
  <c r="R37" i="2"/>
  <c r="Q37" i="2"/>
  <c r="P37" i="2"/>
  <c r="R36" i="2"/>
  <c r="P36" i="2"/>
  <c r="R35" i="2"/>
  <c r="P35" i="2"/>
  <c r="R34" i="2"/>
  <c r="Q34" i="2"/>
  <c r="P34" i="2"/>
  <c r="R33" i="2"/>
  <c r="P33" i="2"/>
  <c r="R32" i="2"/>
  <c r="Q32" i="2"/>
  <c r="P32" i="2"/>
  <c r="R28" i="2"/>
  <c r="Q28" i="2"/>
  <c r="P28" i="2"/>
  <c r="R27" i="2"/>
  <c r="Q27" i="2"/>
  <c r="P27" i="2"/>
  <c r="R25" i="2"/>
  <c r="Q25" i="2"/>
  <c r="P25" i="2"/>
  <c r="R24" i="2"/>
  <c r="R23" i="2"/>
  <c r="Q23" i="2"/>
  <c r="P23" i="2"/>
  <c r="R22" i="2"/>
  <c r="Q22" i="2"/>
  <c r="P22" i="2"/>
  <c r="R19" i="2"/>
  <c r="Q19" i="2"/>
  <c r="P19" i="2"/>
  <c r="R17" i="2"/>
  <c r="Q17" i="2"/>
  <c r="P17" i="2"/>
  <c r="R16" i="2"/>
  <c r="Q16" i="2"/>
  <c r="P16" i="2"/>
  <c r="R15" i="2"/>
  <c r="Q15" i="2"/>
  <c r="K24" i="2" l="1"/>
  <c r="K23" i="2"/>
  <c r="K15" i="2"/>
  <c r="O20" i="2"/>
  <c r="R20" i="2" s="1"/>
  <c r="K46" i="2"/>
  <c r="K41" i="2"/>
  <c r="K30" i="2"/>
  <c r="K20" i="2"/>
  <c r="K16" i="2"/>
  <c r="E18" i="2"/>
  <c r="E10" i="2" s="1"/>
  <c r="F18" i="2"/>
  <c r="G18" i="2"/>
  <c r="H18" i="2"/>
  <c r="I18" i="2"/>
  <c r="I10" i="2" s="1"/>
  <c r="J18" i="2"/>
  <c r="M18" i="2"/>
  <c r="Q18" i="2" s="1"/>
  <c r="M20" i="2"/>
  <c r="Q20" i="2" s="1"/>
  <c r="N20" i="2"/>
  <c r="E20" i="2"/>
  <c r="F20" i="2"/>
  <c r="G20" i="2"/>
  <c r="H20" i="2"/>
  <c r="I20" i="2"/>
  <c r="K21" i="2"/>
  <c r="O26" i="2"/>
  <c r="R26" i="2" s="1"/>
  <c r="K22" i="2"/>
  <c r="P24" i="2"/>
  <c r="Q24" i="2"/>
  <c r="E26" i="2"/>
  <c r="F26" i="2"/>
  <c r="G26" i="2"/>
  <c r="H26" i="2"/>
  <c r="I26" i="2"/>
  <c r="N26" i="2"/>
  <c r="K29" i="2"/>
  <c r="L29" i="2"/>
  <c r="M29" i="2"/>
  <c r="Q29" i="2" s="1"/>
  <c r="N29" i="2"/>
  <c r="O29" i="2"/>
  <c r="R29" i="2" s="1"/>
  <c r="E30" i="2"/>
  <c r="F30" i="2"/>
  <c r="G30" i="2"/>
  <c r="H30" i="2"/>
  <c r="I30" i="2"/>
  <c r="E31" i="2"/>
  <c r="I31" i="2"/>
  <c r="K33" i="2"/>
  <c r="Q33" i="2"/>
  <c r="K34" i="2"/>
  <c r="K35" i="2"/>
  <c r="Q35" i="2"/>
  <c r="K36" i="2"/>
  <c r="Q36" i="2"/>
  <c r="K37" i="2"/>
  <c r="K39" i="2"/>
  <c r="K40" i="2"/>
  <c r="Q40" i="2"/>
  <c r="Q41" i="2"/>
  <c r="K42" i="2"/>
  <c r="K43" i="2"/>
  <c r="K44" i="2"/>
  <c r="Q44" i="2"/>
  <c r="K45" i="2"/>
  <c r="Q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L30" i="2" l="1"/>
  <c r="P30" i="2" s="1"/>
  <c r="P29" i="2"/>
  <c r="M26" i="2"/>
  <c r="Q26" i="2" s="1"/>
  <c r="H31" i="2"/>
  <c r="F31" i="2"/>
  <c r="M47" i="2"/>
  <c r="O30" i="2"/>
  <c r="R30" i="2" s="1"/>
  <c r="G31" i="2"/>
  <c r="G10" i="2"/>
  <c r="G9" i="2" s="1"/>
  <c r="H10" i="2"/>
  <c r="H9" i="2" s="1"/>
  <c r="F10" i="2"/>
  <c r="F9" i="2" s="1"/>
  <c r="J26" i="2"/>
  <c r="K26" i="2"/>
  <c r="K18" i="2"/>
  <c r="L26" i="2"/>
  <c r="P26" i="2" s="1"/>
  <c r="M30" i="2"/>
  <c r="Q30" i="2" s="1"/>
  <c r="N30" i="2"/>
  <c r="N47" i="2"/>
  <c r="N12" i="2" s="1"/>
  <c r="O18" i="2"/>
  <c r="R18" i="2" s="1"/>
  <c r="N18" i="2"/>
  <c r="L47" i="2"/>
  <c r="P47" i="2" s="1"/>
  <c r="L20" i="2"/>
  <c r="P20" i="2" s="1"/>
  <c r="L18" i="2"/>
  <c r="P18" i="2" s="1"/>
  <c r="J47" i="2"/>
  <c r="J12" i="2" s="1"/>
  <c r="K47" i="2"/>
  <c r="K12" i="2" s="1"/>
  <c r="J30" i="2"/>
  <c r="J20" i="2"/>
  <c r="I9" i="2"/>
  <c r="E9" i="2"/>
  <c r="O12" i="2"/>
  <c r="R12" i="2" s="1"/>
  <c r="M12" i="2" l="1"/>
  <c r="Q12" i="2" s="1"/>
  <c r="Q47" i="2"/>
  <c r="O10" i="2"/>
  <c r="R10" i="2" s="1"/>
  <c r="O31" i="2"/>
  <c r="R31" i="2" s="1"/>
  <c r="J31" i="2"/>
  <c r="M10" i="2"/>
  <c r="Q10" i="2" s="1"/>
  <c r="M31" i="2"/>
  <c r="Q31" i="2" s="1"/>
  <c r="K10" i="2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O9" i="2"/>
  <c r="R9" i="2" s="1"/>
  <c r="M9" i="2" l="1"/>
  <c r="Q9" i="2" s="1"/>
  <c r="L9" i="2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<sst xmlns="http://schemas.openxmlformats.org/spreadsheetml/2006/main" count="633" uniqueCount="142">
  <si>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</si>
  <si>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</si>
  <si>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</si>
  <si>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</si>
  <si>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</si>
  <si>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</si>
  <si>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</si>
  <si>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</si>
  <si>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</si>
  <si>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</si>
  <si>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</si>
  <si>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</si>
  <si>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</si>
  <si>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</si>
  <si>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</si>
  <si>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</si>
  <si>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</si>
  <si>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</si>
  <si>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</si>
  <si>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</si>
  <si>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</si>
  <si>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</si>
  <si>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</si>
  <si>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</si>
  <si>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</si>
  <si>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</si>
  <si>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</si>
  <si>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</si>
  <si>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</si>
  <si>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</si>
  <si>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</si>
  <si>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</si>
  <si>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</si>
  <si>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</si>
  <si>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</si>
  <si>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</si>
  <si>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</si>
  <si>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</si>
  <si>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</si>
  <si>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</si>
  <si>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</si>
  <si>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</si>
  <si>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</si>
  <si>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</si>
  <si>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</si>
  <si>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</si>
  <si>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</si>
  <si>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</si>
  <si>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</si>
  <si>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</si>
  <si>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</si>
  <si>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</si>
  <si>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</si>
  <si>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</si>
  <si>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</si>
  <si>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</si>
  <si>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</si>
  <si>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</si>
  <si>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</si>
  <si>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</si>
  <si>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</si>
  <si>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</si>
  <si>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</si>
  <si>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</si>
  <si>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</si>
  <si>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</si>
  <si>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</si>
  <si>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</si>
  <si>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</si>
  <si>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</si>
  <si>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</si>
  <si>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</si>
  <si>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</si>
  <si>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</si>
  <si>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</si>
  <si>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</si>
  <si>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</si>
  <si>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</si>
  <si>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</si>
  <si>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</si>
  <si>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</si>
  <si>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</si>
  <si>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</si>
  <si>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</si>
  <si>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</si>
  <si>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</si>
  <si>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</si>
  <si>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</si>
  <si>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</si>
  <si>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</si>
  <si>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</si>
  <si>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</si>
  <si>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</si>
  <si>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</si>
  <si>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</si>
  <si>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</si>
  <si>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</si>
  <si>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</si>
  <si>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</si>
  <si>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</si>
  <si>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</si>
  <si>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</si>
  <si>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</si>
  <si>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</si>
  <si>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</si>
  <si>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</si>
  <si>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</si>
  <si>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</si>
  <si>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</si>
  <si>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</si>
  <si>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</si>
  <si>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</si>
  <si>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</si>
  <si>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</si>
  <si>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</si>
  <si>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</si>
  <si>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</si>
  <si>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</si>
  <si>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</si>
  <si>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</si>
  <si>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</si>
  <si>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</si>
  <si>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</si>
  <si>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</si>
  <si>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</si>
  <si>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</si>
  <si>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</si>
  <si>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</si>
  <si>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</si>
  <si>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</si>
  <si>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</si>
  <si>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</si>
  <si>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</si>
  <si>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</si>
  <si>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</si>
  <si>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</si>
  <si>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</si>
  <si>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</si>
  <si>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</si>
  <si>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</si>
  <si>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Enero-Julio</t>
  </si>
  <si>
    <t>EJECUCION ACUMULADA PRESUPUESTO DE GASTOS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</si>
</sst>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2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3">
          <cell r="X13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5" x14ac:dyDescent="0.25"/>
  <cols>
    <col min="1" max="1" width="13.42578125" customWidth="1"/>
    <col min="2" max="2" width="26.85546875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.140625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140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3.75" x14ac:dyDescent="0.2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3.75" x14ac:dyDescent="0.2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3.75" x14ac:dyDescent="0.2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3.75" x14ac:dyDescent="0.2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78.75" x14ac:dyDescent="0.2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90" x14ac:dyDescent="0.2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56.25" x14ac:dyDescent="0.2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101.25" x14ac:dyDescent="0.2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90" x14ac:dyDescent="0.2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90" x14ac:dyDescent="0.2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78.75" x14ac:dyDescent="0.2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67.5" x14ac:dyDescent="0.2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90" x14ac:dyDescent="0.2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56.25" x14ac:dyDescent="0.2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67.5" x14ac:dyDescent="0.2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3.75" x14ac:dyDescent="0.2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45" x14ac:dyDescent="0.2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2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2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3.950000000000003" customHeight="1" x14ac:dyDescent="0.2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S47"/>
  <sheetViews>
    <sheetView showGridLines="0" tabSelected="1" topLeftCell="C1" zoomScale="85" zoomScaleNormal="85" workbookViewId="0">
      <pane xSplit="2" topLeftCell="L1" activePane="topRight" state="frozen"/>
      <selection activeCell="C23" sqref="C23"/>
      <selection pane="topRight" activeCell="R11" sqref="R11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17.5703125" bestFit="1" customWidth="1"/>
    <col min="8" max="8" width="23.5703125" bestFit="1" customWidth="1"/>
    <col min="9" max="9" width="19.4257812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19" s="27" customFormat="1" ht="16.5" x14ac:dyDescent="0.3">
      <c r="A1" s="39" t="s">
        <v>139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9" s="27" customFormat="1" ht="16.5" x14ac:dyDescent="0.3">
      <c r="A2" s="39" t="s">
        <v>141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9" s="26" customFormat="1" ht="12.75" customHeight="1" x14ac:dyDescent="0.2">
      <c r="A3" s="40" t="s">
        <v>138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9" s="26" customFormat="1" ht="12.75" customHeight="1" x14ac:dyDescent="0.2">
      <c r="A4" s="40" t="s">
        <v>137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9" s="26" customFormat="1" ht="12.75" customHeight="1" x14ac:dyDescent="0.2">
      <c r="A5" s="40" t="s">
        <v>136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9" s="26" customFormat="1" ht="12.75" x14ac:dyDescent="0.2">
      <c r="A6" s="41" t="s">
        <v>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</row>
    <row r="7" spans="1:19" s="26" customFormat="1" ht="12.75" x14ac:dyDescent="0.2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19" ht="36" x14ac:dyDescent="0.2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397875451073</v>
      </c>
      <c r="F9" s="19">
        <f t="shared" si="0"/>
        <v>2846652000</v>
      </c>
      <c r="G9" s="19">
        <f t="shared" si="0"/>
        <v>596652000</v>
      </c>
      <c r="H9" s="19">
        <f t="shared" si="0"/>
        <v>400125451073</v>
      </c>
      <c r="I9" s="19">
        <f t="shared" si="0"/>
        <v>18685100531</v>
      </c>
      <c r="J9" s="19">
        <f t="shared" si="0"/>
        <v>374219820075.15997</v>
      </c>
      <c r="K9" s="19">
        <f t="shared" si="0"/>
        <v>7220530466.8400021</v>
      </c>
      <c r="L9" s="19">
        <f t="shared" si="0"/>
        <v>293167903014.01001</v>
      </c>
      <c r="M9" s="19">
        <f t="shared" si="0"/>
        <v>220340468064.70001</v>
      </c>
      <c r="N9" s="19">
        <f t="shared" si="0"/>
        <v>220340468064.70001</v>
      </c>
      <c r="O9" s="19">
        <f t="shared" si="0"/>
        <v>220340468064.70001</v>
      </c>
      <c r="P9" s="18">
        <f>L9/(H9-I9)</f>
        <v>0.768581254178901</v>
      </c>
      <c r="Q9" s="18">
        <f>M9/(H9-I9)</f>
        <v>0.57765380026421342</v>
      </c>
      <c r="R9" s="18">
        <f>+O9/(H9-I9)</f>
        <v>0.57765380026421342</v>
      </c>
      <c r="S9" s="34"/>
    </row>
    <row r="10" spans="1:19" ht="36" x14ac:dyDescent="0.2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 t="shared" ref="E10:O10" si="1">+E18+E20+E26+E30</f>
        <v>30401222000</v>
      </c>
      <c r="F10" s="19">
        <f t="shared" si="1"/>
        <v>596652000</v>
      </c>
      <c r="G10" s="19">
        <f t="shared" si="1"/>
        <v>596652000</v>
      </c>
      <c r="H10" s="19">
        <f t="shared" si="1"/>
        <v>30401222000</v>
      </c>
      <c r="I10" s="19">
        <f t="shared" si="1"/>
        <v>0</v>
      </c>
      <c r="J10" s="19">
        <f t="shared" si="1"/>
        <v>29256235739</v>
      </c>
      <c r="K10" s="19">
        <f t="shared" si="1"/>
        <v>1144986261</v>
      </c>
      <c r="L10" s="19">
        <f t="shared" si="1"/>
        <v>21220631424.889999</v>
      </c>
      <c r="M10" s="19">
        <f t="shared" si="1"/>
        <v>17045860012.01</v>
      </c>
      <c r="N10" s="19">
        <f t="shared" si="1"/>
        <v>17045860012.01</v>
      </c>
      <c r="O10" s="19">
        <f t="shared" si="1"/>
        <v>17045860012.01</v>
      </c>
      <c r="P10" s="18">
        <f>L10/(H10-I10)</f>
        <v>0.69801902781703973</v>
      </c>
      <c r="Q10" s="18">
        <f>M10/(H10-I10)</f>
        <v>0.56069654081701059</v>
      </c>
      <c r="R10" s="18">
        <f>+O10/(H10-I10)</f>
        <v>0.56069654081701059</v>
      </c>
      <c r="S10" s="34"/>
    </row>
    <row r="11" spans="1:19" ht="36" x14ac:dyDescent="0.2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19" ht="36" x14ac:dyDescent="0.2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2">E47</f>
        <v>367474229073</v>
      </c>
      <c r="F12" s="19">
        <f t="shared" si="2"/>
        <v>2250000000</v>
      </c>
      <c r="G12" s="19">
        <f t="shared" si="2"/>
        <v>0</v>
      </c>
      <c r="H12" s="19">
        <f t="shared" si="2"/>
        <v>369724229073</v>
      </c>
      <c r="I12" s="19">
        <f t="shared" si="2"/>
        <v>18685100531</v>
      </c>
      <c r="J12" s="19">
        <f t="shared" si="2"/>
        <v>344963584336.15997</v>
      </c>
      <c r="K12" s="19">
        <f t="shared" si="2"/>
        <v>6075544205.8400021</v>
      </c>
      <c r="L12" s="19">
        <f t="shared" si="2"/>
        <v>271947271589.12</v>
      </c>
      <c r="M12" s="19">
        <f t="shared" si="2"/>
        <v>203294608052.69</v>
      </c>
      <c r="N12" s="19">
        <f t="shared" si="2"/>
        <v>203294608052.69</v>
      </c>
      <c r="O12" s="19">
        <f t="shared" si="2"/>
        <v>203294608052.69</v>
      </c>
      <c r="P12" s="18">
        <f>L12/(H12-I12)</f>
        <v>0.77469219092077057</v>
      </c>
      <c r="Q12" s="18">
        <f>M12/(H12-I12)</f>
        <v>0.57912235851613014</v>
      </c>
      <c r="R12" s="18">
        <f>+O12/(H12-I12)</f>
        <v>0.57912235851613014</v>
      </c>
    </row>
    <row r="13" spans="1:19" s="17" customFormat="1" x14ac:dyDescent="0.25">
      <c r="A13" s="36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8"/>
    </row>
    <row r="14" spans="1:19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19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11">
        <v>12362135000</v>
      </c>
      <c r="F15" s="11">
        <v>0</v>
      </c>
      <c r="G15" s="11">
        <v>0</v>
      </c>
      <c r="H15" s="11">
        <v>12362135000</v>
      </c>
      <c r="I15" s="11">
        <v>0</v>
      </c>
      <c r="J15" s="11">
        <v>12362135000</v>
      </c>
      <c r="K15" s="11">
        <f>+H15-J15</f>
        <v>0</v>
      </c>
      <c r="L15" s="11">
        <v>7352742831</v>
      </c>
      <c r="M15" s="11">
        <v>7319932967</v>
      </c>
      <c r="N15" s="11">
        <v>7319932967</v>
      </c>
      <c r="O15" s="11">
        <v>7319932967</v>
      </c>
      <c r="P15" s="18">
        <f>L15/(H15-I15)</f>
        <v>0.5947793670753474</v>
      </c>
      <c r="Q15" s="18">
        <f t="shared" ref="Q15:Q17" si="3">M15/(H15-I15)</f>
        <v>0.59212530578253675</v>
      </c>
      <c r="R15" s="18">
        <f t="shared" ref="R15:R17" si="4">+O15/(H15-I15)</f>
        <v>0.59212530578253675</v>
      </c>
    </row>
    <row r="16" spans="1:19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11">
        <v>4355792000</v>
      </c>
      <c r="F16" s="11">
        <v>0</v>
      </c>
      <c r="G16" s="11">
        <v>0</v>
      </c>
      <c r="H16" s="11">
        <v>4355792000</v>
      </c>
      <c r="I16" s="11">
        <v>0</v>
      </c>
      <c r="J16" s="11">
        <v>4355792000</v>
      </c>
      <c r="K16" s="11">
        <f>+H16-J16</f>
        <v>0</v>
      </c>
      <c r="L16" s="11">
        <v>2532778950</v>
      </c>
      <c r="M16" s="11">
        <v>2532778950</v>
      </c>
      <c r="N16" s="11">
        <v>2532778950</v>
      </c>
      <c r="O16" s="11">
        <v>2532778950</v>
      </c>
      <c r="P16" s="18">
        <f t="shared" ref="P16:P17" si="5">L16/(H16-I16)</f>
        <v>0.58147380545260197</v>
      </c>
      <c r="Q16" s="18">
        <f t="shared" si="3"/>
        <v>0.58147380545260197</v>
      </c>
      <c r="R16" s="18">
        <f t="shared" si="4"/>
        <v>0.58147380545260197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11">
        <v>2077851000</v>
      </c>
      <c r="F17" s="11">
        <v>0</v>
      </c>
      <c r="G17" s="11">
        <v>0</v>
      </c>
      <c r="H17" s="11">
        <v>2077851000</v>
      </c>
      <c r="I17" s="11">
        <v>0</v>
      </c>
      <c r="J17" s="11">
        <v>2077851000</v>
      </c>
      <c r="K17" s="11">
        <v>0</v>
      </c>
      <c r="L17" s="11">
        <v>1456749662</v>
      </c>
      <c r="M17" s="11">
        <v>1456749662</v>
      </c>
      <c r="N17" s="11">
        <v>1456749662</v>
      </c>
      <c r="O17" s="11">
        <v>1456749662</v>
      </c>
      <c r="P17" s="18">
        <f t="shared" si="5"/>
        <v>0.70108475631794576</v>
      </c>
      <c r="Q17" s="18">
        <f t="shared" si="3"/>
        <v>0.70108475631794576</v>
      </c>
      <c r="R17" s="18">
        <f t="shared" si="4"/>
        <v>0.70108475631794576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11342271443</v>
      </c>
      <c r="M18" s="6">
        <f t="shared" si="6"/>
        <v>11309461579</v>
      </c>
      <c r="N18" s="6">
        <f t="shared" si="6"/>
        <v>11309461579</v>
      </c>
      <c r="O18" s="6">
        <f t="shared" si="6"/>
        <v>11309461579</v>
      </c>
      <c r="P18" s="5">
        <f>L18/(H18-I18)</f>
        <v>0.60344782977326084</v>
      </c>
      <c r="Q18" s="5">
        <f>M18/(H18-I18)</f>
        <v>0.60170223222470498</v>
      </c>
      <c r="R18" s="5">
        <f>+O18/(H18-I18)</f>
        <v>0.60170223222470498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11">
        <v>9714150000</v>
      </c>
      <c r="F19" s="11">
        <v>0</v>
      </c>
      <c r="G19" s="11">
        <v>0</v>
      </c>
      <c r="H19" s="11">
        <v>9714150000</v>
      </c>
      <c r="I19" s="11">
        <v>0</v>
      </c>
      <c r="J19" s="11">
        <v>9402359494</v>
      </c>
      <c r="K19" s="11">
        <v>311790506</v>
      </c>
      <c r="L19" s="11">
        <v>8860526407.8899994</v>
      </c>
      <c r="M19" s="11">
        <v>4729619240.0100002</v>
      </c>
      <c r="N19" s="11">
        <v>4729619240.0100002</v>
      </c>
      <c r="O19" s="11">
        <v>4729619240.0100002</v>
      </c>
      <c r="P19" s="18">
        <f>L19/(H19-I19)</f>
        <v>0.91212575551026076</v>
      </c>
      <c r="Q19" s="18">
        <f>M19/(H19-I19)</f>
        <v>0.48687937081576876</v>
      </c>
      <c r="R19" s="18">
        <f>+O19/(H19-I19)</f>
        <v>0.48687937081576876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9402359494</v>
      </c>
      <c r="K20" s="6">
        <f t="shared" si="7"/>
        <v>311790506</v>
      </c>
      <c r="L20" s="6">
        <f t="shared" si="7"/>
        <v>8860526407.8899994</v>
      </c>
      <c r="M20" s="6">
        <f t="shared" si="7"/>
        <v>4729619240.0100002</v>
      </c>
      <c r="N20" s="6">
        <f t="shared" si="7"/>
        <v>4729619240.0100002</v>
      </c>
      <c r="O20" s="6">
        <f t="shared" si="7"/>
        <v>4729619240.0100002</v>
      </c>
      <c r="P20" s="5">
        <f>L20/(H20-I20)</f>
        <v>0.91212575551026076</v>
      </c>
      <c r="Q20" s="5">
        <f>M20/(H20-I20)</f>
        <v>0.48687937081576876</v>
      </c>
      <c r="R20" s="5">
        <f>+O20/(H20-I20)</f>
        <v>0.48687937081576876</v>
      </c>
    </row>
    <row r="21" spans="1:18" ht="22.5" x14ac:dyDescent="0.25">
      <c r="A21" s="13" t="s">
        <v>32</v>
      </c>
      <c r="B21" s="2" t="s">
        <v>33</v>
      </c>
      <c r="C21" s="12" t="s">
        <v>49</v>
      </c>
      <c r="D21" s="2" t="s">
        <v>51</v>
      </c>
      <c r="E21" s="11">
        <v>596507000</v>
      </c>
      <c r="F21" s="11">
        <v>0</v>
      </c>
      <c r="G21" s="11">
        <v>596507000</v>
      </c>
      <c r="H21" s="11">
        <v>0</v>
      </c>
      <c r="I21" s="11">
        <v>0</v>
      </c>
      <c r="J21" s="11">
        <v>0</v>
      </c>
      <c r="K21" s="11">
        <f>+H21-I21-J21</f>
        <v>0</v>
      </c>
      <c r="L21" s="11">
        <v>0</v>
      </c>
      <c r="M21" s="11">
        <v>0</v>
      </c>
      <c r="N21" s="11">
        <v>0</v>
      </c>
      <c r="O21" s="11">
        <v>0</v>
      </c>
      <c r="P21" s="18">
        <v>0</v>
      </c>
      <c r="Q21" s="18">
        <v>0</v>
      </c>
      <c r="R21" s="18">
        <v>0</v>
      </c>
    </row>
    <row r="22" spans="1:18" ht="22.5" x14ac:dyDescent="0.25">
      <c r="A22" s="13" t="s">
        <v>32</v>
      </c>
      <c r="B22" s="2" t="s">
        <v>33</v>
      </c>
      <c r="C22" s="12" t="s">
        <v>52</v>
      </c>
      <c r="D22" s="2" t="s">
        <v>55</v>
      </c>
      <c r="E22" s="11">
        <v>47935000</v>
      </c>
      <c r="F22" s="11">
        <v>0</v>
      </c>
      <c r="G22" s="11">
        <v>0</v>
      </c>
      <c r="H22" s="11">
        <v>47935000</v>
      </c>
      <c r="I22" s="11">
        <v>0</v>
      </c>
      <c r="J22" s="11">
        <v>47935000</v>
      </c>
      <c r="K22" s="11">
        <f>+H22-J22</f>
        <v>0</v>
      </c>
      <c r="L22" s="11">
        <v>27826829</v>
      </c>
      <c r="M22" s="32">
        <v>16772448</v>
      </c>
      <c r="N22" s="32">
        <v>16772448</v>
      </c>
      <c r="O22" s="32">
        <v>16772448</v>
      </c>
      <c r="P22" s="18">
        <f t="shared" ref="P22:P25" si="8">L22/(H22-I22)</f>
        <v>0.58051171377907584</v>
      </c>
      <c r="Q22" s="18">
        <f t="shared" ref="Q22:Q25" si="9">M22/(H22-I22)</f>
        <v>0.34989982267654113</v>
      </c>
      <c r="R22" s="18">
        <f t="shared" ref="R22:R25" si="10">+O22/(H22-I22)</f>
        <v>0.34989982267654113</v>
      </c>
    </row>
    <row r="23" spans="1:18" ht="22.5" x14ac:dyDescent="0.25">
      <c r="A23" s="13" t="s">
        <v>32</v>
      </c>
      <c r="B23" s="2" t="s">
        <v>33</v>
      </c>
      <c r="C23" s="12" t="s">
        <v>56</v>
      </c>
      <c r="D23" s="2" t="s">
        <v>59</v>
      </c>
      <c r="E23" s="11">
        <v>72557000</v>
      </c>
      <c r="F23" s="11">
        <v>0</v>
      </c>
      <c r="G23" s="11">
        <v>0</v>
      </c>
      <c r="H23" s="11">
        <v>72557000</v>
      </c>
      <c r="I23" s="11">
        <v>0</v>
      </c>
      <c r="J23" s="11">
        <v>72557000</v>
      </c>
      <c r="K23" s="11">
        <f>+H23-J23</f>
        <v>0</v>
      </c>
      <c r="L23" s="11">
        <v>72557000</v>
      </c>
      <c r="M23" s="32">
        <v>72557000</v>
      </c>
      <c r="N23" s="32">
        <v>72557000</v>
      </c>
      <c r="O23" s="32">
        <v>72557000</v>
      </c>
      <c r="P23" s="18">
        <f t="shared" si="8"/>
        <v>1</v>
      </c>
      <c r="Q23" s="18">
        <f t="shared" si="9"/>
        <v>1</v>
      </c>
      <c r="R23" s="18">
        <f t="shared" si="10"/>
        <v>1</v>
      </c>
    </row>
    <row r="24" spans="1:18" ht="22.5" x14ac:dyDescent="0.25">
      <c r="A24" s="13" t="s">
        <v>32</v>
      </c>
      <c r="B24" s="2" t="s">
        <v>33</v>
      </c>
      <c r="C24" s="12" t="s">
        <v>60</v>
      </c>
      <c r="D24" s="2" t="s">
        <v>62</v>
      </c>
      <c r="E24" s="11">
        <v>80619000</v>
      </c>
      <c r="F24" s="11">
        <v>0</v>
      </c>
      <c r="G24" s="11">
        <v>0</v>
      </c>
      <c r="H24" s="11">
        <v>80619000</v>
      </c>
      <c r="I24" s="11">
        <v>0</v>
      </c>
      <c r="J24" s="11">
        <v>0</v>
      </c>
      <c r="K24" s="11">
        <f>+H24-J24</f>
        <v>80619000</v>
      </c>
      <c r="L24" s="11">
        <v>0</v>
      </c>
      <c r="M24" s="11">
        <v>0</v>
      </c>
      <c r="N24" s="11">
        <v>0</v>
      </c>
      <c r="O24" s="11">
        <v>0</v>
      </c>
      <c r="P24" s="18">
        <f t="shared" si="8"/>
        <v>0</v>
      </c>
      <c r="Q24" s="18">
        <f t="shared" si="9"/>
        <v>0</v>
      </c>
      <c r="R24" s="18">
        <f t="shared" si="10"/>
        <v>0</v>
      </c>
    </row>
    <row r="25" spans="1:18" ht="22.5" x14ac:dyDescent="0.25">
      <c r="A25" s="13" t="s">
        <v>32</v>
      </c>
      <c r="B25" s="2" t="s">
        <v>33</v>
      </c>
      <c r="C25" s="12" t="s">
        <v>63</v>
      </c>
      <c r="D25" s="2" t="s">
        <v>64</v>
      </c>
      <c r="E25" s="11">
        <v>200000000</v>
      </c>
      <c r="F25" s="11">
        <v>596507000</v>
      </c>
      <c r="G25" s="11">
        <v>0</v>
      </c>
      <c r="H25" s="11">
        <v>796507000</v>
      </c>
      <c r="I25" s="11">
        <v>0</v>
      </c>
      <c r="J25" s="11">
        <v>783742245</v>
      </c>
      <c r="K25" s="11">
        <v>12764755</v>
      </c>
      <c r="L25" s="11">
        <v>763585745</v>
      </c>
      <c r="M25" s="32">
        <v>763585745</v>
      </c>
      <c r="N25" s="32">
        <v>763585745</v>
      </c>
      <c r="O25" s="32">
        <v>763585745</v>
      </c>
      <c r="P25" s="18">
        <f t="shared" si="8"/>
        <v>0.95866796525328712</v>
      </c>
      <c r="Q25" s="18">
        <f t="shared" si="9"/>
        <v>0.95866796525328712</v>
      </c>
      <c r="R25" s="18">
        <f t="shared" si="10"/>
        <v>0.95866796525328712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596507000</v>
      </c>
      <c r="G26" s="6">
        <f t="shared" si="11"/>
        <v>596507000</v>
      </c>
      <c r="H26" s="6">
        <f t="shared" si="11"/>
        <v>997618000</v>
      </c>
      <c r="I26" s="6">
        <f t="shared" si="11"/>
        <v>0</v>
      </c>
      <c r="J26" s="6">
        <f t="shared" si="11"/>
        <v>904234245</v>
      </c>
      <c r="K26" s="6">
        <f t="shared" si="11"/>
        <v>93383755</v>
      </c>
      <c r="L26" s="6">
        <f t="shared" si="11"/>
        <v>863969574</v>
      </c>
      <c r="M26" s="6">
        <f t="shared" si="11"/>
        <v>852915193</v>
      </c>
      <c r="N26" s="6">
        <f t="shared" si="11"/>
        <v>852915193</v>
      </c>
      <c r="O26" s="6">
        <f t="shared" si="11"/>
        <v>852915193</v>
      </c>
      <c r="P26" s="5">
        <f>L26/(H26-I26)</f>
        <v>0.8660324633276465</v>
      </c>
      <c r="Q26" s="5">
        <f>M26/(H26-I26)</f>
        <v>0.85495168792062692</v>
      </c>
      <c r="R26" s="5">
        <f>+O26/(H26-I26)</f>
        <v>0.85495168792062692</v>
      </c>
    </row>
    <row r="27" spans="1:18" ht="22.5" x14ac:dyDescent="0.25">
      <c r="A27" s="13" t="s">
        <v>32</v>
      </c>
      <c r="B27" s="2" t="s">
        <v>33</v>
      </c>
      <c r="C27" s="12" t="s">
        <v>65</v>
      </c>
      <c r="D27" s="14" t="s">
        <v>67</v>
      </c>
      <c r="E27" s="11">
        <v>192951000</v>
      </c>
      <c r="F27" s="11">
        <v>0</v>
      </c>
      <c r="G27" s="11">
        <v>145000</v>
      </c>
      <c r="H27" s="11">
        <v>192806000</v>
      </c>
      <c r="I27" s="11">
        <v>0</v>
      </c>
      <c r="J27" s="11">
        <v>152994000</v>
      </c>
      <c r="K27" s="11">
        <v>39812000</v>
      </c>
      <c r="L27" s="11">
        <v>152994000</v>
      </c>
      <c r="M27" s="11">
        <v>152994000</v>
      </c>
      <c r="N27" s="11">
        <v>152994000</v>
      </c>
      <c r="O27" s="11">
        <v>152994000</v>
      </c>
      <c r="P27" s="18">
        <f t="shared" ref="P27:P29" si="12">L27/(H27-I27)</f>
        <v>0.79351265002126492</v>
      </c>
      <c r="Q27" s="18">
        <f t="shared" ref="Q27:Q29" si="13">M27/(H27-I27)</f>
        <v>0.79351265002126492</v>
      </c>
      <c r="R27" s="18">
        <f t="shared" ref="R27:R29" si="14">+O27/(H27-I27)</f>
        <v>0.79351265002126492</v>
      </c>
    </row>
    <row r="28" spans="1:18" ht="22.5" x14ac:dyDescent="0.25">
      <c r="A28" s="13" t="s">
        <v>32</v>
      </c>
      <c r="B28" s="2" t="s">
        <v>33</v>
      </c>
      <c r="C28" s="12" t="s">
        <v>68</v>
      </c>
      <c r="D28" s="14" t="s">
        <v>69</v>
      </c>
      <c r="E28" s="11">
        <v>725000</v>
      </c>
      <c r="F28" s="11">
        <v>145000</v>
      </c>
      <c r="G28" s="11">
        <v>0</v>
      </c>
      <c r="H28" s="11">
        <v>870000</v>
      </c>
      <c r="I28" s="11">
        <v>0</v>
      </c>
      <c r="J28" s="11">
        <v>870000</v>
      </c>
      <c r="K28" s="11">
        <v>0</v>
      </c>
      <c r="L28" s="11">
        <v>870000</v>
      </c>
      <c r="M28" s="11">
        <v>870000</v>
      </c>
      <c r="N28" s="11">
        <v>870000</v>
      </c>
      <c r="O28" s="11">
        <v>870000</v>
      </c>
      <c r="P28" s="18">
        <f t="shared" si="12"/>
        <v>1</v>
      </c>
      <c r="Q28" s="18">
        <f t="shared" si="13"/>
        <v>1</v>
      </c>
      <c r="R28" s="18">
        <f t="shared" si="14"/>
        <v>1</v>
      </c>
    </row>
    <row r="29" spans="1:18" ht="22.5" x14ac:dyDescent="0.25">
      <c r="A29" s="13" t="s">
        <v>32</v>
      </c>
      <c r="B29" s="2" t="s">
        <v>33</v>
      </c>
      <c r="C29" s="12" t="s">
        <v>70</v>
      </c>
      <c r="D29" s="14" t="s">
        <v>73</v>
      </c>
      <c r="E29" s="11">
        <v>700000000</v>
      </c>
      <c r="F29" s="11">
        <v>0</v>
      </c>
      <c r="G29" s="11">
        <v>0</v>
      </c>
      <c r="H29" s="11">
        <v>700000000</v>
      </c>
      <c r="I29" s="11">
        <v>0</v>
      </c>
      <c r="J29" s="11">
        <v>0</v>
      </c>
      <c r="K29" s="11">
        <f>+H29-J29</f>
        <v>700000000</v>
      </c>
      <c r="L29" s="11">
        <f>+[1]FEBRERO!X16</f>
        <v>0</v>
      </c>
      <c r="M29" s="11">
        <f>+[1]FEBRERO!Y16</f>
        <v>0</v>
      </c>
      <c r="N29" s="11">
        <f>+[1]FEBRERO!Z16</f>
        <v>0</v>
      </c>
      <c r="O29" s="11">
        <f>+[1]FEBRERO!AA16</f>
        <v>0</v>
      </c>
      <c r="P29" s="18">
        <f t="shared" si="12"/>
        <v>0</v>
      </c>
      <c r="Q29" s="18">
        <f t="shared" si="13"/>
        <v>0</v>
      </c>
      <c r="R29" s="18">
        <f t="shared" si="14"/>
        <v>0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145000</v>
      </c>
      <c r="G30" s="6">
        <f t="shared" si="15"/>
        <v>145000</v>
      </c>
      <c r="H30" s="6">
        <f t="shared" si="15"/>
        <v>893676000</v>
      </c>
      <c r="I30" s="6">
        <f t="shared" si="15"/>
        <v>0</v>
      </c>
      <c r="J30" s="6">
        <f t="shared" si="15"/>
        <v>153864000</v>
      </c>
      <c r="K30" s="6">
        <f t="shared" si="15"/>
        <v>739812000</v>
      </c>
      <c r="L30" s="6">
        <f t="shared" si="15"/>
        <v>153864000</v>
      </c>
      <c r="M30" s="6">
        <f t="shared" si="15"/>
        <v>153864000</v>
      </c>
      <c r="N30" s="6">
        <f t="shared" si="15"/>
        <v>153864000</v>
      </c>
      <c r="O30" s="6">
        <f t="shared" si="15"/>
        <v>153864000</v>
      </c>
      <c r="P30" s="5">
        <f>L30/(H30-I30)</f>
        <v>0.17216977965168584</v>
      </c>
      <c r="Q30" s="5">
        <f>M30/(H30-I30)</f>
        <v>0.17216977965168584</v>
      </c>
      <c r="R30" s="5">
        <f>+O30/(H30-I30)</f>
        <v>0.17216977965168584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596652000</v>
      </c>
      <c r="G31" s="6">
        <f t="shared" si="16"/>
        <v>596652000</v>
      </c>
      <c r="H31" s="6">
        <f t="shared" si="16"/>
        <v>30401222000</v>
      </c>
      <c r="I31" s="6">
        <f t="shared" si="16"/>
        <v>0</v>
      </c>
      <c r="J31" s="6">
        <f t="shared" si="16"/>
        <v>29256235739</v>
      </c>
      <c r="K31" s="6">
        <f t="shared" si="16"/>
        <v>1144986261</v>
      </c>
      <c r="L31" s="6">
        <f t="shared" si="16"/>
        <v>21220631424.889999</v>
      </c>
      <c r="M31" s="6">
        <f t="shared" si="16"/>
        <v>17045860012.01</v>
      </c>
      <c r="N31" s="6">
        <f t="shared" si="16"/>
        <v>17045860012.01</v>
      </c>
      <c r="O31" s="6">
        <f t="shared" si="16"/>
        <v>17045860012.01</v>
      </c>
      <c r="P31" s="5">
        <f>L31/(H31-I31)</f>
        <v>0.69801902781703973</v>
      </c>
      <c r="Q31" s="5">
        <f>M31/(H31-I31)</f>
        <v>0.56069654081701059</v>
      </c>
      <c r="R31" s="5">
        <f>+O31/(H31-I31)</f>
        <v>0.56069654081701059</v>
      </c>
    </row>
    <row r="32" spans="1:18" ht="45" x14ac:dyDescent="0.25">
      <c r="A32" s="13" t="s">
        <v>32</v>
      </c>
      <c r="B32" s="2" t="s">
        <v>33</v>
      </c>
      <c r="C32" s="12" t="s">
        <v>74</v>
      </c>
      <c r="D32" s="2" t="s">
        <v>80</v>
      </c>
      <c r="E32" s="11">
        <v>149389362184</v>
      </c>
      <c r="F32" s="11">
        <v>0</v>
      </c>
      <c r="G32" s="11">
        <v>0</v>
      </c>
      <c r="H32" s="11">
        <v>149389362184</v>
      </c>
      <c r="I32" s="11">
        <v>18685100531</v>
      </c>
      <c r="J32" s="11">
        <v>130704261653</v>
      </c>
      <c r="K32" s="11">
        <v>0</v>
      </c>
      <c r="L32" s="32">
        <v>130704261653</v>
      </c>
      <c r="M32" s="32">
        <v>115588178673</v>
      </c>
      <c r="N32" s="32">
        <v>115588178673</v>
      </c>
      <c r="O32" s="32">
        <v>115588178673</v>
      </c>
      <c r="P32" s="18">
        <f t="shared" ref="P32:P46" si="17">L32/(H32-I32)</f>
        <v>1</v>
      </c>
      <c r="Q32" s="18">
        <f t="shared" ref="Q32:Q46" si="18">M32/(H32-I32)</f>
        <v>0.8843489662171008</v>
      </c>
      <c r="R32" s="18">
        <f t="shared" ref="R32:R46" si="19">+O32/(H32-I32)</f>
        <v>0.8843489662171008</v>
      </c>
    </row>
    <row r="33" spans="1:18" ht="56.25" x14ac:dyDescent="0.25">
      <c r="A33" s="13" t="s">
        <v>32</v>
      </c>
      <c r="B33" s="2" t="s">
        <v>33</v>
      </c>
      <c r="C33" s="12" t="s">
        <v>81</v>
      </c>
      <c r="D33" s="2" t="s">
        <v>85</v>
      </c>
      <c r="E33" s="11">
        <v>4200000000</v>
      </c>
      <c r="F33" s="11">
        <v>0</v>
      </c>
      <c r="G33" s="11">
        <v>0</v>
      </c>
      <c r="H33" s="11">
        <v>4200000000</v>
      </c>
      <c r="I33" s="11">
        <v>0</v>
      </c>
      <c r="J33" s="11">
        <v>4200000000</v>
      </c>
      <c r="K33" s="11">
        <f t="shared" ref="K33:K46" si="20">+H33-J33</f>
        <v>0</v>
      </c>
      <c r="L33" s="11">
        <v>4200000000</v>
      </c>
      <c r="M33" s="32">
        <v>4200000000</v>
      </c>
      <c r="N33" s="32">
        <v>4200000000</v>
      </c>
      <c r="O33" s="32">
        <v>4200000000</v>
      </c>
      <c r="P33" s="18">
        <f t="shared" si="17"/>
        <v>1</v>
      </c>
      <c r="Q33" s="18">
        <f t="shared" si="18"/>
        <v>1</v>
      </c>
      <c r="R33" s="18">
        <f t="shared" si="19"/>
        <v>1</v>
      </c>
    </row>
    <row r="34" spans="1:18" ht="56.25" x14ac:dyDescent="0.25">
      <c r="A34" s="13" t="s">
        <v>32</v>
      </c>
      <c r="B34" s="2" t="s">
        <v>33</v>
      </c>
      <c r="C34" s="12" t="s">
        <v>86</v>
      </c>
      <c r="D34" s="2" t="s">
        <v>88</v>
      </c>
      <c r="E34" s="11">
        <v>4200000000</v>
      </c>
      <c r="F34" s="11">
        <v>0</v>
      </c>
      <c r="G34" s="11">
        <v>0</v>
      </c>
      <c r="H34" s="11">
        <v>4200000000</v>
      </c>
      <c r="I34" s="11">
        <v>0</v>
      </c>
      <c r="J34" s="11">
        <v>4200000000</v>
      </c>
      <c r="K34" s="11">
        <f t="shared" si="20"/>
        <v>0</v>
      </c>
      <c r="L34" s="11">
        <v>4200000000</v>
      </c>
      <c r="M34" s="32">
        <v>2251000000</v>
      </c>
      <c r="N34" s="32">
        <v>2251000000</v>
      </c>
      <c r="O34" s="32">
        <v>2251000000</v>
      </c>
      <c r="P34" s="18">
        <f t="shared" si="17"/>
        <v>1</v>
      </c>
      <c r="Q34" s="18">
        <f t="shared" si="18"/>
        <v>0.53595238095238096</v>
      </c>
      <c r="R34" s="18">
        <f t="shared" si="19"/>
        <v>0.53595238095238096</v>
      </c>
    </row>
    <row r="35" spans="1:18" ht="33.75" x14ac:dyDescent="0.25">
      <c r="A35" s="13" t="s">
        <v>32</v>
      </c>
      <c r="B35" s="2" t="s">
        <v>33</v>
      </c>
      <c r="C35" s="12" t="s">
        <v>89</v>
      </c>
      <c r="D35" s="2" t="s">
        <v>91</v>
      </c>
      <c r="E35" s="11">
        <v>4200000000</v>
      </c>
      <c r="F35" s="11">
        <v>0</v>
      </c>
      <c r="G35" s="11">
        <v>0</v>
      </c>
      <c r="H35" s="11">
        <v>4200000000</v>
      </c>
      <c r="I35" s="11">
        <v>0</v>
      </c>
      <c r="J35" s="11">
        <v>4200000000</v>
      </c>
      <c r="K35" s="11">
        <f t="shared" si="20"/>
        <v>0</v>
      </c>
      <c r="L35" s="11">
        <v>4200000000</v>
      </c>
      <c r="M35" s="32">
        <v>0</v>
      </c>
      <c r="N35" s="32">
        <v>0</v>
      </c>
      <c r="O35" s="32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56.25" x14ac:dyDescent="0.25">
      <c r="A36" s="13" t="s">
        <v>32</v>
      </c>
      <c r="B36" s="2" t="s">
        <v>33</v>
      </c>
      <c r="C36" s="12" t="s">
        <v>92</v>
      </c>
      <c r="D36" s="2" t="s">
        <v>94</v>
      </c>
      <c r="E36" s="11">
        <v>4200000000</v>
      </c>
      <c r="F36" s="11">
        <v>0</v>
      </c>
      <c r="G36" s="11">
        <v>0</v>
      </c>
      <c r="H36" s="11">
        <v>4200000000</v>
      </c>
      <c r="I36" s="11">
        <v>0</v>
      </c>
      <c r="J36" s="11">
        <v>4200000000</v>
      </c>
      <c r="K36" s="11">
        <f t="shared" si="20"/>
        <v>0</v>
      </c>
      <c r="L36" s="11">
        <v>4200000000</v>
      </c>
      <c r="M36" s="32">
        <v>4200000000</v>
      </c>
      <c r="N36" s="32">
        <v>4200000000</v>
      </c>
      <c r="O36" s="32">
        <v>4200000000</v>
      </c>
      <c r="P36" s="18">
        <f t="shared" si="17"/>
        <v>1</v>
      </c>
      <c r="Q36" s="18">
        <f t="shared" si="18"/>
        <v>1</v>
      </c>
      <c r="R36" s="18">
        <f t="shared" si="19"/>
        <v>1</v>
      </c>
    </row>
    <row r="37" spans="1:18" ht="22.5" x14ac:dyDescent="0.25">
      <c r="A37" s="13" t="s">
        <v>32</v>
      </c>
      <c r="B37" s="2" t="s">
        <v>33</v>
      </c>
      <c r="C37" s="12" t="s">
        <v>95</v>
      </c>
      <c r="D37" s="2" t="s">
        <v>97</v>
      </c>
      <c r="E37" s="11">
        <v>4200000000</v>
      </c>
      <c r="F37" s="11">
        <v>0</v>
      </c>
      <c r="G37" s="11">
        <v>0</v>
      </c>
      <c r="H37" s="11">
        <v>4200000000</v>
      </c>
      <c r="I37" s="11">
        <v>0</v>
      </c>
      <c r="J37" s="11">
        <v>4200000000</v>
      </c>
      <c r="K37" s="11">
        <f t="shared" si="20"/>
        <v>0</v>
      </c>
      <c r="L37" s="11">
        <v>4200000000</v>
      </c>
      <c r="M37" s="32">
        <v>1500000000</v>
      </c>
      <c r="N37" s="32">
        <v>1500000000</v>
      </c>
      <c r="O37" s="32">
        <v>1500000000</v>
      </c>
      <c r="P37" s="18">
        <f t="shared" si="17"/>
        <v>1</v>
      </c>
      <c r="Q37" s="18">
        <f t="shared" si="18"/>
        <v>0.35714285714285715</v>
      </c>
      <c r="R37" s="18">
        <f t="shared" si="19"/>
        <v>0.35714285714285715</v>
      </c>
    </row>
    <row r="38" spans="1:18" ht="56.25" x14ac:dyDescent="0.25">
      <c r="A38" s="13" t="s">
        <v>32</v>
      </c>
      <c r="B38" s="2" t="s">
        <v>33</v>
      </c>
      <c r="C38" s="12" t="s">
        <v>98</v>
      </c>
      <c r="D38" s="2" t="s">
        <v>88</v>
      </c>
      <c r="E38" s="11">
        <v>23000000000</v>
      </c>
      <c r="F38" s="11">
        <v>2250000000</v>
      </c>
      <c r="G38" s="11">
        <v>0</v>
      </c>
      <c r="H38" s="11">
        <v>25250000000</v>
      </c>
      <c r="I38" s="11">
        <v>0</v>
      </c>
      <c r="J38" s="11">
        <v>20217061422.990002</v>
      </c>
      <c r="K38" s="11">
        <v>5032938577.0100002</v>
      </c>
      <c r="L38" s="11">
        <v>15456633166.99</v>
      </c>
      <c r="M38" s="32">
        <v>9241194583.9899998</v>
      </c>
      <c r="N38" s="32">
        <v>9241194583.9899998</v>
      </c>
      <c r="O38" s="32">
        <v>9241194583.9899998</v>
      </c>
      <c r="P38" s="18">
        <f t="shared" si="17"/>
        <v>0.61214388780158413</v>
      </c>
      <c r="Q38" s="18">
        <f t="shared" si="18"/>
        <v>0.36598790431643563</v>
      </c>
      <c r="R38" s="18">
        <f t="shared" si="19"/>
        <v>0.36598790431643563</v>
      </c>
    </row>
    <row r="39" spans="1:18" ht="45" x14ac:dyDescent="0.25">
      <c r="A39" s="13" t="s">
        <v>32</v>
      </c>
      <c r="B39" s="2" t="s">
        <v>33</v>
      </c>
      <c r="C39" s="12" t="s">
        <v>101</v>
      </c>
      <c r="D39" s="2" t="s">
        <v>80</v>
      </c>
      <c r="E39" s="11">
        <v>48000000000</v>
      </c>
      <c r="F39" s="11">
        <v>0</v>
      </c>
      <c r="G39" s="11">
        <v>0</v>
      </c>
      <c r="H39" s="11">
        <v>48000000000</v>
      </c>
      <c r="I39" s="11">
        <v>0</v>
      </c>
      <c r="J39" s="11">
        <v>48000000000</v>
      </c>
      <c r="K39" s="11">
        <f t="shared" si="20"/>
        <v>0</v>
      </c>
      <c r="L39" s="11">
        <v>48000000000</v>
      </c>
      <c r="M39" s="32">
        <v>25501449200</v>
      </c>
      <c r="N39" s="32">
        <v>25501449200</v>
      </c>
      <c r="O39" s="32">
        <v>25501449200</v>
      </c>
      <c r="P39" s="18">
        <f t="shared" si="17"/>
        <v>1</v>
      </c>
      <c r="Q39" s="18">
        <f t="shared" si="18"/>
        <v>0.53128019166666662</v>
      </c>
      <c r="R39" s="18">
        <f t="shared" si="19"/>
        <v>0.53128019166666662</v>
      </c>
    </row>
    <row r="40" spans="1:18" ht="56.25" x14ac:dyDescent="0.25">
      <c r="A40" s="13" t="s">
        <v>32</v>
      </c>
      <c r="B40" s="2" t="s">
        <v>33</v>
      </c>
      <c r="C40" s="12" t="s">
        <v>103</v>
      </c>
      <c r="D40" s="2" t="s">
        <v>85</v>
      </c>
      <c r="E40" s="11">
        <v>4726973377</v>
      </c>
      <c r="F40" s="11">
        <v>0</v>
      </c>
      <c r="G40" s="11">
        <v>0</v>
      </c>
      <c r="H40" s="11">
        <v>4726973377</v>
      </c>
      <c r="I40" s="11">
        <v>0</v>
      </c>
      <c r="J40" s="11">
        <v>4726973377</v>
      </c>
      <c r="K40" s="11">
        <f t="shared" si="20"/>
        <v>0</v>
      </c>
      <c r="L40" s="11">
        <v>4726973377</v>
      </c>
      <c r="M40" s="32">
        <v>4726973377</v>
      </c>
      <c r="N40" s="32">
        <v>4726973377</v>
      </c>
      <c r="O40" s="32">
        <v>4726973377</v>
      </c>
      <c r="P40" s="18">
        <f t="shared" si="17"/>
        <v>1</v>
      </c>
      <c r="Q40" s="18">
        <f t="shared" si="18"/>
        <v>1</v>
      </c>
      <c r="R40" s="18">
        <f t="shared" si="19"/>
        <v>1</v>
      </c>
    </row>
    <row r="41" spans="1:18" ht="33.75" x14ac:dyDescent="0.25">
      <c r="A41" s="13" t="s">
        <v>32</v>
      </c>
      <c r="B41" s="2" t="s">
        <v>33</v>
      </c>
      <c r="C41" s="12" t="s">
        <v>105</v>
      </c>
      <c r="D41" s="2" t="s">
        <v>108</v>
      </c>
      <c r="E41" s="11">
        <v>70000000000</v>
      </c>
      <c r="F41" s="11">
        <v>0</v>
      </c>
      <c r="G41" s="11">
        <v>0</v>
      </c>
      <c r="H41" s="11">
        <v>70000000000</v>
      </c>
      <c r="I41" s="11">
        <v>0</v>
      </c>
      <c r="J41" s="11">
        <v>70000000000</v>
      </c>
      <c r="K41" s="11">
        <f t="shared" si="20"/>
        <v>0</v>
      </c>
      <c r="L41" s="32">
        <v>10000000000</v>
      </c>
      <c r="M41" s="32">
        <v>10000000000</v>
      </c>
      <c r="N41" s="32">
        <v>10000000000</v>
      </c>
      <c r="O41" s="32">
        <v>10000000000</v>
      </c>
      <c r="P41" s="18">
        <f t="shared" si="17"/>
        <v>0.14285714285714285</v>
      </c>
      <c r="Q41" s="18">
        <f t="shared" si="18"/>
        <v>0.14285714285714285</v>
      </c>
      <c r="R41" s="18">
        <f t="shared" si="19"/>
        <v>0.14285714285714285</v>
      </c>
    </row>
    <row r="42" spans="1:18" ht="56.25" x14ac:dyDescent="0.25">
      <c r="A42" s="13" t="s">
        <v>32</v>
      </c>
      <c r="B42" s="2" t="s">
        <v>33</v>
      </c>
      <c r="C42" s="12" t="s">
        <v>109</v>
      </c>
      <c r="D42" s="2" t="s">
        <v>88</v>
      </c>
      <c r="E42" s="11">
        <v>4726973378</v>
      </c>
      <c r="F42" s="11">
        <v>0</v>
      </c>
      <c r="G42" s="11">
        <v>0</v>
      </c>
      <c r="H42" s="11">
        <v>4726973378</v>
      </c>
      <c r="I42" s="11">
        <v>0</v>
      </c>
      <c r="J42" s="11">
        <v>4726973378</v>
      </c>
      <c r="K42" s="11">
        <f t="shared" si="20"/>
        <v>0</v>
      </c>
      <c r="L42" s="11">
        <v>4726973378</v>
      </c>
      <c r="M42" s="32">
        <v>4726973378</v>
      </c>
      <c r="N42" s="32">
        <v>4726973378</v>
      </c>
      <c r="O42" s="32">
        <v>4726973378</v>
      </c>
      <c r="P42" s="18">
        <f t="shared" si="17"/>
        <v>1</v>
      </c>
      <c r="Q42" s="18">
        <f t="shared" si="18"/>
        <v>1</v>
      </c>
      <c r="R42" s="18">
        <f t="shared" si="19"/>
        <v>1</v>
      </c>
    </row>
    <row r="43" spans="1:18" ht="33.75" x14ac:dyDescent="0.25">
      <c r="A43" s="13" t="s">
        <v>32</v>
      </c>
      <c r="B43" s="2" t="s">
        <v>33</v>
      </c>
      <c r="C43" s="12" t="s">
        <v>110</v>
      </c>
      <c r="D43" s="2" t="s">
        <v>91</v>
      </c>
      <c r="E43" s="11">
        <v>4726973378</v>
      </c>
      <c r="F43" s="11">
        <v>0</v>
      </c>
      <c r="G43" s="11">
        <v>0</v>
      </c>
      <c r="H43" s="11">
        <v>4726973378</v>
      </c>
      <c r="I43" s="11">
        <v>0</v>
      </c>
      <c r="J43" s="11">
        <v>4726973378</v>
      </c>
      <c r="K43" s="11">
        <f t="shared" si="20"/>
        <v>0</v>
      </c>
      <c r="L43" s="11">
        <v>4726973378</v>
      </c>
      <c r="M43" s="32">
        <v>4726973378</v>
      </c>
      <c r="N43" s="32">
        <v>4726973378</v>
      </c>
      <c r="O43" s="32">
        <v>4726973378</v>
      </c>
      <c r="P43" s="18">
        <f t="shared" si="17"/>
        <v>1</v>
      </c>
      <c r="Q43" s="18">
        <f t="shared" si="18"/>
        <v>1</v>
      </c>
      <c r="R43" s="18">
        <f t="shared" si="19"/>
        <v>1</v>
      </c>
    </row>
    <row r="44" spans="1:18" ht="45" x14ac:dyDescent="0.25">
      <c r="A44" s="13" t="s">
        <v>32</v>
      </c>
      <c r="B44" s="2" t="s">
        <v>33</v>
      </c>
      <c r="C44" s="12" t="s">
        <v>111</v>
      </c>
      <c r="D44" s="2" t="s">
        <v>113</v>
      </c>
      <c r="E44" s="11">
        <v>4726973378</v>
      </c>
      <c r="F44" s="11">
        <v>0</v>
      </c>
      <c r="G44" s="11">
        <v>0</v>
      </c>
      <c r="H44" s="11">
        <v>4726973378</v>
      </c>
      <c r="I44" s="11">
        <v>0</v>
      </c>
      <c r="J44" s="11">
        <v>4726973378</v>
      </c>
      <c r="K44" s="11">
        <f t="shared" si="20"/>
        <v>0</v>
      </c>
      <c r="L44" s="11">
        <v>4726973378</v>
      </c>
      <c r="M44" s="32">
        <v>2954079867</v>
      </c>
      <c r="N44" s="32">
        <v>2954079867</v>
      </c>
      <c r="O44" s="32">
        <v>2954079867</v>
      </c>
      <c r="P44" s="18">
        <f t="shared" si="17"/>
        <v>1</v>
      </c>
      <c r="Q44" s="18">
        <f t="shared" si="18"/>
        <v>0.62494108402401927</v>
      </c>
      <c r="R44" s="18">
        <f t="shared" si="19"/>
        <v>0.62494108402401927</v>
      </c>
    </row>
    <row r="45" spans="1:18" ht="22.5" x14ac:dyDescent="0.25">
      <c r="A45" s="13" t="s">
        <v>32</v>
      </c>
      <c r="B45" s="2" t="s">
        <v>33</v>
      </c>
      <c r="C45" s="12" t="s">
        <v>114</v>
      </c>
      <c r="D45" s="2" t="s">
        <v>116</v>
      </c>
      <c r="E45" s="11">
        <v>4726973378</v>
      </c>
      <c r="F45" s="11">
        <v>0</v>
      </c>
      <c r="G45" s="11">
        <v>0</v>
      </c>
      <c r="H45" s="11">
        <v>4726973378</v>
      </c>
      <c r="I45" s="11">
        <v>0</v>
      </c>
      <c r="J45" s="11">
        <v>4726973378</v>
      </c>
      <c r="K45" s="11">
        <f t="shared" si="20"/>
        <v>0</v>
      </c>
      <c r="L45" s="11">
        <v>4726973378</v>
      </c>
      <c r="M45" s="32">
        <v>1000000000</v>
      </c>
      <c r="N45" s="32">
        <v>1000000000</v>
      </c>
      <c r="O45" s="32">
        <v>1000000000</v>
      </c>
      <c r="P45" s="18">
        <f t="shared" si="17"/>
        <v>1</v>
      </c>
      <c r="Q45" s="18">
        <f t="shared" si="18"/>
        <v>0.21155185782389654</v>
      </c>
      <c r="R45" s="18">
        <f t="shared" si="19"/>
        <v>0.21155185782389654</v>
      </c>
    </row>
    <row r="46" spans="1:18" ht="33.75" x14ac:dyDescent="0.25">
      <c r="A46" s="13" t="s">
        <v>32</v>
      </c>
      <c r="B46" s="2" t="s">
        <v>33</v>
      </c>
      <c r="C46" s="12" t="s">
        <v>117</v>
      </c>
      <c r="D46" s="2" t="s">
        <v>120</v>
      </c>
      <c r="E46" s="11">
        <v>32450000000</v>
      </c>
      <c r="F46" s="11">
        <v>0</v>
      </c>
      <c r="G46" s="11">
        <v>0</v>
      </c>
      <c r="H46" s="11">
        <v>32450000000</v>
      </c>
      <c r="I46" s="11">
        <v>0</v>
      </c>
      <c r="J46" s="11">
        <v>31407394371.169998</v>
      </c>
      <c r="K46" s="11">
        <f t="shared" si="20"/>
        <v>1042605628.8300018</v>
      </c>
      <c r="L46" s="11">
        <v>23151509880.130001</v>
      </c>
      <c r="M46" s="32">
        <v>12677785595.700001</v>
      </c>
      <c r="N46" s="32">
        <v>12677785595.700001</v>
      </c>
      <c r="O46" s="32">
        <v>12677785595.700001</v>
      </c>
      <c r="P46" s="18">
        <f t="shared" si="17"/>
        <v>0.71345176826286594</v>
      </c>
      <c r="Q46" s="18">
        <f t="shared" si="18"/>
        <v>0.39068676720184903</v>
      </c>
      <c r="R46" s="18">
        <f t="shared" si="19"/>
        <v>0.39068676720184903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21">SUM(E32:E46)</f>
        <v>367474229073</v>
      </c>
      <c r="F47" s="6">
        <f t="shared" si="21"/>
        <v>2250000000</v>
      </c>
      <c r="G47" s="6">
        <f t="shared" si="21"/>
        <v>0</v>
      </c>
      <c r="H47" s="6">
        <f t="shared" si="21"/>
        <v>369724229073</v>
      </c>
      <c r="I47" s="6">
        <f t="shared" si="21"/>
        <v>18685100531</v>
      </c>
      <c r="J47" s="6">
        <f t="shared" si="21"/>
        <v>344963584336.15997</v>
      </c>
      <c r="K47" s="6">
        <f t="shared" si="21"/>
        <v>6075544205.8400021</v>
      </c>
      <c r="L47" s="6">
        <f t="shared" si="21"/>
        <v>271947271589.12</v>
      </c>
      <c r="M47" s="6">
        <f t="shared" si="21"/>
        <v>203294608052.69</v>
      </c>
      <c r="N47" s="6">
        <f t="shared" si="21"/>
        <v>203294608052.69</v>
      </c>
      <c r="O47" s="6">
        <f t="shared" si="21"/>
        <v>203294608052.69</v>
      </c>
      <c r="P47" s="5">
        <f>L47/(H47-I47)</f>
        <v>0.77469219092077057</v>
      </c>
      <c r="Q47" s="5">
        <f>M47/(H47-I47)</f>
        <v>0.57912235851613014</v>
      </c>
      <c r="R47" s="5">
        <f>+O47/(H47-I47)</f>
        <v>0.57912235851613014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JULIO 2024</vt:lpstr>
      <vt:lpstr>SEPTIEMBRE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2024-10-03T14:02:57Z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