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OLCIENCIAS\lfortiz\Institucionales\LUISA FERNANDA ORTIZ CUELLAR\2018\11. NOVIEMBRE\4. INFORMES PRESUPUESTALES\1. EJECUCION OCTUBRE PAGINA WEB\"/>
    </mc:Choice>
  </mc:AlternateContent>
  <bookViews>
    <workbookView xWindow="240" yWindow="120" windowWidth="18060" windowHeight="7050"/>
  </bookViews>
  <sheets>
    <sheet name="EJECUCION OCTUBRE 2018" sheetId="2" r:id="rId1"/>
  </sheets>
  <calcPr calcId="162913"/>
</workbook>
</file>

<file path=xl/calcChain.xml><?xml version="1.0" encoding="utf-8"?>
<calcChain xmlns="http://schemas.openxmlformats.org/spreadsheetml/2006/main">
  <c r="S26" i="2" l="1"/>
  <c r="R26" i="2"/>
  <c r="Q26" i="2"/>
  <c r="S12" i="2"/>
  <c r="R12" i="2"/>
  <c r="Q12" i="2"/>
  <c r="Q25" i="2" l="1"/>
  <c r="R25" i="2"/>
  <c r="S25" i="2" l="1"/>
  <c r="H36" i="2" l="1"/>
  <c r="S30" i="2"/>
  <c r="R30" i="2"/>
  <c r="Q30" i="2"/>
  <c r="P23" i="2"/>
  <c r="O23" i="2"/>
  <c r="N23" i="2"/>
  <c r="M23" i="2"/>
  <c r="L23" i="2"/>
  <c r="K23" i="2"/>
  <c r="J23" i="2"/>
  <c r="I23" i="2"/>
  <c r="H23" i="2"/>
  <c r="S22" i="2"/>
  <c r="R22" i="2"/>
  <c r="Q22" i="2"/>
  <c r="R23" i="2" l="1"/>
  <c r="Q23" i="2"/>
  <c r="S23" i="2"/>
  <c r="S24" i="2"/>
  <c r="R24" i="2"/>
  <c r="Q24" i="2"/>
  <c r="Q34" i="2"/>
  <c r="R34" i="2"/>
  <c r="S34" i="2"/>
  <c r="Q11" i="2"/>
  <c r="J17" i="2" l="1"/>
  <c r="J36" i="2"/>
  <c r="Q8" i="2" l="1"/>
  <c r="R8" i="2"/>
  <c r="Q9" i="2"/>
  <c r="R9" i="2"/>
  <c r="Q10" i="2"/>
  <c r="R10" i="2"/>
  <c r="R11" i="2"/>
  <c r="Q13" i="2"/>
  <c r="R13" i="2"/>
  <c r="P36" i="2" l="1"/>
  <c r="O36" i="2"/>
  <c r="N36" i="2"/>
  <c r="M36" i="2"/>
  <c r="L36" i="2"/>
  <c r="K36" i="2"/>
  <c r="I36" i="2"/>
  <c r="S35" i="2"/>
  <c r="R35" i="2"/>
  <c r="Q35" i="2"/>
  <c r="S33" i="2"/>
  <c r="R33" i="2"/>
  <c r="Q33" i="2"/>
  <c r="S32" i="2"/>
  <c r="R32" i="2"/>
  <c r="Q32" i="2"/>
  <c r="S31" i="2"/>
  <c r="R31" i="2"/>
  <c r="Q31" i="2"/>
  <c r="Q36" i="2" l="1"/>
  <c r="R36" i="2"/>
  <c r="S36" i="2"/>
  <c r="I17" i="2"/>
  <c r="H17" i="2"/>
  <c r="J14" i="2"/>
  <c r="I14" i="2"/>
  <c r="H14" i="2"/>
  <c r="H37" i="2" l="1"/>
  <c r="J37" i="2"/>
  <c r="I37" i="2"/>
  <c r="S29" i="2"/>
  <c r="S28" i="2"/>
  <c r="S21" i="2"/>
  <c r="S20" i="2"/>
  <c r="S19" i="2"/>
  <c r="S18" i="2"/>
  <c r="S16" i="2"/>
  <c r="S15" i="2"/>
  <c r="S13" i="2"/>
  <c r="S11" i="2"/>
  <c r="S10" i="2"/>
  <c r="S9" i="2"/>
  <c r="S8" i="2"/>
  <c r="R29" i="2"/>
  <c r="R28" i="2"/>
  <c r="R21" i="2"/>
  <c r="R20" i="2"/>
  <c r="R19" i="2"/>
  <c r="R18" i="2"/>
  <c r="R16" i="2"/>
  <c r="R15" i="2"/>
  <c r="Q28" i="2"/>
  <c r="Q29" i="2"/>
  <c r="Q19" i="2"/>
  <c r="Q20" i="2"/>
  <c r="Q21" i="2"/>
  <c r="Q16" i="2"/>
  <c r="Q18" i="2"/>
  <c r="Q15" i="2"/>
  <c r="P17" i="2" l="1"/>
  <c r="O17" i="2"/>
  <c r="N17" i="2"/>
  <c r="M17" i="2"/>
  <c r="L17" i="2"/>
  <c r="K17" i="2"/>
  <c r="P14" i="2"/>
  <c r="S14" i="2" s="1"/>
  <c r="O14" i="2"/>
  <c r="R14" i="2" s="1"/>
  <c r="N14" i="2"/>
  <c r="M14" i="2"/>
  <c r="L14" i="2"/>
  <c r="K14" i="2"/>
  <c r="Q14" i="2" l="1"/>
  <c r="Q17" i="2"/>
  <c r="K37" i="2"/>
  <c r="R17" i="2"/>
  <c r="S17" i="2"/>
  <c r="M37" i="2" l="1"/>
  <c r="L37" i="2" l="1"/>
  <c r="N37" i="2" l="1"/>
  <c r="Q37" i="2" s="1"/>
  <c r="P37" i="2" l="1"/>
  <c r="S37" i="2" s="1"/>
  <c r="O37" i="2"/>
  <c r="R37" i="2" s="1"/>
</calcChain>
</file>

<file path=xl/sharedStrings.xml><?xml version="1.0" encoding="utf-8"?>
<sst xmlns="http://schemas.openxmlformats.org/spreadsheetml/2006/main" count="79" uniqueCount="55">
  <si>
    <t>CTA</t>
  </si>
  <si>
    <t>SUB
CTA</t>
  </si>
  <si>
    <t>OBJ</t>
  </si>
  <si>
    <t>ORD</t>
  </si>
  <si>
    <t>DESCRIPCION</t>
  </si>
  <si>
    <t>APR. VIGENTE</t>
  </si>
  <si>
    <t>COMPROMISO</t>
  </si>
  <si>
    <t>OBLIGACION</t>
  </si>
  <si>
    <t>PAGOS</t>
  </si>
  <si>
    <t>SUELDOS DE PERSONAL DE NOMINA</t>
  </si>
  <si>
    <t>PRIMA TECNICA</t>
  </si>
  <si>
    <t>OTROS</t>
  </si>
  <si>
    <t>HORAS EXTRAS, DIAS FESTIVOS E INDEMNIZACION POR VACACIONES</t>
  </si>
  <si>
    <t>SERVICIOS PERSONALES INDIRECTOS</t>
  </si>
  <si>
    <t>CONTRIBUCIONES INHERENTES A LA NOMINA SECTOR PRIVADO Y PUBLICO</t>
  </si>
  <si>
    <t>IMPUESTOS Y MULTAS</t>
  </si>
  <si>
    <t>ADQUISICION DE BIENES Y SERVICIOS</t>
  </si>
  <si>
    <t>CENTRO INTERNACIONAL DE FISICA (DECRETO 267 DE 1984)</t>
  </si>
  <si>
    <t>CENTRO INTERNACIONAL DE INVESTIGACIONES MEDICAS. CIDEIM (DECRETO 0578 DE 1990)</t>
  </si>
  <si>
    <t>CUOTA DE AUDITAJE CONTRANAL</t>
  </si>
  <si>
    <t>SENTENCIAS Y CONCILIACIONES</t>
  </si>
  <si>
    <t>APOYO FORTALECIMIENTO DE LA TRANSFERENCIA INTERNACIONAL DE CONOCIMIENTO A LOS ACTORES DEL SNCTI NIVEL NACIONAL</t>
  </si>
  <si>
    <t>CAPACITACION DE RECURSOS HUMANOS PARA LA INVESTIGACION.</t>
  </si>
  <si>
    <t>IMPLANTACION Y DESARROLLO DEL SISTEMA DE INFORMACION NACIONAL Y TERRITORIAL.SNCT.</t>
  </si>
  <si>
    <t>DEPARTAMENTO ADMINISTRATIVO DE CIENCIA, TECNOLOGIA E INNOVACION-COLCIENCIA</t>
  </si>
  <si>
    <t>SECCION: 390101</t>
  </si>
  <si>
    <t>CIFRAS EN PESOS</t>
  </si>
  <si>
    <t>RECURSO</t>
  </si>
  <si>
    <t>APR. BLOQUEADA</t>
  </si>
  <si>
    <t>CDP</t>
  </si>
  <si>
    <t>SIT.</t>
  </si>
  <si>
    <t>CSF</t>
  </si>
  <si>
    <t>SSF</t>
  </si>
  <si>
    <t>TOTAL GASTOS DE PERSONAL</t>
  </si>
  <si>
    <t>TOTAL GASTOS GENERALES</t>
  </si>
  <si>
    <t>TOTAL TRANSFERENCIA</t>
  </si>
  <si>
    <t>TOTAL INVERSION</t>
  </si>
  <si>
    <t>TOTAL FUNCIONAMIENTO E INVERSION</t>
  </si>
  <si>
    <t>APR. INICIAL</t>
  </si>
  <si>
    <t>APR. ADICIONADA</t>
  </si>
  <si>
    <t>APR. REDUCIDA</t>
  </si>
  <si>
    <t>VIGENCIA 2018</t>
  </si>
  <si>
    <t>OTRAS TRANSFERENCIAS - DISTRIBUCION PREVIO CONCEPTO DGPPN</t>
  </si>
  <si>
    <t>ADMINISTRACIÓN SISTEMA NACIONAL DE CIENCIA Y TECNOLOGÍA  NACIONAL</t>
  </si>
  <si>
    <t>APOYO AL FORTALECIMIENTO DE LA TRANSFERENCIA INTERNACIONAL DE CONOCIMIENTO A LOS ACTORES DEL SNCTI NIVEL NACIONAL  NACIONAL</t>
  </si>
  <si>
    <t>MEJORAMIENTO DEL IMPACTO DE LA INVESTIGACIÓN CIENTÍFICA EN EL SECTOR SALUD.  NACIONAL</t>
  </si>
  <si>
    <t>CAPACITACIÓN DE RECURSOS HUMANOS PARA LA INVESTIGACIÓN  NACIONAL</t>
  </si>
  <si>
    <t>FORTALECIMIENTO DE LAS CAPACIDADES DE LOS ACTORES DEL SNCTEI PARA LA GENERACIÓN DE CONOCIMIENTO A NIVEL  NACIONAL</t>
  </si>
  <si>
    <t xml:space="preserve">APOYO A LA SOFISTICACION Y DIVERSIFICACION DE SECTORES PRODUCTIVOS A TRAVES DE I+D+i  NACIONAL </t>
  </si>
  <si>
    <t>DESARROLLO DE VOCACIONES CIENTÍFICAS Y CAPACIDADES PARA LA INVESTIGACIÓN EN NIÑOS Y JÓVENES A NIVEL  NACIONAL</t>
  </si>
  <si>
    <t>APOYO  AL FOMENTO Y DESARROLLO DE LA APROPIACIÓN SOCIAL DE LA CTEI - ASCTI  NACIONAL</t>
  </si>
  <si>
    <t>%EJEC/
OBLI</t>
  </si>
  <si>
    <t>%EJEC./
PAGOS</t>
  </si>
  <si>
    <t>%EJEC/
COMP</t>
  </si>
  <si>
    <t>EJECUCION ACUMULADA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</si>
</sst>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$-1240A]&quot;$&quot;\ #,##0.00;\(&quot;$&quot;\ #,##0.00\)"/>
    <numFmt numFmtId="165" formatCode="&quot;$&quot;#,##0.00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Baskerville Old Face"/>
      <family val="1"/>
    </font>
    <font>
      <b/>
      <sz val="9"/>
      <color rgb="FF000000"/>
      <name val="Baskerville Old Face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8">
    <xf numFmtId="0" fontId="2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10" fontId="7" fillId="0" borderId="1" xfId="1" applyNumberFormat="1" applyFont="1" applyFill="1" applyBorder="1" applyAlignment="1">
      <alignment horizontal="center" vertical="center" wrapText="1" readingOrder="1"/>
    </xf>
    <xf numFmtId="164" fontId="8" fillId="2" borderId="1" xfId="0" applyNumberFormat="1" applyFont="1" applyFill="1" applyBorder="1" applyAlignment="1">
      <alignment horizontal="right" vertical="center" wrapText="1" readingOrder="1"/>
    </xf>
    <xf numFmtId="10" fontId="3" fillId="2" borderId="1" xfId="1" applyNumberFormat="1" applyFont="1" applyFill="1" applyBorder="1" applyAlignment="1">
      <alignment horizontal="center" vertical="center" wrapText="1" readingOrder="1"/>
    </xf>
    <xf numFmtId="164" fontId="9" fillId="0" borderId="1" xfId="0" applyNumberFormat="1" applyFont="1" applyFill="1" applyBorder="1" applyAlignment="1">
      <alignment horizontal="right" vertical="center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left" vertical="center" wrapText="1" readingOrder="1"/>
    </xf>
    <xf numFmtId="164" fontId="10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/>
    <xf numFmtId="165" fontId="2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10" fontId="3" fillId="3" borderId="1" xfId="1" applyNumberFormat="1" applyFont="1" applyFill="1" applyBorder="1" applyAlignment="1">
      <alignment horizontal="center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0" fontId="8" fillId="2" borderId="2" xfId="0" applyNumberFormat="1" applyFont="1" applyFill="1" applyBorder="1" applyAlignment="1">
      <alignment horizontal="center" vertical="center" wrapText="1" readingOrder="1"/>
    </xf>
    <xf numFmtId="0" fontId="8" fillId="2" borderId="3" xfId="0" applyNumberFormat="1" applyFont="1" applyFill="1" applyBorder="1" applyAlignment="1">
      <alignment horizontal="center" vertical="center" wrapText="1" readingOrder="1"/>
    </xf>
    <xf numFmtId="0" fontId="8" fillId="2" borderId="4" xfId="0" applyNumberFormat="1" applyFont="1" applyFill="1" applyBorder="1" applyAlignment="1">
      <alignment horizontal="center" vertical="center" wrapText="1" readingOrder="1"/>
    </xf>
    <xf numFmtId="0" fontId="3" fillId="3" borderId="2" xfId="0" applyNumberFormat="1" applyFont="1" applyFill="1" applyBorder="1" applyAlignment="1">
      <alignment horizontal="center" vertical="center" wrapText="1" readingOrder="1"/>
    </xf>
    <xf numFmtId="0" fontId="3" fillId="3" borderId="3" xfId="0" applyNumberFormat="1" applyFont="1" applyFill="1" applyBorder="1" applyAlignment="1">
      <alignment horizontal="center" vertical="center" wrapText="1" readingOrder="1"/>
    </xf>
    <xf numFmtId="0" fontId="3" fillId="3" borderId="4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6" fillId="0" borderId="5" xfId="0" applyNumberFormat="1" applyFont="1" applyFill="1" applyBorder="1" applyAlignment="1">
      <alignment horizontal="center" vertical="center" wrapText="1" readingOrder="1"/>
    </xf>
  </cellXfs>
  <cellStyles count="4">
    <cellStyle name="Millares 2" xfId="2"/>
    <cellStyle name="Normal" xfId="0" builtinId="0"/>
    <cellStyle name="Normal 2" xfId="3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6</xdr:col>
      <xdr:colOff>1879022</xdr:colOff>
      <xdr:row>3</xdr:row>
      <xdr:rowOff>164523</xdr:rowOff>
    </xdr:to>
    <xdr:pic>
      <xdr:nvPicPr>
        <xdr:cNvPr id="3" name="Imagen 2" descr="http://www.colciencias.gov.co/sites/default/files/gobcolcolciencias-01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556" b="23308"/>
        <a:stretch/>
      </xdr:blipFill>
      <xdr:spPr bwMode="auto">
        <a:xfrm>
          <a:off x="95250" y="0"/>
          <a:ext cx="4225636" cy="6234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S43"/>
  <sheetViews>
    <sheetView showGridLines="0" tabSelected="1" zoomScale="110" zoomScaleNormal="110" workbookViewId="0">
      <selection activeCell="H22" sqref="H22"/>
    </sheetView>
  </sheetViews>
  <sheetFormatPr baseColWidth="10" defaultRowHeight="15" x14ac:dyDescent="0.25"/>
  <cols>
    <col min="1" max="1" width="5.42578125" customWidth="1"/>
    <col min="2" max="2" width="6.140625" customWidth="1"/>
    <col min="3" max="4" width="5.42578125" customWidth="1"/>
    <col min="5" max="5" width="8.5703125" customWidth="1"/>
    <col min="6" max="6" width="5.5703125" customWidth="1"/>
    <col min="7" max="7" width="42.7109375" customWidth="1"/>
    <col min="8" max="16" width="18.28515625" customWidth="1"/>
    <col min="17" max="19" width="9" customWidth="1"/>
  </cols>
  <sheetData>
    <row r="1" spans="1:19" x14ac:dyDescent="0.25">
      <c r="A1" s="25" t="s">
        <v>24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6" customHeight="1" x14ac:dyDescent="0.25">
      <c r="A2" s="11"/>
      <c r="B2" s="11"/>
      <c r="C2" s="11"/>
      <c r="D2" s="11"/>
      <c r="E2" s="11"/>
      <c r="F2" s="13"/>
      <c r="G2" s="11"/>
      <c r="H2" s="16"/>
      <c r="I2" s="16"/>
      <c r="J2" s="16"/>
      <c r="K2" s="11"/>
      <c r="L2" s="11"/>
      <c r="M2" s="12"/>
      <c r="N2" s="11"/>
      <c r="O2" s="11"/>
      <c r="P2" s="11"/>
      <c r="Q2" s="11"/>
      <c r="R2" s="11"/>
    </row>
    <row r="3" spans="1:19" x14ac:dyDescent="0.25">
      <c r="A3" s="25" t="s">
        <v>54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15" customHeight="1" x14ac:dyDescent="0.25">
      <c r="A4" s="26" t="s">
        <v>41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5" spans="1:19" ht="15" customHeight="1" x14ac:dyDescent="0.25">
      <c r="A5" s="26" t="s">
        <v>25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</row>
    <row r="6" spans="1:19" ht="15" customHeight="1" x14ac:dyDescent="0.25">
      <c r="A6" s="27" t="s">
        <v>26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1:19" ht="24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27</v>
      </c>
      <c r="F7" s="1" t="s">
        <v>30</v>
      </c>
      <c r="G7" s="1" t="s">
        <v>4</v>
      </c>
      <c r="H7" s="1" t="s">
        <v>38</v>
      </c>
      <c r="I7" s="1" t="s">
        <v>39</v>
      </c>
      <c r="J7" s="1" t="s">
        <v>40</v>
      </c>
      <c r="K7" s="1" t="s">
        <v>5</v>
      </c>
      <c r="L7" s="1" t="s">
        <v>28</v>
      </c>
      <c r="M7" s="1" t="s">
        <v>29</v>
      </c>
      <c r="N7" s="1" t="s">
        <v>6</v>
      </c>
      <c r="O7" s="1" t="s">
        <v>7</v>
      </c>
      <c r="P7" s="1" t="s">
        <v>8</v>
      </c>
      <c r="Q7" s="1" t="s">
        <v>53</v>
      </c>
      <c r="R7" s="1" t="s">
        <v>51</v>
      </c>
      <c r="S7" s="1" t="s">
        <v>52</v>
      </c>
    </row>
    <row r="8" spans="1:19" x14ac:dyDescent="0.25">
      <c r="A8" s="8">
        <v>1</v>
      </c>
      <c r="B8" s="8">
        <v>0</v>
      </c>
      <c r="C8" s="8">
        <v>1</v>
      </c>
      <c r="D8" s="8">
        <v>1</v>
      </c>
      <c r="E8" s="8">
        <v>10</v>
      </c>
      <c r="F8" s="8" t="s">
        <v>31</v>
      </c>
      <c r="G8" s="9" t="s">
        <v>9</v>
      </c>
      <c r="H8" s="5">
        <v>5187360200</v>
      </c>
      <c r="I8" s="5">
        <v>274000000</v>
      </c>
      <c r="J8" s="5">
        <v>137190475</v>
      </c>
      <c r="K8" s="5">
        <v>5324169725</v>
      </c>
      <c r="L8" s="5">
        <v>0</v>
      </c>
      <c r="M8" s="5">
        <v>5050169725</v>
      </c>
      <c r="N8" s="5">
        <v>4152978536</v>
      </c>
      <c r="O8" s="5">
        <v>4152978536</v>
      </c>
      <c r="P8" s="5">
        <v>4152978536</v>
      </c>
      <c r="Q8" s="2">
        <f>N8/$K8</f>
        <v>0.78002369392910365</v>
      </c>
      <c r="R8" s="2">
        <f>O8/$K8</f>
        <v>0.78002369392910365</v>
      </c>
      <c r="S8" s="2">
        <f>P8/$K8</f>
        <v>0.78002369392910365</v>
      </c>
    </row>
    <row r="9" spans="1:19" x14ac:dyDescent="0.25">
      <c r="A9" s="8">
        <v>1</v>
      </c>
      <c r="B9" s="8">
        <v>0</v>
      </c>
      <c r="C9" s="8">
        <v>1</v>
      </c>
      <c r="D9" s="8">
        <v>4</v>
      </c>
      <c r="E9" s="8">
        <v>10</v>
      </c>
      <c r="F9" s="8" t="s">
        <v>31</v>
      </c>
      <c r="G9" s="9" t="s">
        <v>10</v>
      </c>
      <c r="H9" s="5">
        <v>525552500</v>
      </c>
      <c r="I9" s="5">
        <v>214000000</v>
      </c>
      <c r="J9" s="5">
        <v>0</v>
      </c>
      <c r="K9" s="5">
        <v>739552500</v>
      </c>
      <c r="L9" s="5">
        <v>0</v>
      </c>
      <c r="M9" s="5">
        <v>525552500</v>
      </c>
      <c r="N9" s="5">
        <v>502617595</v>
      </c>
      <c r="O9" s="5">
        <v>502617595</v>
      </c>
      <c r="P9" s="5">
        <v>502617595</v>
      </c>
      <c r="Q9" s="2">
        <f t="shared" ref="Q9:Q13" si="0">N9/$K9</f>
        <v>0.67962395502685746</v>
      </c>
      <c r="R9" s="2">
        <f t="shared" ref="R9:R30" si="1">O9/$K9</f>
        <v>0.67962395502685746</v>
      </c>
      <c r="S9" s="2">
        <f t="shared" ref="S9:S30" si="2">P9/$K9</f>
        <v>0.67962395502685746</v>
      </c>
    </row>
    <row r="10" spans="1:19" x14ac:dyDescent="0.25">
      <c r="A10" s="8">
        <v>1</v>
      </c>
      <c r="B10" s="8">
        <v>0</v>
      </c>
      <c r="C10" s="8">
        <v>1</v>
      </c>
      <c r="D10" s="8">
        <v>5</v>
      </c>
      <c r="E10" s="8">
        <v>10</v>
      </c>
      <c r="F10" s="8" t="s">
        <v>31</v>
      </c>
      <c r="G10" s="9" t="s">
        <v>11</v>
      </c>
      <c r="H10" s="5">
        <v>2832341000</v>
      </c>
      <c r="I10" s="5">
        <v>52000000</v>
      </c>
      <c r="J10" s="5">
        <v>0</v>
      </c>
      <c r="K10" s="5">
        <v>2884341000</v>
      </c>
      <c r="L10" s="5">
        <v>0</v>
      </c>
      <c r="M10" s="5">
        <v>2832341000</v>
      </c>
      <c r="N10" s="5">
        <v>1896573490</v>
      </c>
      <c r="O10" s="5">
        <v>1896573490</v>
      </c>
      <c r="P10" s="5">
        <v>1896573490</v>
      </c>
      <c r="Q10" s="2">
        <f t="shared" si="0"/>
        <v>0.65754135520037338</v>
      </c>
      <c r="R10" s="2">
        <f t="shared" si="1"/>
        <v>0.65754135520037338</v>
      </c>
      <c r="S10" s="2">
        <f t="shared" si="2"/>
        <v>0.65754135520037338</v>
      </c>
    </row>
    <row r="11" spans="1:19" ht="22.5" x14ac:dyDescent="0.25">
      <c r="A11" s="8">
        <v>1</v>
      </c>
      <c r="B11" s="8">
        <v>0</v>
      </c>
      <c r="C11" s="8">
        <v>1</v>
      </c>
      <c r="D11" s="8">
        <v>9</v>
      </c>
      <c r="E11" s="8">
        <v>10</v>
      </c>
      <c r="F11" s="8" t="s">
        <v>31</v>
      </c>
      <c r="G11" s="9" t="s">
        <v>12</v>
      </c>
      <c r="H11" s="5">
        <v>76967000</v>
      </c>
      <c r="I11" s="5">
        <v>137190475</v>
      </c>
      <c r="J11" s="5">
        <v>0</v>
      </c>
      <c r="K11" s="5">
        <v>214157475</v>
      </c>
      <c r="L11" s="5">
        <v>0</v>
      </c>
      <c r="M11" s="5">
        <v>214157475</v>
      </c>
      <c r="N11" s="5">
        <v>156689468</v>
      </c>
      <c r="O11" s="5">
        <v>156689468</v>
      </c>
      <c r="P11" s="5">
        <v>156689468</v>
      </c>
      <c r="Q11" s="2">
        <f>N11/$K11</f>
        <v>0.73165537649339585</v>
      </c>
      <c r="R11" s="2">
        <f t="shared" si="1"/>
        <v>0.73165537649339585</v>
      </c>
      <c r="S11" s="2">
        <f t="shared" si="2"/>
        <v>0.73165537649339585</v>
      </c>
    </row>
    <row r="12" spans="1:19" x14ac:dyDescent="0.25">
      <c r="A12" s="8">
        <v>1</v>
      </c>
      <c r="B12" s="8">
        <v>0</v>
      </c>
      <c r="C12" s="8">
        <v>2</v>
      </c>
      <c r="D12" s="8"/>
      <c r="E12" s="8">
        <v>10</v>
      </c>
      <c r="F12" s="8" t="s">
        <v>31</v>
      </c>
      <c r="G12" s="9" t="s">
        <v>13</v>
      </c>
      <c r="H12" s="5">
        <v>7592581000</v>
      </c>
      <c r="I12" s="5">
        <v>0</v>
      </c>
      <c r="J12" s="5">
        <v>0</v>
      </c>
      <c r="K12" s="5">
        <v>7592581000</v>
      </c>
      <c r="L12" s="5">
        <v>190500000</v>
      </c>
      <c r="M12" s="5">
        <v>7370932984</v>
      </c>
      <c r="N12" s="5">
        <v>7351482984</v>
      </c>
      <c r="O12" s="5">
        <v>5443009672</v>
      </c>
      <c r="P12" s="5">
        <v>5443009672</v>
      </c>
      <c r="Q12" s="2">
        <f>N12/($K12-L12)</f>
        <v>0.99316435256517732</v>
      </c>
      <c r="R12" s="2">
        <f>O12/($K12-L12)</f>
        <v>0.73533505942450506</v>
      </c>
      <c r="S12" s="2">
        <f>P12/($K12-L12)</f>
        <v>0.73533505942450506</v>
      </c>
    </row>
    <row r="13" spans="1:19" ht="22.5" x14ac:dyDescent="0.25">
      <c r="A13" s="8">
        <v>1</v>
      </c>
      <c r="B13" s="8">
        <v>0</v>
      </c>
      <c r="C13" s="8">
        <v>5</v>
      </c>
      <c r="D13" s="8"/>
      <c r="E13" s="8">
        <v>10</v>
      </c>
      <c r="F13" s="8" t="s">
        <v>31</v>
      </c>
      <c r="G13" s="9" t="s">
        <v>14</v>
      </c>
      <c r="H13" s="5">
        <v>2586250100</v>
      </c>
      <c r="I13" s="5">
        <v>438000000</v>
      </c>
      <c r="J13" s="5">
        <v>0</v>
      </c>
      <c r="K13" s="5">
        <v>3024250100</v>
      </c>
      <c r="L13" s="5">
        <v>0</v>
      </c>
      <c r="M13" s="5">
        <v>2586250100</v>
      </c>
      <c r="N13" s="5">
        <v>2005211454</v>
      </c>
      <c r="O13" s="5">
        <v>2005211454</v>
      </c>
      <c r="P13" s="5">
        <v>2005211454</v>
      </c>
      <c r="Q13" s="2">
        <f t="shared" si="0"/>
        <v>0.66304418870648296</v>
      </c>
      <c r="R13" s="2">
        <f t="shared" si="1"/>
        <v>0.66304418870648296</v>
      </c>
      <c r="S13" s="2">
        <f t="shared" si="2"/>
        <v>0.66304418870648296</v>
      </c>
    </row>
    <row r="14" spans="1:19" x14ac:dyDescent="0.25">
      <c r="A14" s="19" t="s">
        <v>33</v>
      </c>
      <c r="B14" s="20"/>
      <c r="C14" s="20"/>
      <c r="D14" s="20"/>
      <c r="E14" s="20"/>
      <c r="F14" s="20"/>
      <c r="G14" s="21"/>
      <c r="H14" s="3">
        <f t="shared" ref="H14:P14" si="3">SUM(H8:H13)</f>
        <v>18801051800</v>
      </c>
      <c r="I14" s="3">
        <f t="shared" si="3"/>
        <v>1115190475</v>
      </c>
      <c r="J14" s="3">
        <f t="shared" si="3"/>
        <v>137190475</v>
      </c>
      <c r="K14" s="3">
        <f t="shared" si="3"/>
        <v>19779051800</v>
      </c>
      <c r="L14" s="3">
        <f t="shared" si="3"/>
        <v>190500000</v>
      </c>
      <c r="M14" s="3">
        <f t="shared" si="3"/>
        <v>18579403784</v>
      </c>
      <c r="N14" s="3">
        <f t="shared" si="3"/>
        <v>16065553527</v>
      </c>
      <c r="O14" s="3">
        <f t="shared" si="3"/>
        <v>14157080215</v>
      </c>
      <c r="P14" s="3">
        <f t="shared" si="3"/>
        <v>14157080215</v>
      </c>
      <c r="Q14" s="4">
        <f>N14/(K14-L14)</f>
        <v>0.82015014131876762</v>
      </c>
      <c r="R14" s="4">
        <f>O14/($K14-L14)</f>
        <v>0.72272214707572202</v>
      </c>
      <c r="S14" s="4">
        <f>P14/($K14-L14)</f>
        <v>0.72272214707572202</v>
      </c>
    </row>
    <row r="15" spans="1:19" x14ac:dyDescent="0.25">
      <c r="A15" s="7">
        <v>2</v>
      </c>
      <c r="B15" s="7">
        <v>0</v>
      </c>
      <c r="C15" s="7">
        <v>3</v>
      </c>
      <c r="D15" s="7"/>
      <c r="E15" s="7">
        <v>10</v>
      </c>
      <c r="F15" s="7" t="s">
        <v>31</v>
      </c>
      <c r="G15" s="6" t="s">
        <v>15</v>
      </c>
      <c r="H15" s="5">
        <v>65000000</v>
      </c>
      <c r="I15" s="5">
        <v>74183000</v>
      </c>
      <c r="J15" s="5">
        <v>0</v>
      </c>
      <c r="K15" s="5">
        <v>139183000</v>
      </c>
      <c r="L15" s="5">
        <v>0</v>
      </c>
      <c r="M15" s="5">
        <v>139183000</v>
      </c>
      <c r="N15" s="5">
        <v>139183000</v>
      </c>
      <c r="O15" s="5">
        <v>139183000</v>
      </c>
      <c r="P15" s="5">
        <v>139183000</v>
      </c>
      <c r="Q15" s="2">
        <f>N15/$K15</f>
        <v>1</v>
      </c>
      <c r="R15" s="2">
        <f t="shared" si="1"/>
        <v>1</v>
      </c>
      <c r="S15" s="2">
        <f t="shared" si="2"/>
        <v>1</v>
      </c>
    </row>
    <row r="16" spans="1:19" x14ac:dyDescent="0.25">
      <c r="A16" s="7">
        <v>2</v>
      </c>
      <c r="B16" s="7">
        <v>0</v>
      </c>
      <c r="C16" s="7">
        <v>4</v>
      </c>
      <c r="D16" s="7"/>
      <c r="E16" s="7">
        <v>10</v>
      </c>
      <c r="F16" s="7" t="s">
        <v>31</v>
      </c>
      <c r="G16" s="6" t="s">
        <v>16</v>
      </c>
      <c r="H16" s="5">
        <v>3106100000</v>
      </c>
      <c r="I16" s="5">
        <v>0</v>
      </c>
      <c r="J16" s="5">
        <v>74183000</v>
      </c>
      <c r="K16" s="5">
        <v>3031917000</v>
      </c>
      <c r="L16" s="5">
        <v>0</v>
      </c>
      <c r="M16" s="5">
        <v>2583056788.29</v>
      </c>
      <c r="N16" s="5">
        <v>2268733383.8899999</v>
      </c>
      <c r="O16" s="5">
        <v>1651476450.95</v>
      </c>
      <c r="P16" s="5">
        <v>1650469190.98</v>
      </c>
      <c r="Q16" s="2">
        <f>N16/$K16</f>
        <v>0.74828347342292012</v>
      </c>
      <c r="R16" s="2">
        <f t="shared" si="1"/>
        <v>0.54469711768165163</v>
      </c>
      <c r="S16" s="2">
        <f t="shared" si="2"/>
        <v>0.54436489883463168</v>
      </c>
    </row>
    <row r="17" spans="1:19" x14ac:dyDescent="0.25">
      <c r="A17" s="19" t="s">
        <v>34</v>
      </c>
      <c r="B17" s="20"/>
      <c r="C17" s="20"/>
      <c r="D17" s="20"/>
      <c r="E17" s="20"/>
      <c r="F17" s="20"/>
      <c r="G17" s="21"/>
      <c r="H17" s="3">
        <f t="shared" ref="H17:I17" si="4">SUM(H15:H16)</f>
        <v>3171100000</v>
      </c>
      <c r="I17" s="3">
        <f t="shared" si="4"/>
        <v>74183000</v>
      </c>
      <c r="J17" s="3">
        <f>SUM(J15:J16)</f>
        <v>74183000</v>
      </c>
      <c r="K17" s="3">
        <f t="shared" ref="K17:P17" si="5">SUM(K15:K16)</f>
        <v>3171100000</v>
      </c>
      <c r="L17" s="3">
        <f t="shared" si="5"/>
        <v>0</v>
      </c>
      <c r="M17" s="3">
        <f t="shared" si="5"/>
        <v>2722239788.29</v>
      </c>
      <c r="N17" s="3">
        <f t="shared" si="5"/>
        <v>2407916383.8899999</v>
      </c>
      <c r="O17" s="3">
        <f t="shared" si="5"/>
        <v>1790659450.95</v>
      </c>
      <c r="P17" s="3">
        <f t="shared" si="5"/>
        <v>1789652190.98</v>
      </c>
      <c r="Q17" s="4">
        <f>N17/K17</f>
        <v>0.75933158332755191</v>
      </c>
      <c r="R17" s="4">
        <f>O17/$K17</f>
        <v>0.56468085236984011</v>
      </c>
      <c r="S17" s="4">
        <f>P17/$K17</f>
        <v>0.56436321496641539</v>
      </c>
    </row>
    <row r="18" spans="1:19" ht="22.5" x14ac:dyDescent="0.25">
      <c r="A18" s="7">
        <v>3</v>
      </c>
      <c r="B18" s="7">
        <v>1</v>
      </c>
      <c r="C18" s="7">
        <v>1</v>
      </c>
      <c r="D18" s="7">
        <v>3</v>
      </c>
      <c r="E18" s="7">
        <v>10</v>
      </c>
      <c r="F18" s="7" t="s">
        <v>31</v>
      </c>
      <c r="G18" s="6" t="s">
        <v>17</v>
      </c>
      <c r="H18" s="5">
        <v>64890000</v>
      </c>
      <c r="I18" s="5">
        <v>0</v>
      </c>
      <c r="J18" s="5">
        <v>0</v>
      </c>
      <c r="K18" s="5">
        <v>64890000</v>
      </c>
      <c r="L18" s="5">
        <v>0</v>
      </c>
      <c r="M18" s="5">
        <v>64890000</v>
      </c>
      <c r="N18" s="5">
        <v>64890000</v>
      </c>
      <c r="O18" s="5">
        <v>64890000</v>
      </c>
      <c r="P18" s="5">
        <v>64890000</v>
      </c>
      <c r="Q18" s="2">
        <f>N18/$K18</f>
        <v>1</v>
      </c>
      <c r="R18" s="2">
        <f t="shared" si="1"/>
        <v>1</v>
      </c>
      <c r="S18" s="2">
        <f t="shared" si="2"/>
        <v>1</v>
      </c>
    </row>
    <row r="19" spans="1:19" ht="22.5" x14ac:dyDescent="0.25">
      <c r="A19" s="7">
        <v>3</v>
      </c>
      <c r="B19" s="7">
        <v>1</v>
      </c>
      <c r="C19" s="7">
        <v>1</v>
      </c>
      <c r="D19" s="7">
        <v>4</v>
      </c>
      <c r="E19" s="7">
        <v>10</v>
      </c>
      <c r="F19" s="7" t="s">
        <v>31</v>
      </c>
      <c r="G19" s="6" t="s">
        <v>18</v>
      </c>
      <c r="H19" s="5">
        <v>72100000</v>
      </c>
      <c r="I19" s="5">
        <v>0</v>
      </c>
      <c r="J19" s="5">
        <v>0</v>
      </c>
      <c r="K19" s="5">
        <v>72100000</v>
      </c>
      <c r="L19" s="5">
        <v>0</v>
      </c>
      <c r="M19" s="5">
        <v>72100000</v>
      </c>
      <c r="N19" s="5">
        <v>72100000</v>
      </c>
      <c r="O19" s="5">
        <v>72100000</v>
      </c>
      <c r="P19" s="5">
        <v>72100000</v>
      </c>
      <c r="Q19" s="2">
        <f t="shared" ref="Q19:Q21" si="6">N19/$K19</f>
        <v>1</v>
      </c>
      <c r="R19" s="2">
        <f t="shared" si="1"/>
        <v>1</v>
      </c>
      <c r="S19" s="2">
        <f t="shared" si="2"/>
        <v>1</v>
      </c>
    </row>
    <row r="20" spans="1:19" x14ac:dyDescent="0.25">
      <c r="A20" s="7">
        <v>3</v>
      </c>
      <c r="B20" s="7">
        <v>2</v>
      </c>
      <c r="C20" s="7">
        <v>1</v>
      </c>
      <c r="D20" s="7">
        <v>1</v>
      </c>
      <c r="E20" s="7">
        <v>11</v>
      </c>
      <c r="F20" s="7" t="s">
        <v>32</v>
      </c>
      <c r="G20" s="6" t="s">
        <v>19</v>
      </c>
      <c r="H20" s="5">
        <v>590190000</v>
      </c>
      <c r="I20" s="5">
        <v>0</v>
      </c>
      <c r="J20" s="5">
        <v>0</v>
      </c>
      <c r="K20" s="5">
        <v>590190000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2">
        <f t="shared" si="6"/>
        <v>0</v>
      </c>
      <c r="R20" s="2">
        <f t="shared" si="1"/>
        <v>0</v>
      </c>
      <c r="S20" s="2">
        <f t="shared" si="2"/>
        <v>0</v>
      </c>
    </row>
    <row r="21" spans="1:19" x14ac:dyDescent="0.25">
      <c r="A21" s="7">
        <v>3</v>
      </c>
      <c r="B21" s="7">
        <v>6</v>
      </c>
      <c r="C21" s="7">
        <v>1</v>
      </c>
      <c r="D21" s="7">
        <v>1</v>
      </c>
      <c r="E21" s="7">
        <v>10</v>
      </c>
      <c r="F21" s="7" t="s">
        <v>31</v>
      </c>
      <c r="G21" s="6" t="s">
        <v>20</v>
      </c>
      <c r="H21" s="5">
        <v>213210000</v>
      </c>
      <c r="I21" s="5">
        <v>0</v>
      </c>
      <c r="J21" s="5">
        <v>0</v>
      </c>
      <c r="K21" s="5">
        <v>213210000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2">
        <f t="shared" si="6"/>
        <v>0</v>
      </c>
      <c r="R21" s="2">
        <f t="shared" si="1"/>
        <v>0</v>
      </c>
      <c r="S21" s="2">
        <f t="shared" si="2"/>
        <v>0</v>
      </c>
    </row>
    <row r="22" spans="1:19" ht="22.5" x14ac:dyDescent="0.25">
      <c r="A22" s="7">
        <v>3</v>
      </c>
      <c r="B22" s="7">
        <v>6</v>
      </c>
      <c r="C22" s="7">
        <v>3</v>
      </c>
      <c r="D22" s="7">
        <v>19</v>
      </c>
      <c r="E22" s="7">
        <v>10</v>
      </c>
      <c r="F22" s="7" t="s">
        <v>31</v>
      </c>
      <c r="G22" s="6" t="s">
        <v>42</v>
      </c>
      <c r="H22" s="5">
        <v>609500000</v>
      </c>
      <c r="I22" s="5">
        <v>0</v>
      </c>
      <c r="J22" s="5">
        <v>0</v>
      </c>
      <c r="K22" s="5">
        <v>609500000</v>
      </c>
      <c r="L22" s="5">
        <v>609500000</v>
      </c>
      <c r="M22" s="5">
        <v>0</v>
      </c>
      <c r="N22" s="5">
        <v>0</v>
      </c>
      <c r="O22" s="5">
        <v>0</v>
      </c>
      <c r="P22" s="5">
        <v>0</v>
      </c>
      <c r="Q22" s="2">
        <f t="shared" ref="Q22" si="7">N22/$K22</f>
        <v>0</v>
      </c>
      <c r="R22" s="2">
        <f t="shared" ref="R22" si="8">O22/$K22</f>
        <v>0</v>
      </c>
      <c r="S22" s="2">
        <f t="shared" ref="S22" si="9">P22/$K22</f>
        <v>0</v>
      </c>
    </row>
    <row r="23" spans="1:19" x14ac:dyDescent="0.25">
      <c r="A23" s="19" t="s">
        <v>35</v>
      </c>
      <c r="B23" s="20"/>
      <c r="C23" s="20"/>
      <c r="D23" s="20"/>
      <c r="E23" s="20"/>
      <c r="F23" s="20"/>
      <c r="G23" s="21"/>
      <c r="H23" s="3">
        <f>SUM(H18:H22)</f>
        <v>1549890000</v>
      </c>
      <c r="I23" s="3">
        <f t="shared" ref="I23:P23" si="10">SUM(I18:I22)</f>
        <v>0</v>
      </c>
      <c r="J23" s="3">
        <f t="shared" si="10"/>
        <v>0</v>
      </c>
      <c r="K23" s="3">
        <f t="shared" si="10"/>
        <v>1549890000</v>
      </c>
      <c r="L23" s="3">
        <f t="shared" si="10"/>
        <v>609500000</v>
      </c>
      <c r="M23" s="3">
        <f t="shared" si="10"/>
        <v>136990000</v>
      </c>
      <c r="N23" s="3">
        <f t="shared" si="10"/>
        <v>136990000</v>
      </c>
      <c r="O23" s="3">
        <f t="shared" si="10"/>
        <v>136990000</v>
      </c>
      <c r="P23" s="3">
        <f t="shared" si="10"/>
        <v>136990000</v>
      </c>
      <c r="Q23" s="4">
        <f>N23/(K23-L23)</f>
        <v>0.14567360350492881</v>
      </c>
      <c r="R23" s="4">
        <f>O23/($K23-L23)</f>
        <v>0.14567360350492881</v>
      </c>
      <c r="S23" s="4">
        <f>P23/($K23-L23)</f>
        <v>0.14567360350492881</v>
      </c>
    </row>
    <row r="24" spans="1:19" ht="33.75" x14ac:dyDescent="0.25">
      <c r="A24" s="7">
        <v>3901</v>
      </c>
      <c r="B24" s="7">
        <v>1000</v>
      </c>
      <c r="C24" s="7">
        <v>3</v>
      </c>
      <c r="D24" s="7"/>
      <c r="E24" s="8">
        <v>11</v>
      </c>
      <c r="F24" s="8" t="s">
        <v>31</v>
      </c>
      <c r="G24" s="9" t="s">
        <v>21</v>
      </c>
      <c r="H24" s="10">
        <v>2000000000</v>
      </c>
      <c r="I24" s="10">
        <v>0</v>
      </c>
      <c r="J24" s="10">
        <v>0</v>
      </c>
      <c r="K24" s="10">
        <v>2000000000</v>
      </c>
      <c r="L24" s="5">
        <v>0</v>
      </c>
      <c r="M24" s="5">
        <v>2000000000</v>
      </c>
      <c r="N24" s="5">
        <v>2000000000</v>
      </c>
      <c r="O24" s="5">
        <v>2000000000</v>
      </c>
      <c r="P24" s="5">
        <v>2000000000</v>
      </c>
      <c r="Q24" s="2">
        <f>N24/$K24</f>
        <v>1</v>
      </c>
      <c r="R24" s="2">
        <f>O24/$K24</f>
        <v>1</v>
      </c>
      <c r="S24" s="2">
        <f>P24/$K24</f>
        <v>1</v>
      </c>
    </row>
    <row r="25" spans="1:19" ht="22.5" x14ac:dyDescent="0.25">
      <c r="A25" s="7">
        <v>3901</v>
      </c>
      <c r="B25" s="7">
        <v>1000</v>
      </c>
      <c r="C25" s="7">
        <v>4</v>
      </c>
      <c r="D25" s="7"/>
      <c r="E25" s="7">
        <v>11</v>
      </c>
      <c r="F25" s="7" t="s">
        <v>31</v>
      </c>
      <c r="G25" s="6" t="s">
        <v>23</v>
      </c>
      <c r="H25" s="5">
        <v>6418162987</v>
      </c>
      <c r="I25" s="5">
        <v>0</v>
      </c>
      <c r="J25" s="5">
        <v>0</v>
      </c>
      <c r="K25" s="5">
        <v>6418162987</v>
      </c>
      <c r="L25" s="5">
        <v>1500000000</v>
      </c>
      <c r="M25" s="5">
        <v>4917313282.3199997</v>
      </c>
      <c r="N25" s="5">
        <v>3469302904.3200002</v>
      </c>
      <c r="O25" s="5">
        <v>1309174948.45</v>
      </c>
      <c r="P25" s="5">
        <v>1273330066.95</v>
      </c>
      <c r="Q25" s="2">
        <f>N25/($K25-L25)</f>
        <v>0.70540624893690618</v>
      </c>
      <c r="R25" s="2">
        <f>O25/($K25-L25)</f>
        <v>0.26619185901534664</v>
      </c>
      <c r="S25" s="2">
        <f>P25/($K25-L25)</f>
        <v>0.25890359272674507</v>
      </c>
    </row>
    <row r="26" spans="1:19" ht="22.5" x14ac:dyDescent="0.25">
      <c r="A26" s="7">
        <v>3901</v>
      </c>
      <c r="B26" s="7">
        <v>1000</v>
      </c>
      <c r="C26" s="7">
        <v>6</v>
      </c>
      <c r="D26" s="7"/>
      <c r="E26" s="7">
        <v>11</v>
      </c>
      <c r="F26" s="7" t="s">
        <v>31</v>
      </c>
      <c r="G26" s="6" t="s">
        <v>43</v>
      </c>
      <c r="H26" s="5">
        <v>10099768722</v>
      </c>
      <c r="I26" s="5">
        <v>790000000</v>
      </c>
      <c r="J26" s="5">
        <v>0</v>
      </c>
      <c r="K26" s="5">
        <v>10889768722</v>
      </c>
      <c r="L26" s="5">
        <v>1500000000</v>
      </c>
      <c r="M26" s="5">
        <v>8395455093.8299999</v>
      </c>
      <c r="N26" s="5">
        <v>8235887093.8299999</v>
      </c>
      <c r="O26" s="5">
        <v>6543422080.8299999</v>
      </c>
      <c r="P26" s="5">
        <v>6516939478.8299999</v>
      </c>
      <c r="Q26" s="2">
        <f>N26/($K26-L26)</f>
        <v>0.87711288080328498</v>
      </c>
      <c r="R26" s="2">
        <f>O26/($K26-L26)</f>
        <v>0.69686722586669481</v>
      </c>
      <c r="S26" s="2">
        <f>P26/($K26-L26)</f>
        <v>0.69404685799778743</v>
      </c>
    </row>
    <row r="27" spans="1:19" ht="35.25" customHeight="1" x14ac:dyDescent="0.25">
      <c r="A27" s="7">
        <v>3901</v>
      </c>
      <c r="B27" s="7">
        <v>1000</v>
      </c>
      <c r="C27" s="7">
        <v>7</v>
      </c>
      <c r="D27" s="7"/>
      <c r="E27" s="7">
        <v>11</v>
      </c>
      <c r="F27" s="7" t="s">
        <v>31</v>
      </c>
      <c r="G27" s="6" t="s">
        <v>44</v>
      </c>
      <c r="H27" s="5">
        <v>790000000</v>
      </c>
      <c r="I27" s="5">
        <v>0</v>
      </c>
      <c r="J27" s="5">
        <v>790000000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2">
        <v>0</v>
      </c>
      <c r="R27" s="2">
        <v>0</v>
      </c>
      <c r="S27" s="2">
        <v>0</v>
      </c>
    </row>
    <row r="28" spans="1:19" ht="22.5" x14ac:dyDescent="0.25">
      <c r="A28" s="7">
        <v>3902</v>
      </c>
      <c r="B28" s="7">
        <v>1000</v>
      </c>
      <c r="C28" s="7">
        <v>1</v>
      </c>
      <c r="D28" s="7"/>
      <c r="E28" s="7">
        <v>11</v>
      </c>
      <c r="F28" s="7" t="s">
        <v>31</v>
      </c>
      <c r="G28" s="6" t="s">
        <v>22</v>
      </c>
      <c r="H28" s="5">
        <v>148175068291</v>
      </c>
      <c r="I28" s="5">
        <v>0</v>
      </c>
      <c r="J28" s="5">
        <v>0</v>
      </c>
      <c r="K28" s="5">
        <v>148175068291</v>
      </c>
      <c r="L28" s="5">
        <v>0</v>
      </c>
      <c r="M28" s="5">
        <v>148175068291</v>
      </c>
      <c r="N28" s="5">
        <v>142843220880</v>
      </c>
      <c r="O28" s="5">
        <v>107791658100</v>
      </c>
      <c r="P28" s="5">
        <v>107791658100</v>
      </c>
      <c r="Q28" s="2">
        <f t="shared" ref="Q28:Q30" si="11">N28/$K28</f>
        <v>0.96401656855977402</v>
      </c>
      <c r="R28" s="2">
        <f t="shared" si="1"/>
        <v>0.72746150444357283</v>
      </c>
      <c r="S28" s="2">
        <f t="shared" si="2"/>
        <v>0.72746150444357283</v>
      </c>
    </row>
    <row r="29" spans="1:19" ht="26.25" customHeight="1" x14ac:dyDescent="0.25">
      <c r="A29" s="7">
        <v>3902</v>
      </c>
      <c r="B29" s="7">
        <v>1000</v>
      </c>
      <c r="C29" s="7">
        <v>5</v>
      </c>
      <c r="D29" s="7"/>
      <c r="E29" s="7">
        <v>16</v>
      </c>
      <c r="F29" s="7" t="s">
        <v>32</v>
      </c>
      <c r="G29" s="6" t="s">
        <v>45</v>
      </c>
      <c r="H29" s="5">
        <v>52705000000</v>
      </c>
      <c r="I29" s="5">
        <v>0</v>
      </c>
      <c r="J29" s="5">
        <v>0</v>
      </c>
      <c r="K29" s="5">
        <v>52705000000</v>
      </c>
      <c r="L29" s="5">
        <v>0</v>
      </c>
      <c r="M29" s="5">
        <v>52499000000</v>
      </c>
      <c r="N29" s="5">
        <v>22102212955</v>
      </c>
      <c r="O29" s="5">
        <v>17336478925</v>
      </c>
      <c r="P29" s="5">
        <v>17336478925</v>
      </c>
      <c r="Q29" s="2">
        <f t="shared" si="11"/>
        <v>0.41935704306991745</v>
      </c>
      <c r="R29" s="2">
        <f t="shared" si="1"/>
        <v>0.32893423631534008</v>
      </c>
      <c r="S29" s="2">
        <f t="shared" si="2"/>
        <v>0.32893423631534008</v>
      </c>
    </row>
    <row r="30" spans="1:19" ht="22.5" x14ac:dyDescent="0.25">
      <c r="A30" s="7">
        <v>3902</v>
      </c>
      <c r="B30" s="7">
        <v>1000</v>
      </c>
      <c r="C30" s="7">
        <v>6</v>
      </c>
      <c r="D30" s="7"/>
      <c r="E30" s="7">
        <v>11</v>
      </c>
      <c r="F30" s="7" t="s">
        <v>31</v>
      </c>
      <c r="G30" s="6" t="s">
        <v>46</v>
      </c>
      <c r="H30" s="5">
        <v>7095000000</v>
      </c>
      <c r="I30" s="5">
        <v>0</v>
      </c>
      <c r="J30" s="5">
        <v>0</v>
      </c>
      <c r="K30" s="5">
        <v>7095000000</v>
      </c>
      <c r="L30" s="5">
        <v>0</v>
      </c>
      <c r="M30" s="5">
        <v>7095000000</v>
      </c>
      <c r="N30" s="5">
        <v>0</v>
      </c>
      <c r="O30" s="5">
        <v>0</v>
      </c>
      <c r="P30" s="5">
        <v>0</v>
      </c>
      <c r="Q30" s="2">
        <f t="shared" si="11"/>
        <v>0</v>
      </c>
      <c r="R30" s="2">
        <f t="shared" si="1"/>
        <v>0</v>
      </c>
      <c r="S30" s="2">
        <f t="shared" si="2"/>
        <v>0</v>
      </c>
    </row>
    <row r="31" spans="1:19" ht="22.5" x14ac:dyDescent="0.25">
      <c r="A31" s="7">
        <v>3902</v>
      </c>
      <c r="B31" s="7">
        <v>1000</v>
      </c>
      <c r="C31" s="7">
        <v>6</v>
      </c>
      <c r="D31" s="7"/>
      <c r="E31" s="7">
        <v>16</v>
      </c>
      <c r="F31" s="7" t="s">
        <v>32</v>
      </c>
      <c r="G31" s="6" t="s">
        <v>46</v>
      </c>
      <c r="H31" s="5">
        <v>50000000000</v>
      </c>
      <c r="I31" s="5">
        <v>0</v>
      </c>
      <c r="J31" s="5">
        <v>0</v>
      </c>
      <c r="K31" s="5">
        <v>50000000000</v>
      </c>
      <c r="L31" s="5">
        <v>0</v>
      </c>
      <c r="M31" s="5">
        <v>50000000000</v>
      </c>
      <c r="N31" s="5">
        <v>0</v>
      </c>
      <c r="O31" s="5">
        <v>0</v>
      </c>
      <c r="P31" s="5">
        <v>0</v>
      </c>
      <c r="Q31" s="2">
        <f t="shared" ref="Q31:Q35" si="12">N31/$K31</f>
        <v>0</v>
      </c>
      <c r="R31" s="2">
        <f t="shared" ref="R31:R35" si="13">O31/$K31</f>
        <v>0</v>
      </c>
      <c r="S31" s="2">
        <f t="shared" ref="S31:S35" si="14">P31/$K31</f>
        <v>0</v>
      </c>
    </row>
    <row r="32" spans="1:19" ht="33.75" x14ac:dyDescent="0.25">
      <c r="A32" s="7">
        <v>3902</v>
      </c>
      <c r="B32" s="7">
        <v>1000</v>
      </c>
      <c r="C32" s="7">
        <v>7</v>
      </c>
      <c r="D32" s="7"/>
      <c r="E32" s="7">
        <v>11</v>
      </c>
      <c r="F32" s="7" t="s">
        <v>31</v>
      </c>
      <c r="G32" s="6" t="s">
        <v>47</v>
      </c>
      <c r="H32" s="5">
        <v>23795000000</v>
      </c>
      <c r="I32" s="5">
        <v>0</v>
      </c>
      <c r="J32" s="5">
        <v>0</v>
      </c>
      <c r="K32" s="5">
        <v>23795000000</v>
      </c>
      <c r="L32" s="5">
        <v>0</v>
      </c>
      <c r="M32" s="5">
        <v>23795000000</v>
      </c>
      <c r="N32" s="5">
        <v>23725000000</v>
      </c>
      <c r="O32" s="5">
        <v>20685000000</v>
      </c>
      <c r="P32" s="5">
        <v>20685000000</v>
      </c>
      <c r="Q32" s="2">
        <f t="shared" si="12"/>
        <v>0.99705820550535829</v>
      </c>
      <c r="R32" s="2">
        <f t="shared" si="13"/>
        <v>0.86930027316663161</v>
      </c>
      <c r="S32" s="2">
        <f t="shared" si="14"/>
        <v>0.86930027316663161</v>
      </c>
    </row>
    <row r="33" spans="1:19" ht="33.75" x14ac:dyDescent="0.25">
      <c r="A33" s="7">
        <v>3903</v>
      </c>
      <c r="B33" s="7">
        <v>1000</v>
      </c>
      <c r="C33" s="7">
        <v>4</v>
      </c>
      <c r="D33" s="7"/>
      <c r="E33" s="7">
        <v>11</v>
      </c>
      <c r="F33" s="7" t="s">
        <v>31</v>
      </c>
      <c r="G33" s="6" t="s">
        <v>48</v>
      </c>
      <c r="H33" s="5">
        <v>3000000000</v>
      </c>
      <c r="I33" s="5">
        <v>0</v>
      </c>
      <c r="J33" s="5">
        <v>0</v>
      </c>
      <c r="K33" s="5">
        <v>3000000000</v>
      </c>
      <c r="L33" s="5">
        <v>0</v>
      </c>
      <c r="M33" s="5">
        <v>3000000000</v>
      </c>
      <c r="N33" s="5">
        <v>3000000000</v>
      </c>
      <c r="O33" s="5">
        <v>3000000000</v>
      </c>
      <c r="P33" s="5">
        <v>3000000000</v>
      </c>
      <c r="Q33" s="2">
        <f t="shared" si="12"/>
        <v>1</v>
      </c>
      <c r="R33" s="2">
        <f t="shared" si="13"/>
        <v>1</v>
      </c>
      <c r="S33" s="2">
        <f t="shared" si="14"/>
        <v>1</v>
      </c>
    </row>
    <row r="34" spans="1:19" ht="33.75" x14ac:dyDescent="0.25">
      <c r="A34" s="7">
        <v>3904</v>
      </c>
      <c r="B34" s="7">
        <v>1000</v>
      </c>
      <c r="C34" s="7">
        <v>4</v>
      </c>
      <c r="D34" s="7"/>
      <c r="E34" s="7">
        <v>11</v>
      </c>
      <c r="F34" s="7" t="s">
        <v>31</v>
      </c>
      <c r="G34" s="6" t="s">
        <v>49</v>
      </c>
      <c r="H34" s="5">
        <v>7600000000</v>
      </c>
      <c r="I34" s="5">
        <v>0</v>
      </c>
      <c r="J34" s="5">
        <v>0</v>
      </c>
      <c r="K34" s="5">
        <v>7600000000</v>
      </c>
      <c r="L34" s="5">
        <v>0</v>
      </c>
      <c r="M34" s="5">
        <v>7600000000</v>
      </c>
      <c r="N34" s="5">
        <v>7600000000</v>
      </c>
      <c r="O34" s="5">
        <v>1720000000</v>
      </c>
      <c r="P34" s="5">
        <v>1720000000</v>
      </c>
      <c r="Q34" s="2">
        <f t="shared" ref="Q34" si="15">N34/$K34</f>
        <v>1</v>
      </c>
      <c r="R34" s="2">
        <f t="shared" ref="R34" si="16">O34/$K34</f>
        <v>0.22631578947368422</v>
      </c>
      <c r="S34" s="2">
        <f t="shared" ref="S34" si="17">P34/$K34</f>
        <v>0.22631578947368422</v>
      </c>
    </row>
    <row r="35" spans="1:19" ht="24" customHeight="1" x14ac:dyDescent="0.25">
      <c r="A35" s="7">
        <v>3904</v>
      </c>
      <c r="B35" s="7">
        <v>1000</v>
      </c>
      <c r="C35" s="7">
        <v>5</v>
      </c>
      <c r="D35" s="7"/>
      <c r="E35" s="7">
        <v>11</v>
      </c>
      <c r="F35" s="7" t="s">
        <v>31</v>
      </c>
      <c r="G35" s="6" t="s">
        <v>50</v>
      </c>
      <c r="H35" s="5">
        <v>2400000000</v>
      </c>
      <c r="I35" s="5">
        <v>0</v>
      </c>
      <c r="J35" s="5">
        <v>0</v>
      </c>
      <c r="K35" s="5">
        <v>2400000000</v>
      </c>
      <c r="L35" s="5">
        <v>0</v>
      </c>
      <c r="M35" s="5">
        <v>2400000000</v>
      </c>
      <c r="N35" s="5">
        <v>2400000000</v>
      </c>
      <c r="O35" s="5">
        <v>1842654028</v>
      </c>
      <c r="P35" s="5">
        <v>1842654028</v>
      </c>
      <c r="Q35" s="2">
        <f t="shared" si="12"/>
        <v>1</v>
      </c>
      <c r="R35" s="2">
        <f t="shared" si="13"/>
        <v>0.76777251166666671</v>
      </c>
      <c r="S35" s="2">
        <f t="shared" si="14"/>
        <v>0.76777251166666671</v>
      </c>
    </row>
    <row r="36" spans="1:19" x14ac:dyDescent="0.25">
      <c r="A36" s="19" t="s">
        <v>36</v>
      </c>
      <c r="B36" s="20"/>
      <c r="C36" s="20"/>
      <c r="D36" s="20"/>
      <c r="E36" s="20"/>
      <c r="F36" s="20"/>
      <c r="G36" s="21"/>
      <c r="H36" s="3">
        <f>SUM(H24:H35)</f>
        <v>314078000000</v>
      </c>
      <c r="I36" s="3">
        <f t="shared" ref="I36:P36" si="18">SUM(I24:I35)</f>
        <v>790000000</v>
      </c>
      <c r="J36" s="3">
        <f>SUM(J24:J35)</f>
        <v>790000000</v>
      </c>
      <c r="K36" s="3">
        <f t="shared" si="18"/>
        <v>314078000000</v>
      </c>
      <c r="L36" s="3">
        <f t="shared" si="18"/>
        <v>3000000000</v>
      </c>
      <c r="M36" s="3">
        <f t="shared" si="18"/>
        <v>309876836667.15002</v>
      </c>
      <c r="N36" s="3">
        <f t="shared" si="18"/>
        <v>215375623833.14999</v>
      </c>
      <c r="O36" s="3">
        <f t="shared" si="18"/>
        <v>162228388082.28</v>
      </c>
      <c r="P36" s="3">
        <f t="shared" si="18"/>
        <v>162166060598.78</v>
      </c>
      <c r="Q36" s="4">
        <f>N36/(K36-L36)</f>
        <v>0.69235247697731761</v>
      </c>
      <c r="R36" s="4">
        <f>O36/($K36-L36)</f>
        <v>0.52150389317881685</v>
      </c>
      <c r="S36" s="4">
        <f>P36/($K36-L36)</f>
        <v>0.52130353351500269</v>
      </c>
    </row>
    <row r="37" spans="1:19" x14ac:dyDescent="0.25">
      <c r="A37" s="22" t="s">
        <v>37</v>
      </c>
      <c r="B37" s="23"/>
      <c r="C37" s="23"/>
      <c r="D37" s="23"/>
      <c r="E37" s="23"/>
      <c r="F37" s="23"/>
      <c r="G37" s="24"/>
      <c r="H37" s="18">
        <f>H36+H23+H17+H14</f>
        <v>337600041800</v>
      </c>
      <c r="I37" s="18">
        <f t="shared" ref="I37:P37" si="19">I36+I23+I17+I14</f>
        <v>1979373475</v>
      </c>
      <c r="J37" s="18">
        <f t="shared" si="19"/>
        <v>1001373475</v>
      </c>
      <c r="K37" s="18">
        <f>K36+K23+K17+K14</f>
        <v>338578041800</v>
      </c>
      <c r="L37" s="18">
        <f t="shared" si="19"/>
        <v>3800000000</v>
      </c>
      <c r="M37" s="18">
        <f t="shared" si="19"/>
        <v>331315470239.44</v>
      </c>
      <c r="N37" s="18">
        <f t="shared" si="19"/>
        <v>233986083744.04001</v>
      </c>
      <c r="O37" s="18">
        <f t="shared" si="19"/>
        <v>178313117748.23001</v>
      </c>
      <c r="P37" s="18">
        <f t="shared" si="19"/>
        <v>178249783004.76001</v>
      </c>
      <c r="Q37" s="17">
        <f>N37/($K$37-$L$37)</f>
        <v>0.69892900527754986</v>
      </c>
      <c r="R37" s="17">
        <f>O37/($K$37-$L$37)</f>
        <v>0.53263086428695994</v>
      </c>
      <c r="S37" s="17">
        <f>P37/($K$37-$L$37)</f>
        <v>0.53244168000495185</v>
      </c>
    </row>
    <row r="39" spans="1:19" x14ac:dyDescent="0.25">
      <c r="K39" s="14"/>
      <c r="L39" s="14"/>
      <c r="M39" s="14"/>
      <c r="N39" s="14"/>
      <c r="O39" s="14"/>
      <c r="P39" s="14"/>
    </row>
    <row r="41" spans="1:19" x14ac:dyDescent="0.25">
      <c r="H41" s="14"/>
      <c r="K41" s="15"/>
      <c r="L41" s="15"/>
      <c r="M41" s="15"/>
      <c r="N41" s="15"/>
      <c r="O41" s="15"/>
      <c r="P41" s="15"/>
    </row>
    <row r="42" spans="1:19" x14ac:dyDescent="0.25">
      <c r="H42" s="14"/>
      <c r="I42" s="14"/>
      <c r="J42" s="14"/>
      <c r="K42" s="14"/>
      <c r="L42" s="14"/>
      <c r="M42" s="14"/>
      <c r="N42" s="14"/>
      <c r="O42" s="14"/>
      <c r="P42" s="14"/>
    </row>
    <row r="43" spans="1:19" x14ac:dyDescent="0.25">
      <c r="H43" s="14"/>
      <c r="I43" s="14"/>
      <c r="J43" s="14"/>
      <c r="K43" s="14"/>
      <c r="L43" s="14"/>
      <c r="M43" s="14"/>
      <c r="N43" s="14"/>
      <c r="O43" s="14"/>
      <c r="P43" s="14"/>
    </row>
  </sheetData>
  <sheetProtection algorithmName="SHA-512" hashValue="f8r2yS9BHNzTaiK+s1Wv3xgX5vcoh8dRFXS0KrsfW24lNwIYPK/XIH+llPqDtLRM2tV/5/fw8cxHOyyDpT/UtQ==" saltValue="iGsQS/woD7zTY70eAkHdGg==" spinCount="100000" sheet="1" objects="1" scenarios="1"/>
  <mergeCells count="10">
    <mergeCell ref="A1:S1"/>
    <mergeCell ref="A3:S3"/>
    <mergeCell ref="A4:S4"/>
    <mergeCell ref="A5:S5"/>
    <mergeCell ref="A6:S6"/>
    <mergeCell ref="A36:G36"/>
    <mergeCell ref="A37:G37"/>
    <mergeCell ref="A17:G17"/>
    <mergeCell ref="A23:G23"/>
    <mergeCell ref="A14:G14"/>
  </mergeCells>
  <printOptions horizontalCentered="1" verticalCentered="1"/>
  <pageMargins left="0.39370078740157483" right="0.39370078740157483" top="0.39370078740157483" bottom="0.39370078740157483" header="0.78740157480314965" footer="0.78740157480314965"/>
  <pageSetup paperSize="5" scale="74" orientation="landscape" horizontalDpi="300" verticalDpi="300" r:id="rId1"/>
  <headerFooter alignWithMargins="0"/>
  <ignoredErrors>
    <ignoredError sqref="Q17:S17 S2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OCTUBRE 2018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PATRICIA ROBAYO AREVALO</dc:creator>
  <cp:lastModifiedBy>Luisa Fernanda Ortiz Cuellar</cp:lastModifiedBy>
  <cp:lastPrinted>2016-04-05T15:24:46Z</cp:lastPrinted>
  <dcterms:created xsi:type="dcterms:W3CDTF">2015-01-20T20:51:54Z</dcterms:created>
  <dcterms:modified xsi:type="dcterms:W3CDTF">2018-11-06T23:39:32Z</dcterms:modified>
</cp:coreProperties>
</file>