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8060" windowHeight="7050"/>
  </bookViews>
  <sheets>
    <sheet name="EJECUCION NOVIEMBRE 2017" sheetId="2" r:id="rId1"/>
  </sheets>
  <calcPr calcId="145621"/>
</workbook>
</file>

<file path=xl/calcChain.xml><?xml version="1.0" encoding="utf-8"?>
<calcChain xmlns="http://schemas.openxmlformats.org/spreadsheetml/2006/main">
  <c r="S24" i="2" l="1"/>
  <c r="R24" i="2"/>
  <c r="Q24" i="2"/>
  <c r="Q33" i="2"/>
  <c r="R33" i="2"/>
  <c r="S33" i="2"/>
  <c r="Q12" i="2"/>
  <c r="Q11" i="2"/>
  <c r="R11" i="2"/>
  <c r="S11" i="2"/>
  <c r="J18" i="2" l="1"/>
  <c r="J35" i="2"/>
  <c r="Q8" i="2" l="1"/>
  <c r="R8" i="2"/>
  <c r="Q9" i="2"/>
  <c r="R9" i="2"/>
  <c r="Q10" i="2"/>
  <c r="R10" i="2"/>
  <c r="R12" i="2"/>
  <c r="Q13" i="2"/>
  <c r="R13" i="2"/>
  <c r="Q14" i="2"/>
  <c r="R14" i="2"/>
  <c r="S26" i="2" l="1"/>
  <c r="R26" i="2"/>
  <c r="Q26" i="2"/>
  <c r="P35" i="2" l="1"/>
  <c r="O35" i="2"/>
  <c r="N35" i="2"/>
  <c r="M35" i="2"/>
  <c r="L35" i="2"/>
  <c r="K35" i="2"/>
  <c r="I35" i="2"/>
  <c r="H35" i="2"/>
  <c r="S34" i="2"/>
  <c r="R34" i="2"/>
  <c r="Q34" i="2"/>
  <c r="S32" i="2"/>
  <c r="R32" i="2"/>
  <c r="Q32" i="2"/>
  <c r="S31" i="2"/>
  <c r="R31" i="2"/>
  <c r="Q31" i="2"/>
  <c r="S30" i="2"/>
  <c r="R30" i="2"/>
  <c r="Q30" i="2"/>
  <c r="Q27" i="2"/>
  <c r="Q25" i="2"/>
  <c r="J23" i="2" l="1"/>
  <c r="I23" i="2"/>
  <c r="H23" i="2"/>
  <c r="I18" i="2"/>
  <c r="H18" i="2"/>
  <c r="J15" i="2"/>
  <c r="I15" i="2"/>
  <c r="H15" i="2"/>
  <c r="H36" i="2" l="1"/>
  <c r="J36" i="2"/>
  <c r="I36" i="2"/>
  <c r="S29" i="2"/>
  <c r="S28" i="2"/>
  <c r="S27" i="2"/>
  <c r="S25" i="2"/>
  <c r="S22" i="2"/>
  <c r="S21" i="2"/>
  <c r="S20" i="2"/>
  <c r="S19" i="2"/>
  <c r="S17" i="2"/>
  <c r="S16" i="2"/>
  <c r="S14" i="2"/>
  <c r="S13" i="2"/>
  <c r="S12" i="2"/>
  <c r="S10" i="2"/>
  <c r="S9" i="2"/>
  <c r="S8" i="2"/>
  <c r="R29" i="2"/>
  <c r="R28" i="2"/>
  <c r="R27" i="2"/>
  <c r="R25" i="2"/>
  <c r="R22" i="2"/>
  <c r="R21" i="2"/>
  <c r="R20" i="2"/>
  <c r="R19" i="2"/>
  <c r="R17" i="2"/>
  <c r="R16" i="2"/>
  <c r="Q28" i="2"/>
  <c r="Q29" i="2"/>
  <c r="Q20" i="2"/>
  <c r="Q21" i="2"/>
  <c r="Q22" i="2"/>
  <c r="Q17" i="2"/>
  <c r="Q19" i="2"/>
  <c r="Q16" i="2"/>
  <c r="R35" i="2" l="1"/>
  <c r="S35" i="2"/>
  <c r="Q35" i="2"/>
  <c r="K23" i="2"/>
  <c r="P18" i="2"/>
  <c r="O18" i="2"/>
  <c r="N18" i="2"/>
  <c r="M18" i="2"/>
  <c r="L18" i="2"/>
  <c r="K18" i="2"/>
  <c r="P15" i="2"/>
  <c r="O15" i="2"/>
  <c r="N15" i="2"/>
  <c r="M15" i="2"/>
  <c r="L15" i="2"/>
  <c r="K15" i="2"/>
  <c r="K36" i="2" l="1"/>
  <c r="Q18" i="2"/>
  <c r="R18" i="2"/>
  <c r="S18" i="2"/>
  <c r="Q15" i="2"/>
  <c r="R15" i="2"/>
  <c r="S15" i="2"/>
  <c r="M23" i="2"/>
  <c r="M36" i="2" l="1"/>
  <c r="L23" i="2" l="1"/>
  <c r="L36" i="2" l="1"/>
  <c r="P23" i="2"/>
  <c r="S23" i="2" s="1"/>
  <c r="N23" i="2"/>
  <c r="Q23" i="2" s="1"/>
  <c r="O23" i="2"/>
  <c r="R23" i="2" s="1"/>
  <c r="N36" i="2" l="1"/>
  <c r="Q36" i="2" s="1"/>
  <c r="P36" i="2" l="1"/>
  <c r="S36" i="2" s="1"/>
  <c r="O36" i="2"/>
  <c r="R36" i="2" s="1"/>
</calcChain>
</file>

<file path=xl/sharedStrings.xml><?xml version="1.0" encoding="utf-8"?>
<sst xmlns="http://schemas.openxmlformats.org/spreadsheetml/2006/main" count="79" uniqueCount="54">
  <si>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</si>
  <si>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</si>
  <si>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</si>
  <si>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</si>
  <si>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</si>
  <si>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</si>
  <si>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</si>
  <si>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</si>
  <si>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</si>
  <si>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</si>
  <si>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</si>
  <si>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</si>
  <si>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</si>
  <si>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</si>
  <si>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</si>
  <si>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</si>
  <si>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</si>
  <si>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</si>
  <si>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</si>
  <si>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</si>
  <si>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</si>
  <si>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</si>
  <si>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</si>
  <si>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ADMINISTRACION SISTEMA NACIONAL DE CIENCIA Y TECNOLOGIA</t>
  </si>
  <si>
    <t>IMPLANTACION Y DESARROLLO DEL SISTEMA DE INFORMACION NACIONAL Y TERRITORIAL.SNCT.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</si>
  <si>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</si>
  <si>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</si>
  <si>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</si>
  <si>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</si>
  <si>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</si>
  <si>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</si>
  <si>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</si>
  <si>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</si>
  <si>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APR. BLOQUEADA</t>
  </si>
  <si>
    <t>CDP</t>
  </si>
  <si>
    <t>VIGENCIA 2017</t>
  </si>
  <si>
    <t>SIT.</t>
  </si>
  <si>
    <t>CSF</t>
  </si>
  <si>
    <t>SSF</t>
  </si>
  <si>
    <t>TOTAL GASTOS DE PERSONAL</t>
  </si>
  <si>
    <t>TOTAL GASTOS GENERALES</t>
  </si>
  <si>
    <t>TOTAL TRANSFERENCIA</t>
  </si>
  <si>
    <t>TOTAL INVERSION</t>
  </si>
  <si>
    <t>TOTAL FUNCIONAMIENTO E INVERSION</t>
  </si>
  <si>
    <t>APR. INICIAL</t>
  </si>
  <si>
    <t>APR. ADICIONADA</t>
  </si>
  <si>
    <t>APR. REDUCIDA</t>
  </si>
  <si>
    <t>APOYO FINANCIERO Y TECNICO AL FORTALECIMIENTO DE LAS CAPACIDADES INSTITUCIONALES DEL SISTEMA NACIONAL DE CIENCIA TECNOLOGIA E INNOVACION NACIONAL</t>
  </si>
  <si>
    <t>APOYO A LA INNOVACION Y EL DESARROLLO PRODUCTIVO DE COLOMBIA</t>
  </si>
  <si>
    <t>APOYO AL FOMENTO Y DESARROLLO DE LA APROPIACION SOCIAL DE LA CIENCA  TECNLOGIA Y LA INNOVACION NACIONAL</t>
  </si>
  <si>
    <t>IMPLANTACION DE UNA ESTRATEGIA PARA EL APROVECHAMIENTO DE JOVENES TALENTOS PARA LA INVESTIGACION.</t>
  </si>
  <si>
    <t>EJECUCION ACUMULADA NOVIEMBRE</t>
  </si>
  <si>
    <t>OTROS GASTOS PERSONALES - DISTRIBUCION PREVIO CONCEPTO DGPPN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</si>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</sst>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8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6</xdr:col>
      <xdr:colOff>1292167</xdr:colOff>
      <xdr:row>5</xdr:row>
      <xdr:rowOff>87803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1"/>
  <sheetViews>
    <sheetView showGridLines="0" tabSelected="1" zoomScale="110" zoomScaleNormal="110" workbookViewId="0">
      <pane ySplit="7" topLeftCell="A8" activePane="bottomLeft" state="frozen"/>
      <selection pane="bottomLeft" activeCell="G20" sqref="G20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8" width="17" customWidth="1"/>
    <col min="9" max="9" width="15.28515625" customWidth="1"/>
    <col min="10" max="10" width="16" customWidth="1"/>
    <col min="11" max="11" width="16.85546875" customWidth="1"/>
    <col min="12" max="12" width="11.85546875" customWidth="1"/>
    <col min="13" max="16" width="17.140625" customWidth="1"/>
    <col min="17" max="18" width="7.28515625" customWidth="1"/>
    <col min="19" max="19" width="7.42578125" customWidth="1"/>
  </cols>
  <sheetData>
    <row r="1" spans="1:19" x14ac:dyDescent="0.25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6" customHeight="1" x14ac:dyDescent="0.25">
      <c r="A2" s="11"/>
      <c r="B2" s="11"/>
      <c r="C2" s="11"/>
      <c r="D2" s="11"/>
      <c r="E2" s="11"/>
      <c r="F2" s="13"/>
      <c r="G2" s="11"/>
      <c r="H2" s="16"/>
      <c r="I2" s="16"/>
      <c r="J2" s="16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19" t="s">
        <v>51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15" customHeight="1" x14ac:dyDescent="0.25">
      <c r="A4" s="20" t="s">
        <v>35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15" customHeight="1" x14ac:dyDescent="0.25">
      <c r="A5" s="20" t="s">
        <v>27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15" customHeight="1" x14ac:dyDescent="0.25">
      <c r="A6" s="21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29</v>
      </c>
      <c r="F7" s="1" t="s">
        <v>36</v>
      </c>
      <c r="G7" s="1" t="s">
        <v>4</v>
      </c>
      <c r="H7" s="1" t="s">
        <v>44</v>
      </c>
      <c r="I7" s="1" t="s">
        <v>45</v>
      </c>
      <c r="J7" s="1" t="s">
        <v>46</v>
      </c>
      <c r="K7" s="1" t="s">
        <v>5</v>
      </c>
      <c r="L7" s="1" t="s">
        <v>33</v>
      </c>
      <c r="M7" s="1" t="s">
        <v>34</v>
      </c>
      <c r="N7" s="1" t="s">
        <v>6</v>
      </c>
      <c r="O7" s="1" t="s">
        <v>7</v>
      </c>
      <c r="P7" s="1" t="s">
        <v>8</v>
      </c>
      <c r="Q7" s="1" t="s">
        <v>30</v>
      </c>
      <c r="R7" s="1" t="s">
        <v>31</v>
      </c>
      <c r="S7" s="1" t="s">
        <v>32</v>
      </c>
    </row>
    <row r="8" spans="1:19" x14ac:dyDescent="0.25">
      <c r="A8" s="8">
        <v>1</v>
      </c>
      <c r="B8" s="8">
        <v>0</v>
      </c>
      <c r="C8" s="8">
        <v>1</v>
      </c>
      <c r="D8" s="8">
        <v>1</v>
      </c>
      <c r="E8" s="8">
        <v>10</v>
      </c>
      <c r="F8" s="8" t="s">
        <v>37</v>
      </c>
      <c r="G8" s="9" t="s">
        <v>9</v>
      </c>
      <c r="H8" s="5">
        <v>4859353092</v>
      </c>
      <c r="I8" s="5">
        <v>0</v>
      </c>
      <c r="J8" s="5">
        <v>0</v>
      </c>
      <c r="K8" s="5">
        <v>4859353092</v>
      </c>
      <c r="L8" s="5">
        <v>0</v>
      </c>
      <c r="M8" s="5">
        <v>4859353092</v>
      </c>
      <c r="N8" s="5">
        <v>4470675750</v>
      </c>
      <c r="O8" s="5">
        <v>4470675750</v>
      </c>
      <c r="P8" s="5">
        <v>4470675750</v>
      </c>
      <c r="Q8" s="2">
        <f>N8/$K8</f>
        <v>0.92001459152250464</v>
      </c>
      <c r="R8" s="2">
        <f>O8/$K8</f>
        <v>0.92001459152250464</v>
      </c>
      <c r="S8" s="2">
        <f>P8/$K8</f>
        <v>0.92001459152250464</v>
      </c>
    </row>
    <row r="9" spans="1:19" x14ac:dyDescent="0.25">
      <c r="A9" s="8">
        <v>1</v>
      </c>
      <c r="B9" s="8">
        <v>0</v>
      </c>
      <c r="C9" s="8">
        <v>1</v>
      </c>
      <c r="D9" s="8">
        <v>4</v>
      </c>
      <c r="E9" s="8">
        <v>10</v>
      </c>
      <c r="F9" s="8" t="s">
        <v>37</v>
      </c>
      <c r="G9" s="9" t="s">
        <v>10</v>
      </c>
      <c r="H9" s="5">
        <v>489848250</v>
      </c>
      <c r="I9" s="5">
        <v>16464632</v>
      </c>
      <c r="J9" s="5">
        <v>0</v>
      </c>
      <c r="K9" s="5">
        <v>506312882</v>
      </c>
      <c r="L9" s="5">
        <v>0</v>
      </c>
      <c r="M9" s="5">
        <v>506312882</v>
      </c>
      <c r="N9" s="5">
        <v>502175888</v>
      </c>
      <c r="O9" s="5">
        <v>502175888</v>
      </c>
      <c r="P9" s="5">
        <v>502175888</v>
      </c>
      <c r="Q9" s="2">
        <f t="shared" ref="Q9:Q14" si="0">N9/$K9</f>
        <v>0.99182917490928069</v>
      </c>
      <c r="R9" s="2">
        <f t="shared" ref="R9:R35" si="1">O9/$K9</f>
        <v>0.99182917490928069</v>
      </c>
      <c r="S9" s="2">
        <f t="shared" ref="S9:S35" si="2">P9/$K9</f>
        <v>0.99182917490928069</v>
      </c>
    </row>
    <row r="10" spans="1:19" x14ac:dyDescent="0.25">
      <c r="A10" s="8">
        <v>1</v>
      </c>
      <c r="B10" s="8">
        <v>0</v>
      </c>
      <c r="C10" s="8">
        <v>1</v>
      </c>
      <c r="D10" s="8">
        <v>5</v>
      </c>
      <c r="E10" s="8">
        <v>10</v>
      </c>
      <c r="F10" s="8" t="s">
        <v>37</v>
      </c>
      <c r="G10" s="9" t="s">
        <v>11</v>
      </c>
      <c r="H10" s="5">
        <v>2604758456</v>
      </c>
      <c r="I10" s="5">
        <v>0</v>
      </c>
      <c r="J10" s="5">
        <v>16464632</v>
      </c>
      <c r="K10" s="5">
        <v>2588293824</v>
      </c>
      <c r="L10" s="5">
        <v>0</v>
      </c>
      <c r="M10" s="5">
        <v>2588293824</v>
      </c>
      <c r="N10" s="5">
        <v>1788327218</v>
      </c>
      <c r="O10" s="5">
        <v>1788327218</v>
      </c>
      <c r="P10" s="5">
        <v>1788327218</v>
      </c>
      <c r="Q10" s="2">
        <f t="shared" si="0"/>
        <v>0.69092898241216061</v>
      </c>
      <c r="R10" s="2">
        <f t="shared" si="1"/>
        <v>0.69092898241216061</v>
      </c>
      <c r="S10" s="2">
        <f t="shared" si="2"/>
        <v>0.69092898241216061</v>
      </c>
    </row>
    <row r="11" spans="1:19" ht="22.5" x14ac:dyDescent="0.25">
      <c r="A11" s="8">
        <v>1</v>
      </c>
      <c r="B11" s="8">
        <v>0</v>
      </c>
      <c r="C11" s="8">
        <v>1</v>
      </c>
      <c r="D11" s="8">
        <v>8</v>
      </c>
      <c r="E11" s="8">
        <v>10</v>
      </c>
      <c r="F11" s="8" t="s">
        <v>37</v>
      </c>
      <c r="G11" s="9" t="s">
        <v>52</v>
      </c>
      <c r="H11" s="5">
        <v>0</v>
      </c>
      <c r="I11" s="5">
        <v>1312000000</v>
      </c>
      <c r="J11" s="5">
        <v>0</v>
      </c>
      <c r="K11" s="5">
        <v>1312000000</v>
      </c>
      <c r="L11" s="5">
        <v>0</v>
      </c>
      <c r="M11" s="5">
        <v>1312000000</v>
      </c>
      <c r="N11" s="5">
        <v>0</v>
      </c>
      <c r="O11" s="5">
        <v>0</v>
      </c>
      <c r="P11" s="5">
        <v>0</v>
      </c>
      <c r="Q11" s="2">
        <f t="shared" ref="Q11" si="3">N11/$K11</f>
        <v>0</v>
      </c>
      <c r="R11" s="2">
        <f t="shared" ref="R11" si="4">O11/$K11</f>
        <v>0</v>
      </c>
      <c r="S11" s="2">
        <f t="shared" ref="S11" si="5">P11/$K11</f>
        <v>0</v>
      </c>
    </row>
    <row r="12" spans="1:19" ht="22.5" x14ac:dyDescent="0.25">
      <c r="A12" s="8">
        <v>1</v>
      </c>
      <c r="B12" s="8">
        <v>0</v>
      </c>
      <c r="C12" s="8">
        <v>1</v>
      </c>
      <c r="D12" s="8">
        <v>9</v>
      </c>
      <c r="E12" s="8">
        <v>10</v>
      </c>
      <c r="F12" s="8" t="s">
        <v>37</v>
      </c>
      <c r="G12" s="9" t="s">
        <v>12</v>
      </c>
      <c r="H12" s="5">
        <v>70000000</v>
      </c>
      <c r="I12" s="5">
        <v>50000000</v>
      </c>
      <c r="J12" s="5">
        <v>0</v>
      </c>
      <c r="K12" s="5">
        <v>120000000</v>
      </c>
      <c r="L12" s="5">
        <v>0</v>
      </c>
      <c r="M12" s="5">
        <v>120000000</v>
      </c>
      <c r="N12" s="5">
        <v>99776303</v>
      </c>
      <c r="O12" s="5">
        <v>99776303</v>
      </c>
      <c r="P12" s="5">
        <v>99776303</v>
      </c>
      <c r="Q12" s="2">
        <f>N12/$K12</f>
        <v>0.83146919166666666</v>
      </c>
      <c r="R12" s="2">
        <f t="shared" si="1"/>
        <v>0.83146919166666666</v>
      </c>
      <c r="S12" s="2">
        <f t="shared" si="2"/>
        <v>0.83146919166666666</v>
      </c>
    </row>
    <row r="13" spans="1:19" x14ac:dyDescent="0.25">
      <c r="A13" s="8">
        <v>1</v>
      </c>
      <c r="B13" s="8">
        <v>0</v>
      </c>
      <c r="C13" s="8">
        <v>2</v>
      </c>
      <c r="D13" s="8"/>
      <c r="E13" s="8">
        <v>10</v>
      </c>
      <c r="F13" s="8" t="s">
        <v>37</v>
      </c>
      <c r="G13" s="9" t="s">
        <v>13</v>
      </c>
      <c r="H13" s="5">
        <v>7817084500</v>
      </c>
      <c r="I13" s="5">
        <v>0</v>
      </c>
      <c r="J13" s="5">
        <v>0</v>
      </c>
      <c r="K13" s="5">
        <v>7817084500</v>
      </c>
      <c r="L13" s="5">
        <v>0</v>
      </c>
      <c r="M13" s="5">
        <v>7780250940.3299999</v>
      </c>
      <c r="N13" s="5">
        <v>7773450940.3299999</v>
      </c>
      <c r="O13" s="5">
        <v>6318053913.3299999</v>
      </c>
      <c r="P13" s="5">
        <v>6318053913.3299999</v>
      </c>
      <c r="Q13" s="2">
        <f t="shared" si="0"/>
        <v>0.99441817986360515</v>
      </c>
      <c r="R13" s="2">
        <f t="shared" si="1"/>
        <v>0.80823661472893127</v>
      </c>
      <c r="S13" s="2">
        <f t="shared" si="2"/>
        <v>0.80823661472893127</v>
      </c>
    </row>
    <row r="14" spans="1:19" ht="22.5" x14ac:dyDescent="0.25">
      <c r="A14" s="8">
        <v>1</v>
      </c>
      <c r="B14" s="8">
        <v>0</v>
      </c>
      <c r="C14" s="8">
        <v>5</v>
      </c>
      <c r="D14" s="8"/>
      <c r="E14" s="8">
        <v>10</v>
      </c>
      <c r="F14" s="8" t="s">
        <v>37</v>
      </c>
      <c r="G14" s="9" t="s">
        <v>14</v>
      </c>
      <c r="H14" s="5">
        <v>2209754647</v>
      </c>
      <c r="I14" s="5">
        <v>0</v>
      </c>
      <c r="J14" s="5">
        <v>0</v>
      </c>
      <c r="K14" s="5">
        <v>2209754647</v>
      </c>
      <c r="L14" s="5">
        <v>0</v>
      </c>
      <c r="M14" s="5">
        <v>2209754647</v>
      </c>
      <c r="N14" s="5">
        <v>2092974567</v>
      </c>
      <c r="O14" s="5">
        <v>2092974567</v>
      </c>
      <c r="P14" s="5">
        <v>2092974567</v>
      </c>
      <c r="Q14" s="2">
        <f t="shared" si="0"/>
        <v>0.94715246773729267</v>
      </c>
      <c r="R14" s="2">
        <f t="shared" si="1"/>
        <v>0.94715246773729267</v>
      </c>
      <c r="S14" s="2">
        <f t="shared" si="2"/>
        <v>0.94715246773729267</v>
      </c>
    </row>
    <row r="15" spans="1:19" x14ac:dyDescent="0.25">
      <c r="A15" s="22" t="s">
        <v>39</v>
      </c>
      <c r="B15" s="23"/>
      <c r="C15" s="23"/>
      <c r="D15" s="23"/>
      <c r="E15" s="23"/>
      <c r="F15" s="23"/>
      <c r="G15" s="24"/>
      <c r="H15" s="3">
        <f t="shared" ref="H15:J15" si="6">SUM(H8:H14)</f>
        <v>18050798945</v>
      </c>
      <c r="I15" s="3">
        <f t="shared" si="6"/>
        <v>1378464632</v>
      </c>
      <c r="J15" s="3">
        <f t="shared" si="6"/>
        <v>16464632</v>
      </c>
      <c r="K15" s="3">
        <f t="shared" ref="K15:P15" si="7">SUM(K8:K14)</f>
        <v>19412798945</v>
      </c>
      <c r="L15" s="3">
        <f t="shared" si="7"/>
        <v>0</v>
      </c>
      <c r="M15" s="3">
        <f t="shared" si="7"/>
        <v>19375965385.330002</v>
      </c>
      <c r="N15" s="3">
        <f t="shared" si="7"/>
        <v>16727380666.33</v>
      </c>
      <c r="O15" s="3">
        <f t="shared" si="7"/>
        <v>15271983639.33</v>
      </c>
      <c r="P15" s="3">
        <f t="shared" si="7"/>
        <v>15271983639.33</v>
      </c>
      <c r="Q15" s="4">
        <f>N15/K15</f>
        <v>0.86166764070043278</v>
      </c>
      <c r="R15" s="4">
        <f>O15/$K15</f>
        <v>0.78669663671881185</v>
      </c>
      <c r="S15" s="4">
        <f>P15/$K15</f>
        <v>0.78669663671881185</v>
      </c>
    </row>
    <row r="16" spans="1:19" x14ac:dyDescent="0.25">
      <c r="A16" s="7">
        <v>2</v>
      </c>
      <c r="B16" s="7">
        <v>0</v>
      </c>
      <c r="C16" s="7">
        <v>3</v>
      </c>
      <c r="D16" s="7"/>
      <c r="E16" s="7">
        <v>10</v>
      </c>
      <c r="F16" s="7" t="s">
        <v>37</v>
      </c>
      <c r="G16" s="6" t="s">
        <v>15</v>
      </c>
      <c r="H16" s="5">
        <v>50000000</v>
      </c>
      <c r="I16" s="5">
        <v>186599000</v>
      </c>
      <c r="J16" s="5">
        <v>104285000</v>
      </c>
      <c r="K16" s="5">
        <v>132314000</v>
      </c>
      <c r="L16" s="5">
        <v>0</v>
      </c>
      <c r="M16" s="5">
        <v>132314000</v>
      </c>
      <c r="N16" s="5">
        <v>132314000</v>
      </c>
      <c r="O16" s="5">
        <v>132314000</v>
      </c>
      <c r="P16" s="5">
        <v>132314000</v>
      </c>
      <c r="Q16" s="2">
        <f>N16/$K16</f>
        <v>1</v>
      </c>
      <c r="R16" s="2">
        <f t="shared" si="1"/>
        <v>1</v>
      </c>
      <c r="S16" s="2">
        <f t="shared" si="2"/>
        <v>1</v>
      </c>
    </row>
    <row r="17" spans="1:19" x14ac:dyDescent="0.25">
      <c r="A17" s="7">
        <v>2</v>
      </c>
      <c r="B17" s="7">
        <v>0</v>
      </c>
      <c r="C17" s="7">
        <v>4</v>
      </c>
      <c r="D17" s="7"/>
      <c r="E17" s="7">
        <v>10</v>
      </c>
      <c r="F17" s="7" t="s">
        <v>37</v>
      </c>
      <c r="G17" s="6" t="s">
        <v>16</v>
      </c>
      <c r="H17" s="5">
        <v>3106026511</v>
      </c>
      <c r="I17" s="5">
        <v>104285000</v>
      </c>
      <c r="J17" s="5">
        <v>236599000</v>
      </c>
      <c r="K17" s="5">
        <v>2973712511</v>
      </c>
      <c r="L17" s="5">
        <v>0</v>
      </c>
      <c r="M17" s="5">
        <v>2849979736.6199999</v>
      </c>
      <c r="N17" s="5">
        <v>2638779997.2199998</v>
      </c>
      <c r="O17" s="5">
        <v>2090008812.29</v>
      </c>
      <c r="P17" s="5">
        <v>2075277839.29</v>
      </c>
      <c r="Q17" s="2">
        <f>N17/$K17</f>
        <v>0.88736889913162142</v>
      </c>
      <c r="R17" s="2">
        <f t="shared" si="1"/>
        <v>0.70282813303535241</v>
      </c>
      <c r="S17" s="2">
        <f t="shared" si="2"/>
        <v>0.69787440164890913</v>
      </c>
    </row>
    <row r="18" spans="1:19" x14ac:dyDescent="0.25">
      <c r="A18" s="22" t="s">
        <v>40</v>
      </c>
      <c r="B18" s="23"/>
      <c r="C18" s="23"/>
      <c r="D18" s="23"/>
      <c r="E18" s="23"/>
      <c r="F18" s="23"/>
      <c r="G18" s="24"/>
      <c r="H18" s="3">
        <f t="shared" ref="H18:I18" si="8">SUM(H16:H17)</f>
        <v>3156026511</v>
      </c>
      <c r="I18" s="3">
        <f t="shared" si="8"/>
        <v>290884000</v>
      </c>
      <c r="J18" s="3">
        <f>SUM(J16:J17)</f>
        <v>340884000</v>
      </c>
      <c r="K18" s="3">
        <f t="shared" ref="K18:P18" si="9">SUM(K16:K17)</f>
        <v>3106026511</v>
      </c>
      <c r="L18" s="3">
        <f t="shared" si="9"/>
        <v>0</v>
      </c>
      <c r="M18" s="3">
        <f t="shared" si="9"/>
        <v>2982293736.6199999</v>
      </c>
      <c r="N18" s="3">
        <f t="shared" si="9"/>
        <v>2771093997.2199998</v>
      </c>
      <c r="O18" s="3">
        <f t="shared" si="9"/>
        <v>2222322812.29</v>
      </c>
      <c r="P18" s="3">
        <f t="shared" si="9"/>
        <v>2207591839.29</v>
      </c>
      <c r="Q18" s="4">
        <f>N18/K18</f>
        <v>0.89216688505592723</v>
      </c>
      <c r="R18" s="4">
        <f>O18/$K18</f>
        <v>0.71548739343326229</v>
      </c>
      <c r="S18" s="4">
        <f>P18/$K18</f>
        <v>0.7107446866508732</v>
      </c>
    </row>
    <row r="19" spans="1:19" ht="22.5" x14ac:dyDescent="0.25">
      <c r="A19" s="7">
        <v>3</v>
      </c>
      <c r="B19" s="7">
        <v>1</v>
      </c>
      <c r="C19" s="7">
        <v>1</v>
      </c>
      <c r="D19" s="7">
        <v>3</v>
      </c>
      <c r="E19" s="7">
        <v>10</v>
      </c>
      <c r="F19" s="7" t="s">
        <v>37</v>
      </c>
      <c r="G19" s="6" t="s">
        <v>17</v>
      </c>
      <c r="H19" s="5">
        <v>63000000</v>
      </c>
      <c r="I19" s="5">
        <v>0</v>
      </c>
      <c r="J19" s="5">
        <v>0</v>
      </c>
      <c r="K19" s="5">
        <v>63000000</v>
      </c>
      <c r="L19" s="5">
        <v>0</v>
      </c>
      <c r="M19" s="5">
        <v>63000000</v>
      </c>
      <c r="N19" s="5">
        <v>63000000</v>
      </c>
      <c r="O19" s="5">
        <v>63000000</v>
      </c>
      <c r="P19" s="5">
        <v>63000000</v>
      </c>
      <c r="Q19" s="2">
        <f>N19/$K19</f>
        <v>1</v>
      </c>
      <c r="R19" s="2">
        <f t="shared" si="1"/>
        <v>1</v>
      </c>
      <c r="S19" s="2">
        <f t="shared" si="2"/>
        <v>1</v>
      </c>
    </row>
    <row r="20" spans="1:19" ht="22.5" x14ac:dyDescent="0.25">
      <c r="A20" s="7">
        <v>3</v>
      </c>
      <c r="B20" s="7">
        <v>1</v>
      </c>
      <c r="C20" s="7">
        <v>1</v>
      </c>
      <c r="D20" s="7">
        <v>4</v>
      </c>
      <c r="E20" s="7">
        <v>10</v>
      </c>
      <c r="F20" s="7" t="s">
        <v>37</v>
      </c>
      <c r="G20" s="6" t="s">
        <v>18</v>
      </c>
      <c r="H20" s="5">
        <v>70000000</v>
      </c>
      <c r="I20" s="5">
        <v>0</v>
      </c>
      <c r="J20" s="5">
        <v>0</v>
      </c>
      <c r="K20" s="5">
        <v>70000000</v>
      </c>
      <c r="L20" s="5">
        <v>0</v>
      </c>
      <c r="M20" s="5">
        <v>70000000</v>
      </c>
      <c r="N20" s="5">
        <v>70000000</v>
      </c>
      <c r="O20" s="5">
        <v>70000000</v>
      </c>
      <c r="P20" s="5">
        <v>70000000</v>
      </c>
      <c r="Q20" s="2">
        <f t="shared" ref="Q20:Q22" si="10">N20/$K20</f>
        <v>1</v>
      </c>
      <c r="R20" s="2">
        <f t="shared" si="1"/>
        <v>1</v>
      </c>
      <c r="S20" s="2">
        <f t="shared" si="2"/>
        <v>1</v>
      </c>
    </row>
    <row r="21" spans="1:19" x14ac:dyDescent="0.25">
      <c r="A21" s="7">
        <v>3</v>
      </c>
      <c r="B21" s="7">
        <v>2</v>
      </c>
      <c r="C21" s="7">
        <v>1</v>
      </c>
      <c r="D21" s="7">
        <v>1</v>
      </c>
      <c r="E21" s="7">
        <v>11</v>
      </c>
      <c r="F21" s="7" t="s">
        <v>38</v>
      </c>
      <c r="G21" s="6" t="s">
        <v>19</v>
      </c>
      <c r="H21" s="5">
        <v>573000000</v>
      </c>
      <c r="I21" s="5">
        <v>0</v>
      </c>
      <c r="J21" s="5">
        <v>0</v>
      </c>
      <c r="K21" s="5">
        <v>573000000</v>
      </c>
      <c r="L21" s="5">
        <v>0</v>
      </c>
      <c r="M21" s="5">
        <v>518653836</v>
      </c>
      <c r="N21" s="5">
        <v>518653836</v>
      </c>
      <c r="O21" s="5">
        <v>518653836</v>
      </c>
      <c r="P21" s="5">
        <v>518653836</v>
      </c>
      <c r="Q21" s="2">
        <f t="shared" si="10"/>
        <v>0.90515503664921471</v>
      </c>
      <c r="R21" s="2">
        <f t="shared" si="1"/>
        <v>0.90515503664921471</v>
      </c>
      <c r="S21" s="2">
        <f t="shared" si="2"/>
        <v>0.90515503664921471</v>
      </c>
    </row>
    <row r="22" spans="1:19" x14ac:dyDescent="0.25">
      <c r="A22" s="7">
        <v>3</v>
      </c>
      <c r="B22" s="7">
        <v>6</v>
      </c>
      <c r="C22" s="7">
        <v>1</v>
      </c>
      <c r="D22" s="7">
        <v>1</v>
      </c>
      <c r="E22" s="7">
        <v>10</v>
      </c>
      <c r="F22" s="7" t="s">
        <v>37</v>
      </c>
      <c r="G22" s="6" t="s">
        <v>20</v>
      </c>
      <c r="H22" s="5">
        <v>207000000</v>
      </c>
      <c r="I22" s="5">
        <v>0</v>
      </c>
      <c r="J22" s="5">
        <v>0</v>
      </c>
      <c r="K22" s="5">
        <v>207000000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2">
        <f t="shared" si="10"/>
        <v>0</v>
      </c>
      <c r="R22" s="2">
        <f t="shared" si="1"/>
        <v>0</v>
      </c>
      <c r="S22" s="2">
        <f t="shared" si="2"/>
        <v>0</v>
      </c>
    </row>
    <row r="23" spans="1:19" x14ac:dyDescent="0.25">
      <c r="A23" s="22" t="s">
        <v>41</v>
      </c>
      <c r="B23" s="23"/>
      <c r="C23" s="23"/>
      <c r="D23" s="23"/>
      <c r="E23" s="23"/>
      <c r="F23" s="23"/>
      <c r="G23" s="24"/>
      <c r="H23" s="3">
        <f t="shared" ref="H23:J23" si="11">SUM(H19:H22)</f>
        <v>913000000</v>
      </c>
      <c r="I23" s="3">
        <f t="shared" si="11"/>
        <v>0</v>
      </c>
      <c r="J23" s="3">
        <f t="shared" si="11"/>
        <v>0</v>
      </c>
      <c r="K23" s="3">
        <f>SUM(K19:K22)</f>
        <v>913000000</v>
      </c>
      <c r="L23" s="3">
        <f>SUM(L19:L22)</f>
        <v>0</v>
      </c>
      <c r="M23" s="3">
        <f>SUM(M19:M22)</f>
        <v>651653836</v>
      </c>
      <c r="N23" s="3">
        <f t="shared" ref="N23:O23" si="12">SUM(N19:N22)</f>
        <v>651653836</v>
      </c>
      <c r="O23" s="3">
        <f t="shared" si="12"/>
        <v>651653836</v>
      </c>
      <c r="P23" s="3">
        <f>SUM(P19:P22)</f>
        <v>651653836</v>
      </c>
      <c r="Q23" s="4">
        <f>N23/K23</f>
        <v>0.71375009419496172</v>
      </c>
      <c r="R23" s="4">
        <f>O23/$K23</f>
        <v>0.71375009419496172</v>
      </c>
      <c r="S23" s="4">
        <f>P23/$K23</f>
        <v>0.71375009419496172</v>
      </c>
    </row>
    <row r="24" spans="1:19" ht="22.5" x14ac:dyDescent="0.25">
      <c r="A24" s="7">
        <v>3901</v>
      </c>
      <c r="B24" s="7">
        <v>1000</v>
      </c>
      <c r="C24" s="7">
        <v>2</v>
      </c>
      <c r="D24" s="7"/>
      <c r="E24" s="8">
        <v>11</v>
      </c>
      <c r="F24" s="8" t="s">
        <v>37</v>
      </c>
      <c r="G24" s="9" t="s">
        <v>23</v>
      </c>
      <c r="H24" s="10">
        <v>4795902012</v>
      </c>
      <c r="I24" s="10">
        <v>4990395717</v>
      </c>
      <c r="J24" s="10">
        <v>0</v>
      </c>
      <c r="K24" s="10">
        <v>9786297729</v>
      </c>
      <c r="L24" s="5">
        <v>0</v>
      </c>
      <c r="M24" s="5">
        <v>9242451114.2399998</v>
      </c>
      <c r="N24" s="5">
        <v>8142240340.2399998</v>
      </c>
      <c r="O24" s="5">
        <v>6346112562.2399998</v>
      </c>
      <c r="P24" s="5">
        <v>6328511323.2399998</v>
      </c>
      <c r="Q24" s="2">
        <f>N24/$K24</f>
        <v>0.83200415169384023</v>
      </c>
      <c r="R24" s="2">
        <f>O24/$K24</f>
        <v>0.64846919008343606</v>
      </c>
      <c r="S24" s="2">
        <f>P24/$K24</f>
        <v>0.64667063055792295</v>
      </c>
    </row>
    <row r="25" spans="1:19" ht="33.75" x14ac:dyDescent="0.25">
      <c r="A25" s="7">
        <v>3901</v>
      </c>
      <c r="B25" s="7">
        <v>1000</v>
      </c>
      <c r="C25" s="7">
        <v>3</v>
      </c>
      <c r="D25" s="7"/>
      <c r="E25" s="7">
        <v>11</v>
      </c>
      <c r="F25" s="7" t="s">
        <v>37</v>
      </c>
      <c r="G25" s="6" t="s">
        <v>21</v>
      </c>
      <c r="H25" s="5">
        <v>2000000000</v>
      </c>
      <c r="I25" s="5">
        <v>1245000000</v>
      </c>
      <c r="J25" s="5">
        <v>0</v>
      </c>
      <c r="K25" s="5">
        <v>3245000000</v>
      </c>
      <c r="L25" s="5">
        <v>0</v>
      </c>
      <c r="M25" s="5">
        <v>3244000000</v>
      </c>
      <c r="N25" s="5">
        <v>2555400000</v>
      </c>
      <c r="O25" s="5">
        <v>2526600000</v>
      </c>
      <c r="P25" s="5">
        <v>2432800000</v>
      </c>
      <c r="Q25" s="2">
        <f>N25/$K25</f>
        <v>0.78748844375963023</v>
      </c>
      <c r="R25" s="2">
        <f t="shared" si="1"/>
        <v>0.77861325115562408</v>
      </c>
      <c r="S25" s="2">
        <f t="shared" si="2"/>
        <v>0.74970724191063176</v>
      </c>
    </row>
    <row r="26" spans="1:19" ht="33.75" x14ac:dyDescent="0.25">
      <c r="A26" s="7">
        <v>3901</v>
      </c>
      <c r="B26" s="7">
        <v>1000</v>
      </c>
      <c r="C26" s="7">
        <v>3</v>
      </c>
      <c r="D26" s="7"/>
      <c r="E26" s="7">
        <v>15</v>
      </c>
      <c r="F26" s="7" t="s">
        <v>38</v>
      </c>
      <c r="G26" s="6" t="s">
        <v>21</v>
      </c>
      <c r="H26" s="5">
        <v>0</v>
      </c>
      <c r="I26" s="5">
        <v>45734855</v>
      </c>
      <c r="J26" s="5">
        <v>0</v>
      </c>
      <c r="K26" s="5">
        <v>45734855</v>
      </c>
      <c r="L26" s="5">
        <v>0</v>
      </c>
      <c r="M26" s="5">
        <v>45734855</v>
      </c>
      <c r="N26" s="5">
        <v>0</v>
      </c>
      <c r="O26" s="5">
        <v>0</v>
      </c>
      <c r="P26" s="5">
        <v>0</v>
      </c>
      <c r="Q26" s="2">
        <f>N26/$K26</f>
        <v>0</v>
      </c>
      <c r="R26" s="2">
        <f t="shared" ref="R26" si="13">O26/$K26</f>
        <v>0</v>
      </c>
      <c r="S26" s="2">
        <f t="shared" ref="S26" si="14">P26/$K26</f>
        <v>0</v>
      </c>
    </row>
    <row r="27" spans="1:19" ht="22.5" x14ac:dyDescent="0.25">
      <c r="A27" s="7">
        <v>3901</v>
      </c>
      <c r="B27" s="7">
        <v>1000</v>
      </c>
      <c r="C27" s="7">
        <v>4</v>
      </c>
      <c r="D27" s="7"/>
      <c r="E27" s="7">
        <v>11</v>
      </c>
      <c r="F27" s="7" t="s">
        <v>37</v>
      </c>
      <c r="G27" s="6" t="s">
        <v>24</v>
      </c>
      <c r="H27" s="5">
        <v>5990819908</v>
      </c>
      <c r="I27" s="5">
        <v>5238055764</v>
      </c>
      <c r="J27" s="5">
        <v>1057401000</v>
      </c>
      <c r="K27" s="5">
        <v>10171474672</v>
      </c>
      <c r="L27" s="5">
        <v>0</v>
      </c>
      <c r="M27" s="5">
        <v>9426739930.6599998</v>
      </c>
      <c r="N27" s="5">
        <v>9426739930.6599998</v>
      </c>
      <c r="O27" s="5">
        <v>3339794411.6399999</v>
      </c>
      <c r="P27" s="5">
        <v>3339794411.6399999</v>
      </c>
      <c r="Q27" s="2">
        <f>N27/$K27</f>
        <v>0.92678202862854264</v>
      </c>
      <c r="R27" s="2">
        <f t="shared" si="1"/>
        <v>0.3283490859819741</v>
      </c>
      <c r="S27" s="2">
        <f t="shared" si="2"/>
        <v>0.3283490859819741</v>
      </c>
    </row>
    <row r="28" spans="1:19" ht="22.5" x14ac:dyDescent="0.25">
      <c r="A28" s="7">
        <v>3902</v>
      </c>
      <c r="B28" s="7">
        <v>1000</v>
      </c>
      <c r="C28" s="7">
        <v>1</v>
      </c>
      <c r="D28" s="7"/>
      <c r="E28" s="7">
        <v>11</v>
      </c>
      <c r="F28" s="7" t="s">
        <v>37</v>
      </c>
      <c r="G28" s="6" t="s">
        <v>22</v>
      </c>
      <c r="H28" s="5">
        <v>236527149229</v>
      </c>
      <c r="I28" s="5">
        <v>0</v>
      </c>
      <c r="J28" s="5">
        <v>0</v>
      </c>
      <c r="K28" s="5">
        <v>236527149229</v>
      </c>
      <c r="L28" s="5">
        <v>0</v>
      </c>
      <c r="M28" s="5">
        <v>236498293197</v>
      </c>
      <c r="N28" s="5">
        <v>223295336797</v>
      </c>
      <c r="O28" s="5">
        <v>189889303625</v>
      </c>
      <c r="P28" s="5">
        <v>189889303625</v>
      </c>
      <c r="Q28" s="2">
        <f t="shared" ref="Q28:Q29" si="15">N28/$K28</f>
        <v>0.94405795497416967</v>
      </c>
      <c r="R28" s="2">
        <f t="shared" si="1"/>
        <v>0.80282244234531264</v>
      </c>
      <c r="S28" s="2">
        <f t="shared" si="2"/>
        <v>0.80282244234531264</v>
      </c>
    </row>
    <row r="29" spans="1:19" ht="22.5" x14ac:dyDescent="0.25">
      <c r="A29" s="7">
        <v>3902</v>
      </c>
      <c r="B29" s="7">
        <v>1000</v>
      </c>
      <c r="C29" s="7">
        <v>1</v>
      </c>
      <c r="D29" s="7"/>
      <c r="E29" s="7">
        <v>11</v>
      </c>
      <c r="F29" s="7" t="s">
        <v>38</v>
      </c>
      <c r="G29" s="6" t="s">
        <v>22</v>
      </c>
      <c r="H29" s="5">
        <v>27684340424</v>
      </c>
      <c r="I29" s="5">
        <v>0</v>
      </c>
      <c r="J29" s="5">
        <v>0</v>
      </c>
      <c r="K29" s="5">
        <v>27684340424</v>
      </c>
      <c r="L29" s="5">
        <v>0</v>
      </c>
      <c r="M29" s="5">
        <v>27684340423</v>
      </c>
      <c r="N29" s="5">
        <v>27684340423</v>
      </c>
      <c r="O29" s="5">
        <v>27684340423</v>
      </c>
      <c r="P29" s="5">
        <v>27684340423</v>
      </c>
      <c r="Q29" s="2">
        <f t="shared" si="15"/>
        <v>0.99999999996387845</v>
      </c>
      <c r="R29" s="2">
        <f t="shared" si="1"/>
        <v>0.99999999996387845</v>
      </c>
      <c r="S29" s="2">
        <f t="shared" si="2"/>
        <v>0.99999999996387845</v>
      </c>
    </row>
    <row r="30" spans="1:19" ht="45" x14ac:dyDescent="0.25">
      <c r="A30" s="7">
        <v>3902</v>
      </c>
      <c r="B30" s="7">
        <v>1000</v>
      </c>
      <c r="C30" s="7">
        <v>3</v>
      </c>
      <c r="D30" s="7"/>
      <c r="E30" s="7">
        <v>11</v>
      </c>
      <c r="F30" s="7" t="s">
        <v>37</v>
      </c>
      <c r="G30" s="6" t="s">
        <v>47</v>
      </c>
      <c r="H30" s="5">
        <v>0</v>
      </c>
      <c r="I30" s="5">
        <v>575000000</v>
      </c>
      <c r="J30" s="5">
        <v>0</v>
      </c>
      <c r="K30" s="5">
        <v>575000000</v>
      </c>
      <c r="L30" s="5">
        <v>0</v>
      </c>
      <c r="M30" s="5">
        <v>25000000</v>
      </c>
      <c r="N30" s="5">
        <v>25000000</v>
      </c>
      <c r="O30" s="5">
        <v>25000000</v>
      </c>
      <c r="P30" s="5">
        <v>25000000</v>
      </c>
      <c r="Q30" s="2">
        <f t="shared" ref="Q30:Q34" si="16">N30/$K30</f>
        <v>4.3478260869565216E-2</v>
      </c>
      <c r="R30" s="2">
        <f t="shared" ref="R30:R34" si="17">O30/$K30</f>
        <v>4.3478260869565216E-2</v>
      </c>
      <c r="S30" s="2">
        <f t="shared" ref="S30:S34" si="18">P30/$K30</f>
        <v>4.3478260869565216E-2</v>
      </c>
    </row>
    <row r="31" spans="1:19" ht="22.5" x14ac:dyDescent="0.25">
      <c r="A31" s="7">
        <v>3902</v>
      </c>
      <c r="B31" s="7">
        <v>1000</v>
      </c>
      <c r="C31" s="7">
        <v>4</v>
      </c>
      <c r="D31" s="7"/>
      <c r="E31" s="7">
        <v>16</v>
      </c>
      <c r="F31" s="7" t="s">
        <v>38</v>
      </c>
      <c r="G31" s="6" t="s">
        <v>25</v>
      </c>
      <c r="H31" s="5">
        <v>60000000000</v>
      </c>
      <c r="I31" s="5">
        <v>0</v>
      </c>
      <c r="J31" s="5">
        <v>0</v>
      </c>
      <c r="K31" s="5">
        <v>60000000000</v>
      </c>
      <c r="L31" s="5">
        <v>0</v>
      </c>
      <c r="M31" s="5">
        <v>59699999009</v>
      </c>
      <c r="N31" s="5">
        <v>40363360418</v>
      </c>
      <c r="O31" s="5">
        <v>25655356066</v>
      </c>
      <c r="P31" s="5">
        <v>25655356066</v>
      </c>
      <c r="Q31" s="2">
        <f t="shared" si="16"/>
        <v>0.67272267363333338</v>
      </c>
      <c r="R31" s="2">
        <f t="shared" si="17"/>
        <v>0.42758926776666667</v>
      </c>
      <c r="S31" s="2">
        <f t="shared" si="18"/>
        <v>0.42758926776666667</v>
      </c>
    </row>
    <row r="32" spans="1:19" ht="22.5" x14ac:dyDescent="0.25">
      <c r="A32" s="7">
        <v>3903</v>
      </c>
      <c r="B32" s="7">
        <v>1000</v>
      </c>
      <c r="C32" s="7">
        <v>3</v>
      </c>
      <c r="D32" s="7" t="s">
        <v>53</v>
      </c>
      <c r="E32" s="7">
        <v>11</v>
      </c>
      <c r="F32" s="7" t="s">
        <v>37</v>
      </c>
      <c r="G32" s="6" t="s">
        <v>48</v>
      </c>
      <c r="H32" s="5">
        <v>0</v>
      </c>
      <c r="I32" s="5">
        <v>4615000000</v>
      </c>
      <c r="J32" s="5">
        <v>0</v>
      </c>
      <c r="K32" s="5">
        <v>4615000000</v>
      </c>
      <c r="L32" s="5">
        <v>0</v>
      </c>
      <c r="M32" s="5">
        <v>4615000000</v>
      </c>
      <c r="N32" s="5">
        <v>4615000000</v>
      </c>
      <c r="O32" s="5">
        <v>4615000000</v>
      </c>
      <c r="P32" s="5">
        <v>4615000000</v>
      </c>
      <c r="Q32" s="2">
        <f t="shared" si="16"/>
        <v>1</v>
      </c>
      <c r="R32" s="2">
        <f t="shared" si="17"/>
        <v>1</v>
      </c>
      <c r="S32" s="2">
        <f t="shared" si="18"/>
        <v>1</v>
      </c>
    </row>
    <row r="33" spans="1:19" ht="33.75" x14ac:dyDescent="0.25">
      <c r="A33" s="7">
        <v>3904</v>
      </c>
      <c r="B33" s="7">
        <v>1000</v>
      </c>
      <c r="C33" s="7">
        <v>1</v>
      </c>
      <c r="D33" s="7"/>
      <c r="E33" s="7">
        <v>11</v>
      </c>
      <c r="F33" s="7" t="s">
        <v>37</v>
      </c>
      <c r="G33" s="6" t="s">
        <v>50</v>
      </c>
      <c r="H33" s="5">
        <v>0</v>
      </c>
      <c r="I33" s="5">
        <v>108949519</v>
      </c>
      <c r="J33" s="5">
        <v>0</v>
      </c>
      <c r="K33" s="5">
        <v>108949519</v>
      </c>
      <c r="L33" s="5">
        <v>0</v>
      </c>
      <c r="M33" s="5">
        <v>108949519</v>
      </c>
      <c r="N33" s="5">
        <v>0</v>
      </c>
      <c r="O33" s="5">
        <v>0</v>
      </c>
      <c r="P33" s="5">
        <v>0</v>
      </c>
      <c r="Q33" s="2">
        <f t="shared" ref="Q33" si="19">N33/$K33</f>
        <v>0</v>
      </c>
      <c r="R33" s="2">
        <f t="shared" ref="R33" si="20">O33/$K33</f>
        <v>0</v>
      </c>
      <c r="S33" s="2">
        <f t="shared" ref="S33" si="21">P33/$K33</f>
        <v>0</v>
      </c>
    </row>
    <row r="34" spans="1:19" ht="33.75" x14ac:dyDescent="0.25">
      <c r="A34" s="7">
        <v>3904</v>
      </c>
      <c r="B34" s="7">
        <v>1000</v>
      </c>
      <c r="C34" s="7">
        <v>3</v>
      </c>
      <c r="D34" s="7" t="s">
        <v>53</v>
      </c>
      <c r="E34" s="7">
        <v>11</v>
      </c>
      <c r="F34" s="7" t="s">
        <v>37</v>
      </c>
      <c r="G34" s="6" t="s">
        <v>49</v>
      </c>
      <c r="H34" s="5">
        <v>0</v>
      </c>
      <c r="I34" s="5">
        <v>4393949519</v>
      </c>
      <c r="J34" s="5">
        <v>108949519</v>
      </c>
      <c r="K34" s="5">
        <v>4285000000</v>
      </c>
      <c r="L34" s="5">
        <v>0</v>
      </c>
      <c r="M34" s="5">
        <v>4285000000</v>
      </c>
      <c r="N34" s="5">
        <v>4285000000</v>
      </c>
      <c r="O34" s="5">
        <v>4285000000</v>
      </c>
      <c r="P34" s="5">
        <v>4285000000</v>
      </c>
      <c r="Q34" s="2">
        <f t="shared" si="16"/>
        <v>1</v>
      </c>
      <c r="R34" s="2">
        <f t="shared" si="17"/>
        <v>1</v>
      </c>
      <c r="S34" s="2">
        <f t="shared" si="18"/>
        <v>1</v>
      </c>
    </row>
    <row r="35" spans="1:19" x14ac:dyDescent="0.25">
      <c r="A35" s="22" t="s">
        <v>42</v>
      </c>
      <c r="B35" s="23"/>
      <c r="C35" s="23"/>
      <c r="D35" s="23"/>
      <c r="E35" s="23"/>
      <c r="F35" s="23"/>
      <c r="G35" s="24"/>
      <c r="H35" s="3">
        <f t="shared" ref="H35:P35" si="22">SUM(H24:H34)</f>
        <v>336998211573</v>
      </c>
      <c r="I35" s="3">
        <f t="shared" si="22"/>
        <v>21212085374</v>
      </c>
      <c r="J35" s="3">
        <f>SUM(J24:J34)</f>
        <v>1166350519</v>
      </c>
      <c r="K35" s="3">
        <f t="shared" si="22"/>
        <v>357043946428</v>
      </c>
      <c r="L35" s="3">
        <f t="shared" si="22"/>
        <v>0</v>
      </c>
      <c r="M35" s="3">
        <f t="shared" si="22"/>
        <v>354875508047.90002</v>
      </c>
      <c r="N35" s="3">
        <f t="shared" si="22"/>
        <v>320392417908.90002</v>
      </c>
      <c r="O35" s="3">
        <f t="shared" si="22"/>
        <v>264366507087.88</v>
      </c>
      <c r="P35" s="3">
        <f t="shared" si="22"/>
        <v>264255105848.88</v>
      </c>
      <c r="Q35" s="4">
        <f>N35/K35</f>
        <v>0.89734729047845385</v>
      </c>
      <c r="R35" s="4">
        <f t="shared" si="1"/>
        <v>0.74043128229087918</v>
      </c>
      <c r="S35" s="4">
        <f t="shared" si="2"/>
        <v>0.74011927241054232</v>
      </c>
    </row>
    <row r="36" spans="1:19" x14ac:dyDescent="0.25">
      <c r="A36" s="25" t="s">
        <v>43</v>
      </c>
      <c r="B36" s="26"/>
      <c r="C36" s="26"/>
      <c r="D36" s="26"/>
      <c r="E36" s="26"/>
      <c r="F36" s="26"/>
      <c r="G36" s="27"/>
      <c r="H36" s="18">
        <f>H35+H23+H18+H15</f>
        <v>359118037029</v>
      </c>
      <c r="I36" s="18">
        <f t="shared" ref="I36:P36" si="23">I35+I23+I18+I15</f>
        <v>22881434006</v>
      </c>
      <c r="J36" s="18">
        <f t="shared" si="23"/>
        <v>1523699151</v>
      </c>
      <c r="K36" s="18">
        <f>K35+K23+K18+K15</f>
        <v>380475771884</v>
      </c>
      <c r="L36" s="18">
        <f t="shared" si="23"/>
        <v>0</v>
      </c>
      <c r="M36" s="18">
        <f t="shared" si="23"/>
        <v>377885421005.85004</v>
      </c>
      <c r="N36" s="18">
        <f t="shared" si="23"/>
        <v>340542546408.45001</v>
      </c>
      <c r="O36" s="18">
        <f t="shared" si="23"/>
        <v>282512467375.5</v>
      </c>
      <c r="P36" s="18">
        <f t="shared" si="23"/>
        <v>282386335163.5</v>
      </c>
      <c r="Q36" s="17">
        <f>N36/($K$36-$L$36)</f>
        <v>0.8950439727664844</v>
      </c>
      <c r="R36" s="17">
        <f>O36/($K$36-$L$36)</f>
        <v>0.742524197997114</v>
      </c>
      <c r="S36" s="17">
        <f>P36/($K$36-$L$36)</f>
        <v>0.74219268618658418</v>
      </c>
    </row>
    <row r="38" spans="1:19" x14ac:dyDescent="0.25">
      <c r="K38" s="14"/>
      <c r="L38" s="14"/>
      <c r="M38" s="14"/>
      <c r="N38" s="14"/>
      <c r="O38" s="14"/>
      <c r="P38" s="14"/>
    </row>
    <row r="40" spans="1:19" x14ac:dyDescent="0.25">
      <c r="K40" s="15"/>
      <c r="L40" s="15"/>
      <c r="M40" s="15"/>
      <c r="N40" s="15"/>
      <c r="O40" s="15"/>
      <c r="P40" s="15"/>
    </row>
    <row r="41" spans="1:19" x14ac:dyDescent="0.25">
      <c r="H41" s="14"/>
      <c r="I41" s="15"/>
      <c r="J41" s="14"/>
      <c r="K41" s="15"/>
      <c r="L41" s="15"/>
      <c r="M41" s="15"/>
      <c r="N41" s="15"/>
      <c r="O41" s="15"/>
      <c r="P41" s="15"/>
    </row>
  </sheetData>
  <mergeCells count="10">
    <mergeCell ref="A35:G35"/>
    <mergeCell ref="A36:G36"/>
    <mergeCell ref="A18:G18"/>
    <mergeCell ref="A23:G23"/>
    <mergeCell ref="A15:G15"/>
    <mergeCell ref="A1:S1"/>
    <mergeCell ref="A3:S3"/>
    <mergeCell ref="A4:S4"/>
    <mergeCell ref="A5:S5"/>
    <mergeCell ref="A6:S6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NOVIEMBRE 2017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2017-12-27T13:17:37Z</dcterms:modified>
</cp:coreProperties>
</file>