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9. SEPTIEMBRE\2. INFORMES PRESUPUESTALES AGOSTO\3 PAGINA WEB\"/>
    </mc:Choice>
  </mc:AlternateContent>
  <bookViews>
    <workbookView xWindow="240" yWindow="120" windowWidth="18060" windowHeight="7050"/>
  </bookViews>
  <sheets>
    <sheet name="EJECUCION AGOSTO 2019" sheetId="2" r:id="rId1"/>
  </sheets>
  <calcPr calcId="162913"/>
</workbook>
</file>

<file path=xl/calcChain.xml><?xml version="1.0" encoding="utf-8"?>
<calcChain xmlns="http://schemas.openxmlformats.org/spreadsheetml/2006/main">
  <c r="Q8" i="2" l="1"/>
  <c r="R8" i="2"/>
  <c r="Q9" i="2"/>
  <c r="R9" i="2"/>
  <c r="Q10" i="2"/>
  <c r="R10" i="2"/>
  <c r="S36" i="2" l="1"/>
  <c r="R36" i="2"/>
  <c r="Q36" i="2"/>
  <c r="S35" i="2"/>
  <c r="R35" i="2"/>
  <c r="Q35" i="2"/>
  <c r="S34" i="2"/>
  <c r="R34" i="2"/>
  <c r="Q34" i="2"/>
  <c r="S33" i="2"/>
  <c r="R33" i="2"/>
  <c r="Q33" i="2"/>
  <c r="S32" i="2"/>
  <c r="R32" i="2"/>
  <c r="Q32" i="2"/>
  <c r="S31" i="2"/>
  <c r="R31" i="2"/>
  <c r="Q31" i="2"/>
  <c r="S30" i="2"/>
  <c r="R30" i="2"/>
  <c r="Q30" i="2"/>
  <c r="S29" i="2"/>
  <c r="R29" i="2"/>
  <c r="Q29" i="2"/>
  <c r="S28" i="2"/>
  <c r="R28" i="2"/>
  <c r="Q28" i="2"/>
  <c r="S27" i="2"/>
  <c r="R27" i="2"/>
  <c r="Q27" i="2"/>
  <c r="S26" i="2"/>
  <c r="R26" i="2"/>
  <c r="Q26" i="2"/>
  <c r="S25" i="2"/>
  <c r="R25" i="2"/>
  <c r="Q25" i="2"/>
  <c r="S24" i="2"/>
  <c r="R24" i="2"/>
  <c r="Q24" i="2"/>
  <c r="S23" i="2"/>
  <c r="R23" i="2"/>
  <c r="Q23" i="2"/>
  <c r="S10" i="2" l="1"/>
  <c r="S9" i="2"/>
  <c r="S8" i="2"/>
  <c r="H37" i="2"/>
  <c r="S21" i="2"/>
  <c r="R21" i="2"/>
  <c r="Q21" i="2"/>
  <c r="S20" i="2"/>
  <c r="R20" i="2"/>
  <c r="Q20" i="2"/>
  <c r="S19" i="2"/>
  <c r="R19" i="2"/>
  <c r="Q19" i="2"/>
  <c r="P22" i="2"/>
  <c r="O22" i="2"/>
  <c r="N22" i="2"/>
  <c r="M22" i="2"/>
  <c r="L22" i="2"/>
  <c r="K22" i="2"/>
  <c r="J22" i="2"/>
  <c r="I22" i="2"/>
  <c r="H22" i="2"/>
  <c r="H18" i="2"/>
  <c r="Q22" i="2" l="1"/>
  <c r="R22" i="2"/>
  <c r="S22" i="2"/>
  <c r="I18" i="2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J13" i="2" l="1"/>
  <c r="P37" i="2" l="1"/>
  <c r="O37" i="2"/>
  <c r="N37" i="2"/>
  <c r="M37" i="2"/>
  <c r="L37" i="2"/>
  <c r="K37" i="2"/>
  <c r="R37" i="2" l="1"/>
  <c r="Q37" i="2"/>
  <c r="S37" i="2"/>
  <c r="I13" i="2"/>
  <c r="H13" i="2"/>
  <c r="J11" i="2"/>
  <c r="J38" i="2" s="1"/>
  <c r="I11" i="2"/>
  <c r="I38" i="2" s="1"/>
  <c r="H11" i="2"/>
  <c r="H38" i="2" s="1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O11" i="2"/>
  <c r="N11" i="2"/>
  <c r="M11" i="2"/>
  <c r="L11" i="2"/>
  <c r="K11" i="2"/>
  <c r="K38" i="2" l="1"/>
  <c r="M38" i="2"/>
  <c r="L38" i="2"/>
  <c r="S11" i="2"/>
  <c r="P38" i="2"/>
  <c r="R11" i="2"/>
  <c r="O38" i="2"/>
  <c r="Q11" i="2"/>
  <c r="N38" i="2"/>
  <c r="Q13" i="2"/>
  <c r="R13" i="2"/>
  <c r="S13" i="2"/>
  <c r="R38" i="2" l="1"/>
  <c r="Q38" i="2"/>
  <c r="S38" i="2" l="1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<sst xmlns="http://schemas.openxmlformats.org/spreadsheetml/2006/main" count="177" uniqueCount="74">
  <si>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</si>
  <si>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</si>
  <si>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</si>
  <si>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</si>
  <si>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</si>
  <si>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</si>
  <si>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</si>
  <si>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</si>
  <si>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</si>
  <si>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</si>
  <si>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</si>
  <si>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</si>
  <si>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</si>
  <si>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</si>
  <si>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</si>
  <si>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</si>
  <si>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</si>
  <si>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</si>
  <si>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</si>
  <si>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</si>
  <si>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</si>
  <si>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</si>
  <si>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</si>
  <si>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</si>
  <si>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</si>
  <si>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</si>
  <si>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</si>
  <si>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</si>
  <si>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</si>
  <si>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</si>
  <si>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</si>
  <si>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</si>
  <si>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</si>
  <si>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</si>
  <si>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</si>
  <si>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</si>
  <si>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</si>
  <si>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</si>
  <si>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</si>
  <si>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</si>
  <si>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</si>
  <si>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</si>
  <si>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</si>
  <si>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</si>
  <si>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</si>
  <si>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</si>
  <si>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</si>
  <si>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</si>
  <si>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</si>
  <si>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</si>
  <si>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</si>
  <si>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</si>
  <si>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</si>
  <si>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</si>
  <si>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</si>
  <si>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</si>
  <si>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</si>
  <si>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</si>
  <si>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</si>
  <si>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</si>
  <si>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</si>
  <si>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</si>
  <si>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</si>
  <si>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</si>
  <si>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</si>
  <si>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</si>
  <si>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</si>
  <si>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</si>
  <si>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</si>
  <si>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</si>
  <si>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</si>
  <si>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</si>
  <si>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</si>
  <si>
    <t>EJECUCION ACUMULADA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</si>
</sst>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E22" zoomScaleNormal="100" workbookViewId="0">
      <selection activeCell="P34" sqref="P34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73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35</v>
      </c>
      <c r="B8" s="8" t="s">
        <v>35</v>
      </c>
      <c r="C8" s="8" t="s">
        <v>35</v>
      </c>
      <c r="D8" s="8"/>
      <c r="E8" s="8">
        <v>10</v>
      </c>
      <c r="F8" s="8" t="s">
        <v>16</v>
      </c>
      <c r="G8" s="9" t="s">
        <v>38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4928158538</v>
      </c>
      <c r="O8" s="5">
        <v>4928158538</v>
      </c>
      <c r="P8" s="5">
        <v>4928158538</v>
      </c>
      <c r="Q8" s="2">
        <f>N8/$K8</f>
        <v>0.60773103511881543</v>
      </c>
      <c r="R8" s="2">
        <f>O8/$K8</f>
        <v>0.60773103511881543</v>
      </c>
      <c r="S8" s="2">
        <f>P8/$K8</f>
        <v>0.60773103511881543</v>
      </c>
    </row>
    <row r="9" spans="1:19" x14ac:dyDescent="0.25">
      <c r="A9" s="8" t="s">
        <v>35</v>
      </c>
      <c r="B9" s="8" t="s">
        <v>35</v>
      </c>
      <c r="C9" s="8" t="s">
        <v>36</v>
      </c>
      <c r="D9" s="8"/>
      <c r="E9" s="8">
        <v>10</v>
      </c>
      <c r="F9" s="8" t="s">
        <v>16</v>
      </c>
      <c r="G9" s="9" t="s">
        <v>39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1631285982</v>
      </c>
      <c r="O9" s="5">
        <v>1631285982</v>
      </c>
      <c r="P9" s="5">
        <v>1631285982</v>
      </c>
      <c r="Q9" s="2">
        <f t="shared" ref="Q9:Q10" si="0">N9/$K9</f>
        <v>0.57758559921878516</v>
      </c>
      <c r="R9" s="2">
        <f t="shared" ref="R9:R10" si="1">O9/$K9</f>
        <v>0.57758559921878516</v>
      </c>
      <c r="S9" s="2">
        <f t="shared" ref="S9:S10" si="2">P9/$K9</f>
        <v>0.57758559921878516</v>
      </c>
    </row>
    <row r="10" spans="1:19" ht="22.5" x14ac:dyDescent="0.25">
      <c r="A10" s="8" t="s">
        <v>35</v>
      </c>
      <c r="B10" s="8" t="s">
        <v>35</v>
      </c>
      <c r="C10" s="8" t="s">
        <v>37</v>
      </c>
      <c r="D10" s="8"/>
      <c r="E10" s="8">
        <v>10</v>
      </c>
      <c r="F10" s="8" t="s">
        <v>16</v>
      </c>
      <c r="G10" s="9" t="s">
        <v>40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709352968</v>
      </c>
      <c r="O10" s="5">
        <v>709352968</v>
      </c>
      <c r="P10" s="5">
        <v>709352968</v>
      </c>
      <c r="Q10" s="2">
        <f t="shared" si="0"/>
        <v>0.59114225188963054</v>
      </c>
      <c r="R10" s="2">
        <f t="shared" si="1"/>
        <v>0.59114225188963054</v>
      </c>
      <c r="S10" s="2">
        <f t="shared" si="2"/>
        <v>0.59114225188963054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 t="shared" ref="H11:P11" si="3">SUM(H8:H10)</f>
        <v>12133400191</v>
      </c>
      <c r="I11" s="3">
        <f t="shared" si="3"/>
        <v>0</v>
      </c>
      <c r="J11" s="3">
        <f t="shared" si="3"/>
        <v>0</v>
      </c>
      <c r="K11" s="3">
        <f t="shared" si="3"/>
        <v>12133400191</v>
      </c>
      <c r="L11" s="3">
        <f t="shared" si="3"/>
        <v>0</v>
      </c>
      <c r="M11" s="3">
        <f t="shared" si="3"/>
        <v>12118494103</v>
      </c>
      <c r="N11" s="3">
        <f t="shared" si="3"/>
        <v>7268797488</v>
      </c>
      <c r="O11" s="3">
        <f t="shared" si="3"/>
        <v>7268797488</v>
      </c>
      <c r="P11" s="3">
        <f t="shared" si="3"/>
        <v>7268797488</v>
      </c>
      <c r="Q11" s="4">
        <f>N11/(K11-L11)</f>
        <v>0.59907341500131683</v>
      </c>
      <c r="R11" s="4">
        <f>O11/($K11-L11)</f>
        <v>0.59907341500131683</v>
      </c>
      <c r="S11" s="4">
        <f>P11/($K11-L11)</f>
        <v>0.59907341500131683</v>
      </c>
    </row>
    <row r="12" spans="1:19" x14ac:dyDescent="0.25">
      <c r="A12" s="7" t="s">
        <v>36</v>
      </c>
      <c r="B12" s="7" t="s">
        <v>36</v>
      </c>
      <c r="C12" s="7"/>
      <c r="D12" s="7"/>
      <c r="E12" s="7">
        <v>10</v>
      </c>
      <c r="F12" s="7" t="s">
        <v>16</v>
      </c>
      <c r="G12" s="6" t="s">
        <v>41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9708090427.5900002</v>
      </c>
      <c r="N12" s="5">
        <v>8995756906</v>
      </c>
      <c r="O12" s="5">
        <v>5546373556.8800001</v>
      </c>
      <c r="P12" s="5">
        <v>5015530223.7799997</v>
      </c>
      <c r="Q12" s="2">
        <f>N12/$K12</f>
        <v>0.90646509134170128</v>
      </c>
      <c r="R12" s="2">
        <f t="shared" ref="R12:R16" si="4">O12/$K12</f>
        <v>0.55888504607089984</v>
      </c>
      <c r="S12" s="2">
        <f t="shared" ref="S12:S16" si="5">P12/$K12</f>
        <v>0.50539416637564272</v>
      </c>
    </row>
    <row r="13" spans="1:19" x14ac:dyDescent="0.25">
      <c r="A13" s="18" t="s">
        <v>42</v>
      </c>
      <c r="B13" s="19"/>
      <c r="C13" s="19"/>
      <c r="D13" s="19"/>
      <c r="E13" s="19"/>
      <c r="F13" s="19"/>
      <c r="G13" s="20"/>
      <c r="H13" s="3">
        <f t="shared" ref="H13:P13" si="6">SUM(H12:H12)</f>
        <v>9923997065</v>
      </c>
      <c r="I13" s="3">
        <f t="shared" si="6"/>
        <v>0</v>
      </c>
      <c r="J13" s="3">
        <f t="shared" si="6"/>
        <v>0</v>
      </c>
      <c r="K13" s="3">
        <f t="shared" si="6"/>
        <v>9923997065</v>
      </c>
      <c r="L13" s="3">
        <f t="shared" si="6"/>
        <v>0</v>
      </c>
      <c r="M13" s="3">
        <f t="shared" si="6"/>
        <v>9708090427.5900002</v>
      </c>
      <c r="N13" s="3">
        <f t="shared" si="6"/>
        <v>8995756906</v>
      </c>
      <c r="O13" s="3">
        <f t="shared" si="6"/>
        <v>5546373556.8800001</v>
      </c>
      <c r="P13" s="3">
        <f t="shared" si="6"/>
        <v>5015530223.7799997</v>
      </c>
      <c r="Q13" s="4">
        <f>N13/K13</f>
        <v>0.90646509134170128</v>
      </c>
      <c r="R13" s="4">
        <f>O13/$K13</f>
        <v>0.55888504607089984</v>
      </c>
      <c r="S13" s="4">
        <f>P13/$K13</f>
        <v>0.50539416637564272</v>
      </c>
    </row>
    <row r="14" spans="1:19" ht="22.5" x14ac:dyDescent="0.25">
      <c r="A14" s="7" t="s">
        <v>37</v>
      </c>
      <c r="B14" s="7" t="s">
        <v>44</v>
      </c>
      <c r="C14" s="7" t="s">
        <v>36</v>
      </c>
      <c r="D14" s="7" t="s">
        <v>45</v>
      </c>
      <c r="E14" s="7" t="s">
        <v>49</v>
      </c>
      <c r="F14" s="7" t="s">
        <v>16</v>
      </c>
      <c r="G14" s="6" t="s">
        <v>52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15109524</v>
      </c>
      <c r="O14" s="5">
        <v>15109524</v>
      </c>
      <c r="P14" s="5">
        <v>15109524</v>
      </c>
      <c r="Q14" s="2">
        <f>N14/$K14</f>
        <v>0.50365079999999995</v>
      </c>
      <c r="R14" s="2">
        <f t="shared" si="4"/>
        <v>0.50365079999999995</v>
      </c>
      <c r="S14" s="2">
        <f t="shared" si="5"/>
        <v>0.50365079999999995</v>
      </c>
    </row>
    <row r="15" spans="1:19" ht="22.5" x14ac:dyDescent="0.25">
      <c r="A15" s="7" t="s">
        <v>37</v>
      </c>
      <c r="B15" s="7" t="s">
        <v>46</v>
      </c>
      <c r="C15" s="7" t="s">
        <v>35</v>
      </c>
      <c r="D15" s="7" t="s">
        <v>47</v>
      </c>
      <c r="E15" s="7" t="s">
        <v>49</v>
      </c>
      <c r="F15" s="7" t="s">
        <v>16</v>
      </c>
      <c r="G15" s="6" t="s">
        <v>53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64890000</v>
      </c>
      <c r="N15" s="5">
        <v>64890000</v>
      </c>
      <c r="O15" s="5">
        <v>64890000</v>
      </c>
      <c r="P15" s="5">
        <v>64890000</v>
      </c>
      <c r="Q15" s="2">
        <f t="shared" ref="Q15:Q16" si="7">N15/$K15</f>
        <v>1</v>
      </c>
      <c r="R15" s="2">
        <f t="shared" si="4"/>
        <v>1</v>
      </c>
      <c r="S15" s="2">
        <f t="shared" si="5"/>
        <v>1</v>
      </c>
    </row>
    <row r="16" spans="1:19" ht="22.5" x14ac:dyDescent="0.25">
      <c r="A16" s="7" t="s">
        <v>37</v>
      </c>
      <c r="B16" s="7" t="s">
        <v>46</v>
      </c>
      <c r="C16" s="7" t="s">
        <v>35</v>
      </c>
      <c r="D16" s="7" t="s">
        <v>48</v>
      </c>
      <c r="E16" s="7" t="s">
        <v>49</v>
      </c>
      <c r="F16" s="7" t="s">
        <v>16</v>
      </c>
      <c r="G16" s="6" t="s">
        <v>54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72100000</v>
      </c>
      <c r="N16" s="5">
        <v>0</v>
      </c>
      <c r="O16" s="5">
        <v>0</v>
      </c>
      <c r="P16" s="5">
        <v>0</v>
      </c>
      <c r="Q16" s="2">
        <f t="shared" si="7"/>
        <v>0</v>
      </c>
      <c r="R16" s="2">
        <f t="shared" si="4"/>
        <v>0</v>
      </c>
      <c r="S16" s="2">
        <f t="shared" si="5"/>
        <v>0</v>
      </c>
    </row>
    <row r="17" spans="1:19" x14ac:dyDescent="0.25">
      <c r="A17" s="7" t="s">
        <v>37</v>
      </c>
      <c r="B17" s="7" t="s">
        <v>49</v>
      </c>
      <c r="C17" s="7" t="s">
        <v>35</v>
      </c>
      <c r="D17" s="7" t="s">
        <v>50</v>
      </c>
      <c r="E17" s="7" t="s">
        <v>51</v>
      </c>
      <c r="F17" s="7" t="s">
        <v>16</v>
      </c>
      <c r="G17" s="6" t="s">
        <v>55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8">N17/$K17</f>
        <v>0</v>
      </c>
      <c r="R17" s="2">
        <f t="shared" ref="R17" si="9">O17/$K17</f>
        <v>0</v>
      </c>
      <c r="S17" s="2">
        <f t="shared" ref="S17" si="10">P17/$K17</f>
        <v>0</v>
      </c>
    </row>
    <row r="18" spans="1:19" x14ac:dyDescent="0.25">
      <c r="A18" s="18" t="s">
        <v>43</v>
      </c>
      <c r="B18" s="19"/>
      <c r="C18" s="19"/>
      <c r="D18" s="19"/>
      <c r="E18" s="19"/>
      <c r="F18" s="19"/>
      <c r="G18" s="20"/>
      <c r="H18" s="3">
        <f t="shared" ref="H18:P18" si="11">SUM(H14:H17)</f>
        <v>380200000</v>
      </c>
      <c r="I18" s="3">
        <f t="shared" si="11"/>
        <v>0</v>
      </c>
      <c r="J18" s="3">
        <f t="shared" si="11"/>
        <v>0</v>
      </c>
      <c r="K18" s="3">
        <f t="shared" si="11"/>
        <v>380200000</v>
      </c>
      <c r="L18" s="3">
        <f t="shared" si="11"/>
        <v>0</v>
      </c>
      <c r="M18" s="3">
        <f t="shared" si="11"/>
        <v>166990000</v>
      </c>
      <c r="N18" s="3">
        <f t="shared" si="11"/>
        <v>79999524</v>
      </c>
      <c r="O18" s="3">
        <f t="shared" si="11"/>
        <v>79999524</v>
      </c>
      <c r="P18" s="3">
        <f t="shared" si="11"/>
        <v>79999524</v>
      </c>
      <c r="Q18" s="4">
        <f>N18/(K18-L18)</f>
        <v>0.21041431877958969</v>
      </c>
      <c r="R18" s="4">
        <f>O18/($K18-L18)</f>
        <v>0.21041431877958969</v>
      </c>
      <c r="S18" s="4">
        <f>P18/($K18-L18)</f>
        <v>0.21041431877958969</v>
      </c>
    </row>
    <row r="19" spans="1:19" x14ac:dyDescent="0.25">
      <c r="A19" s="7" t="s">
        <v>56</v>
      </c>
      <c r="B19" s="7" t="s">
        <v>35</v>
      </c>
      <c r="C19" s="7"/>
      <c r="D19" s="7"/>
      <c r="E19" s="8" t="s">
        <v>49</v>
      </c>
      <c r="F19" s="8" t="s">
        <v>16</v>
      </c>
      <c r="G19" s="9" t="s">
        <v>57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146113000</v>
      </c>
      <c r="N19" s="5">
        <v>146113000</v>
      </c>
      <c r="O19" s="5">
        <v>146113000</v>
      </c>
      <c r="P19" s="5">
        <v>146113000</v>
      </c>
      <c r="Q19" s="2">
        <f t="shared" ref="Q19:Q21" si="12">N19/$K19</f>
        <v>0.95793398383130324</v>
      </c>
      <c r="R19" s="2">
        <f t="shared" ref="R19:R21" si="13">O19/$K19</f>
        <v>0.95793398383130324</v>
      </c>
      <c r="S19" s="2">
        <f t="shared" ref="S19:S21" si="14">P19/$K19</f>
        <v>0.95793398383130324</v>
      </c>
    </row>
    <row r="20" spans="1:19" x14ac:dyDescent="0.25">
      <c r="A20" s="7" t="s">
        <v>56</v>
      </c>
      <c r="B20" s="7" t="s">
        <v>37</v>
      </c>
      <c r="C20" s="7"/>
      <c r="D20" s="7"/>
      <c r="E20" s="8" t="s">
        <v>49</v>
      </c>
      <c r="F20" s="8" t="s">
        <v>16</v>
      </c>
      <c r="G20" s="9" t="s">
        <v>58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550000</v>
      </c>
      <c r="N20" s="5">
        <v>550000</v>
      </c>
      <c r="O20" s="5">
        <v>550000</v>
      </c>
      <c r="P20" s="5">
        <v>550000</v>
      </c>
      <c r="Q20" s="2">
        <f t="shared" si="12"/>
        <v>0.96153846153846156</v>
      </c>
      <c r="R20" s="2">
        <f t="shared" si="13"/>
        <v>0.96153846153846156</v>
      </c>
      <c r="S20" s="2">
        <f t="shared" si="14"/>
        <v>0.96153846153846156</v>
      </c>
    </row>
    <row r="21" spans="1:19" x14ac:dyDescent="0.25">
      <c r="A21" s="7" t="s">
        <v>56</v>
      </c>
      <c r="B21" s="7" t="s">
        <v>44</v>
      </c>
      <c r="C21" s="7" t="s">
        <v>35</v>
      </c>
      <c r="D21" s="7"/>
      <c r="E21" s="8" t="s">
        <v>51</v>
      </c>
      <c r="F21" s="8" t="s">
        <v>17</v>
      </c>
      <c r="G21" s="9" t="s">
        <v>59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12"/>
        <v>0</v>
      </c>
      <c r="R21" s="2">
        <f t="shared" si="13"/>
        <v>0</v>
      </c>
      <c r="S21" s="2">
        <f t="shared" si="14"/>
        <v>0</v>
      </c>
    </row>
    <row r="22" spans="1:19" x14ac:dyDescent="0.25">
      <c r="A22" s="18" t="s">
        <v>60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5">SUM(I19:I21)</f>
        <v>0</v>
      </c>
      <c r="J22" s="3">
        <f t="shared" si="15"/>
        <v>0</v>
      </c>
      <c r="K22" s="3">
        <f t="shared" si="15"/>
        <v>743291300</v>
      </c>
      <c r="L22" s="3">
        <f t="shared" si="15"/>
        <v>0</v>
      </c>
      <c r="M22" s="3">
        <f t="shared" si="15"/>
        <v>146663000</v>
      </c>
      <c r="N22" s="3">
        <f t="shared" si="15"/>
        <v>146663000</v>
      </c>
      <c r="O22" s="3">
        <f t="shared" si="15"/>
        <v>146663000</v>
      </c>
      <c r="P22" s="3">
        <f t="shared" si="15"/>
        <v>146663000</v>
      </c>
      <c r="Q22" s="4">
        <f>N22/(K22-L22)</f>
        <v>0.19731564192934856</v>
      </c>
      <c r="R22" s="4">
        <f>O22/($K22-L22)</f>
        <v>0.19731564192934856</v>
      </c>
      <c r="S22" s="4">
        <f>P22/($K22-L22)</f>
        <v>0.19731564192934856</v>
      </c>
    </row>
    <row r="23" spans="1:19" ht="33.75" x14ac:dyDescent="0.25">
      <c r="A23" s="7" t="s">
        <v>61</v>
      </c>
      <c r="B23" s="7" t="s">
        <v>62</v>
      </c>
      <c r="C23" s="7" t="s">
        <v>63</v>
      </c>
      <c r="D23" s="7"/>
      <c r="E23" s="8" t="s">
        <v>49</v>
      </c>
      <c r="F23" s="8" t="s">
        <v>16</v>
      </c>
      <c r="G23" s="9" t="s">
        <v>70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0</v>
      </c>
      <c r="M23" s="5">
        <v>1337431707.46</v>
      </c>
      <c r="N23" s="5">
        <v>594292427.46000004</v>
      </c>
      <c r="O23" s="5">
        <v>594292427.37</v>
      </c>
      <c r="P23" s="5">
        <v>594292427.37</v>
      </c>
      <c r="Q23" s="2">
        <f>N23/($K23-L23)</f>
        <v>0.29714621373</v>
      </c>
      <c r="R23" s="2">
        <f>O23/($K23-L23)</f>
        <v>0.29714621368499999</v>
      </c>
      <c r="S23" s="2">
        <f>P23/($K23-L23)</f>
        <v>0.29714621368499999</v>
      </c>
    </row>
    <row r="24" spans="1:19" ht="33.75" x14ac:dyDescent="0.25">
      <c r="A24" s="7" t="s">
        <v>61</v>
      </c>
      <c r="B24" s="7" t="s">
        <v>62</v>
      </c>
      <c r="C24" s="7" t="s">
        <v>63</v>
      </c>
      <c r="D24" s="7"/>
      <c r="E24" s="7" t="s">
        <v>51</v>
      </c>
      <c r="F24" s="7" t="s">
        <v>16</v>
      </c>
      <c r="G24" s="6" t="s">
        <v>70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2659324317.73</v>
      </c>
      <c r="N24" s="5">
        <v>1711400767.73</v>
      </c>
      <c r="O24" s="5">
        <v>863118832.73000002</v>
      </c>
      <c r="P24" s="5">
        <v>863118832.73000002</v>
      </c>
      <c r="Q24" s="2">
        <f t="shared" ref="Q24:Q36" si="16">N24/($K24-L24)</f>
        <v>0.64265894394667666</v>
      </c>
      <c r="R24" s="2">
        <f t="shared" ref="R24:R36" si="17">O24/($K24-L24)</f>
        <v>0.32411522070221555</v>
      </c>
      <c r="S24" s="2">
        <f t="shared" ref="S24:S36" si="18">P24/($K24-L24)</f>
        <v>0.32411522070221555</v>
      </c>
    </row>
    <row r="25" spans="1:19" ht="22.5" x14ac:dyDescent="0.25">
      <c r="A25" s="7" t="s">
        <v>61</v>
      </c>
      <c r="B25" s="7" t="s">
        <v>62</v>
      </c>
      <c r="C25" s="7" t="s">
        <v>64</v>
      </c>
      <c r="D25" s="7"/>
      <c r="E25" s="7" t="s">
        <v>49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0</v>
      </c>
      <c r="M25" s="5">
        <v>5496001499</v>
      </c>
      <c r="N25" s="5">
        <v>5307372813</v>
      </c>
      <c r="O25" s="5">
        <v>941058346</v>
      </c>
      <c r="P25" s="5">
        <v>382768972</v>
      </c>
      <c r="Q25" s="2">
        <f t="shared" si="16"/>
        <v>0.94774514517857145</v>
      </c>
      <c r="R25" s="2">
        <f t="shared" si="17"/>
        <v>0.16804613321428571</v>
      </c>
      <c r="S25" s="2">
        <f t="shared" si="18"/>
        <v>6.835160214285714E-2</v>
      </c>
    </row>
    <row r="26" spans="1:19" ht="22.5" x14ac:dyDescent="0.25">
      <c r="A26" s="7" t="s">
        <v>61</v>
      </c>
      <c r="B26" s="7" t="s">
        <v>62</v>
      </c>
      <c r="C26" s="7" t="s">
        <v>64</v>
      </c>
      <c r="D26" s="7"/>
      <c r="E26" s="7" t="s">
        <v>51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5212849210</v>
      </c>
      <c r="N26" s="5">
        <v>5211096356</v>
      </c>
      <c r="O26" s="5">
        <v>4506057990.7799997</v>
      </c>
      <c r="P26" s="5">
        <v>4493599430.7799997</v>
      </c>
      <c r="Q26" s="2">
        <f t="shared" si="16"/>
        <v>0.98322572754716986</v>
      </c>
      <c r="R26" s="2">
        <f t="shared" si="17"/>
        <v>0.85019962090188672</v>
      </c>
      <c r="S26" s="2">
        <f t="shared" si="18"/>
        <v>0.84784894920377352</v>
      </c>
    </row>
    <row r="27" spans="1:19" ht="45" x14ac:dyDescent="0.25">
      <c r="A27" s="7" t="s">
        <v>61</v>
      </c>
      <c r="B27" s="7" t="s">
        <v>62</v>
      </c>
      <c r="C27" s="7" t="s">
        <v>65</v>
      </c>
      <c r="D27" s="7"/>
      <c r="E27" s="7" t="s">
        <v>49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0</v>
      </c>
      <c r="M27" s="5">
        <v>1000000000</v>
      </c>
      <c r="N27" s="5">
        <v>0</v>
      </c>
      <c r="O27" s="5">
        <v>0</v>
      </c>
      <c r="P27" s="5">
        <v>0</v>
      </c>
      <c r="Q27" s="2">
        <f t="shared" si="16"/>
        <v>0</v>
      </c>
      <c r="R27" s="2">
        <f t="shared" si="17"/>
        <v>0</v>
      </c>
      <c r="S27" s="2">
        <f t="shared" si="18"/>
        <v>0</v>
      </c>
    </row>
    <row r="28" spans="1:19" ht="45" x14ac:dyDescent="0.25">
      <c r="A28" s="7" t="s">
        <v>61</v>
      </c>
      <c r="B28" s="7" t="s">
        <v>62</v>
      </c>
      <c r="C28" s="7" t="s">
        <v>65</v>
      </c>
      <c r="D28" s="7"/>
      <c r="E28" s="7" t="s">
        <v>51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943000000</v>
      </c>
      <c r="N28" s="5">
        <v>504800000</v>
      </c>
      <c r="O28" s="5">
        <v>0</v>
      </c>
      <c r="P28" s="5">
        <v>0</v>
      </c>
      <c r="Q28" s="2">
        <f t="shared" si="16"/>
        <v>0.53531283138918351</v>
      </c>
      <c r="R28" s="2">
        <f t="shared" si="17"/>
        <v>0</v>
      </c>
      <c r="S28" s="2">
        <f t="shared" si="18"/>
        <v>0</v>
      </c>
    </row>
    <row r="29" spans="1:19" ht="33.75" x14ac:dyDescent="0.25">
      <c r="A29" s="7" t="s">
        <v>66</v>
      </c>
      <c r="B29" s="7" t="s">
        <v>62</v>
      </c>
      <c r="C29" s="7" t="s">
        <v>63</v>
      </c>
      <c r="D29" s="7"/>
      <c r="E29" s="7" t="s">
        <v>71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48991996508</v>
      </c>
      <c r="N29" s="5">
        <v>0</v>
      </c>
      <c r="O29" s="5">
        <v>0</v>
      </c>
      <c r="P29" s="5">
        <v>0</v>
      </c>
      <c r="Q29" s="2">
        <f t="shared" si="16"/>
        <v>0</v>
      </c>
      <c r="R29" s="2">
        <f t="shared" si="17"/>
        <v>0</v>
      </c>
      <c r="S29" s="2">
        <f t="shared" si="18"/>
        <v>0</v>
      </c>
    </row>
    <row r="30" spans="1:19" ht="22.5" x14ac:dyDescent="0.25">
      <c r="A30" s="7" t="s">
        <v>66</v>
      </c>
      <c r="B30" s="7" t="s">
        <v>62</v>
      </c>
      <c r="C30" s="7" t="s">
        <v>64</v>
      </c>
      <c r="D30" s="7"/>
      <c r="E30" s="7" t="s">
        <v>49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29760000000</v>
      </c>
      <c r="M30" s="5">
        <v>23800000000</v>
      </c>
      <c r="N30" s="5">
        <v>0</v>
      </c>
      <c r="O30" s="5">
        <v>0</v>
      </c>
      <c r="P30" s="5">
        <v>0</v>
      </c>
      <c r="Q30" s="2">
        <f t="shared" si="16"/>
        <v>0</v>
      </c>
      <c r="R30" s="2">
        <f t="shared" si="17"/>
        <v>0</v>
      </c>
      <c r="S30" s="2">
        <f t="shared" si="18"/>
        <v>0</v>
      </c>
    </row>
    <row r="31" spans="1:19" ht="22.5" x14ac:dyDescent="0.25">
      <c r="A31" s="7" t="s">
        <v>66</v>
      </c>
      <c r="B31" s="7" t="s">
        <v>62</v>
      </c>
      <c r="C31" s="7" t="s">
        <v>64</v>
      </c>
      <c r="D31" s="7"/>
      <c r="E31" s="7" t="s">
        <v>51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121940095320</v>
      </c>
      <c r="N31" s="5">
        <v>116692259320</v>
      </c>
      <c r="O31" s="5">
        <v>0</v>
      </c>
      <c r="P31" s="5">
        <v>0</v>
      </c>
      <c r="Q31" s="2">
        <f t="shared" si="16"/>
        <v>0.95696381910946993</v>
      </c>
      <c r="R31" s="2">
        <f t="shared" si="17"/>
        <v>0</v>
      </c>
      <c r="S31" s="2">
        <f t="shared" si="18"/>
        <v>0</v>
      </c>
    </row>
    <row r="32" spans="1:19" ht="33.75" x14ac:dyDescent="0.25">
      <c r="A32" s="7" t="s">
        <v>66</v>
      </c>
      <c r="B32" s="7" t="s">
        <v>62</v>
      </c>
      <c r="C32" s="7" t="s">
        <v>65</v>
      </c>
      <c r="D32" s="7"/>
      <c r="E32" s="7" t="s">
        <v>49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3000000000</v>
      </c>
      <c r="M32" s="5">
        <v>33100000000</v>
      </c>
      <c r="N32" s="5">
        <v>33100000000</v>
      </c>
      <c r="O32" s="5">
        <v>0</v>
      </c>
      <c r="P32" s="5">
        <v>0</v>
      </c>
      <c r="Q32" s="2">
        <f t="shared" si="16"/>
        <v>1</v>
      </c>
      <c r="R32" s="2">
        <f t="shared" si="17"/>
        <v>0</v>
      </c>
      <c r="S32" s="2">
        <f t="shared" si="18"/>
        <v>0</v>
      </c>
    </row>
    <row r="33" spans="1:19" ht="33.75" x14ac:dyDescent="0.25">
      <c r="A33" s="7" t="s">
        <v>66</v>
      </c>
      <c r="B33" s="7" t="s">
        <v>62</v>
      </c>
      <c r="C33" s="7" t="s">
        <v>65</v>
      </c>
      <c r="D33" s="7"/>
      <c r="E33" s="7" t="s">
        <v>51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21894000000</v>
      </c>
      <c r="N33" s="5">
        <v>20894000000</v>
      </c>
      <c r="O33" s="5">
        <v>0</v>
      </c>
      <c r="P33" s="5">
        <v>0</v>
      </c>
      <c r="Q33" s="2">
        <f t="shared" si="16"/>
        <v>0.95432538595048877</v>
      </c>
      <c r="R33" s="2">
        <f t="shared" si="17"/>
        <v>0</v>
      </c>
      <c r="S33" s="2">
        <f t="shared" si="18"/>
        <v>0</v>
      </c>
    </row>
    <row r="34" spans="1:19" ht="35.25" customHeight="1" x14ac:dyDescent="0.25">
      <c r="A34" s="7" t="s">
        <v>67</v>
      </c>
      <c r="B34" s="7" t="s">
        <v>62</v>
      </c>
      <c r="C34" s="7" t="s">
        <v>68</v>
      </c>
      <c r="D34" s="7"/>
      <c r="E34" s="7" t="s">
        <v>49</v>
      </c>
      <c r="F34" s="7" t="s">
        <v>16</v>
      </c>
      <c r="G34" s="6" t="s">
        <v>72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1000000000</v>
      </c>
      <c r="M34" s="5">
        <v>15500000000</v>
      </c>
      <c r="N34" s="5">
        <v>15500000000</v>
      </c>
      <c r="O34" s="5">
        <v>0</v>
      </c>
      <c r="P34" s="5">
        <v>0</v>
      </c>
      <c r="Q34" s="2">
        <f t="shared" si="16"/>
        <v>1</v>
      </c>
      <c r="R34" s="2">
        <f t="shared" si="17"/>
        <v>0</v>
      </c>
      <c r="S34" s="2">
        <f t="shared" si="18"/>
        <v>0</v>
      </c>
    </row>
    <row r="35" spans="1:19" ht="33.75" x14ac:dyDescent="0.25">
      <c r="A35" s="7" t="s">
        <v>69</v>
      </c>
      <c r="B35" s="7" t="s">
        <v>62</v>
      </c>
      <c r="C35" s="7" t="s">
        <v>68</v>
      </c>
      <c r="D35" s="7"/>
      <c r="E35" s="7" t="s">
        <v>49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1000000000</v>
      </c>
      <c r="M35" s="5">
        <v>10000000000</v>
      </c>
      <c r="N35" s="5">
        <v>10000000000</v>
      </c>
      <c r="O35" s="5">
        <v>0</v>
      </c>
      <c r="P35" s="5">
        <v>0</v>
      </c>
      <c r="Q35" s="2">
        <f t="shared" si="16"/>
        <v>1</v>
      </c>
      <c r="R35" s="2">
        <f t="shared" si="17"/>
        <v>0</v>
      </c>
      <c r="S35" s="2">
        <f t="shared" si="18"/>
        <v>0</v>
      </c>
    </row>
    <row r="36" spans="1:19" ht="26.25" customHeight="1" x14ac:dyDescent="0.25">
      <c r="A36" s="7" t="s">
        <v>69</v>
      </c>
      <c r="B36" s="7" t="s">
        <v>62</v>
      </c>
      <c r="C36" s="7" t="s">
        <v>63</v>
      </c>
      <c r="D36" s="7"/>
      <c r="E36" s="7" t="s">
        <v>49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1000000000</v>
      </c>
      <c r="M36" s="5">
        <v>4000000000</v>
      </c>
      <c r="N36" s="5">
        <v>4000000000</v>
      </c>
      <c r="O36" s="5">
        <v>0</v>
      </c>
      <c r="P36" s="5">
        <v>0</v>
      </c>
      <c r="Q36" s="2">
        <f t="shared" si="16"/>
        <v>1</v>
      </c>
      <c r="R36" s="2">
        <f t="shared" si="17"/>
        <v>0</v>
      </c>
      <c r="S36" s="2">
        <f t="shared" si="18"/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 t="shared" ref="H37:P37" si="19">SUM(H23:H36)</f>
        <v>333500095320</v>
      </c>
      <c r="I37" s="3">
        <f t="shared" si="19"/>
        <v>0</v>
      </c>
      <c r="J37" s="3">
        <f t="shared" si="19"/>
        <v>0</v>
      </c>
      <c r="K37" s="3">
        <f t="shared" si="19"/>
        <v>333500095320</v>
      </c>
      <c r="L37" s="3">
        <f t="shared" si="19"/>
        <v>35760000000</v>
      </c>
      <c r="M37" s="3">
        <f t="shared" si="19"/>
        <v>295874698562.19</v>
      </c>
      <c r="N37" s="3">
        <f t="shared" si="19"/>
        <v>213515221684.19</v>
      </c>
      <c r="O37" s="3">
        <f t="shared" si="19"/>
        <v>6904527596.8799992</v>
      </c>
      <c r="P37" s="3">
        <f t="shared" si="19"/>
        <v>6333779662.8799992</v>
      </c>
      <c r="Q37" s="4">
        <f>N37/(K37-L37)</f>
        <v>0.71711947782750507</v>
      </c>
      <c r="R37" s="4">
        <f>O37/($K37-L37)</f>
        <v>2.3189780971418276E-2</v>
      </c>
      <c r="S37" s="4">
        <f>P37/($K37-L37)</f>
        <v>2.1272847568859304E-2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20">I37+I18+I13+I22+I11</f>
        <v>0</v>
      </c>
      <c r="J38" s="17">
        <f t="shared" si="20"/>
        <v>0</v>
      </c>
      <c r="K38" s="17">
        <f>K37+K18+K13+K22+K11</f>
        <v>356680983876</v>
      </c>
      <c r="L38" s="17">
        <f t="shared" si="20"/>
        <v>35760000000</v>
      </c>
      <c r="M38" s="17">
        <f t="shared" si="20"/>
        <v>318014936092.78003</v>
      </c>
      <c r="N38" s="17">
        <f t="shared" si="20"/>
        <v>230006438602.19</v>
      </c>
      <c r="O38" s="17">
        <f t="shared" si="20"/>
        <v>19946361165.759998</v>
      </c>
      <c r="P38" s="17">
        <f t="shared" si="20"/>
        <v>18844769898.66</v>
      </c>
      <c r="Q38" s="16">
        <f>N38/($K$38-$L$38)</f>
        <v>0.71670738330735551</v>
      </c>
      <c r="R38" s="16">
        <f>O38/($K$38-$L$38)</f>
        <v>6.2153496243383795E-2</v>
      </c>
      <c r="S38" s="16">
        <f>P38/($K$38-$L$38)</f>
        <v>5.8720902793758703E-2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AGOSTO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2019-09-06T19:34:56Z</dcterms:modified>
</cp:coreProperties>
</file>