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OCTUBRE 2017" sheetId="2" r:id="rId1"/>
  </sheets>
  <calcPr calcId="145621"/>
</workbook>
</file>

<file path=xl/calcChain.xml><?xml version="1.0" encoding="utf-8"?>
<calcChain xmlns="http://schemas.openxmlformats.org/spreadsheetml/2006/main">
  <c r="J17" i="2" l="1"/>
  <c r="J34" i="2"/>
  <c r="Q8" i="2" l="1"/>
  <c r="R8" i="2"/>
  <c r="Q9" i="2"/>
  <c r="R9" i="2"/>
  <c r="Q10" i="2"/>
  <c r="R10" i="2"/>
  <c r="Q11" i="2"/>
  <c r="R11" i="2"/>
  <c r="Q12" i="2"/>
  <c r="R12" i="2"/>
  <c r="Q13" i="2"/>
  <c r="R13" i="2"/>
  <c r="S25" i="2" l="1"/>
  <c r="R25" i="2"/>
  <c r="Q25" i="2"/>
  <c r="P34" i="2" l="1"/>
  <c r="O34" i="2"/>
  <c r="N34" i="2"/>
  <c r="M34" i="2"/>
  <c r="L34" i="2"/>
  <c r="K34" i="2"/>
  <c r="I34" i="2"/>
  <c r="H34" i="2"/>
  <c r="S33" i="2"/>
  <c r="R33" i="2"/>
  <c r="Q33" i="2"/>
  <c r="S31" i="2"/>
  <c r="R31" i="2"/>
  <c r="Q31" i="2"/>
  <c r="S30" i="2"/>
  <c r="R30" i="2"/>
  <c r="Q30" i="2"/>
  <c r="S29" i="2"/>
  <c r="R29" i="2"/>
  <c r="Q29" i="2"/>
  <c r="Q26" i="2"/>
  <c r="Q24" i="2"/>
  <c r="J22" i="2" l="1"/>
  <c r="I22" i="2"/>
  <c r="H22" i="2"/>
  <c r="I17" i="2"/>
  <c r="H17" i="2"/>
  <c r="J14" i="2"/>
  <c r="I14" i="2"/>
  <c r="H14" i="2"/>
  <c r="H35" i="2" l="1"/>
  <c r="J35" i="2"/>
  <c r="I35" i="2"/>
  <c r="S28" i="2"/>
  <c r="S27" i="2"/>
  <c r="S26" i="2"/>
  <c r="S24" i="2"/>
  <c r="S23" i="2"/>
  <c r="S21" i="2"/>
  <c r="S20" i="2"/>
  <c r="S19" i="2"/>
  <c r="S18" i="2"/>
  <c r="S16" i="2"/>
  <c r="S15" i="2"/>
  <c r="S13" i="2"/>
  <c r="S12" i="2"/>
  <c r="S11" i="2"/>
  <c r="S10" i="2"/>
  <c r="S9" i="2"/>
  <c r="S8" i="2"/>
  <c r="R28" i="2"/>
  <c r="R27" i="2"/>
  <c r="R26" i="2"/>
  <c r="R24" i="2"/>
  <c r="R23" i="2"/>
  <c r="R21" i="2"/>
  <c r="R20" i="2"/>
  <c r="R19" i="2"/>
  <c r="R18" i="2"/>
  <c r="R16" i="2"/>
  <c r="R15" i="2"/>
  <c r="Q27" i="2"/>
  <c r="Q28" i="2"/>
  <c r="Q19" i="2"/>
  <c r="Q20" i="2"/>
  <c r="Q21" i="2"/>
  <c r="Q16" i="2"/>
  <c r="Q23" i="2"/>
  <c r="Q18" i="2"/>
  <c r="Q15" i="2"/>
  <c r="R34" i="2" l="1"/>
  <c r="S34" i="2"/>
  <c r="Q34" i="2"/>
  <c r="K22" i="2"/>
  <c r="P17" i="2"/>
  <c r="O17" i="2"/>
  <c r="N17" i="2"/>
  <c r="M17" i="2"/>
  <c r="L17" i="2"/>
  <c r="K17" i="2"/>
  <c r="P14" i="2"/>
  <c r="O14" i="2"/>
  <c r="N14" i="2"/>
  <c r="M14" i="2"/>
  <c r="L14" i="2"/>
  <c r="K14" i="2"/>
  <c r="K35" i="2" l="1"/>
  <c r="Q17" i="2"/>
  <c r="R17" i="2"/>
  <c r="S17" i="2"/>
  <c r="Q14" i="2"/>
  <c r="R14" i="2"/>
  <c r="S14" i="2"/>
  <c r="M22" i="2"/>
  <c r="M35" i="2" l="1"/>
  <c r="L22" i="2" l="1"/>
  <c r="L35" i="2" l="1"/>
  <c r="P22" i="2"/>
  <c r="S22" i="2" s="1"/>
  <c r="N22" i="2"/>
  <c r="Q22" i="2" s="1"/>
  <c r="O22" i="2"/>
  <c r="R22" i="2" s="1"/>
  <c r="N35" i="2" l="1"/>
  <c r="Q35" i="2" s="1"/>
  <c r="P35" i="2" l="1"/>
  <c r="S35" i="2" s="1"/>
  <c r="O35" i="2"/>
  <c r="R35" i="2" s="1"/>
</calcChain>
</file>

<file path=xl/sharedStrings.xml><?xml version="1.0" encoding="utf-8"?>
<sst xmlns="http://schemas.openxmlformats.org/spreadsheetml/2006/main" count="75" uniqueCount="52">
  <si>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</si>
  <si>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</si>
  <si>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</si>
  <si>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</si>
  <si>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</si>
  <si>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</si>
  <si>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</si>
  <si>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</si>
  <si>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</si>
  <si>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</si>
  <si>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</si>
  <si>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</si>
  <si>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</si>
  <si>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</si>
  <si>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</si>
  <si>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</si>
  <si>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</si>
  <si>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</si>
  <si>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</si>
  <si>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</si>
  <si>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</si>
  <si>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</si>
  <si>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</si>
  <si>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</si>
  <si>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</si>
  <si>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</si>
  <si>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</si>
  <si>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</si>
  <si>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</si>
  <si>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</si>
  <si>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</si>
  <si>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</si>
  <si>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</si>
  <si>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</si>
  <si>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</si>
  <si>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</si>
  <si>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</si>
  <si>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</si>
  <si>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</si>
  <si>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</si>
  <si>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</si>
  <si>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</si>
  <si>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</si>
  <si>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</si>
  <si>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</si>
  <si>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</si>
  <si>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</si>
  <si>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</si>
  <si>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</si>
  <si>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</si>
  <si>
    <t>EJECUCION ACUMULADA OCTUBRE</t>
  </si>
  <si>
    <t>IMPLANTACION DE UNA ESTRATEGIA PARA EL APROVECHAMIENTO DE JOVENES TALENTOS PARA LA INVESTIGACION.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</si>
</sst>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0"/>
  <sheetViews>
    <sheetView showGridLines="0" tabSelected="1" topLeftCell="B1" zoomScale="110" zoomScaleNormal="110" workbookViewId="0">
      <pane ySplit="7" topLeftCell="A8" activePane="bottomLeft" state="frozen"/>
      <selection pane="bottomLeft" activeCell="J18" sqref="J18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6" customWidth="1"/>
    <col min="11" max="11" width="16.85546875" customWidth="1"/>
    <col min="12" max="12" width="11.85546875" customWidth="1"/>
    <col min="13" max="16" width="17.140625" customWidth="1"/>
    <col min="17" max="18" width="7.28515625" customWidth="1"/>
    <col min="19" max="19" width="7.42578125" customWidth="1"/>
  </cols>
  <sheetData>
    <row r="1" spans="1:19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4012000006</v>
      </c>
      <c r="O8" s="5">
        <v>4012000006</v>
      </c>
      <c r="P8" s="5">
        <v>4012000006</v>
      </c>
      <c r="Q8" s="2">
        <f>N8/$K8</f>
        <v>0.82562430225640415</v>
      </c>
      <c r="R8" s="2">
        <f>O8/$K8</f>
        <v>0.82562430225640415</v>
      </c>
      <c r="S8" s="2">
        <f>P8/$K8</f>
        <v>0.82562430225640415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0</v>
      </c>
      <c r="K9" s="5">
        <v>489848250</v>
      </c>
      <c r="L9" s="5">
        <v>0</v>
      </c>
      <c r="M9" s="5">
        <v>489848250</v>
      </c>
      <c r="N9" s="5">
        <v>449842466</v>
      </c>
      <c r="O9" s="5">
        <v>449842466</v>
      </c>
      <c r="P9" s="5">
        <v>449842466</v>
      </c>
      <c r="Q9" s="2">
        <f t="shared" ref="Q9:Q13" si="0">N9/$K9</f>
        <v>0.91833025023565973</v>
      </c>
      <c r="R9" s="2">
        <f t="shared" ref="R9:R34" si="1">O9/$K9</f>
        <v>0.91833025023565973</v>
      </c>
      <c r="S9" s="2">
        <f t="shared" ref="S9:S34" si="2">P9/$K9</f>
        <v>0.91833025023565973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0</v>
      </c>
      <c r="K10" s="5">
        <v>2604758456</v>
      </c>
      <c r="L10" s="5">
        <v>0</v>
      </c>
      <c r="M10" s="5">
        <v>2604758456</v>
      </c>
      <c r="N10" s="5">
        <v>1644450650</v>
      </c>
      <c r="O10" s="5">
        <v>1644450650</v>
      </c>
      <c r="P10" s="5">
        <v>1644450650</v>
      </c>
      <c r="Q10" s="2">
        <f t="shared" si="0"/>
        <v>0.63132558268965266</v>
      </c>
      <c r="R10" s="2">
        <f t="shared" si="1"/>
        <v>0.63132558268965266</v>
      </c>
      <c r="S10" s="2">
        <f t="shared" si="2"/>
        <v>0.63132558268965266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50000000</v>
      </c>
      <c r="J11" s="5">
        <v>0</v>
      </c>
      <c r="K11" s="5">
        <v>120000000</v>
      </c>
      <c r="L11" s="5">
        <v>0</v>
      </c>
      <c r="M11" s="5">
        <v>120000000</v>
      </c>
      <c r="N11" s="5">
        <v>95997380</v>
      </c>
      <c r="O11" s="5">
        <v>95997380</v>
      </c>
      <c r="P11" s="5">
        <v>95997380</v>
      </c>
      <c r="Q11" s="2">
        <f t="shared" si="0"/>
        <v>0.79997816666666666</v>
      </c>
      <c r="R11" s="2">
        <f t="shared" si="1"/>
        <v>0.79997816666666666</v>
      </c>
      <c r="S11" s="2">
        <f t="shared" si="2"/>
        <v>0.79997816666666666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0</v>
      </c>
      <c r="K12" s="5">
        <v>7817084500</v>
      </c>
      <c r="L12" s="5">
        <v>0</v>
      </c>
      <c r="M12" s="5">
        <v>7784571940.3299999</v>
      </c>
      <c r="N12" s="5">
        <v>7722554380.3299999</v>
      </c>
      <c r="O12" s="5">
        <v>5619150057.3299999</v>
      </c>
      <c r="P12" s="5">
        <v>5608650057.3299999</v>
      </c>
      <c r="Q12" s="2">
        <f t="shared" si="0"/>
        <v>0.98790724090676008</v>
      </c>
      <c r="R12" s="2">
        <f t="shared" si="1"/>
        <v>0.71882938675282326</v>
      </c>
      <c r="S12" s="2">
        <f t="shared" si="2"/>
        <v>0.71748617497098821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0</v>
      </c>
      <c r="K13" s="5">
        <v>2209754647</v>
      </c>
      <c r="L13" s="5">
        <v>0</v>
      </c>
      <c r="M13" s="5">
        <v>2209754647</v>
      </c>
      <c r="N13" s="5">
        <v>1880689857</v>
      </c>
      <c r="O13" s="5">
        <v>1880689857</v>
      </c>
      <c r="P13" s="5">
        <v>1880689857</v>
      </c>
      <c r="Q13" s="2">
        <f t="shared" si="0"/>
        <v>0.85108537255629535</v>
      </c>
      <c r="R13" s="2">
        <f t="shared" si="1"/>
        <v>0.85108537255629535</v>
      </c>
      <c r="S13" s="2">
        <f t="shared" si="2"/>
        <v>0.85108537255629535</v>
      </c>
    </row>
    <row r="14" spans="1:19" x14ac:dyDescent="0.25">
      <c r="A14" s="19" t="s">
        <v>39</v>
      </c>
      <c r="B14" s="20"/>
      <c r="C14" s="20"/>
      <c r="D14" s="20"/>
      <c r="E14" s="20"/>
      <c r="F14" s="20"/>
      <c r="G14" s="21"/>
      <c r="H14" s="3">
        <f t="shared" ref="H14:J14" si="3">SUM(H8:H13)</f>
        <v>18050798945</v>
      </c>
      <c r="I14" s="3">
        <f t="shared" si="3"/>
        <v>50000000</v>
      </c>
      <c r="J14" s="3">
        <f t="shared" si="3"/>
        <v>0</v>
      </c>
      <c r="K14" s="3">
        <f t="shared" ref="K14:P14" si="4">SUM(K8:K13)</f>
        <v>18100798945</v>
      </c>
      <c r="L14" s="3">
        <f t="shared" si="4"/>
        <v>0</v>
      </c>
      <c r="M14" s="3">
        <f t="shared" si="4"/>
        <v>18068286385.330002</v>
      </c>
      <c r="N14" s="3">
        <f t="shared" si="4"/>
        <v>15805534739.33</v>
      </c>
      <c r="O14" s="3">
        <f t="shared" si="4"/>
        <v>13702130416.33</v>
      </c>
      <c r="P14" s="3">
        <f t="shared" si="4"/>
        <v>13691630416.33</v>
      </c>
      <c r="Q14" s="4">
        <f>N14/K14</f>
        <v>0.87319542012237961</v>
      </c>
      <c r="R14" s="4">
        <f>O14/$K14</f>
        <v>0.75699036589293489</v>
      </c>
      <c r="S14" s="4">
        <f>P14/$K14</f>
        <v>0.75641028100099694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50000000</v>
      </c>
      <c r="I15" s="5">
        <v>186599000</v>
      </c>
      <c r="J15" s="5">
        <v>104285000</v>
      </c>
      <c r="K15" s="5">
        <v>132314000</v>
      </c>
      <c r="L15" s="5">
        <v>0</v>
      </c>
      <c r="M15" s="5">
        <v>132314000</v>
      </c>
      <c r="N15" s="5">
        <v>132314000</v>
      </c>
      <c r="O15" s="5">
        <v>132314000</v>
      </c>
      <c r="P15" s="5">
        <v>132314000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3106026511</v>
      </c>
      <c r="I16" s="5">
        <v>104285000</v>
      </c>
      <c r="J16" s="5">
        <v>236599000</v>
      </c>
      <c r="K16" s="5">
        <v>2973712511</v>
      </c>
      <c r="L16" s="5">
        <v>0</v>
      </c>
      <c r="M16" s="5">
        <v>2738635267.3800001</v>
      </c>
      <c r="N16" s="5">
        <v>2372704936.8499999</v>
      </c>
      <c r="O16" s="5">
        <v>1785723362.21</v>
      </c>
      <c r="P16" s="5">
        <v>1774920458.21</v>
      </c>
      <c r="Q16" s="2">
        <f>N16/$K16</f>
        <v>0.79789318169566659</v>
      </c>
      <c r="R16" s="2">
        <f t="shared" si="1"/>
        <v>0.6005030263028005</v>
      </c>
      <c r="S16" s="2">
        <f t="shared" si="2"/>
        <v>0.59687022590261418</v>
      </c>
    </row>
    <row r="17" spans="1:19" x14ac:dyDescent="0.25">
      <c r="A17" s="19" t="s">
        <v>40</v>
      </c>
      <c r="B17" s="20"/>
      <c r="C17" s="20"/>
      <c r="D17" s="20"/>
      <c r="E17" s="20"/>
      <c r="F17" s="20"/>
      <c r="G17" s="21"/>
      <c r="H17" s="3">
        <f t="shared" ref="H17:J17" si="5">SUM(H15:H16)</f>
        <v>3156026511</v>
      </c>
      <c r="I17" s="3">
        <f t="shared" si="5"/>
        <v>290884000</v>
      </c>
      <c r="J17" s="3">
        <f>SUM(J15:J16)</f>
        <v>340884000</v>
      </c>
      <c r="K17" s="3">
        <f t="shared" ref="K17:P17" si="6">SUM(K15:K16)</f>
        <v>3106026511</v>
      </c>
      <c r="L17" s="3">
        <f t="shared" si="6"/>
        <v>0</v>
      </c>
      <c r="M17" s="3">
        <f t="shared" si="6"/>
        <v>2870949267.3800001</v>
      </c>
      <c r="N17" s="3">
        <f t="shared" si="6"/>
        <v>2505018936.8499999</v>
      </c>
      <c r="O17" s="3">
        <f t="shared" si="6"/>
        <v>1918037362.21</v>
      </c>
      <c r="P17" s="3">
        <f t="shared" si="6"/>
        <v>1907234458.21</v>
      </c>
      <c r="Q17" s="4">
        <f>N17/K17</f>
        <v>0.80650275455746101</v>
      </c>
      <c r="R17" s="4">
        <f>O17/$K17</f>
        <v>0.6175212463310491</v>
      </c>
      <c r="S17" s="4">
        <f>P17/$K17</f>
        <v>0.61404320003564838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0</v>
      </c>
      <c r="K18" s="5">
        <v>63000000</v>
      </c>
      <c r="L18" s="5">
        <v>0</v>
      </c>
      <c r="M18" s="5">
        <v>63000000</v>
      </c>
      <c r="N18" s="5">
        <v>63000000</v>
      </c>
      <c r="O18" s="5">
        <v>63000000</v>
      </c>
      <c r="P18" s="5">
        <v>63000000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0</v>
      </c>
      <c r="K19" s="5">
        <v>70000000</v>
      </c>
      <c r="L19" s="5">
        <v>0</v>
      </c>
      <c r="M19" s="5">
        <v>70000000</v>
      </c>
      <c r="N19" s="5">
        <v>70000000</v>
      </c>
      <c r="O19" s="5">
        <v>70000000</v>
      </c>
      <c r="P19" s="5">
        <v>70000000</v>
      </c>
      <c r="Q19" s="2">
        <f t="shared" ref="Q19:Q21" si="7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573000000</v>
      </c>
      <c r="L20" s="5">
        <v>0</v>
      </c>
      <c r="M20" s="5">
        <v>518653836</v>
      </c>
      <c r="N20" s="5">
        <v>518653836</v>
      </c>
      <c r="O20" s="5">
        <v>518653836</v>
      </c>
      <c r="P20" s="5">
        <v>518653836</v>
      </c>
      <c r="Q20" s="2">
        <f t="shared" si="7"/>
        <v>0.90515503664921471</v>
      </c>
      <c r="R20" s="2">
        <f t="shared" si="1"/>
        <v>0.90515503664921471</v>
      </c>
      <c r="S20" s="2">
        <f t="shared" si="2"/>
        <v>0.90515503664921471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207000000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7"/>
        <v>0</v>
      </c>
      <c r="R21" s="2">
        <f t="shared" si="1"/>
        <v>0</v>
      </c>
      <c r="S21" s="2">
        <f t="shared" si="2"/>
        <v>0</v>
      </c>
    </row>
    <row r="22" spans="1:19" x14ac:dyDescent="0.25">
      <c r="A22" s="19" t="s">
        <v>41</v>
      </c>
      <c r="B22" s="20"/>
      <c r="C22" s="20"/>
      <c r="D22" s="20"/>
      <c r="E22" s="20"/>
      <c r="F22" s="20"/>
      <c r="G22" s="21"/>
      <c r="H22" s="3">
        <f t="shared" ref="H22:J22" si="8">SUM(H18:H21)</f>
        <v>913000000</v>
      </c>
      <c r="I22" s="3">
        <f t="shared" si="8"/>
        <v>0</v>
      </c>
      <c r="J22" s="3">
        <f t="shared" si="8"/>
        <v>0</v>
      </c>
      <c r="K22" s="3">
        <f>SUM(K18:K21)</f>
        <v>913000000</v>
      </c>
      <c r="L22" s="3">
        <f>SUM(L18:L21)</f>
        <v>0</v>
      </c>
      <c r="M22" s="3">
        <f>SUM(M18:M21)</f>
        <v>651653836</v>
      </c>
      <c r="N22" s="3">
        <f t="shared" ref="N22:O22" si="9">SUM(N18:N21)</f>
        <v>651653836</v>
      </c>
      <c r="O22" s="3">
        <f t="shared" si="9"/>
        <v>651653836</v>
      </c>
      <c r="P22" s="3">
        <f>SUM(P18:P21)</f>
        <v>651653836</v>
      </c>
      <c r="Q22" s="4">
        <f>N22/K22</f>
        <v>0.71375009419496172</v>
      </c>
      <c r="R22" s="4">
        <f>O22/$K22</f>
        <v>0.71375009419496172</v>
      </c>
      <c r="S22" s="4">
        <f>P22/$K22</f>
        <v>0.71375009419496172</v>
      </c>
    </row>
    <row r="23" spans="1:19" ht="22.5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10">
        <v>4990395717</v>
      </c>
      <c r="J23" s="10">
        <v>0</v>
      </c>
      <c r="K23" s="10">
        <v>9786297729</v>
      </c>
      <c r="L23" s="5">
        <v>0</v>
      </c>
      <c r="M23" s="5">
        <v>8108924786.2399998</v>
      </c>
      <c r="N23" s="5">
        <v>8009603786.2399998</v>
      </c>
      <c r="O23" s="5">
        <v>5602361244.2399998</v>
      </c>
      <c r="P23" s="5">
        <v>5588318914.2399998</v>
      </c>
      <c r="Q23" s="2">
        <f>N23/$K23</f>
        <v>0.81845085935868522</v>
      </c>
      <c r="R23" s="2">
        <f t="shared" si="1"/>
        <v>0.57246993698529847</v>
      </c>
      <c r="S23" s="2">
        <f t="shared" si="2"/>
        <v>0.57103503990891091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1245000000</v>
      </c>
      <c r="J24" s="5">
        <v>0</v>
      </c>
      <c r="K24" s="5">
        <v>3245000000</v>
      </c>
      <c r="L24" s="5">
        <v>0</v>
      </c>
      <c r="M24" s="5">
        <v>3244000000</v>
      </c>
      <c r="N24" s="5">
        <v>2469000000</v>
      </c>
      <c r="O24" s="5">
        <v>375200000</v>
      </c>
      <c r="P24" s="5">
        <v>375200000</v>
      </c>
      <c r="Q24" s="2">
        <f>N24/$K24</f>
        <v>0.76086286594761166</v>
      </c>
      <c r="R24" s="2">
        <f t="shared" si="1"/>
        <v>0.11562403697996919</v>
      </c>
      <c r="S24" s="2">
        <f t="shared" si="2"/>
        <v>0.11562403697996919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7">
        <v>15</v>
      </c>
      <c r="F25" s="7" t="s">
        <v>38</v>
      </c>
      <c r="G25" s="6" t="s">
        <v>21</v>
      </c>
      <c r="H25" s="5">
        <v>0</v>
      </c>
      <c r="I25" s="5">
        <v>45734855</v>
      </c>
      <c r="J25" s="5">
        <v>0</v>
      </c>
      <c r="K25" s="5">
        <v>45734855</v>
      </c>
      <c r="L25" s="5">
        <v>0</v>
      </c>
      <c r="M25" s="5">
        <v>45734855</v>
      </c>
      <c r="N25" s="5">
        <v>0</v>
      </c>
      <c r="O25" s="5">
        <v>0</v>
      </c>
      <c r="P25" s="5">
        <v>0</v>
      </c>
      <c r="Q25" s="2">
        <f>N25/$K25</f>
        <v>0</v>
      </c>
      <c r="R25" s="2">
        <f t="shared" ref="R25" si="10">O25/$K25</f>
        <v>0</v>
      </c>
      <c r="S25" s="2">
        <f t="shared" ref="S25" si="11">P25/$K25</f>
        <v>0</v>
      </c>
    </row>
    <row r="26" spans="1:19" ht="22.5" x14ac:dyDescent="0.25">
      <c r="A26" s="7">
        <v>3901</v>
      </c>
      <c r="B26" s="7">
        <v>1000</v>
      </c>
      <c r="C26" s="7">
        <v>4</v>
      </c>
      <c r="D26" s="7"/>
      <c r="E26" s="7">
        <v>11</v>
      </c>
      <c r="F26" s="7" t="s">
        <v>37</v>
      </c>
      <c r="G26" s="6" t="s">
        <v>24</v>
      </c>
      <c r="H26" s="5">
        <v>5990819908</v>
      </c>
      <c r="I26" s="5">
        <v>5238055764</v>
      </c>
      <c r="J26" s="5">
        <v>1057401000</v>
      </c>
      <c r="K26" s="5">
        <v>10171474672</v>
      </c>
      <c r="L26" s="5">
        <v>0</v>
      </c>
      <c r="M26" s="5">
        <v>9510356128.8299999</v>
      </c>
      <c r="N26" s="5">
        <v>6257614223.8299999</v>
      </c>
      <c r="O26" s="5">
        <v>3018338572.8400002</v>
      </c>
      <c r="P26" s="5">
        <v>2856979522.8400002</v>
      </c>
      <c r="Q26" s="2">
        <f>N26/$K26</f>
        <v>0.61521209319391401</v>
      </c>
      <c r="R26" s="2">
        <f t="shared" si="1"/>
        <v>0.29674542484472505</v>
      </c>
      <c r="S26" s="2">
        <f t="shared" si="2"/>
        <v>0.28088154520058761</v>
      </c>
    </row>
    <row r="27" spans="1:19" ht="22.5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37</v>
      </c>
      <c r="G27" s="6" t="s">
        <v>22</v>
      </c>
      <c r="H27" s="5">
        <v>236527149229</v>
      </c>
      <c r="I27" s="5">
        <v>0</v>
      </c>
      <c r="J27" s="5">
        <v>0</v>
      </c>
      <c r="K27" s="5">
        <v>236527149229</v>
      </c>
      <c r="L27" s="5">
        <v>0</v>
      </c>
      <c r="M27" s="5">
        <v>236498293197</v>
      </c>
      <c r="N27" s="5">
        <v>223295336797</v>
      </c>
      <c r="O27" s="5">
        <v>197460380397</v>
      </c>
      <c r="P27" s="5">
        <v>166625721817</v>
      </c>
      <c r="Q27" s="2">
        <f t="shared" ref="Q27:Q28" si="12">N27/$K27</f>
        <v>0.94405795497416967</v>
      </c>
      <c r="R27" s="2">
        <f t="shared" si="1"/>
        <v>0.83483177741183323</v>
      </c>
      <c r="S27" s="2">
        <f t="shared" si="2"/>
        <v>0.70446763663344591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38</v>
      </c>
      <c r="G28" s="6" t="s">
        <v>22</v>
      </c>
      <c r="H28" s="5">
        <v>27684340424</v>
      </c>
      <c r="I28" s="5">
        <v>0</v>
      </c>
      <c r="J28" s="5">
        <v>0</v>
      </c>
      <c r="K28" s="5">
        <v>27684340424</v>
      </c>
      <c r="L28" s="5">
        <v>0</v>
      </c>
      <c r="M28" s="5">
        <v>27684340423</v>
      </c>
      <c r="N28" s="5">
        <v>27684340423</v>
      </c>
      <c r="O28" s="5">
        <v>27684340423</v>
      </c>
      <c r="P28" s="5">
        <v>27684340423</v>
      </c>
      <c r="Q28" s="2">
        <f t="shared" si="12"/>
        <v>0.99999999996387845</v>
      </c>
      <c r="R28" s="2">
        <f t="shared" si="1"/>
        <v>0.99999999996387845</v>
      </c>
      <c r="S28" s="2">
        <f t="shared" si="2"/>
        <v>0.99999999996387845</v>
      </c>
    </row>
    <row r="29" spans="1:19" ht="45" x14ac:dyDescent="0.25">
      <c r="A29" s="7">
        <v>3902</v>
      </c>
      <c r="B29" s="7">
        <v>1000</v>
      </c>
      <c r="C29" s="7">
        <v>3</v>
      </c>
      <c r="D29" s="7"/>
      <c r="E29" s="7">
        <v>11</v>
      </c>
      <c r="F29" s="7" t="s">
        <v>37</v>
      </c>
      <c r="G29" s="6" t="s">
        <v>47</v>
      </c>
      <c r="H29" s="5">
        <v>0</v>
      </c>
      <c r="I29" s="5">
        <v>575000000</v>
      </c>
      <c r="J29" s="5">
        <v>0</v>
      </c>
      <c r="K29" s="5">
        <v>575000000</v>
      </c>
      <c r="L29" s="5">
        <v>0</v>
      </c>
      <c r="M29" s="5">
        <v>25000000</v>
      </c>
      <c r="N29" s="5">
        <v>25000000</v>
      </c>
      <c r="O29" s="5">
        <v>0</v>
      </c>
      <c r="P29" s="5">
        <v>0</v>
      </c>
      <c r="Q29" s="2">
        <f t="shared" ref="Q29:Q33" si="13">N29/$K29</f>
        <v>4.3478260869565216E-2</v>
      </c>
      <c r="R29" s="2">
        <f t="shared" ref="R29:R33" si="14">O29/$K29</f>
        <v>0</v>
      </c>
      <c r="S29" s="2">
        <f t="shared" ref="S29:S33" si="15">P29/$K29</f>
        <v>0</v>
      </c>
    </row>
    <row r="30" spans="1:19" ht="22.5" x14ac:dyDescent="0.25">
      <c r="A30" s="7">
        <v>3902</v>
      </c>
      <c r="B30" s="7">
        <v>1000</v>
      </c>
      <c r="C30" s="7">
        <v>4</v>
      </c>
      <c r="D30" s="7"/>
      <c r="E30" s="7">
        <v>16</v>
      </c>
      <c r="F30" s="7" t="s">
        <v>38</v>
      </c>
      <c r="G30" s="6" t="s">
        <v>25</v>
      </c>
      <c r="H30" s="5">
        <v>60000000000</v>
      </c>
      <c r="I30" s="5">
        <v>0</v>
      </c>
      <c r="J30" s="5">
        <v>0</v>
      </c>
      <c r="K30" s="5">
        <v>60000000000</v>
      </c>
      <c r="L30" s="5">
        <v>0</v>
      </c>
      <c r="M30" s="5">
        <v>59700000000</v>
      </c>
      <c r="N30" s="5">
        <v>25655356066</v>
      </c>
      <c r="O30" s="5">
        <v>24421538955</v>
      </c>
      <c r="P30" s="5">
        <v>24071556657</v>
      </c>
      <c r="Q30" s="2">
        <f t="shared" si="13"/>
        <v>0.42758926776666667</v>
      </c>
      <c r="R30" s="2">
        <f t="shared" si="14"/>
        <v>0.40702564925000001</v>
      </c>
      <c r="S30" s="2">
        <f t="shared" si="15"/>
        <v>0.40119261094999997</v>
      </c>
    </row>
    <row r="31" spans="1:19" ht="22.5" x14ac:dyDescent="0.25">
      <c r="A31" s="7">
        <v>3903</v>
      </c>
      <c r="B31" s="7">
        <v>1000</v>
      </c>
      <c r="C31" s="7">
        <v>3</v>
      </c>
      <c r="D31" s="7"/>
      <c r="E31" s="7">
        <v>11</v>
      </c>
      <c r="F31" s="7" t="s">
        <v>37</v>
      </c>
      <c r="G31" s="6" t="s">
        <v>48</v>
      </c>
      <c r="H31" s="5">
        <v>0</v>
      </c>
      <c r="I31" s="5">
        <v>4615000000</v>
      </c>
      <c r="J31" s="5">
        <v>0</v>
      </c>
      <c r="K31" s="5">
        <v>4615000000</v>
      </c>
      <c r="L31" s="5">
        <v>0</v>
      </c>
      <c r="M31" s="5">
        <v>4615000000</v>
      </c>
      <c r="N31" s="5">
        <v>4615000000</v>
      </c>
      <c r="O31" s="5">
        <v>4615000000</v>
      </c>
      <c r="P31" s="5">
        <v>4615000000</v>
      </c>
      <c r="Q31" s="2">
        <f t="shared" si="13"/>
        <v>1</v>
      </c>
      <c r="R31" s="2">
        <f t="shared" si="14"/>
        <v>1</v>
      </c>
      <c r="S31" s="2">
        <f t="shared" si="15"/>
        <v>1</v>
      </c>
    </row>
    <row r="32" spans="1:19" ht="33.75" x14ac:dyDescent="0.25">
      <c r="A32" s="7">
        <v>3904</v>
      </c>
      <c r="B32" s="7">
        <v>1000</v>
      </c>
      <c r="C32" s="7">
        <v>1</v>
      </c>
      <c r="D32" s="7"/>
      <c r="E32" s="7">
        <v>11</v>
      </c>
      <c r="F32" s="7" t="s">
        <v>37</v>
      </c>
      <c r="G32" s="6" t="s">
        <v>51</v>
      </c>
      <c r="H32" s="5">
        <v>0</v>
      </c>
      <c r="I32" s="5">
        <v>108949519</v>
      </c>
      <c r="J32" s="5">
        <v>0</v>
      </c>
      <c r="K32" s="5">
        <v>108949519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2"/>
      <c r="R32" s="2"/>
      <c r="S32" s="2"/>
    </row>
    <row r="33" spans="1:19" ht="33.75" x14ac:dyDescent="0.25">
      <c r="A33" s="7">
        <v>3904</v>
      </c>
      <c r="B33" s="7">
        <v>1000</v>
      </c>
      <c r="C33" s="7">
        <v>3</v>
      </c>
      <c r="D33" s="7"/>
      <c r="E33" s="7">
        <v>11</v>
      </c>
      <c r="F33" s="7" t="s">
        <v>37</v>
      </c>
      <c r="G33" s="6" t="s">
        <v>49</v>
      </c>
      <c r="H33" s="5">
        <v>0</v>
      </c>
      <c r="I33" s="5">
        <v>4393949519</v>
      </c>
      <c r="J33" s="5">
        <v>108949519</v>
      </c>
      <c r="K33" s="5">
        <v>4285000000</v>
      </c>
      <c r="L33" s="5">
        <v>0</v>
      </c>
      <c r="M33" s="5">
        <v>4285000000</v>
      </c>
      <c r="N33" s="5">
        <v>4285000000</v>
      </c>
      <c r="O33" s="5">
        <v>4285000000</v>
      </c>
      <c r="P33" s="5">
        <v>4285000000</v>
      </c>
      <c r="Q33" s="2">
        <f t="shared" si="13"/>
        <v>1</v>
      </c>
      <c r="R33" s="2">
        <f t="shared" si="14"/>
        <v>1</v>
      </c>
      <c r="S33" s="2">
        <f t="shared" si="15"/>
        <v>1</v>
      </c>
    </row>
    <row r="34" spans="1:19" x14ac:dyDescent="0.25">
      <c r="A34" s="19" t="s">
        <v>42</v>
      </c>
      <c r="B34" s="20"/>
      <c r="C34" s="20"/>
      <c r="D34" s="20"/>
      <c r="E34" s="20"/>
      <c r="F34" s="20"/>
      <c r="G34" s="21"/>
      <c r="H34" s="3">
        <f t="shared" ref="H34:P34" si="16">SUM(H23:H33)</f>
        <v>336998211573</v>
      </c>
      <c r="I34" s="3">
        <f t="shared" si="16"/>
        <v>21212085374</v>
      </c>
      <c r="J34" s="3">
        <f>SUM(J23:J33)</f>
        <v>1166350519</v>
      </c>
      <c r="K34" s="3">
        <f t="shared" si="16"/>
        <v>357043946428</v>
      </c>
      <c r="L34" s="3">
        <f t="shared" si="16"/>
        <v>0</v>
      </c>
      <c r="M34" s="3">
        <f t="shared" si="16"/>
        <v>353716649390.07001</v>
      </c>
      <c r="N34" s="3">
        <f t="shared" si="16"/>
        <v>302296251296.07001</v>
      </c>
      <c r="O34" s="3">
        <f t="shared" si="16"/>
        <v>267462159592.07999</v>
      </c>
      <c r="P34" s="3">
        <f t="shared" si="16"/>
        <v>236102117334.07999</v>
      </c>
      <c r="Q34" s="4">
        <f>N34/K34</f>
        <v>0.84666398722161174</v>
      </c>
      <c r="R34" s="4">
        <f t="shared" si="1"/>
        <v>0.74910151052236174</v>
      </c>
      <c r="S34" s="4">
        <f t="shared" si="2"/>
        <v>0.66126906700458887</v>
      </c>
    </row>
    <row r="35" spans="1:19" x14ac:dyDescent="0.25">
      <c r="A35" s="22" t="s">
        <v>43</v>
      </c>
      <c r="B35" s="23"/>
      <c r="C35" s="23"/>
      <c r="D35" s="23"/>
      <c r="E35" s="23"/>
      <c r="F35" s="23"/>
      <c r="G35" s="24"/>
      <c r="H35" s="18">
        <f>H34+H22+H17+H14</f>
        <v>359118037029</v>
      </c>
      <c r="I35" s="18">
        <f t="shared" ref="I35:P35" si="17">I34+I22+I17+I14</f>
        <v>21552969374</v>
      </c>
      <c r="J35" s="18">
        <f t="shared" si="17"/>
        <v>1507234519</v>
      </c>
      <c r="K35" s="18">
        <f>K34+K22+K17+K14</f>
        <v>379163771884</v>
      </c>
      <c r="L35" s="18">
        <f t="shared" si="17"/>
        <v>0</v>
      </c>
      <c r="M35" s="18">
        <f t="shared" si="17"/>
        <v>375307538878.78003</v>
      </c>
      <c r="N35" s="18">
        <f t="shared" si="17"/>
        <v>321258458808.25</v>
      </c>
      <c r="O35" s="18">
        <f t="shared" si="17"/>
        <v>283733981206.62</v>
      </c>
      <c r="P35" s="18">
        <f t="shared" si="17"/>
        <v>252352636044.61996</v>
      </c>
      <c r="Q35" s="17">
        <f>N35/($K$35-$L$35)</f>
        <v>0.84728152484603581</v>
      </c>
      <c r="R35" s="17">
        <f>O35/($K$35-$L$35)</f>
        <v>0.74831511406481244</v>
      </c>
      <c r="S35" s="17">
        <f>P35/($K$35-$L$35)</f>
        <v>0.66555049495030294</v>
      </c>
    </row>
    <row r="37" spans="1:19" x14ac:dyDescent="0.25">
      <c r="K37" s="14"/>
      <c r="L37" s="14"/>
      <c r="M37" s="14"/>
      <c r="N37" s="14"/>
      <c r="O37" s="14"/>
      <c r="P37" s="14"/>
    </row>
    <row r="39" spans="1:19" x14ac:dyDescent="0.25">
      <c r="K39" s="15"/>
      <c r="L39" s="15"/>
      <c r="M39" s="15"/>
      <c r="N39" s="15"/>
      <c r="O39" s="15"/>
      <c r="P39" s="15"/>
    </row>
    <row r="40" spans="1:19" x14ac:dyDescent="0.25">
      <c r="H40" s="14"/>
      <c r="I40" s="15"/>
      <c r="J40" s="14"/>
      <c r="K40" s="15"/>
      <c r="L40" s="15"/>
      <c r="M40" s="15"/>
      <c r="N40" s="15"/>
      <c r="O40" s="15"/>
      <c r="P40" s="15"/>
    </row>
  </sheetData>
  <mergeCells count="10">
    <mergeCell ref="A1:S1"/>
    <mergeCell ref="A3:S3"/>
    <mergeCell ref="A4:S4"/>
    <mergeCell ref="A5:S5"/>
    <mergeCell ref="A6:S6"/>
    <mergeCell ref="A34:G34"/>
    <mergeCell ref="A35:G35"/>
    <mergeCell ref="A17:G17"/>
    <mergeCell ref="A22:G22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2017-11-21T19:36:52Z</dcterms:modified>
</cp:coreProperties>
</file>